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Ex6.xml" ContentType="application/vnd.ms-office.chartex+xml"/>
  <Override PartName="/xl/charts/style15.xml" ContentType="application/vnd.ms-office.chartstyle+xml"/>
  <Override PartName="/xl/charts/colors15.xml" ContentType="application/vnd.ms-office.chartcolorstyle+xml"/>
  <Override PartName="/xl/charts/chartEx7.xml" ContentType="application/vnd.ms-office.chartex+xml"/>
  <Override PartName="/xl/charts/style16.xml" ContentType="application/vnd.ms-office.chartstyle+xml"/>
  <Override PartName="/xl/charts/colors16.xml" ContentType="application/vnd.ms-office.chartcolorstyle+xml"/>
  <Override PartName="/xl/charts/chartEx8.xml" ContentType="application/vnd.ms-office.chartex+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F:\Coding Ninjas\Case Studies\India CPI\"/>
    </mc:Choice>
  </mc:AlternateContent>
  <xr:revisionPtr revIDLastSave="0" documentId="13_ncr:1_{3A247C00-415C-425C-809E-752E6F3C9516}" xr6:coauthVersionLast="47" xr6:coauthVersionMax="47" xr10:uidLastSave="{00000000-0000-0000-0000-000000000000}"/>
  <bookViews>
    <workbookView xWindow="-120" yWindow="-120" windowWidth="20730" windowHeight="11160" tabRatio="815" xr2:uid="{241928B6-AE8D-4BE3-9942-67A178D4E47D}"/>
  </bookViews>
  <sheets>
    <sheet name="Communication" sheetId="19" r:id="rId1"/>
    <sheet name="RAW DATA" sheetId="1" r:id="rId2"/>
    <sheet name="Notes" sheetId="16" r:id="rId3"/>
    <sheet name="MAIN DATA" sheetId="2" r:id="rId4"/>
    <sheet name="Rural+Urban Sector" sheetId="3" r:id="rId5"/>
    <sheet name="Crude oil Prices" sheetId="17" r:id="rId6"/>
    <sheet name="Broader Categories" sheetId="9" r:id="rId7"/>
    <sheet name="Food &amp; Beverages" sheetId="12" r:id="rId8"/>
    <sheet name="ETA1" sheetId="6" r:id="rId9"/>
    <sheet name="ETA 2" sheetId="8" r:id="rId10"/>
    <sheet name="ETA 3" sheetId="11" r:id="rId11"/>
    <sheet name="ETA 4" sheetId="13" r:id="rId12"/>
    <sheet name="ETA 5" sheetId="15" r:id="rId13"/>
  </sheets>
  <definedNames>
    <definedName name="_xlnm._FilterDatabase" localSheetId="12" hidden="1">'ETA 5'!$A$1:$B$25</definedName>
    <definedName name="_xlnm._FilterDatabase" localSheetId="3" hidden="1">'MAIN DATA'!$A$1:$AD$373</definedName>
    <definedName name="_xlnm._FilterDatabase" localSheetId="4" hidden="1">'Rural+Urban Sector'!$A$1:$AI$125</definedName>
    <definedName name="_xlchart.v1.0" hidden="1">'ETA 3'!$T$53:$T$63</definedName>
    <definedName name="_xlchart.v1.1" hidden="1">'ETA 3'!$Z$51:$Z$52</definedName>
    <definedName name="_xlchart.v1.12" hidden="1">'ETA 3'!$AA$51:$AA$52</definedName>
    <definedName name="_xlchart.v1.13" hidden="1">'ETA 3'!$AA$53:$AA$63</definedName>
    <definedName name="_xlchart.v1.14" hidden="1">'ETA 3'!$T$53:$T$63</definedName>
    <definedName name="_xlchart.v1.15" hidden="1">'ETA 3'!$T$53:$T$63</definedName>
    <definedName name="_xlchart.v1.16" hidden="1">'ETA 3'!$Z$51:$Z$52</definedName>
    <definedName name="_xlchart.v1.17" hidden="1">'ETA 3'!$Z$53:$Z$63</definedName>
    <definedName name="_xlchart.v1.2" hidden="1">'ETA 3'!$Z$53:$Z$63</definedName>
    <definedName name="_xlchart.v1.3" hidden="1">'ETA 3'!$AA$51:$AA$52</definedName>
    <definedName name="_xlchart.v1.4" hidden="1">'ETA 3'!$AA$53:$AA$63</definedName>
    <definedName name="_xlchart.v1.5" hidden="1">'ETA 3'!$T$53:$T$63</definedName>
    <definedName name="_xlchart.v2.10" hidden="1">'ETA1'!$H$5:$H$14</definedName>
    <definedName name="_xlchart.v2.11" hidden="1">'ETA1'!$J$5:$J$14</definedName>
    <definedName name="_xlchart.v2.18" hidden="1">'ETA 3'!$D$54:$D$66</definedName>
    <definedName name="_xlchart.v2.19" hidden="1">'ETA 3'!$E$54:$E$66</definedName>
    <definedName name="_xlchart.v2.6" hidden="1">'ETA 3'!$D$54:$D$66</definedName>
    <definedName name="_xlchart.v2.7" hidden="1">'ETA 3'!$E$54:$E$66</definedName>
    <definedName name="_xlchart.v2.8" hidden="1">'ETA1'!$H$5:$H$14</definedName>
    <definedName name="_xlchart.v2.9" hidden="1">'ETA1'!$J$5:$J$14</definedName>
    <definedName name="ExternalData_1" localSheetId="6" hidden="1">'Broader Categories'!$A$1:$O$125</definedName>
    <definedName name="ExternalData_1" localSheetId="7" hidden="1">'Food &amp; Beverages'!$A$1:$R$125</definedName>
    <definedName name="Slicer_Month">#N/A</definedName>
    <definedName name="Slicer_Year">#N/A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5" l="1"/>
  <c r="E40" i="11"/>
  <c r="E41" i="11"/>
  <c r="E42" i="11"/>
  <c r="E43" i="11"/>
  <c r="E44" i="11"/>
  <c r="E45" i="11"/>
  <c r="E46" i="11"/>
  <c r="E47" i="11"/>
  <c r="E48" i="11"/>
  <c r="E49" i="11"/>
  <c r="E50" i="11"/>
  <c r="E51" i="11"/>
  <c r="E39" i="11"/>
  <c r="D2" i="15"/>
  <c r="G8" i="15" s="1"/>
  <c r="C2" i="15"/>
  <c r="G7" i="15" s="1"/>
  <c r="C19" i="11"/>
  <c r="P7" i="13"/>
  <c r="Q7" i="13"/>
  <c r="O7" i="13"/>
  <c r="P6" i="13"/>
  <c r="Q6" i="13"/>
  <c r="O6" i="13"/>
  <c r="P4" i="13"/>
  <c r="Q4" i="13"/>
  <c r="P5" i="13"/>
  <c r="Q5" i="13"/>
  <c r="O5" i="13"/>
  <c r="O4" i="13"/>
  <c r="E4" i="13"/>
  <c r="D4" i="13"/>
  <c r="C4" i="13"/>
  <c r="V53" i="11"/>
  <c r="W53" i="11"/>
  <c r="X53" i="11"/>
  <c r="Y53" i="11"/>
  <c r="Z53" i="11"/>
  <c r="AA53" i="11"/>
  <c r="AB53" i="11"/>
  <c r="AC53" i="11"/>
  <c r="AD53" i="11"/>
  <c r="AE53" i="11"/>
  <c r="AF53" i="11"/>
  <c r="AG53" i="11"/>
  <c r="V54" i="11"/>
  <c r="W54" i="11"/>
  <c r="X54" i="11"/>
  <c r="Y54" i="11"/>
  <c r="Z54" i="11"/>
  <c r="AA54" i="11"/>
  <c r="AB54" i="11"/>
  <c r="AC54" i="11"/>
  <c r="AD54" i="11"/>
  <c r="AE54" i="11"/>
  <c r="AF54" i="11"/>
  <c r="AG54" i="11"/>
  <c r="V55" i="11"/>
  <c r="W55" i="11"/>
  <c r="X55" i="11"/>
  <c r="Y55" i="11"/>
  <c r="Z55" i="11"/>
  <c r="AA55" i="11"/>
  <c r="AB55" i="11"/>
  <c r="AC55" i="11"/>
  <c r="AD55" i="11"/>
  <c r="AE55" i="11"/>
  <c r="AF55" i="11"/>
  <c r="AG55" i="11"/>
  <c r="V56" i="11"/>
  <c r="W56" i="11"/>
  <c r="X56" i="11"/>
  <c r="Y56" i="11"/>
  <c r="Z56" i="11"/>
  <c r="AA56" i="11"/>
  <c r="AB56" i="11"/>
  <c r="AC56" i="11"/>
  <c r="AD56" i="11"/>
  <c r="AE56" i="11"/>
  <c r="AF56" i="11"/>
  <c r="AG56" i="11"/>
  <c r="V57" i="11"/>
  <c r="W57" i="11"/>
  <c r="X57" i="11"/>
  <c r="Y57" i="11"/>
  <c r="Z57" i="11"/>
  <c r="AA57" i="11"/>
  <c r="AB57" i="11"/>
  <c r="AC57" i="11"/>
  <c r="AD57" i="11"/>
  <c r="AE57" i="11"/>
  <c r="AF57" i="11"/>
  <c r="AG57" i="11"/>
  <c r="V58" i="11"/>
  <c r="W58" i="11"/>
  <c r="X58" i="11"/>
  <c r="Y58" i="11"/>
  <c r="Z58" i="11"/>
  <c r="AA58" i="11"/>
  <c r="AB58" i="11"/>
  <c r="AC58" i="11"/>
  <c r="AD58" i="11"/>
  <c r="AE58" i="11"/>
  <c r="AF58" i="11"/>
  <c r="AG58" i="11"/>
  <c r="V59" i="11"/>
  <c r="W59" i="11"/>
  <c r="X59" i="11"/>
  <c r="Y59" i="11"/>
  <c r="Z59" i="11"/>
  <c r="AA59" i="11"/>
  <c r="AB59" i="11"/>
  <c r="AC59" i="11"/>
  <c r="AD59" i="11"/>
  <c r="AE59" i="11"/>
  <c r="AF59" i="11"/>
  <c r="AG59" i="11"/>
  <c r="V60" i="11"/>
  <c r="W60" i="11"/>
  <c r="X60" i="11"/>
  <c r="Y60" i="11"/>
  <c r="Z60" i="11"/>
  <c r="AA60" i="11"/>
  <c r="AB60" i="11"/>
  <c r="AC60" i="11"/>
  <c r="AD60" i="11"/>
  <c r="AE60" i="11"/>
  <c r="AF60" i="11"/>
  <c r="AG60" i="11"/>
  <c r="V61" i="11"/>
  <c r="W61" i="11"/>
  <c r="X61" i="11"/>
  <c r="Y61" i="11"/>
  <c r="Z61" i="11"/>
  <c r="AA61" i="11"/>
  <c r="AB61" i="11"/>
  <c r="AC61" i="11"/>
  <c r="AD61" i="11"/>
  <c r="AE61" i="11"/>
  <c r="AF61" i="11"/>
  <c r="AG61" i="11"/>
  <c r="V62" i="11"/>
  <c r="W62" i="11"/>
  <c r="X62" i="11"/>
  <c r="Y62" i="11"/>
  <c r="Z62" i="11"/>
  <c r="AA62" i="11"/>
  <c r="AB62" i="11"/>
  <c r="AC62" i="11"/>
  <c r="AD62" i="11"/>
  <c r="AE62" i="11"/>
  <c r="AF62" i="11"/>
  <c r="AG62" i="11"/>
  <c r="V63" i="11"/>
  <c r="W63" i="11"/>
  <c r="X63" i="11"/>
  <c r="Y63" i="11"/>
  <c r="Z63" i="11"/>
  <c r="AA63" i="11"/>
  <c r="AB63" i="11"/>
  <c r="AC63" i="11"/>
  <c r="AD63" i="11"/>
  <c r="AE63" i="11"/>
  <c r="AF63" i="11"/>
  <c r="AG63" i="11"/>
  <c r="U54" i="11"/>
  <c r="U55" i="11"/>
  <c r="U56" i="11"/>
  <c r="U57" i="11"/>
  <c r="U58" i="11"/>
  <c r="U59" i="11"/>
  <c r="U60" i="11"/>
  <c r="U61" i="11"/>
  <c r="U62" i="11"/>
  <c r="U63" i="11"/>
  <c r="U53" i="11"/>
  <c r="V33" i="11"/>
  <c r="W33" i="11"/>
  <c r="X33" i="11"/>
  <c r="Y33" i="11"/>
  <c r="Z33" i="11"/>
  <c r="AA33" i="11"/>
  <c r="AB33" i="11"/>
  <c r="AC33" i="11"/>
  <c r="AD33" i="11"/>
  <c r="AE33" i="11"/>
  <c r="AF33" i="11"/>
  <c r="AG33" i="11"/>
  <c r="U33" i="11"/>
  <c r="U38" i="11"/>
  <c r="V38" i="11"/>
  <c r="W38" i="11"/>
  <c r="X38" i="11"/>
  <c r="Y38" i="11"/>
  <c r="Z38" i="11"/>
  <c r="AA38" i="11"/>
  <c r="AB38" i="11"/>
  <c r="AC38" i="11"/>
  <c r="AD38" i="11"/>
  <c r="AE38" i="11"/>
  <c r="AF38" i="11"/>
  <c r="AG38" i="11"/>
  <c r="U39" i="11"/>
  <c r="V39" i="11"/>
  <c r="W39" i="11"/>
  <c r="X39" i="11"/>
  <c r="Y39" i="11"/>
  <c r="Z39" i="11"/>
  <c r="AA39" i="11"/>
  <c r="AB39" i="11"/>
  <c r="AC39" i="11"/>
  <c r="AD39" i="11"/>
  <c r="AE39" i="11"/>
  <c r="AF39" i="11"/>
  <c r="AG39" i="11"/>
  <c r="U40" i="11"/>
  <c r="V40" i="11"/>
  <c r="W40" i="11"/>
  <c r="X40" i="11"/>
  <c r="Y40" i="11"/>
  <c r="Z40" i="11"/>
  <c r="AA40" i="11"/>
  <c r="AB40" i="11"/>
  <c r="AC40" i="11"/>
  <c r="AD40" i="11"/>
  <c r="AE40" i="11"/>
  <c r="AF40" i="11"/>
  <c r="AG40" i="11"/>
  <c r="U41" i="11"/>
  <c r="V41" i="11"/>
  <c r="W41" i="11"/>
  <c r="X41" i="11"/>
  <c r="Y41" i="11"/>
  <c r="Z41" i="11"/>
  <c r="AA41" i="11"/>
  <c r="AB41" i="11"/>
  <c r="AC41" i="11"/>
  <c r="AD41" i="11"/>
  <c r="AE41" i="11"/>
  <c r="AF41" i="11"/>
  <c r="AG41" i="11"/>
  <c r="U42" i="11"/>
  <c r="V42" i="11"/>
  <c r="W42" i="11"/>
  <c r="X42" i="11"/>
  <c r="Y42" i="11"/>
  <c r="Z42" i="11"/>
  <c r="AA42" i="11"/>
  <c r="AB42" i="11"/>
  <c r="AC42" i="11"/>
  <c r="AD42" i="11"/>
  <c r="AE42" i="11"/>
  <c r="AF42" i="11"/>
  <c r="AG42" i="11"/>
  <c r="U43" i="11"/>
  <c r="V43" i="11"/>
  <c r="W43" i="11"/>
  <c r="X43" i="11"/>
  <c r="Y43" i="11"/>
  <c r="Z43" i="11"/>
  <c r="AA43" i="11"/>
  <c r="AB43" i="11"/>
  <c r="AC43" i="11"/>
  <c r="AD43" i="11"/>
  <c r="AE43" i="11"/>
  <c r="AF43" i="11"/>
  <c r="AG43" i="11"/>
  <c r="U44" i="11"/>
  <c r="V44" i="11"/>
  <c r="W44" i="11"/>
  <c r="X44" i="11"/>
  <c r="Y44" i="11"/>
  <c r="Z44" i="11"/>
  <c r="AA44" i="11"/>
  <c r="AB44" i="11"/>
  <c r="AC44" i="11"/>
  <c r="AD44" i="11"/>
  <c r="AE44" i="11"/>
  <c r="AF44" i="11"/>
  <c r="AG44" i="11"/>
  <c r="U45" i="11"/>
  <c r="V45" i="11"/>
  <c r="W45" i="11"/>
  <c r="X45" i="11"/>
  <c r="Y45" i="11"/>
  <c r="Z45" i="11"/>
  <c r="AA45" i="11"/>
  <c r="AB45" i="11"/>
  <c r="AC45" i="11"/>
  <c r="AD45" i="11"/>
  <c r="AE45" i="11"/>
  <c r="AF45" i="11"/>
  <c r="AG45" i="11"/>
  <c r="U46" i="11"/>
  <c r="V46" i="11"/>
  <c r="W46" i="11"/>
  <c r="X46" i="11"/>
  <c r="Y46" i="11"/>
  <c r="Z46" i="11"/>
  <c r="AA46" i="11"/>
  <c r="AB46" i="11"/>
  <c r="AC46" i="11"/>
  <c r="AD46" i="11"/>
  <c r="AE46" i="11"/>
  <c r="AF46" i="11"/>
  <c r="AG46" i="11"/>
  <c r="U47" i="11"/>
  <c r="V47" i="11"/>
  <c r="W47" i="11"/>
  <c r="X47" i="11"/>
  <c r="Y47" i="11"/>
  <c r="Z47" i="11"/>
  <c r="AA47" i="11"/>
  <c r="AB47" i="11"/>
  <c r="AC47" i="11"/>
  <c r="AD47" i="11"/>
  <c r="AE47" i="11"/>
  <c r="AF47" i="11"/>
  <c r="AG47" i="11"/>
  <c r="U48" i="11"/>
  <c r="V48" i="11"/>
  <c r="W48" i="11"/>
  <c r="X48" i="11"/>
  <c r="Y48" i="11"/>
  <c r="Z48" i="11"/>
  <c r="AA48" i="11"/>
  <c r="AB48" i="11"/>
  <c r="AC48" i="11"/>
  <c r="AD48" i="11"/>
  <c r="AE48" i="11"/>
  <c r="AF48" i="11"/>
  <c r="AG48" i="11"/>
  <c r="V37" i="11"/>
  <c r="W37" i="11"/>
  <c r="X37" i="11"/>
  <c r="Y37" i="11"/>
  <c r="Z37" i="11"/>
  <c r="AA37" i="11"/>
  <c r="AB37" i="11"/>
  <c r="AC37" i="11"/>
  <c r="AD37" i="11"/>
  <c r="AE37" i="11"/>
  <c r="AF37" i="11"/>
  <c r="AG37" i="11"/>
  <c r="U37" i="11"/>
  <c r="Y31" i="11"/>
  <c r="U22" i="11"/>
  <c r="V22" i="11"/>
  <c r="W22" i="11"/>
  <c r="X22" i="11"/>
  <c r="Y22" i="11"/>
  <c r="Z22" i="11"/>
  <c r="AA22" i="11"/>
  <c r="AB22" i="11"/>
  <c r="AC22" i="11"/>
  <c r="AD22" i="11"/>
  <c r="AE22" i="11"/>
  <c r="AF22" i="11"/>
  <c r="AG22" i="11"/>
  <c r="U23" i="11"/>
  <c r="V23" i="11"/>
  <c r="W23" i="11"/>
  <c r="X23" i="11"/>
  <c r="Y23" i="11"/>
  <c r="Z23" i="11"/>
  <c r="AA23" i="11"/>
  <c r="AB23" i="11"/>
  <c r="AC23" i="11"/>
  <c r="AD23" i="11"/>
  <c r="AE23" i="11"/>
  <c r="AF23" i="11"/>
  <c r="AG23" i="11"/>
  <c r="U24" i="11"/>
  <c r="V24" i="11"/>
  <c r="W24" i="11"/>
  <c r="X24" i="11"/>
  <c r="Y24" i="11"/>
  <c r="Z24" i="11"/>
  <c r="AA24" i="11"/>
  <c r="AB24" i="11"/>
  <c r="AC24" i="11"/>
  <c r="AD24" i="11"/>
  <c r="AE24" i="11"/>
  <c r="AF24" i="11"/>
  <c r="AG24" i="11"/>
  <c r="U25" i="11"/>
  <c r="V25" i="11"/>
  <c r="W25" i="11"/>
  <c r="X25" i="11"/>
  <c r="Y25" i="11"/>
  <c r="Z25" i="11"/>
  <c r="AA25" i="11"/>
  <c r="AB25" i="11"/>
  <c r="AC25" i="11"/>
  <c r="AD25" i="11"/>
  <c r="AE25" i="11"/>
  <c r="AF25" i="11"/>
  <c r="AG25" i="11"/>
  <c r="U26" i="11"/>
  <c r="V26" i="11"/>
  <c r="W26" i="11"/>
  <c r="X26" i="11"/>
  <c r="Y26" i="11"/>
  <c r="Z26" i="11"/>
  <c r="AA26" i="11"/>
  <c r="AB26" i="11"/>
  <c r="AC26" i="11"/>
  <c r="AD26" i="11"/>
  <c r="AE26" i="11"/>
  <c r="AF26" i="11"/>
  <c r="AG26" i="11"/>
  <c r="U27" i="11"/>
  <c r="V27" i="11"/>
  <c r="W27" i="11"/>
  <c r="X27" i="11"/>
  <c r="Y27" i="11"/>
  <c r="Z27" i="11"/>
  <c r="AA27" i="11"/>
  <c r="AB27" i="11"/>
  <c r="AC27" i="11"/>
  <c r="AD27" i="11"/>
  <c r="AE27" i="11"/>
  <c r="AF27" i="11"/>
  <c r="AG27" i="11"/>
  <c r="U28" i="11"/>
  <c r="V28" i="11"/>
  <c r="W28" i="11"/>
  <c r="X28" i="11"/>
  <c r="Y28" i="11"/>
  <c r="Z28" i="11"/>
  <c r="AA28" i="11"/>
  <c r="AB28" i="11"/>
  <c r="AC28" i="11"/>
  <c r="AD28" i="11"/>
  <c r="AE28" i="11"/>
  <c r="AF28" i="11"/>
  <c r="AG28" i="11"/>
  <c r="U29" i="11"/>
  <c r="V29" i="11"/>
  <c r="W29" i="11"/>
  <c r="X29" i="11"/>
  <c r="Y29" i="11"/>
  <c r="Z29" i="11"/>
  <c r="AA29" i="11"/>
  <c r="AB29" i="11"/>
  <c r="AC29" i="11"/>
  <c r="AD29" i="11"/>
  <c r="AE29" i="11"/>
  <c r="AF29" i="11"/>
  <c r="AG29" i="11"/>
  <c r="U30" i="11"/>
  <c r="V30" i="11"/>
  <c r="W30" i="11"/>
  <c r="X30" i="11"/>
  <c r="Y30" i="11"/>
  <c r="Z30" i="11"/>
  <c r="AA30" i="11"/>
  <c r="AB30" i="11"/>
  <c r="AC30" i="11"/>
  <c r="AD30" i="11"/>
  <c r="AE30" i="11"/>
  <c r="AF30" i="11"/>
  <c r="AG30" i="11"/>
  <c r="U31" i="11"/>
  <c r="V31" i="11"/>
  <c r="W31" i="11"/>
  <c r="X31" i="11"/>
  <c r="Z31" i="11"/>
  <c r="AA31" i="11"/>
  <c r="AB31" i="11"/>
  <c r="AC31" i="11"/>
  <c r="AD31" i="11"/>
  <c r="AE31" i="11"/>
  <c r="AF31" i="11"/>
  <c r="AG31" i="11"/>
  <c r="U32" i="11"/>
  <c r="V32" i="11"/>
  <c r="W32" i="11"/>
  <c r="X32" i="11"/>
  <c r="Y32" i="11"/>
  <c r="Z32" i="11"/>
  <c r="AA32" i="11"/>
  <c r="AB32" i="11"/>
  <c r="AC32" i="11"/>
  <c r="AD32" i="11"/>
  <c r="AE32" i="11"/>
  <c r="AF32" i="11"/>
  <c r="AG32" i="11"/>
  <c r="V21" i="11"/>
  <c r="W21" i="11"/>
  <c r="X21" i="11"/>
  <c r="Y21" i="11"/>
  <c r="Z21" i="11"/>
  <c r="AA21" i="11"/>
  <c r="AB21" i="11"/>
  <c r="AC21" i="11"/>
  <c r="AD21" i="11"/>
  <c r="AE21" i="11"/>
  <c r="AF21" i="11"/>
  <c r="AG21" i="11"/>
  <c r="U21" i="11"/>
  <c r="AH6" i="11"/>
  <c r="AH7" i="11"/>
  <c r="AH8" i="11"/>
  <c r="AH9" i="11"/>
  <c r="AH10" i="11"/>
  <c r="AH11" i="11"/>
  <c r="AH12" i="11"/>
  <c r="AH13" i="11"/>
  <c r="AH14" i="11"/>
  <c r="AH15" i="11"/>
  <c r="AH16" i="11"/>
  <c r="AH5" i="11"/>
  <c r="V17" i="11"/>
  <c r="W17" i="11"/>
  <c r="X17" i="11"/>
  <c r="Y17" i="11"/>
  <c r="Z17" i="11"/>
  <c r="AA17" i="11"/>
  <c r="AB17" i="11"/>
  <c r="AC17" i="11"/>
  <c r="AD17" i="11"/>
  <c r="AE17" i="11"/>
  <c r="AF17" i="11"/>
  <c r="AG17" i="11"/>
  <c r="U17" i="11"/>
  <c r="U6" i="11"/>
  <c r="V6" i="11"/>
  <c r="W6" i="11"/>
  <c r="X6" i="11"/>
  <c r="Y6" i="11"/>
  <c r="Z6" i="11"/>
  <c r="AA6" i="11"/>
  <c r="AB6" i="11"/>
  <c r="AC6" i="11"/>
  <c r="AD6" i="11"/>
  <c r="AE6" i="11"/>
  <c r="AF6" i="11"/>
  <c r="AG6" i="11"/>
  <c r="U7" i="11"/>
  <c r="V7" i="11"/>
  <c r="W7" i="11"/>
  <c r="X7" i="11"/>
  <c r="Y7" i="11"/>
  <c r="Z7" i="11"/>
  <c r="AA7" i="11"/>
  <c r="AB7" i="11"/>
  <c r="AC7" i="11"/>
  <c r="AD7" i="11"/>
  <c r="AE7" i="11"/>
  <c r="AF7" i="11"/>
  <c r="AG7" i="11"/>
  <c r="U8" i="11"/>
  <c r="V8" i="11"/>
  <c r="W8" i="11"/>
  <c r="X8" i="11"/>
  <c r="Y8" i="11"/>
  <c r="Z8" i="11"/>
  <c r="AA8" i="11"/>
  <c r="AB8" i="11"/>
  <c r="AC8" i="11"/>
  <c r="AD8" i="11"/>
  <c r="AE8" i="11"/>
  <c r="AF8" i="11"/>
  <c r="AG8" i="11"/>
  <c r="U9" i="11"/>
  <c r="V9" i="11"/>
  <c r="W9" i="11"/>
  <c r="X9" i="11"/>
  <c r="Y9" i="11"/>
  <c r="Z9" i="11"/>
  <c r="AA9" i="11"/>
  <c r="AB9" i="11"/>
  <c r="AC9" i="11"/>
  <c r="AD9" i="11"/>
  <c r="AE9" i="11"/>
  <c r="AF9" i="11"/>
  <c r="AG9" i="11"/>
  <c r="U10" i="11"/>
  <c r="V10" i="11"/>
  <c r="W10" i="11"/>
  <c r="X10" i="11"/>
  <c r="Y10" i="11"/>
  <c r="Z10" i="11"/>
  <c r="AA10" i="11"/>
  <c r="AB10" i="11"/>
  <c r="AC10" i="11"/>
  <c r="AD10" i="11"/>
  <c r="AE10" i="11"/>
  <c r="AF10" i="11"/>
  <c r="AG10" i="11"/>
  <c r="U11" i="11"/>
  <c r="V11" i="11"/>
  <c r="W11" i="11"/>
  <c r="X11" i="11"/>
  <c r="Y11" i="11"/>
  <c r="Z11" i="11"/>
  <c r="AA11" i="11"/>
  <c r="AB11" i="11"/>
  <c r="AC11" i="11"/>
  <c r="AD11" i="11"/>
  <c r="AE11" i="11"/>
  <c r="AF11" i="11"/>
  <c r="AG11" i="11"/>
  <c r="U12" i="11"/>
  <c r="V12" i="11"/>
  <c r="W12" i="11"/>
  <c r="X12" i="11"/>
  <c r="Y12" i="11"/>
  <c r="Z12" i="11"/>
  <c r="AA12" i="11"/>
  <c r="AB12" i="11"/>
  <c r="AC12" i="11"/>
  <c r="AD12" i="11"/>
  <c r="AE12" i="11"/>
  <c r="AF12" i="11"/>
  <c r="AG12" i="11"/>
  <c r="U13" i="11"/>
  <c r="V13" i="11"/>
  <c r="W13" i="11"/>
  <c r="X13" i="11"/>
  <c r="Y13" i="11"/>
  <c r="Z13" i="11"/>
  <c r="AA13" i="11"/>
  <c r="AB13" i="11"/>
  <c r="AC13" i="11"/>
  <c r="AD13" i="11"/>
  <c r="AE13" i="11"/>
  <c r="AF13" i="11"/>
  <c r="AG13" i="11"/>
  <c r="U14" i="11"/>
  <c r="V14" i="11"/>
  <c r="W14" i="11"/>
  <c r="X14" i="11"/>
  <c r="Y14" i="11"/>
  <c r="Z14" i="11"/>
  <c r="AA14" i="11"/>
  <c r="AB14" i="11"/>
  <c r="AC14" i="11"/>
  <c r="AD14" i="11"/>
  <c r="AE14" i="11"/>
  <c r="AF14" i="11"/>
  <c r="AG14" i="11"/>
  <c r="U15" i="11"/>
  <c r="V15" i="11"/>
  <c r="W15" i="11"/>
  <c r="X15" i="11"/>
  <c r="Y15" i="11"/>
  <c r="Z15" i="11"/>
  <c r="AA15" i="11"/>
  <c r="AB15" i="11"/>
  <c r="AC15" i="11"/>
  <c r="AD15" i="11"/>
  <c r="AE15" i="11"/>
  <c r="AF15" i="11"/>
  <c r="AG15" i="11"/>
  <c r="U16" i="11"/>
  <c r="V16" i="11"/>
  <c r="W16" i="11"/>
  <c r="X16" i="11"/>
  <c r="Y16" i="11"/>
  <c r="Z16" i="11"/>
  <c r="AA16" i="11"/>
  <c r="AB16" i="11"/>
  <c r="AC16" i="11"/>
  <c r="AD16" i="11"/>
  <c r="AE16" i="11"/>
  <c r="AF16" i="11"/>
  <c r="AG16" i="11"/>
  <c r="V5" i="11"/>
  <c r="W5" i="11"/>
  <c r="X5" i="11"/>
  <c r="Y5" i="11"/>
  <c r="Z5" i="11"/>
  <c r="AA5" i="11"/>
  <c r="AB5" i="11"/>
  <c r="AC5" i="11"/>
  <c r="AD5" i="11"/>
  <c r="AE5" i="11"/>
  <c r="AF5" i="11"/>
  <c r="AG5" i="11"/>
  <c r="U5" i="11"/>
  <c r="D16" i="11"/>
  <c r="E6" i="11"/>
  <c r="E7" i="11"/>
  <c r="E8" i="11"/>
  <c r="E9" i="11"/>
  <c r="E10" i="11"/>
  <c r="E11" i="11"/>
  <c r="E12" i="11"/>
  <c r="E13" i="11"/>
  <c r="E14" i="11"/>
  <c r="E15" i="11"/>
  <c r="E5" i="11"/>
  <c r="D5" i="11"/>
  <c r="D6" i="11"/>
  <c r="D7" i="11"/>
  <c r="D8" i="11"/>
  <c r="D9" i="11"/>
  <c r="D10" i="11"/>
  <c r="D11" i="11"/>
  <c r="D12" i="11"/>
  <c r="D13" i="11"/>
  <c r="D14" i="11"/>
  <c r="D15" i="11"/>
  <c r="D4" i="11"/>
  <c r="C16" i="11"/>
  <c r="C5" i="11"/>
  <c r="C6" i="11"/>
  <c r="C7" i="11"/>
  <c r="C8" i="11"/>
  <c r="C9" i="11"/>
  <c r="C10" i="11"/>
  <c r="C11" i="11"/>
  <c r="C12" i="11"/>
  <c r="C13" i="11"/>
  <c r="C14" i="11"/>
  <c r="C15" i="11"/>
  <c r="C4" i="11"/>
  <c r="AK39" i="8"/>
  <c r="AK40" i="8"/>
  <c r="AK41" i="8"/>
  <c r="AK42" i="8"/>
  <c r="AK43" i="8"/>
  <c r="AK44" i="8"/>
  <c r="AK45" i="8"/>
  <c r="AK46" i="8"/>
  <c r="AK47" i="8"/>
  <c r="AK38" i="8"/>
  <c r="Z39" i="8"/>
  <c r="AA39" i="8"/>
  <c r="AB39" i="8"/>
  <c r="AC39" i="8"/>
  <c r="AD39" i="8"/>
  <c r="AE39" i="8"/>
  <c r="AF39" i="8"/>
  <c r="AG39" i="8"/>
  <c r="AH39" i="8"/>
  <c r="AI39" i="8"/>
  <c r="AJ39" i="8"/>
  <c r="Z40" i="8"/>
  <c r="AA40" i="8"/>
  <c r="AB40" i="8"/>
  <c r="AC40" i="8"/>
  <c r="AD40" i="8"/>
  <c r="AE40" i="8"/>
  <c r="AF40" i="8"/>
  <c r="AG40" i="8"/>
  <c r="AH40" i="8"/>
  <c r="AI40" i="8"/>
  <c r="AJ40" i="8"/>
  <c r="Z41" i="8"/>
  <c r="AA41" i="8"/>
  <c r="AB41" i="8"/>
  <c r="AC41" i="8"/>
  <c r="AD41" i="8"/>
  <c r="AE41" i="8"/>
  <c r="AF41" i="8"/>
  <c r="AG41" i="8"/>
  <c r="AH41" i="8"/>
  <c r="AI41" i="8"/>
  <c r="AJ41" i="8"/>
  <c r="Z42" i="8"/>
  <c r="AA42" i="8"/>
  <c r="AB42" i="8"/>
  <c r="AC42" i="8"/>
  <c r="AD42" i="8"/>
  <c r="AE42" i="8"/>
  <c r="AF42" i="8"/>
  <c r="AG42" i="8"/>
  <c r="AH42" i="8"/>
  <c r="AI42" i="8"/>
  <c r="AJ42" i="8"/>
  <c r="Z43" i="8"/>
  <c r="AA43" i="8"/>
  <c r="AB43" i="8"/>
  <c r="AC43" i="8"/>
  <c r="AD43" i="8"/>
  <c r="AE43" i="8"/>
  <c r="AF43" i="8"/>
  <c r="AG43" i="8"/>
  <c r="AH43" i="8"/>
  <c r="AI43" i="8"/>
  <c r="AJ43" i="8"/>
  <c r="Z44" i="8"/>
  <c r="AA44" i="8"/>
  <c r="AB44" i="8"/>
  <c r="AC44" i="8"/>
  <c r="AD44" i="8"/>
  <c r="AE44" i="8"/>
  <c r="AF44" i="8"/>
  <c r="AG44" i="8"/>
  <c r="AH44" i="8"/>
  <c r="AI44" i="8"/>
  <c r="AJ44" i="8"/>
  <c r="Z45" i="8"/>
  <c r="AA45" i="8"/>
  <c r="AB45" i="8"/>
  <c r="AC45" i="8"/>
  <c r="AD45" i="8"/>
  <c r="AE45" i="8"/>
  <c r="AF45" i="8"/>
  <c r="AG45" i="8"/>
  <c r="AH45" i="8"/>
  <c r="AI45" i="8"/>
  <c r="AJ45" i="8"/>
  <c r="Z46" i="8"/>
  <c r="AA46" i="8"/>
  <c r="AB46" i="8"/>
  <c r="AC46" i="8"/>
  <c r="AD46" i="8"/>
  <c r="AE46" i="8"/>
  <c r="AF46" i="8"/>
  <c r="AG46" i="8"/>
  <c r="AH46" i="8"/>
  <c r="AI46" i="8"/>
  <c r="AJ46" i="8"/>
  <c r="Z47" i="8"/>
  <c r="AA47" i="8"/>
  <c r="AB47" i="8"/>
  <c r="AC47" i="8"/>
  <c r="AD47" i="8"/>
  <c r="AE47" i="8"/>
  <c r="AF47" i="8"/>
  <c r="AG47" i="8"/>
  <c r="AH47" i="8"/>
  <c r="AI47" i="8"/>
  <c r="AJ47" i="8"/>
  <c r="AA38" i="8"/>
  <c r="AB38" i="8"/>
  <c r="AC38" i="8"/>
  <c r="AD38" i="8"/>
  <c r="AE38" i="8"/>
  <c r="AF38" i="8"/>
  <c r="AG38" i="8"/>
  <c r="AH38" i="8"/>
  <c r="AI38" i="8"/>
  <c r="AJ38" i="8"/>
  <c r="Z38" i="8"/>
  <c r="AK24" i="8"/>
  <c r="AK25" i="8"/>
  <c r="AK26" i="8"/>
  <c r="AK27" i="8"/>
  <c r="AK28" i="8"/>
  <c r="AK29" i="8"/>
  <c r="AK30" i="8"/>
  <c r="AK31" i="8"/>
  <c r="AK32" i="8"/>
  <c r="AK23" i="8"/>
  <c r="D7" i="8"/>
  <c r="D8" i="8"/>
  <c r="D23" i="8" s="1"/>
  <c r="D9" i="8"/>
  <c r="D10" i="8"/>
  <c r="D24" i="8" s="1"/>
  <c r="E24" i="8" s="1"/>
  <c r="D11" i="8"/>
  <c r="D12" i="8"/>
  <c r="D25" i="8" s="1"/>
  <c r="E25" i="8" s="1"/>
  <c r="D13" i="8"/>
  <c r="D14" i="8"/>
  <c r="D26" i="8" s="1"/>
  <c r="E26" i="8" s="1"/>
  <c r="D15" i="8"/>
  <c r="D16" i="8"/>
  <c r="D27" i="8" s="1"/>
  <c r="E27" i="8" s="1"/>
  <c r="D17" i="8"/>
  <c r="D18" i="8"/>
  <c r="D28" i="8" s="1"/>
  <c r="E28" i="8" s="1"/>
  <c r="D6" i="8"/>
  <c r="D5" i="8"/>
  <c r="J5" i="6"/>
  <c r="J15" i="6"/>
  <c r="D22" i="8" l="1"/>
  <c r="E23" i="8"/>
  <c r="I15" i="6"/>
  <c r="J9" i="6" l="1"/>
  <c r="J6" i="6"/>
  <c r="J11" i="6"/>
  <c r="J8" i="6"/>
  <c r="J10" i="6"/>
  <c r="J14" i="6"/>
  <c r="J12" i="6"/>
  <c r="J7" i="6"/>
  <c r="J13" i="6"/>
  <c r="AG2"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2" i="3"/>
  <c r="W2" i="3"/>
  <c r="Q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19A5BD-E4C6-420A-AE37-444726201FA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850061B-E496-4229-BD75-A933546219C7}"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<sst xmlns="http://schemas.openxmlformats.org/spreadsheetml/2006/main" count="3190" uniqueCount="101">
  <si>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</si>
  <si>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</si>
  <si>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</si>
  <si>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</si>
  <si>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</si>
  <si>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</si>
  <si>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</si>
  <si>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</si>
  <si>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</si>
  <si>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</si>
  <si>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</si>
  <si>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</si>
  <si>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</si>
  <si>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</si>
  <si>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</si>
  <si>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</si>
  <si>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</si>
  <si>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</si>
  <si>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</si>
  <si>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</si>
  <si>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</si>
  <si>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</si>
  <si>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</si>
  <si>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</si>
  <si>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</si>
  <si>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</si>
  <si>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</si>
  <si>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</si>
  <si>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</si>
  <si>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</si>
  <si>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</si>
  <si>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</si>
  <si>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</si>
  <si>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</si>
  <si>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</si>
  <si>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</si>
  <si>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</si>
  <si>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</si>
  <si>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</si>
  <si>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</si>
  <si>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</si>
  <si>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</si>
  <si>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</si>
  <si>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</si>
  <si>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</si>
  <si>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</si>
  <si>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</si>
  <si>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</si>
  <si>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</si>
  <si>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Intoxicants</t>
  </si>
  <si>
    <t xml:space="preserve">Luxury </t>
  </si>
  <si>
    <t xml:space="preserve">Sum of Luxury </t>
  </si>
  <si>
    <t>Values</t>
  </si>
  <si>
    <t>Sum of Transport and communication</t>
  </si>
  <si>
    <t>Sum of Intoxicants</t>
  </si>
  <si>
    <t>Sum of Fuel and light</t>
  </si>
  <si>
    <t>Sum of Miscellaneous</t>
  </si>
  <si>
    <t>Sum of Health</t>
  </si>
  <si>
    <t>Sum of Education</t>
  </si>
  <si>
    <t>Food &amp; Beverages</t>
  </si>
  <si>
    <t xml:space="preserve">Housing Utility </t>
  </si>
  <si>
    <t>Clothing &amp; Footwear</t>
  </si>
  <si>
    <t>Sum of Food &amp; Beverages</t>
  </si>
  <si>
    <t>Sum of Clothing &amp; Footwear</t>
  </si>
  <si>
    <t xml:space="preserve">Sum of Housing Utility </t>
  </si>
  <si>
    <t>Broader Categories</t>
  </si>
  <si>
    <t>Total</t>
  </si>
  <si>
    <t xml:space="preserve">Total </t>
  </si>
  <si>
    <t>Food and Beverages has the highest contribution 49.6%  towards CPI in recent month May 2023</t>
  </si>
  <si>
    <t>Date</t>
  </si>
  <si>
    <t>Genreal Index</t>
  </si>
  <si>
    <t>Annual Change</t>
  </si>
  <si>
    <t>Annual Inflation Rate = (CPI at end of year - CPI at start of year) / 
CPI at start of year</t>
  </si>
  <si>
    <t>Inflation Rate (%)</t>
  </si>
  <si>
    <t>Annual change in Inflation rate increased by 5.4% in Year 2019</t>
  </si>
  <si>
    <t>Grand Total</t>
  </si>
  <si>
    <t>Column Labels</t>
  </si>
  <si>
    <t>1) CPI inflation is High in Year 2019 due to COVID-19 induced lockdown period and subsequently, due to the persistence of supply side disruptions. 
2) The rise in inflation was mostly driven by Food &amp; Beverages inflation, which increased to 5.4% in 2019</t>
  </si>
  <si>
    <t>Inflation Rate</t>
  </si>
  <si>
    <t xml:space="preserve">Monthly change </t>
  </si>
  <si>
    <t>1) Meat and Fish has the highest contribution 9.22% towards the Inflation within the Food and Beverages category
2) Monthly change in inflation rate is Increaed by 7.08% for Fruits in Feb-2023
3) Monthly change in inflation rate is Decresed by 12.67% for Vegetables in Dec-2022</t>
  </si>
  <si>
    <t>1) Monthly change in Inflation rate is increased by 2.05% in July-2022. Which is Highest among the 12 months between June-2022 to May-2023
2) Monthly change in Inflation rate is Decreased by 0.45% in August-2022. Which is Lowest among the 12 months between June-2022 to May-2023</t>
  </si>
  <si>
    <t>Apr-18 to Mar-19</t>
  </si>
  <si>
    <t>Apr-19 to Mar-20</t>
  </si>
  <si>
    <t>Apr-19 data not present in data set</t>
  </si>
  <si>
    <t>Apr-20 to Mar-21</t>
  </si>
  <si>
    <t>Apr-21 to Mar-22</t>
  </si>
  <si>
    <t>Inflation rate after the Mar 20 Lockdown the inflation rate increases for the Food &amp; beverages category by 25.68%</t>
  </si>
  <si>
    <t>The pandemic-induced supply chain disruptions, stalled economic activities, and rising food prices resulted in high inflation during the Covid days.</t>
  </si>
  <si>
    <t>Increase in Inflation rate for Healthcare is 7.30% &amp; for Fuel and light is 7.91% after the lockdown induced</t>
  </si>
  <si>
    <t>Months</t>
  </si>
  <si>
    <t>Indian Basket of Crude Oil (USD/Barrel)</t>
  </si>
  <si>
    <t xml:space="preserve"> Correlation coefficient for Crude oil and Fuel</t>
  </si>
  <si>
    <t xml:space="preserve"> Correlation coefficient for Crude oil and General Index</t>
  </si>
  <si>
    <t>A correlation of 0.74 suggests that as crude oil prices increase, the CPI in India also tends to increase, and vice versa. This means that changes in crude oil prices are closely associated with changes in the general price level of goods and services in India.</t>
  </si>
  <si>
    <t>Luxury</t>
  </si>
  <si>
    <t>Sub Category</t>
  </si>
  <si>
    <t>Broader Category</t>
  </si>
  <si>
    <t>Replaced with mean of 2019 year for perticulat  category</t>
  </si>
  <si>
    <t>Password</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</si>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</sst>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yy;@"/>
    <numFmt numFmtId="166" formatCode="0.000"/>
    <numFmt numFmtId="167" formatCode="0.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1"/>
      <color rgb="FFFFFFFF"/>
      <name val="Aptos Narrow"/>
      <family val="2"/>
      <scheme val="minor"/>
    </font>
    <font>
      <sz val="8"/>
      <name val="Aptos Narrow"/>
      <family val="2"/>
      <scheme val="minor"/>
    </font>
    <font>
      <b/>
      <sz val="11"/>
      <name val="Aptos Narrow"/>
      <family val="2"/>
      <scheme val="minor"/>
    </font>
    <font>
      <sz val="11"/>
      <name val="Aptos Narrow"/>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7"/>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5" tint="0.79998168889431442"/>
        <bgColor theme="9"/>
      </patternFill>
    </fill>
    <fill>
      <patternFill patternType="solid">
        <fgColor theme="5" tint="0.59999389629810485"/>
        <bgColor theme="9"/>
      </patternFill>
    </fill>
    <fill>
      <patternFill patternType="solid">
        <fgColor theme="0"/>
        <bgColor indexed="64"/>
      </patternFill>
    </fill>
    <fill>
      <patternFill patternType="solid">
        <fgColor rgb="FFFFFFFF"/>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theme="0" tint="-0.14999847407452621"/>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3">
    <xf numFmtId="0" fontId="0" fillId="0" borderId="0" xfId="0"/>
    <xf numFmtId="0" fontId="0" fillId="33" borderId="10" xfId="0" applyFill="1" applyBorder="1"/>
    <xf numFmtId="0" fontId="0" fillId="0" borderId="10" xfId="0" applyBorder="1"/>
    <xf numFmtId="0" fontId="0" fillId="35" borderId="10" xfId="0" applyFill="1" applyBorder="1"/>
    <xf numFmtId="0" fontId="0" fillId="0" borderId="0" xfId="0" pivotButton="1"/>
    <xf numFmtId="0" fontId="0" fillId="0" borderId="0" xfId="0" applyAlignment="1">
      <alignment horizontal="left"/>
    </xf>
    <xf numFmtId="0" fontId="16" fillId="33" borderId="18" xfId="0" applyFont="1" applyFill="1" applyBorder="1"/>
    <xf numFmtId="17" fontId="16" fillId="33" borderId="19" xfId="0" applyNumberFormat="1" applyFont="1" applyFill="1" applyBorder="1"/>
    <xf numFmtId="17" fontId="16" fillId="33" borderId="20" xfId="0" applyNumberFormat="1" applyFont="1" applyFill="1" applyBorder="1"/>
    <xf numFmtId="0" fontId="0" fillId="34" borderId="21" xfId="0" applyFill="1" applyBorder="1"/>
    <xf numFmtId="0" fontId="16" fillId="33" borderId="22" xfId="0" applyFont="1" applyFill="1" applyBorder="1"/>
    <xf numFmtId="0" fontId="16" fillId="33" borderId="23" xfId="0" applyFont="1" applyFill="1" applyBorder="1"/>
    <xf numFmtId="10" fontId="16" fillId="33" borderId="24" xfId="1" applyNumberFormat="1" applyFont="1" applyFill="1" applyBorder="1"/>
    <xf numFmtId="164" fontId="16" fillId="0" borderId="25" xfId="1" applyNumberFormat="1" applyFont="1" applyBorder="1"/>
    <xf numFmtId="0" fontId="0" fillId="0" borderId="26" xfId="0" applyBorder="1"/>
    <xf numFmtId="0" fontId="0" fillId="0" borderId="27" xfId="0" applyBorder="1"/>
    <xf numFmtId="0" fontId="0" fillId="0" borderId="31" xfId="0" applyBorder="1"/>
    <xf numFmtId="0" fontId="0" fillId="0" borderId="32" xfId="0" applyBorder="1"/>
    <xf numFmtId="0" fontId="0" fillId="0" borderId="33" xfId="0" applyBorder="1"/>
    <xf numFmtId="165" fontId="0" fillId="0" borderId="0" xfId="0" applyNumberFormat="1"/>
    <xf numFmtId="17" fontId="0" fillId="0" borderId="10" xfId="0" applyNumberFormat="1" applyBorder="1"/>
    <xf numFmtId="10" fontId="0" fillId="0" borderId="10" xfId="1" applyNumberFormat="1" applyFont="1" applyBorder="1"/>
    <xf numFmtId="0" fontId="0" fillId="0" borderId="23" xfId="0" applyBorder="1"/>
    <xf numFmtId="17" fontId="0" fillId="0" borderId="18" xfId="0" applyNumberFormat="1" applyBorder="1"/>
    <xf numFmtId="17" fontId="0" fillId="0" borderId="22" xfId="0" applyNumberFormat="1" applyBorder="1"/>
    <xf numFmtId="0" fontId="0" fillId="0" borderId="20" xfId="0" applyBorder="1"/>
    <xf numFmtId="0" fontId="0" fillId="0" borderId="24" xfId="0" applyBorder="1"/>
    <xf numFmtId="0" fontId="16" fillId="39" borderId="18" xfId="0" applyFont="1" applyFill="1" applyBorder="1" applyAlignment="1">
      <alignment horizontal="center"/>
    </xf>
    <xf numFmtId="0" fontId="16" fillId="39" borderId="19" xfId="0" applyFont="1" applyFill="1" applyBorder="1" applyAlignment="1">
      <alignment horizontal="center"/>
    </xf>
    <xf numFmtId="0" fontId="16" fillId="39" borderId="20" xfId="0" applyFont="1" applyFill="1" applyBorder="1" applyAlignment="1">
      <alignment horizontal="center"/>
    </xf>
    <xf numFmtId="10" fontId="0" fillId="0" borderId="23" xfId="1" applyNumberFormat="1" applyFont="1" applyBorder="1"/>
    <xf numFmtId="0" fontId="16" fillId="0" borderId="25" xfId="0" quotePrefix="1" applyFont="1" applyBorder="1" applyAlignment="1">
      <alignment horizontal="center" vertical="center"/>
    </xf>
    <xf numFmtId="10" fontId="16" fillId="0" borderId="25" xfId="0" applyNumberFormat="1" applyFont="1" applyBorder="1"/>
    <xf numFmtId="10" fontId="16" fillId="0" borderId="24" xfId="0" applyNumberFormat="1" applyFont="1" applyBorder="1"/>
    <xf numFmtId="0" fontId="17" fillId="0" borderId="0" xfId="0" applyFont="1"/>
    <xf numFmtId="0" fontId="19" fillId="38" borderId="17" xfId="0" applyFont="1" applyFill="1" applyBorder="1" applyAlignment="1">
      <alignment horizontal="center"/>
    </xf>
    <xf numFmtId="0" fontId="19" fillId="38" borderId="37" xfId="0" applyFont="1" applyFill="1" applyBorder="1" applyAlignment="1">
      <alignment horizontal="center"/>
    </xf>
    <xf numFmtId="0" fontId="19" fillId="38" borderId="34" xfId="0" applyFont="1" applyFill="1" applyBorder="1" applyAlignment="1">
      <alignment horizontal="center"/>
    </xf>
    <xf numFmtId="0" fontId="21" fillId="41" borderId="27" xfId="0" applyFont="1" applyFill="1" applyBorder="1"/>
    <xf numFmtId="0" fontId="16" fillId="36" borderId="10" xfId="0" applyFont="1" applyFill="1" applyBorder="1"/>
    <xf numFmtId="0" fontId="22" fillId="37" borderId="28" xfId="0" applyFont="1" applyFill="1" applyBorder="1"/>
    <xf numFmtId="0" fontId="22" fillId="37" borderId="29" xfId="0" applyFont="1" applyFill="1" applyBorder="1"/>
    <xf numFmtId="0" fontId="22" fillId="37" borderId="30" xfId="0" applyFont="1" applyFill="1" applyBorder="1"/>
    <xf numFmtId="0" fontId="0" fillId="37" borderId="0" xfId="0" applyFill="1"/>
    <xf numFmtId="10" fontId="0" fillId="0" borderId="10" xfId="1" quotePrefix="1" applyNumberFormat="1" applyFont="1" applyBorder="1" applyAlignment="1">
      <alignment horizontal="right"/>
    </xf>
    <xf numFmtId="0" fontId="16" fillId="0" borderId="10" xfId="0" applyFont="1" applyBorder="1"/>
    <xf numFmtId="17" fontId="16" fillId="34" borderId="10" xfId="0" applyNumberFormat="1" applyFont="1" applyFill="1" applyBorder="1"/>
    <xf numFmtId="0" fontId="16" fillId="34" borderId="10" xfId="0" applyFont="1" applyFill="1" applyBorder="1"/>
    <xf numFmtId="10" fontId="16" fillId="0" borderId="10" xfId="0" applyNumberFormat="1" applyFont="1" applyBorder="1"/>
    <xf numFmtId="10" fontId="16" fillId="0" borderId="10" xfId="1" quotePrefix="1" applyNumberFormat="1" applyFont="1" applyBorder="1" applyAlignment="1">
      <alignment horizontal="right"/>
    </xf>
    <xf numFmtId="10" fontId="16" fillId="0" borderId="10" xfId="1" applyNumberFormat="1" applyFont="1" applyBorder="1"/>
    <xf numFmtId="17" fontId="0" fillId="0" borderId="0" xfId="0" applyNumberFormat="1"/>
    <xf numFmtId="0" fontId="16" fillId="0" borderId="0" xfId="0" applyFont="1"/>
    <xf numFmtId="17" fontId="0" fillId="0" borderId="27" xfId="0" applyNumberFormat="1" applyBorder="1"/>
    <xf numFmtId="10" fontId="0" fillId="0" borderId="0" xfId="0" applyNumberFormat="1"/>
    <xf numFmtId="0" fontId="16" fillId="39" borderId="10" xfId="0" applyFont="1" applyFill="1" applyBorder="1"/>
    <xf numFmtId="0" fontId="21" fillId="39" borderId="10" xfId="0" applyFont="1" applyFill="1" applyBorder="1"/>
    <xf numFmtId="0" fontId="21" fillId="42" borderId="10" xfId="0" applyFont="1" applyFill="1" applyBorder="1"/>
    <xf numFmtId="17" fontId="0" fillId="37" borderId="10" xfId="0" applyNumberFormat="1" applyFill="1" applyBorder="1"/>
    <xf numFmtId="0" fontId="0" fillId="37" borderId="10" xfId="0" applyFill="1" applyBorder="1"/>
    <xf numFmtId="167" fontId="0" fillId="0" borderId="10" xfId="0" applyNumberFormat="1" applyBorder="1"/>
    <xf numFmtId="0" fontId="21" fillId="39" borderId="18" xfId="0" applyFont="1" applyFill="1" applyBorder="1"/>
    <xf numFmtId="0" fontId="21" fillId="42" borderId="19" xfId="0" applyFont="1" applyFill="1" applyBorder="1"/>
    <xf numFmtId="0" fontId="21" fillId="42" borderId="20" xfId="0" applyFont="1" applyFill="1" applyBorder="1"/>
    <xf numFmtId="0" fontId="0" fillId="0" borderId="21" xfId="0" applyBorder="1"/>
    <xf numFmtId="10" fontId="0" fillId="0" borderId="25" xfId="1" applyNumberFormat="1" applyFont="1" applyBorder="1"/>
    <xf numFmtId="0" fontId="0" fillId="0" borderId="22" xfId="0" applyBorder="1"/>
    <xf numFmtId="10" fontId="0" fillId="0" borderId="24" xfId="1" applyNumberFormat="1" applyFont="1" applyBorder="1"/>
    <xf numFmtId="0" fontId="16" fillId="33" borderId="10" xfId="0" applyFont="1" applyFill="1" applyBorder="1"/>
    <xf numFmtId="166" fontId="16" fillId="33" borderId="10" xfId="0" applyNumberFormat="1" applyFont="1" applyFill="1" applyBorder="1"/>
    <xf numFmtId="0" fontId="0" fillId="43" borderId="0" xfId="0" applyFill="1"/>
    <xf numFmtId="0" fontId="0" fillId="44" borderId="0" xfId="0" applyFill="1"/>
    <xf numFmtId="10" fontId="0" fillId="0" borderId="10" xfId="0" applyNumberFormat="1" applyBorder="1"/>
    <xf numFmtId="0" fontId="16" fillId="45" borderId="10" xfId="0" applyFont="1" applyFill="1" applyBorder="1"/>
    <xf numFmtId="10" fontId="16" fillId="45" borderId="10" xfId="0" applyNumberFormat="1" applyFont="1" applyFill="1" applyBorder="1"/>
    <xf numFmtId="164" fontId="0" fillId="0" borderId="10" xfId="1" applyNumberFormat="1" applyFont="1" applyBorder="1"/>
    <xf numFmtId="0" fontId="0" fillId="0" borderId="0" xfId="0" applyAlignment="1">
      <alignment horizontal="center" vertical="center"/>
    </xf>
    <xf numFmtId="0" fontId="0" fillId="46" borderId="40" xfId="0" applyFill="1" applyBorder="1"/>
    <xf numFmtId="0" fontId="0" fillId="46" borderId="18" xfId="0" applyFill="1" applyBorder="1"/>
    <xf numFmtId="0" fontId="0" fillId="46" borderId="22" xfId="0" applyFill="1" applyBorder="1"/>
    <xf numFmtId="0" fontId="16" fillId="46" borderId="41" xfId="0" applyFont="1" applyFill="1" applyBorder="1" applyAlignment="1">
      <alignment horizontal="center" vertical="center"/>
    </xf>
    <xf numFmtId="0" fontId="0" fillId="34" borderId="18" xfId="0" applyFill="1" applyBorder="1"/>
    <xf numFmtId="0" fontId="0" fillId="34" borderId="22" xfId="0" applyFill="1" applyBorder="1"/>
    <xf numFmtId="0" fontId="0" fillId="34" borderId="40" xfId="0" applyFill="1" applyBorder="1"/>
    <xf numFmtId="0" fontId="16" fillId="34" borderId="41" xfId="0" applyFont="1" applyFill="1" applyBorder="1" applyAlignment="1">
      <alignment horizontal="center" vertical="center"/>
    </xf>
    <xf numFmtId="0" fontId="16" fillId="37" borderId="40" xfId="0" applyFont="1" applyFill="1" applyBorder="1"/>
    <xf numFmtId="0" fontId="16" fillId="37" borderId="42" xfId="0" applyFont="1" applyFill="1" applyBorder="1"/>
    <xf numFmtId="0" fontId="0" fillId="47" borderId="10" xfId="0" applyFill="1" applyBorder="1"/>
    <xf numFmtId="2" fontId="0" fillId="0" borderId="10" xfId="0" applyNumberFormat="1" applyBorder="1"/>
    <xf numFmtId="0" fontId="22" fillId="5" borderId="4" xfId="10" applyFont="1"/>
    <xf numFmtId="0" fontId="16" fillId="34" borderId="20" xfId="0" applyFont="1" applyFill="1" applyBorder="1" applyAlignment="1">
      <alignment horizontal="center" vertical="center" wrapText="1"/>
    </xf>
    <xf numFmtId="0" fontId="16" fillId="34" borderId="25" xfId="0" applyFont="1" applyFill="1" applyBorder="1" applyAlignment="1">
      <alignment horizontal="center" vertical="center" wrapText="1"/>
    </xf>
    <xf numFmtId="0" fontId="16" fillId="34" borderId="24" xfId="0" applyFont="1" applyFill="1" applyBorder="1" applyAlignment="1">
      <alignment horizontal="center" vertical="center" wrapText="1"/>
    </xf>
    <xf numFmtId="0" fontId="16" fillId="46" borderId="20" xfId="0" applyFont="1" applyFill="1" applyBorder="1" applyAlignment="1">
      <alignment horizontal="center" vertical="center" wrapText="1"/>
    </xf>
    <xf numFmtId="0" fontId="16" fillId="46" borderId="24" xfId="0" applyFont="1" applyFill="1" applyBorder="1" applyAlignment="1">
      <alignment horizontal="center" vertical="center" wrapText="1"/>
    </xf>
    <xf numFmtId="0" fontId="0" fillId="47" borderId="10" xfId="0" applyFill="1" applyBorder="1" applyAlignment="1">
      <alignment horizontal="center" wrapText="1"/>
    </xf>
    <xf numFmtId="0" fontId="0" fillId="40" borderId="11" xfId="0" applyFill="1" applyBorder="1" applyAlignment="1">
      <alignment horizontal="center" wrapText="1"/>
    </xf>
    <xf numFmtId="0" fontId="0" fillId="40" borderId="38" xfId="0" applyFill="1" applyBorder="1" applyAlignment="1">
      <alignment horizontal="center" wrapText="1"/>
    </xf>
    <xf numFmtId="0" fontId="0" fillId="40" borderId="12" xfId="0" applyFill="1" applyBorder="1" applyAlignment="1">
      <alignment horizontal="center" wrapText="1"/>
    </xf>
    <xf numFmtId="0" fontId="0" fillId="40" borderId="15" xfId="0" applyFill="1" applyBorder="1" applyAlignment="1">
      <alignment horizontal="center" wrapText="1"/>
    </xf>
    <xf numFmtId="0" fontId="0" fillId="40" borderId="39" xfId="0" applyFill="1" applyBorder="1" applyAlignment="1">
      <alignment horizontal="center" wrapText="1"/>
    </xf>
    <xf numFmtId="0" fontId="0" fillId="40" borderId="16" xfId="0" applyFill="1" applyBorder="1" applyAlignment="1">
      <alignment horizontal="center" wrapText="1"/>
    </xf>
    <xf numFmtId="0" fontId="18" fillId="37" borderId="11" xfId="0" applyFont="1" applyFill="1" applyBorder="1" applyAlignment="1">
      <alignment horizontal="center" vertical="center" wrapText="1"/>
    </xf>
    <xf numFmtId="0" fontId="18" fillId="37" borderId="38" xfId="0" applyFont="1" applyFill="1" applyBorder="1" applyAlignment="1">
      <alignment horizontal="center" vertical="center" wrapText="1"/>
    </xf>
    <xf numFmtId="0" fontId="18" fillId="37" borderId="12" xfId="0" applyFont="1" applyFill="1" applyBorder="1" applyAlignment="1">
      <alignment horizontal="center" vertical="center" wrapText="1"/>
    </xf>
    <xf numFmtId="0" fontId="18" fillId="37" borderId="13" xfId="0" applyFont="1" applyFill="1" applyBorder="1" applyAlignment="1">
      <alignment horizontal="center" vertical="center" wrapText="1"/>
    </xf>
    <xf numFmtId="0" fontId="18" fillId="37" borderId="0" xfId="0" applyFont="1" applyFill="1" applyAlignment="1">
      <alignment horizontal="center" vertical="center" wrapText="1"/>
    </xf>
    <xf numFmtId="0" fontId="18" fillId="37" borderId="14" xfId="0" applyFont="1" applyFill="1" applyBorder="1" applyAlignment="1">
      <alignment horizontal="center" vertical="center" wrapText="1"/>
    </xf>
    <xf numFmtId="0" fontId="18" fillId="37" borderId="15" xfId="0" applyFont="1" applyFill="1" applyBorder="1" applyAlignment="1">
      <alignment horizontal="center" vertical="center" wrapText="1"/>
    </xf>
    <xf numFmtId="0" fontId="18" fillId="37" borderId="39" xfId="0" applyFont="1" applyFill="1" applyBorder="1" applyAlignment="1">
      <alignment horizontal="center" vertical="center" wrapText="1"/>
    </xf>
    <xf numFmtId="0" fontId="18" fillId="37" borderId="16" xfId="0" applyFont="1" applyFill="1" applyBorder="1" applyAlignment="1">
      <alignment horizontal="center" vertical="center" wrapText="1"/>
    </xf>
    <xf numFmtId="0" fontId="18" fillId="37" borderId="11" xfId="0" applyFont="1" applyFill="1" applyBorder="1" applyAlignment="1">
      <alignment horizontal="left" vertical="center" wrapText="1"/>
    </xf>
    <xf numFmtId="0" fontId="18" fillId="37" borderId="38" xfId="0" applyFont="1" applyFill="1" applyBorder="1" applyAlignment="1">
      <alignment horizontal="left" vertical="center" wrapText="1"/>
    </xf>
    <xf numFmtId="0" fontId="18" fillId="37" borderId="12" xfId="0" applyFont="1" applyFill="1" applyBorder="1" applyAlignment="1">
      <alignment horizontal="left" vertical="center" wrapText="1"/>
    </xf>
    <xf numFmtId="0" fontId="18" fillId="37" borderId="13" xfId="0" applyFont="1" applyFill="1" applyBorder="1" applyAlignment="1">
      <alignment horizontal="left" vertical="center" wrapText="1"/>
    </xf>
    <xf numFmtId="0" fontId="18" fillId="37" borderId="0" xfId="0" applyFont="1" applyFill="1" applyAlignment="1">
      <alignment horizontal="left" vertical="center" wrapText="1"/>
    </xf>
    <xf numFmtId="0" fontId="18" fillId="37" borderId="14" xfId="0" applyFont="1" applyFill="1" applyBorder="1" applyAlignment="1">
      <alignment horizontal="left" vertical="center" wrapText="1"/>
    </xf>
    <xf numFmtId="0" fontId="18" fillId="37" borderId="15" xfId="0" applyFont="1" applyFill="1" applyBorder="1" applyAlignment="1">
      <alignment horizontal="left" vertical="center" wrapText="1"/>
    </xf>
    <xf numFmtId="0" fontId="18" fillId="37" borderId="39" xfId="0" applyFont="1" applyFill="1" applyBorder="1" applyAlignment="1">
      <alignment horizontal="left" vertical="center" wrapText="1"/>
    </xf>
    <xf numFmtId="0" fontId="18" fillId="37" borderId="16" xfId="0" applyFont="1" applyFill="1" applyBorder="1" applyAlignment="1">
      <alignment horizontal="left"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3"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16" fillId="37" borderId="11" xfId="0" applyFont="1" applyFill="1" applyBorder="1" applyAlignment="1">
      <alignment horizontal="left" vertical="center" wrapText="1"/>
    </xf>
    <xf numFmtId="0" fontId="16" fillId="37" borderId="38" xfId="0" applyFont="1" applyFill="1" applyBorder="1" applyAlignment="1">
      <alignment horizontal="left" vertical="center" wrapText="1"/>
    </xf>
    <xf numFmtId="0" fontId="16" fillId="37" borderId="12" xfId="0" applyFont="1" applyFill="1" applyBorder="1" applyAlignment="1">
      <alignment horizontal="left" vertical="center" wrapText="1"/>
    </xf>
    <xf numFmtId="0" fontId="16" fillId="37" borderId="13" xfId="0" applyFont="1" applyFill="1" applyBorder="1" applyAlignment="1">
      <alignment horizontal="left" vertical="center" wrapText="1"/>
    </xf>
    <xf numFmtId="0" fontId="16" fillId="37" borderId="0" xfId="0" applyFont="1" applyFill="1" applyAlignment="1">
      <alignment horizontal="left" vertical="center" wrapText="1"/>
    </xf>
    <xf numFmtId="0" fontId="16" fillId="37" borderId="14" xfId="0" applyFont="1" applyFill="1" applyBorder="1" applyAlignment="1">
      <alignment horizontal="left" vertical="center" wrapText="1"/>
    </xf>
    <xf numFmtId="0" fontId="16" fillId="37" borderId="15" xfId="0" applyFont="1" applyFill="1" applyBorder="1" applyAlignment="1">
      <alignment horizontal="left" vertical="center" wrapText="1"/>
    </xf>
    <xf numFmtId="0" fontId="16" fillId="37" borderId="39" xfId="0" applyFont="1" applyFill="1" applyBorder="1" applyAlignment="1">
      <alignment horizontal="left" vertical="center" wrapText="1"/>
    </xf>
    <xf numFmtId="0" fontId="16" fillId="37" borderId="16" xfId="0" applyFont="1" applyFill="1" applyBorder="1" applyAlignment="1">
      <alignment horizontal="left" vertical="center" wrapText="1"/>
    </xf>
    <xf numFmtId="0" fontId="16" fillId="37" borderId="18" xfId="0" applyFont="1" applyFill="1" applyBorder="1" applyAlignment="1">
      <alignment horizontal="left" vertical="center" wrapText="1"/>
    </xf>
    <xf numFmtId="0" fontId="16" fillId="37" borderId="19" xfId="0" applyFont="1" applyFill="1" applyBorder="1" applyAlignment="1">
      <alignment horizontal="left" vertical="center" wrapText="1"/>
    </xf>
    <xf numFmtId="0" fontId="16" fillId="37" borderId="20"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10" xfId="0" applyFont="1" applyFill="1" applyBorder="1" applyAlignment="1">
      <alignment horizontal="left" vertical="center" wrapText="1"/>
    </xf>
    <xf numFmtId="0" fontId="16" fillId="37" borderId="25" xfId="0" applyFont="1" applyFill="1" applyBorder="1" applyAlignment="1">
      <alignment horizontal="left" vertical="center" wrapText="1"/>
    </xf>
    <xf numFmtId="0" fontId="16" fillId="37" borderId="22" xfId="0" applyFont="1" applyFill="1" applyBorder="1" applyAlignment="1">
      <alignment horizontal="left" vertical="center" wrapText="1"/>
    </xf>
    <xf numFmtId="0" fontId="16" fillId="37" borderId="23" xfId="0" applyFont="1" applyFill="1" applyBorder="1" applyAlignment="1">
      <alignment horizontal="left" vertical="center" wrapText="1"/>
    </xf>
    <xf numFmtId="0" fontId="16" fillId="37" borderId="24" xfId="0" applyFont="1" applyFill="1" applyBorder="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5">
    <dxf>
      <numFmt numFmtId="22" formatCode="mmm/yy"/>
    </dxf>
    <dxf>
      <numFmt numFmtId="0" formatCode="General"/>
    </dxf>
    <dxf>
      <numFmt numFmtId="0" formatCode="General"/>
    </dxf>
    <dxf>
      <numFmt numFmtId="165" formatCode="[$-409]mmm/yy;@"/>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Aptos Narrow"/>
        <family val="2"/>
        <scheme val="minor"/>
      </font>
      <fill>
        <patternFill patternType="solid">
          <fgColor indexed="64"/>
          <bgColor theme="8" tint="0.79998168889431442"/>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66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Inflation rate change </a:t>
            </a:r>
          </a:p>
        </c:rich>
      </c:tx>
      <c:overlay val="0"/>
      <c:spPr>
        <a:solidFill>
          <a:srgbClr val="00206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'ETA 4'!$O$3</c:f>
              <c:strCache>
                <c:ptCount val="1"/>
                <c:pt idx="0">
                  <c:v>Health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'ETA 4'!$N$4:$N$7</c:f>
              <c:strCache>
                <c:ptCount val="4"/>
                <c:pt idx="0">
                  <c:v>Apr-18 to Mar-19</c:v>
                </c:pt>
                <c:pt idx="1">
                  <c:v>Apr-19 to Mar-20</c:v>
                </c:pt>
                <c:pt idx="2">
                  <c:v>Apr-20 to Mar-21</c:v>
                </c:pt>
                <c:pt idx="3">
                  <c:v>Apr-21 to Mar-22</c:v>
                </c:pt>
              </c:strCache>
            </c:strRef>
          </c:cat>
          <c:val>
            <c:numRef>
              <c:f>'ETA 4'!$O$4:$O$7</c:f>
              <c:numCache>
                <c:formatCode>0.00%</c:formatCode>
                <c:ptCount val="4"/>
                <c:pt idx="0">
                  <c:v>8.1360946745562143E-2</c:v>
                </c:pt>
                <c:pt idx="1">
                  <c:v>2.9248493105712561E-2</c:v>
                </c:pt>
                <c:pt idx="2">
                  <c:v>7.2992700729927015E-2</c:v>
                </c:pt>
                <c:pt idx="3">
                  <c:v>6.5927295132470656E-2</c:v>
                </c:pt>
              </c:numCache>
            </c:numRef>
          </c:val>
          <c:smooth val="0"/>
          <c:extLst>
            <c:ext xmlns:c16="http://schemas.microsoft.com/office/drawing/2014/chart" uri="{C3380CC4-5D6E-409C-BE32-E72D297353CC}">
              <c16:uniqueId val="{00000000-A9EE-43B2-938D-6ABA4C751526}"/>
            </c:ext>
          </c:extLst>
        </c:ser>
        <c:ser>
          <c:idx val="1"/>
          <c:order val="1"/>
          <c:tx>
            <c:strRef>
              <c:f>'ETA 4'!$P$3</c:f>
              <c:strCache>
                <c:ptCount val="1"/>
                <c:pt idx="0">
                  <c:v>Food &amp; Beverages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'ETA 4'!$N$4:$N$7</c:f>
              <c:strCache>
                <c:ptCount val="4"/>
                <c:pt idx="0">
                  <c:v>Apr-18 to Mar-19</c:v>
                </c:pt>
                <c:pt idx="1">
                  <c:v>Apr-19 to Mar-20</c:v>
                </c:pt>
                <c:pt idx="2">
                  <c:v>Apr-20 to Mar-21</c:v>
                </c:pt>
                <c:pt idx="3">
                  <c:v>Apr-21 to Mar-22</c:v>
                </c:pt>
              </c:strCache>
            </c:strRef>
          </c:cat>
          <c:val>
            <c:numRef>
              <c:f>'ETA 4'!$P$4:$P$7</c:f>
              <c:numCache>
                <c:formatCode>0.00%</c:formatCode>
                <c:ptCount val="4"/>
                <c:pt idx="0">
                  <c:v>3.3008935177280484E-3</c:v>
                </c:pt>
                <c:pt idx="1">
                  <c:v>3.2888236783792338E-2</c:v>
                </c:pt>
                <c:pt idx="2">
                  <c:v>0.25679423183582906</c:v>
                </c:pt>
                <c:pt idx="3">
                  <c:v>5.8185165447410675E-2</c:v>
                </c:pt>
              </c:numCache>
            </c:numRef>
          </c:val>
          <c:smooth val="0"/>
          <c:extLst>
            <c:ext xmlns:c16="http://schemas.microsoft.com/office/drawing/2014/chart" uri="{C3380CC4-5D6E-409C-BE32-E72D297353CC}">
              <c16:uniqueId val="{00000001-A9EE-43B2-938D-6ABA4C751526}"/>
            </c:ext>
          </c:extLst>
        </c:ser>
        <c:ser>
          <c:idx val="2"/>
          <c:order val="2"/>
          <c:tx>
            <c:strRef>
              <c:f>'ETA 4'!$Q$3</c:f>
              <c:strCache>
                <c:ptCount val="1"/>
                <c:pt idx="0">
                  <c:v>Fuel and light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'ETA 4'!$N$4:$N$7</c:f>
              <c:strCache>
                <c:ptCount val="4"/>
                <c:pt idx="0">
                  <c:v>Apr-18 to Mar-19</c:v>
                </c:pt>
                <c:pt idx="1">
                  <c:v>Apr-19 to Mar-20</c:v>
                </c:pt>
                <c:pt idx="2">
                  <c:v>Apr-20 to Mar-21</c:v>
                </c:pt>
                <c:pt idx="3">
                  <c:v>Apr-21 to Mar-22</c:v>
                </c:pt>
              </c:strCache>
            </c:strRef>
          </c:cat>
          <c:val>
            <c:numRef>
              <c:f>'ETA 4'!$Q$4:$Q$7</c:f>
              <c:numCache>
                <c:formatCode>0.00%</c:formatCode>
                <c:ptCount val="4"/>
                <c:pt idx="0">
                  <c:v>2.344322344322336E-2</c:v>
                </c:pt>
                <c:pt idx="1">
                  <c:v>5.8123206850235136E-2</c:v>
                </c:pt>
                <c:pt idx="2">
                  <c:v>7.9111727966689846E-2</c:v>
                </c:pt>
                <c:pt idx="3">
                  <c:v>7.455012853470433E-2</c:v>
                </c:pt>
              </c:numCache>
            </c:numRef>
          </c:val>
          <c:smooth val="0"/>
          <c:extLst>
            <c:ext xmlns:c16="http://schemas.microsoft.com/office/drawing/2014/chart" uri="{C3380CC4-5D6E-409C-BE32-E72D297353CC}">
              <c16:uniqueId val="{00000002-A9EE-43B2-938D-6ABA4C751526}"/>
            </c:ext>
          </c:extLst>
        </c:ser>
        <c:dLbls>
          <c:showLegendKey val="0"/>
          <c:showVal val="0"/>
          <c:showCatName val="0"/>
          <c:showSerName val="0"/>
          <c:showPercent val="0"/>
          <c:showBubbleSize val="0"/>
        </c:dLbls>
        <c:marker val="1"/>
        <c:smooth val="0"/>
        <c:axId val="1352681136"/>
        <c:axId val="1352665776"/>
      </c:lineChart>
      <c:catAx>
        <c:axId val="13526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2665776"/>
        <c:crosses val="autoZero"/>
        <c:auto val="1"/>
        <c:lblAlgn val="ctr"/>
        <c:lblOffset val="100"/>
        <c:noMultiLvlLbl val="0"/>
      </c:catAx>
      <c:valAx>
        <c:axId val="1352665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268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Inflation rate change </a:t>
            </a:r>
          </a:p>
        </c:rich>
      </c:tx>
      <c:overlay val="0"/>
      <c:spPr>
        <a:solidFill>
          <a:srgbClr val="0070C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'ETA 4'!$O$3</c:f>
              <c:strCache>
                <c:ptCount val="1"/>
                <c:pt idx="0">
                  <c:v>Health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'ETA 4'!$N$4:$N$7</c:f>
              <c:strCache>
                <c:ptCount val="4"/>
                <c:pt idx="0">
                  <c:v>Apr-18 to Mar-19</c:v>
                </c:pt>
                <c:pt idx="1">
                  <c:v>Apr-19 to Mar-20</c:v>
                </c:pt>
                <c:pt idx="2">
                  <c:v>Apr-20 to Mar-21</c:v>
                </c:pt>
                <c:pt idx="3">
                  <c:v>Apr-21 to Mar-22</c:v>
                </c:pt>
              </c:strCache>
            </c:strRef>
          </c:cat>
          <c:val>
            <c:numRef>
              <c:f>'ETA 4'!$O$4:$O$7</c:f>
              <c:numCache>
                <c:formatCode>0.00%</c:formatCode>
                <c:ptCount val="4"/>
                <c:pt idx="0">
                  <c:v>8.1360946745562143E-2</c:v>
                </c:pt>
                <c:pt idx="1">
                  <c:v>2.9248493105712561E-2</c:v>
                </c:pt>
                <c:pt idx="2">
                  <c:v>7.2992700729927015E-2</c:v>
                </c:pt>
                <c:pt idx="3">
                  <c:v>6.5927295132470656E-2</c:v>
                </c:pt>
              </c:numCache>
            </c:numRef>
          </c:val>
          <c:smooth val="0"/>
          <c:extLst>
            <c:ext xmlns:c16="http://schemas.microsoft.com/office/drawing/2014/chart" uri="{C3380CC4-5D6E-409C-BE32-E72D297353CC}">
              <c16:uniqueId val="{00000000-3482-4F69-AA0C-C1FAB99C3A1E}"/>
            </c:ext>
          </c:extLst>
        </c:ser>
        <c:ser>
          <c:idx val="1"/>
          <c:order val="1"/>
          <c:tx>
            <c:strRef>
              <c:f>'ETA 4'!$P$3</c:f>
              <c:strCache>
                <c:ptCount val="1"/>
                <c:pt idx="0">
                  <c:v>Food &amp; Beverages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'ETA 4'!$N$4:$N$7</c:f>
              <c:strCache>
                <c:ptCount val="4"/>
                <c:pt idx="0">
                  <c:v>Apr-18 to Mar-19</c:v>
                </c:pt>
                <c:pt idx="1">
                  <c:v>Apr-19 to Mar-20</c:v>
                </c:pt>
                <c:pt idx="2">
                  <c:v>Apr-20 to Mar-21</c:v>
                </c:pt>
                <c:pt idx="3">
                  <c:v>Apr-21 to Mar-22</c:v>
                </c:pt>
              </c:strCache>
            </c:strRef>
          </c:cat>
          <c:val>
            <c:numRef>
              <c:f>'ETA 4'!$P$4:$P$7</c:f>
              <c:numCache>
                <c:formatCode>0.00%</c:formatCode>
                <c:ptCount val="4"/>
                <c:pt idx="0">
                  <c:v>3.3008935177280484E-3</c:v>
                </c:pt>
                <c:pt idx="1">
                  <c:v>3.2888236783792338E-2</c:v>
                </c:pt>
                <c:pt idx="2">
                  <c:v>0.25679423183582906</c:v>
                </c:pt>
                <c:pt idx="3">
                  <c:v>5.8185165447410675E-2</c:v>
                </c:pt>
              </c:numCache>
            </c:numRef>
          </c:val>
          <c:smooth val="0"/>
          <c:extLst>
            <c:ext xmlns:c16="http://schemas.microsoft.com/office/drawing/2014/chart" uri="{C3380CC4-5D6E-409C-BE32-E72D297353CC}">
              <c16:uniqueId val="{00000001-3482-4F69-AA0C-C1FAB99C3A1E}"/>
            </c:ext>
          </c:extLst>
        </c:ser>
        <c:ser>
          <c:idx val="2"/>
          <c:order val="2"/>
          <c:tx>
            <c:strRef>
              <c:f>'ETA 4'!$Q$3</c:f>
              <c:strCache>
                <c:ptCount val="1"/>
                <c:pt idx="0">
                  <c:v>Fuel and light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'ETA 4'!$N$4:$N$7</c:f>
              <c:strCache>
                <c:ptCount val="4"/>
                <c:pt idx="0">
                  <c:v>Apr-18 to Mar-19</c:v>
                </c:pt>
                <c:pt idx="1">
                  <c:v>Apr-19 to Mar-20</c:v>
                </c:pt>
                <c:pt idx="2">
                  <c:v>Apr-20 to Mar-21</c:v>
                </c:pt>
                <c:pt idx="3">
                  <c:v>Apr-21 to Mar-22</c:v>
                </c:pt>
              </c:strCache>
            </c:strRef>
          </c:cat>
          <c:val>
            <c:numRef>
              <c:f>'ETA 4'!$Q$4:$Q$7</c:f>
              <c:numCache>
                <c:formatCode>0.00%</c:formatCode>
                <c:ptCount val="4"/>
                <c:pt idx="0">
                  <c:v>2.344322344322336E-2</c:v>
                </c:pt>
                <c:pt idx="1">
                  <c:v>5.8123206850235136E-2</c:v>
                </c:pt>
                <c:pt idx="2">
                  <c:v>7.9111727966689846E-2</c:v>
                </c:pt>
                <c:pt idx="3">
                  <c:v>7.455012853470433E-2</c:v>
                </c:pt>
              </c:numCache>
            </c:numRef>
          </c:val>
          <c:smooth val="0"/>
          <c:extLst>
            <c:ext xmlns:c16="http://schemas.microsoft.com/office/drawing/2014/chart" uri="{C3380CC4-5D6E-409C-BE32-E72D297353CC}">
              <c16:uniqueId val="{00000002-3482-4F69-AA0C-C1FAB99C3A1E}"/>
            </c:ext>
          </c:extLst>
        </c:ser>
        <c:dLbls>
          <c:showLegendKey val="0"/>
          <c:showVal val="0"/>
          <c:showCatName val="0"/>
          <c:showSerName val="0"/>
          <c:showPercent val="0"/>
          <c:showBubbleSize val="0"/>
        </c:dLbls>
        <c:marker val="1"/>
        <c:smooth val="0"/>
        <c:axId val="1352681136"/>
        <c:axId val="1352665776"/>
      </c:lineChart>
      <c:catAx>
        <c:axId val="13526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2665776"/>
        <c:crosses val="autoZero"/>
        <c:auto val="1"/>
        <c:lblAlgn val="ctr"/>
        <c:lblOffset val="100"/>
        <c:noMultiLvlLbl val="0"/>
      </c:catAx>
      <c:valAx>
        <c:axId val="1352665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268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Correlation B/w Crude oil prices</a:t>
            </a:r>
            <a:r>
              <a:rPr lang="en-US" baseline="0"/>
              <a:t> &amp; General Index</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'ETA 5'!$D$1</c:f>
              <c:strCache>
                <c:ptCount val="1"/>
                <c:pt idx="0">
                  <c:v>General index</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'ETA 5'!$B$2:$B$27</c:f>
              <c:numCache>
                <c:formatCode>General</c:formatCode>
                <c:ptCount val="26"/>
                <c:pt idx="0">
                  <c:v>54.79</c:v>
                </c:pt>
                <c:pt idx="1">
                  <c:v>61.22</c:v>
                </c:pt>
                <c:pt idx="2">
                  <c:v>64.73</c:v>
                </c:pt>
                <c:pt idx="3">
                  <c:v>63.4</c:v>
                </c:pt>
                <c:pt idx="4">
                  <c:v>66.95</c:v>
                </c:pt>
                <c:pt idx="5">
                  <c:v>71.98</c:v>
                </c:pt>
                <c:pt idx="6">
                  <c:v>73.540000000000006</c:v>
                </c:pt>
                <c:pt idx="7">
                  <c:v>69.8</c:v>
                </c:pt>
                <c:pt idx="8">
                  <c:v>73.13</c:v>
                </c:pt>
                <c:pt idx="9">
                  <c:v>82.11</c:v>
                </c:pt>
                <c:pt idx="10">
                  <c:v>80.64</c:v>
                </c:pt>
                <c:pt idx="11">
                  <c:v>73.3</c:v>
                </c:pt>
                <c:pt idx="12">
                  <c:v>84.67</c:v>
                </c:pt>
                <c:pt idx="13">
                  <c:v>94.07</c:v>
                </c:pt>
                <c:pt idx="14">
                  <c:v>112.87</c:v>
                </c:pt>
                <c:pt idx="15">
                  <c:v>102.97</c:v>
                </c:pt>
                <c:pt idx="16">
                  <c:v>109.51</c:v>
                </c:pt>
                <c:pt idx="17">
                  <c:v>116.01</c:v>
                </c:pt>
                <c:pt idx="18">
                  <c:v>105.49</c:v>
                </c:pt>
                <c:pt idx="19">
                  <c:v>97.4</c:v>
                </c:pt>
                <c:pt idx="20">
                  <c:v>90.71</c:v>
                </c:pt>
                <c:pt idx="21">
                  <c:v>91.7</c:v>
                </c:pt>
                <c:pt idx="22">
                  <c:v>87.55</c:v>
                </c:pt>
                <c:pt idx="23">
                  <c:v>78.099999999999994</c:v>
                </c:pt>
                <c:pt idx="24">
                  <c:v>80.92</c:v>
                </c:pt>
                <c:pt idx="25">
                  <c:v>82.28</c:v>
                </c:pt>
              </c:numCache>
            </c:numRef>
          </c:xVal>
          <c:yVal>
            <c:numRef>
              <c:f>'ETA 5'!$D$2:$D$27</c:f>
              <c:numCache>
                <c:formatCode>General</c:formatCode>
                <c:ptCount val="26"/>
                <c:pt idx="0">
                  <c:v>157.30000000000001</c:v>
                </c:pt>
                <c:pt idx="1">
                  <c:v>156.6</c:v>
                </c:pt>
                <c:pt idx="2">
                  <c:v>156.80000000000001</c:v>
                </c:pt>
                <c:pt idx="3">
                  <c:v>157.80000000000001</c:v>
                </c:pt>
                <c:pt idx="4">
                  <c:v>160.4</c:v>
                </c:pt>
                <c:pt idx="5">
                  <c:v>161.30000000000001</c:v>
                </c:pt>
                <c:pt idx="6">
                  <c:v>162.5</c:v>
                </c:pt>
                <c:pt idx="7">
                  <c:v>163.19999999999999</c:v>
                </c:pt>
                <c:pt idx="8">
                  <c:v>163.19999999999999</c:v>
                </c:pt>
                <c:pt idx="9">
                  <c:v>165.5</c:v>
                </c:pt>
                <c:pt idx="10">
                  <c:v>166.7</c:v>
                </c:pt>
                <c:pt idx="11">
                  <c:v>166.2</c:v>
                </c:pt>
                <c:pt idx="12">
                  <c:v>165.7</c:v>
                </c:pt>
                <c:pt idx="13">
                  <c:v>166.1</c:v>
                </c:pt>
                <c:pt idx="14">
                  <c:v>167.7</c:v>
                </c:pt>
                <c:pt idx="15">
                  <c:v>170.1</c:v>
                </c:pt>
                <c:pt idx="16">
                  <c:v>171.7</c:v>
                </c:pt>
                <c:pt idx="17">
                  <c:v>172.6</c:v>
                </c:pt>
                <c:pt idx="18">
                  <c:v>173.4</c:v>
                </c:pt>
                <c:pt idx="19">
                  <c:v>174.3</c:v>
                </c:pt>
                <c:pt idx="20">
                  <c:v>175.3</c:v>
                </c:pt>
                <c:pt idx="21">
                  <c:v>176.7</c:v>
                </c:pt>
                <c:pt idx="22">
                  <c:v>176.5</c:v>
                </c:pt>
                <c:pt idx="23">
                  <c:v>175.7</c:v>
                </c:pt>
                <c:pt idx="24">
                  <c:v>176.5</c:v>
                </c:pt>
                <c:pt idx="25">
                  <c:v>177.2</c:v>
                </c:pt>
              </c:numCache>
            </c:numRef>
          </c:yVal>
          <c:smooth val="0"/>
          <c:extLst>
            <c:ext xmlns:c16="http://schemas.microsoft.com/office/drawing/2014/chart" uri="{C3380CC4-5D6E-409C-BE32-E72D297353CC}">
              <c16:uniqueId val="{00000000-2F10-489C-872A-837710FDCD67}"/>
            </c:ext>
          </c:extLst>
        </c:ser>
        <c:dLbls>
          <c:showLegendKey val="0"/>
          <c:showVal val="0"/>
          <c:showCatName val="0"/>
          <c:showSerName val="0"/>
          <c:showPercent val="0"/>
          <c:showBubbleSize val="0"/>
        </c:dLbls>
        <c:axId val="1122322000"/>
        <c:axId val="1122317680"/>
      </c:scatterChart>
      <c:valAx>
        <c:axId val="112232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17680"/>
        <c:crosses val="autoZero"/>
        <c:crossBetween val="midCat"/>
      </c:valAx>
      <c:valAx>
        <c:axId val="112231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22000"/>
        <c:crosses val="autoZero"/>
        <c:crossBetween val="midCat"/>
      </c:valAx>
      <c:spPr>
        <a:noFill/>
        <a:ln>
          <a:noFill/>
        </a:ln>
        <a:effectLst/>
      </c:spPr>
    </c:plotArea>
    <c:plotVisOnly val="1"/>
    <c:dispBlanksAs val="gap"/>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Correlation B/w Crude oil prices</a:t>
            </a:r>
            <a:r>
              <a:rPr lang="en-US" baseline="0"/>
              <a:t> &amp; Fuel and Light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'ETA 5'!$D$1</c:f>
              <c:strCache>
                <c:ptCount val="1"/>
                <c:pt idx="0">
                  <c:v>General index</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'ETA 5'!$B$2:$B$27</c:f>
              <c:numCache>
                <c:formatCode>General</c:formatCode>
                <c:ptCount val="26"/>
                <c:pt idx="0">
                  <c:v>54.79</c:v>
                </c:pt>
                <c:pt idx="1">
                  <c:v>61.22</c:v>
                </c:pt>
                <c:pt idx="2">
                  <c:v>64.73</c:v>
                </c:pt>
                <c:pt idx="3">
                  <c:v>63.4</c:v>
                </c:pt>
                <c:pt idx="4">
                  <c:v>66.95</c:v>
                </c:pt>
                <c:pt idx="5">
                  <c:v>71.98</c:v>
                </c:pt>
                <c:pt idx="6">
                  <c:v>73.540000000000006</c:v>
                </c:pt>
                <c:pt idx="7">
                  <c:v>69.8</c:v>
                </c:pt>
                <c:pt idx="8">
                  <c:v>73.13</c:v>
                </c:pt>
                <c:pt idx="9">
                  <c:v>82.11</c:v>
                </c:pt>
                <c:pt idx="10">
                  <c:v>80.64</c:v>
                </c:pt>
                <c:pt idx="11">
                  <c:v>73.3</c:v>
                </c:pt>
                <c:pt idx="12">
                  <c:v>84.67</c:v>
                </c:pt>
                <c:pt idx="13">
                  <c:v>94.07</c:v>
                </c:pt>
                <c:pt idx="14">
                  <c:v>112.87</c:v>
                </c:pt>
                <c:pt idx="15">
                  <c:v>102.97</c:v>
                </c:pt>
                <c:pt idx="16">
                  <c:v>109.51</c:v>
                </c:pt>
                <c:pt idx="17">
                  <c:v>116.01</c:v>
                </c:pt>
                <c:pt idx="18">
                  <c:v>105.49</c:v>
                </c:pt>
                <c:pt idx="19">
                  <c:v>97.4</c:v>
                </c:pt>
                <c:pt idx="20">
                  <c:v>90.71</c:v>
                </c:pt>
                <c:pt idx="21">
                  <c:v>91.7</c:v>
                </c:pt>
                <c:pt idx="22">
                  <c:v>87.55</c:v>
                </c:pt>
                <c:pt idx="23">
                  <c:v>78.099999999999994</c:v>
                </c:pt>
                <c:pt idx="24">
                  <c:v>80.92</c:v>
                </c:pt>
                <c:pt idx="25">
                  <c:v>82.28</c:v>
                </c:pt>
              </c:numCache>
            </c:numRef>
          </c:xVal>
          <c:yVal>
            <c:numRef>
              <c:f>'ETA 5'!$C$2:$C$27</c:f>
              <c:numCache>
                <c:formatCode>General</c:formatCode>
                <c:ptCount val="26"/>
                <c:pt idx="0">
                  <c:v>147.9</c:v>
                </c:pt>
                <c:pt idx="1">
                  <c:v>152.4</c:v>
                </c:pt>
                <c:pt idx="2">
                  <c:v>155.5</c:v>
                </c:pt>
                <c:pt idx="3">
                  <c:v>155.6</c:v>
                </c:pt>
                <c:pt idx="4">
                  <c:v>159.4</c:v>
                </c:pt>
                <c:pt idx="5">
                  <c:v>159.80000000000001</c:v>
                </c:pt>
                <c:pt idx="6">
                  <c:v>160.69999999999999</c:v>
                </c:pt>
                <c:pt idx="7">
                  <c:v>162.6</c:v>
                </c:pt>
                <c:pt idx="8">
                  <c:v>162.6</c:v>
                </c:pt>
                <c:pt idx="9">
                  <c:v>164.2</c:v>
                </c:pt>
                <c:pt idx="10">
                  <c:v>163.9</c:v>
                </c:pt>
                <c:pt idx="11">
                  <c:v>164.1</c:v>
                </c:pt>
                <c:pt idx="12">
                  <c:v>164.2</c:v>
                </c:pt>
                <c:pt idx="13">
                  <c:v>165.7</c:v>
                </c:pt>
                <c:pt idx="14">
                  <c:v>167.2</c:v>
                </c:pt>
                <c:pt idx="15">
                  <c:v>172.2</c:v>
                </c:pt>
                <c:pt idx="16">
                  <c:v>174.6</c:v>
                </c:pt>
                <c:pt idx="17">
                  <c:v>176</c:v>
                </c:pt>
                <c:pt idx="18">
                  <c:v>179.6</c:v>
                </c:pt>
                <c:pt idx="19">
                  <c:v>178.8</c:v>
                </c:pt>
                <c:pt idx="20">
                  <c:v>179.5</c:v>
                </c:pt>
                <c:pt idx="21">
                  <c:v>180.5</c:v>
                </c:pt>
                <c:pt idx="22">
                  <c:v>181.3</c:v>
                </c:pt>
                <c:pt idx="23">
                  <c:v>182</c:v>
                </c:pt>
                <c:pt idx="24">
                  <c:v>182</c:v>
                </c:pt>
                <c:pt idx="25">
                  <c:v>182.1</c:v>
                </c:pt>
              </c:numCache>
            </c:numRef>
          </c:yVal>
          <c:smooth val="0"/>
          <c:extLst>
            <c:ext xmlns:c16="http://schemas.microsoft.com/office/drawing/2014/chart" uri="{C3380CC4-5D6E-409C-BE32-E72D297353CC}">
              <c16:uniqueId val="{00000000-0DEE-4E32-B92A-464B34760331}"/>
            </c:ext>
          </c:extLst>
        </c:ser>
        <c:dLbls>
          <c:showLegendKey val="0"/>
          <c:showVal val="0"/>
          <c:showCatName val="0"/>
          <c:showSerName val="0"/>
          <c:showPercent val="0"/>
          <c:showBubbleSize val="0"/>
        </c:dLbls>
        <c:axId val="1122322000"/>
        <c:axId val="1122317680"/>
      </c:scatterChart>
      <c:valAx>
        <c:axId val="112232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17680"/>
        <c:crosses val="autoZero"/>
        <c:crossBetween val="midCat"/>
      </c:valAx>
      <c:valAx>
        <c:axId val="112231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22000"/>
        <c:crosses val="autoZero"/>
        <c:crossBetween val="midCat"/>
      </c:valAx>
      <c:spPr>
        <a:noFill/>
        <a:ln>
          <a:noFill/>
        </a:ln>
        <a:effectLst/>
      </c:spPr>
    </c:plotArea>
    <c:plotVisOnly val="1"/>
    <c:dispBlanksAs val="gap"/>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a:t>Inflation rate change</a:t>
            </a:r>
            <a:r>
              <a:rPr lang="en-US" baseline="0"/>
              <a:t> in Broader food category </a:t>
            </a:r>
            <a:r>
              <a:rPr lang="en-US"/>
              <a:t>from Jun 22 to May</a:t>
            </a:r>
            <a:r>
              <a:rPr lang="en-US" baseline="0"/>
              <a:t> 23</a:t>
            </a:r>
            <a:r>
              <a:rPr lang="en-US"/>
              <a:t> </a:t>
            </a:r>
          </a:p>
        </c:rich>
      </c:tx>
      <c:overlay val="0"/>
      <c:spPr>
        <a:solidFill>
          <a:srgbClr val="002060"/>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lotArea>
      <c:layout/>
      <c:lineChart>
        <c:grouping val="standard"/>
        <c:varyColors val="0"/>
        <c:ser>
          <c:idx val="0"/>
          <c:order val="0"/>
          <c:tx>
            <c:strRef>
              <c:f>'ETA 3'!$E$3</c:f>
              <c:strCache>
                <c:ptCount val="1"/>
                <c:pt idx="0">
                  <c:v>Monthly change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2"/>
              <c:layout>
                <c:manualLayout>
                  <c:x val="-4.7428273343766342E-2"/>
                  <c:y val="4.5406167979002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E3-4D26-8037-4E119112E79C}"/>
                </c:ext>
              </c:extLst>
            </c:dLbl>
            <c:spPr>
              <a:solidFill>
                <a:schemeClr val="accent1">
                  <a:lumMod val="20000"/>
                  <a:lumOff val="80000"/>
                </a:schemeClr>
              </a:solidFill>
              <a:ln w="3175">
                <a:solidFill>
                  <a:schemeClr val="tx1"/>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'ETA 3'!$B$4:$B$15</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'ETA 3'!$E$4:$E$15</c:f>
              <c:numCache>
                <c:formatCode>0.00%</c:formatCode>
                <c:ptCount val="12"/>
                <c:pt idx="0">
                  <c:v>0</c:v>
                </c:pt>
                <c:pt idx="1">
                  <c:v>2.0454545454545423E-2</c:v>
                </c:pt>
                <c:pt idx="2">
                  <c:v>-4.4543429844097048E-3</c:v>
                </c:pt>
                <c:pt idx="3">
                  <c:v>3.9149888143176093E-3</c:v>
                </c:pt>
                <c:pt idx="4">
                  <c:v>5.5710306406685237E-3</c:v>
                </c:pt>
                <c:pt idx="5">
                  <c:v>4.4321329639889825E-3</c:v>
                </c:pt>
                <c:pt idx="6">
                  <c:v>3.8610038610037982E-3</c:v>
                </c:pt>
                <c:pt idx="7">
                  <c:v>0</c:v>
                </c:pt>
                <c:pt idx="8">
                  <c:v>5.4945054945051823E-4</c:v>
                </c:pt>
                <c:pt idx="9">
                  <c:v>-1.0982976386600144E-3</c:v>
                </c:pt>
                <c:pt idx="10">
                  <c:v>-1.0995052226499013E-3</c:v>
                </c:pt>
                <c:pt idx="11">
                  <c:v>6.0539350577876877E-3</c:v>
                </c:pt>
              </c:numCache>
            </c:numRef>
          </c:val>
          <c:smooth val="0"/>
          <c:extLst>
            <c:ext xmlns:c16="http://schemas.microsoft.com/office/drawing/2014/chart" uri="{C3380CC4-5D6E-409C-BE32-E72D297353CC}">
              <c16:uniqueId val="{00000001-D7E3-4D26-8037-4E119112E79C}"/>
            </c:ext>
          </c:extLst>
        </c:ser>
        <c:dLbls>
          <c:dLblPos val="t"/>
          <c:showLegendKey val="0"/>
          <c:showVal val="1"/>
          <c:showCatName val="0"/>
          <c:showSerName val="0"/>
          <c:showPercent val="0"/>
          <c:showBubbleSize val="0"/>
        </c:dLbls>
        <c:marker val="1"/>
        <c:smooth val="0"/>
        <c:axId val="1909772639"/>
        <c:axId val="1909774079"/>
      </c:lineChart>
      <c:dateAx>
        <c:axId val="1909772639"/>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09774079"/>
        <c:crosses val="autoZero"/>
        <c:auto val="1"/>
        <c:lblOffset val="100"/>
        <c:baseTimeUnit val="months"/>
      </c:dateAx>
      <c:valAx>
        <c:axId val="19097740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7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2CD9-442A-8AFD-2B422498CE8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E800-4931-84DE-EDBDDB77716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E800-4931-84DE-EDBDDB77716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E800-4931-84DE-EDBDDB77716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E800-4931-84DE-EDBDDB77716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E800-4931-84DE-EDBDDB77716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E800-4931-84DE-EDBDDB777167}"/>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E800-4931-84DE-EDBDDB777167}"/>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E800-4931-84DE-EDBDDB777167}"/>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E800-4931-84DE-EDBDDB777167}"/>
              </c:ext>
            </c:extLst>
          </c:dPt>
          <c:dLbls>
            <c:spPr>
              <a:solidFill>
                <a:schemeClr val="accent5">
                  <a:lumMod val="20000"/>
                  <a:lumOff val="80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'ETA1'!$H$5:$H$14</c:f>
              <c:strCache>
                <c:ptCount val="10"/>
                <c:pt idx="0">
                  <c:v>Food &amp; Beverages</c:v>
                </c:pt>
                <c:pt idx="1">
                  <c:v>Clothing &amp; Footwear</c:v>
                </c:pt>
                <c:pt idx="2">
                  <c:v>Luxury </c:v>
                </c:pt>
                <c:pt idx="3">
                  <c:v>Housing Utility </c:v>
                </c:pt>
                <c:pt idx="4">
                  <c:v>Intoxicants</c:v>
                </c:pt>
                <c:pt idx="5">
                  <c:v>Health</c:v>
                </c:pt>
                <c:pt idx="6">
                  <c:v>Fuel and light</c:v>
                </c:pt>
                <c:pt idx="7">
                  <c:v>Education</c:v>
                </c:pt>
                <c:pt idx="8">
                  <c:v>Miscellaneous</c:v>
                </c:pt>
                <c:pt idx="9">
                  <c:v>Transport and communication</c:v>
                </c:pt>
              </c:strCache>
            </c:strRef>
          </c:cat>
          <c:val>
            <c:numRef>
              <c:f>'ETA1'!$J$5:$J$14</c:f>
              <c:numCache>
                <c:formatCode>0.0%</c:formatCode>
                <c:ptCount val="10"/>
                <c:pt idx="0">
                  <c:v>0.49563853557923682</c:v>
                </c:pt>
                <c:pt idx="1">
                  <c:v>0.11885527672739772</c:v>
                </c:pt>
                <c:pt idx="2">
                  <c:v>7.6572705397043639E-2</c:v>
                </c:pt>
                <c:pt idx="3">
                  <c:v>7.5369542798212424E-2</c:v>
                </c:pt>
                <c:pt idx="4">
                  <c:v>4.3184943279477479E-2</c:v>
                </c:pt>
                <c:pt idx="5">
                  <c:v>3.9897731179099338E-2</c:v>
                </c:pt>
                <c:pt idx="6">
                  <c:v>3.9274664833276039E-2</c:v>
                </c:pt>
                <c:pt idx="7">
                  <c:v>3.8050017188037119E-2</c:v>
                </c:pt>
                <c:pt idx="8">
                  <c:v>3.7749226538329315E-2</c:v>
                </c:pt>
                <c:pt idx="9">
                  <c:v>3.5407356479889997E-2</c:v>
                </c:pt>
              </c:numCache>
            </c:numRef>
          </c:val>
          <c:extLst>
            <c:ext xmlns:c16="http://schemas.microsoft.com/office/drawing/2014/chart" uri="{C3380CC4-5D6E-409C-BE32-E72D297353CC}">
              <c16:uniqueId val="{00000000-2CD9-442A-8AFD-2B422498CE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r>
              <a:rPr lang="en-IN" sz="1400">
                <a:solidFill>
                  <a:schemeClr val="bg2"/>
                </a:solidFill>
              </a:rPr>
              <a:t>Annual change in Inflation rate</a:t>
            </a:r>
            <a:r>
              <a:rPr lang="en-IN" sz="1400" baseline="0">
                <a:solidFill>
                  <a:schemeClr val="bg2"/>
                </a:solidFill>
              </a:rPr>
              <a:t> </a:t>
            </a:r>
            <a:r>
              <a:rPr lang="en-IN" sz="1400">
                <a:solidFill>
                  <a:schemeClr val="bg2"/>
                </a:solidFill>
              </a:rPr>
              <a:t>Year-on-Year from 2017 to</a:t>
            </a:r>
            <a:r>
              <a:rPr lang="en-IN" sz="1400" baseline="0">
                <a:solidFill>
                  <a:schemeClr val="bg2"/>
                </a:solidFill>
              </a:rPr>
              <a:t> 2023</a:t>
            </a:r>
            <a:endParaRPr lang="en-IN" sz="1400">
              <a:solidFill>
                <a:schemeClr val="bg2"/>
              </a:solidFill>
            </a:endParaRPr>
          </a:p>
        </c:rich>
      </c:tx>
      <c:overlay val="0"/>
      <c:spPr>
        <a:solidFill>
          <a:srgbClr val="002060"/>
        </a:solidFill>
        <a:ln>
          <a:solidFill>
            <a:schemeClr val="bg2"/>
          </a:solidFill>
        </a:ln>
        <a:effectLst/>
      </c:spPr>
      <c:txPr>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endParaRPr lang="en-US"/>
        </a:p>
      </c:txPr>
    </c:title>
    <c:autoTitleDeleted val="0"/>
    <c:plotArea>
      <c:layout/>
      <c:lineChart>
        <c:grouping val="standard"/>
        <c:varyColors val="0"/>
        <c:ser>
          <c:idx val="0"/>
          <c:order val="0"/>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dLbls>
            <c:spPr>
              <a:solidFill>
                <a:schemeClr val="accent1">
                  <a:lumMod val="20000"/>
                  <a:lumOff val="80000"/>
                </a:schemeClr>
              </a:solidFill>
              <a:ln>
                <a:solidFill>
                  <a:schemeClr val="tx1"/>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'ETA 2'!$C$22:$C$28</c:f>
              <c:numCache>
                <c:formatCode>General</c:formatCode>
                <c:ptCount val="7"/>
                <c:pt idx="0">
                  <c:v>2017</c:v>
                </c:pt>
                <c:pt idx="1">
                  <c:v>2018</c:v>
                </c:pt>
                <c:pt idx="2">
                  <c:v>2019</c:v>
                </c:pt>
                <c:pt idx="3">
                  <c:v>2020</c:v>
                </c:pt>
                <c:pt idx="4">
                  <c:v>2021</c:v>
                </c:pt>
                <c:pt idx="5">
                  <c:v>2022</c:v>
                </c:pt>
                <c:pt idx="6">
                  <c:v>2023</c:v>
                </c:pt>
              </c:numCache>
            </c:numRef>
          </c:cat>
          <c:val>
            <c:numRef>
              <c:f>'ETA 2'!$E$22:$E$28</c:f>
              <c:numCache>
                <c:formatCode>0.00%</c:formatCode>
                <c:ptCount val="7"/>
                <c:pt idx="0" formatCode="General">
                  <c:v>0</c:v>
                </c:pt>
                <c:pt idx="1">
                  <c:v>-2.9579993799777573E-2</c:v>
                </c:pt>
                <c:pt idx="2">
                  <c:v>5.3989170770708916E-2</c:v>
                </c:pt>
                <c:pt idx="3">
                  <c:v>-1.9441127207658136E-2</c:v>
                </c:pt>
                <c:pt idx="4">
                  <c:v>-1.3429857879685009E-3</c:v>
                </c:pt>
                <c:pt idx="5">
                  <c:v>3.7702463225041116E-3</c:v>
                </c:pt>
                <c:pt idx="6">
                  <c:v>-4.5619151988046287E-2</c:v>
                </c:pt>
              </c:numCache>
            </c:numRef>
          </c:val>
          <c:smooth val="0"/>
          <c:extLst>
            <c:ext xmlns:c16="http://schemas.microsoft.com/office/drawing/2014/chart" uri="{C3380CC4-5D6E-409C-BE32-E72D297353CC}">
              <c16:uniqueId val="{00000000-C942-439D-BDE6-5F39341D8B46}"/>
            </c:ext>
          </c:extLst>
        </c:ser>
        <c:dLbls>
          <c:dLblPos val="t"/>
          <c:showLegendKey val="0"/>
          <c:showVal val="1"/>
          <c:showCatName val="0"/>
          <c:showSerName val="0"/>
          <c:showPercent val="0"/>
          <c:showBubbleSize val="0"/>
        </c:dLbls>
        <c:marker val="1"/>
        <c:smooth val="0"/>
        <c:axId val="880029359"/>
        <c:axId val="2128182703"/>
      </c:lineChart>
      <c:catAx>
        <c:axId val="880029359"/>
        <c:scaling>
          <c:orientation val="minMax"/>
        </c:scaling>
        <c:delete val="0"/>
        <c:axPos val="b"/>
        <c:majorGridlines>
          <c:spPr>
            <a:ln w="9525" cap="flat" cmpd="sng" algn="ctr">
              <a:noFill/>
              <a:round/>
            </a:ln>
            <a:effectLst/>
          </c:spPr>
        </c:majorGridlines>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2128182703"/>
        <c:crosses val="autoZero"/>
        <c:auto val="1"/>
        <c:lblAlgn val="ctr"/>
        <c:lblOffset val="100"/>
        <c:tickMarkSkip val="1"/>
        <c:noMultiLvlLbl val="0"/>
      </c:catAx>
      <c:valAx>
        <c:axId val="21281827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80029359"/>
        <c:crosses val="autoZero"/>
        <c:crossBetween val="between"/>
      </c:valAx>
      <c:spPr>
        <a:noFill/>
        <a:ln>
          <a:solidFill>
            <a:schemeClr val="tx1"/>
          </a:solidFill>
        </a:ln>
        <a:effectLst/>
      </c:spPr>
    </c:plotArea>
    <c:plotVisOnly val="1"/>
    <c:dispBlanksAs val="gap"/>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Correlation B/w Crude oil prices</a:t>
            </a:r>
            <a:r>
              <a:rPr lang="en-US" baseline="0">
                <a:solidFill>
                  <a:schemeClr val="bg1"/>
                </a:solidFill>
              </a:rPr>
              <a:t> &amp; General Index</a:t>
            </a:r>
            <a:endParaRPr lang="en-US">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'ETA 5'!$D$1</c:f>
              <c:strCache>
                <c:ptCount val="1"/>
                <c:pt idx="0">
                  <c:v>General index</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'ETA 5'!$B$2:$B$25</c:f>
              <c:numCache>
                <c:formatCode>General</c:formatCode>
                <c:ptCount val="24"/>
                <c:pt idx="0">
                  <c:v>54.79</c:v>
                </c:pt>
                <c:pt idx="1">
                  <c:v>61.22</c:v>
                </c:pt>
                <c:pt idx="2">
                  <c:v>64.73</c:v>
                </c:pt>
                <c:pt idx="3">
                  <c:v>63.4</c:v>
                </c:pt>
                <c:pt idx="4">
                  <c:v>66.95</c:v>
                </c:pt>
                <c:pt idx="5">
                  <c:v>71.98</c:v>
                </c:pt>
                <c:pt idx="6">
                  <c:v>73.540000000000006</c:v>
                </c:pt>
                <c:pt idx="7">
                  <c:v>69.8</c:v>
                </c:pt>
                <c:pt idx="8">
                  <c:v>73.13</c:v>
                </c:pt>
                <c:pt idx="9">
                  <c:v>82.11</c:v>
                </c:pt>
                <c:pt idx="10">
                  <c:v>80.64</c:v>
                </c:pt>
                <c:pt idx="11">
                  <c:v>73.3</c:v>
                </c:pt>
                <c:pt idx="12">
                  <c:v>84.67</c:v>
                </c:pt>
                <c:pt idx="13">
                  <c:v>94.07</c:v>
                </c:pt>
                <c:pt idx="14">
                  <c:v>112.87</c:v>
                </c:pt>
                <c:pt idx="15">
                  <c:v>102.97</c:v>
                </c:pt>
                <c:pt idx="16">
                  <c:v>109.51</c:v>
                </c:pt>
                <c:pt idx="17">
                  <c:v>116.01</c:v>
                </c:pt>
                <c:pt idx="18">
                  <c:v>105.49</c:v>
                </c:pt>
                <c:pt idx="19">
                  <c:v>97.4</c:v>
                </c:pt>
                <c:pt idx="20">
                  <c:v>90.71</c:v>
                </c:pt>
                <c:pt idx="21">
                  <c:v>91.7</c:v>
                </c:pt>
                <c:pt idx="22">
                  <c:v>87.55</c:v>
                </c:pt>
                <c:pt idx="23">
                  <c:v>78.099999999999994</c:v>
                </c:pt>
              </c:numCache>
            </c:numRef>
          </c:xVal>
          <c:yVal>
            <c:numRef>
              <c:f>'ETA 5'!$D$2:$D$25</c:f>
              <c:numCache>
                <c:formatCode>General</c:formatCode>
                <c:ptCount val="24"/>
                <c:pt idx="0">
                  <c:v>157.30000000000001</c:v>
                </c:pt>
                <c:pt idx="1">
                  <c:v>156.6</c:v>
                </c:pt>
                <c:pt idx="2">
                  <c:v>156.80000000000001</c:v>
                </c:pt>
                <c:pt idx="3">
                  <c:v>157.80000000000001</c:v>
                </c:pt>
                <c:pt idx="4">
                  <c:v>160.4</c:v>
                </c:pt>
                <c:pt idx="5">
                  <c:v>161.30000000000001</c:v>
                </c:pt>
                <c:pt idx="6">
                  <c:v>162.5</c:v>
                </c:pt>
                <c:pt idx="7">
                  <c:v>163.19999999999999</c:v>
                </c:pt>
                <c:pt idx="8">
                  <c:v>163.19999999999999</c:v>
                </c:pt>
                <c:pt idx="9">
                  <c:v>165.5</c:v>
                </c:pt>
                <c:pt idx="10">
                  <c:v>166.7</c:v>
                </c:pt>
                <c:pt idx="11">
                  <c:v>166.2</c:v>
                </c:pt>
                <c:pt idx="12">
                  <c:v>165.7</c:v>
                </c:pt>
                <c:pt idx="13">
                  <c:v>166.1</c:v>
                </c:pt>
                <c:pt idx="14">
                  <c:v>167.7</c:v>
                </c:pt>
                <c:pt idx="15">
                  <c:v>170.1</c:v>
                </c:pt>
                <c:pt idx="16">
                  <c:v>171.7</c:v>
                </c:pt>
                <c:pt idx="17">
                  <c:v>172.6</c:v>
                </c:pt>
                <c:pt idx="18">
                  <c:v>173.4</c:v>
                </c:pt>
                <c:pt idx="19">
                  <c:v>174.3</c:v>
                </c:pt>
                <c:pt idx="20">
                  <c:v>175.3</c:v>
                </c:pt>
                <c:pt idx="21">
                  <c:v>176.7</c:v>
                </c:pt>
                <c:pt idx="22">
                  <c:v>176.5</c:v>
                </c:pt>
                <c:pt idx="23">
                  <c:v>175.7</c:v>
                </c:pt>
              </c:numCache>
            </c:numRef>
          </c:yVal>
          <c:smooth val="0"/>
          <c:extLst>
            <c:ext xmlns:c16="http://schemas.microsoft.com/office/drawing/2014/chart" uri="{C3380CC4-5D6E-409C-BE32-E72D297353CC}">
              <c16:uniqueId val="{00000000-B9FE-4307-9BAB-18EDA7487C36}"/>
            </c:ext>
          </c:extLst>
        </c:ser>
        <c:dLbls>
          <c:showLegendKey val="0"/>
          <c:showVal val="0"/>
          <c:showCatName val="0"/>
          <c:showSerName val="0"/>
          <c:showPercent val="0"/>
          <c:showBubbleSize val="0"/>
        </c:dLbls>
        <c:axId val="1122322000"/>
        <c:axId val="1122317680"/>
      </c:scatterChart>
      <c:valAx>
        <c:axId val="112232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17680"/>
        <c:crosses val="autoZero"/>
        <c:crossBetween val="midCat"/>
      </c:valAx>
      <c:valAx>
        <c:axId val="112231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22000"/>
        <c:crosses val="autoZero"/>
        <c:crossBetween val="midCat"/>
      </c:valAx>
      <c:spPr>
        <a:noFill/>
        <a:ln>
          <a:noFill/>
        </a:ln>
        <a:effectLst/>
      </c:spPr>
    </c:plotArea>
    <c:plotVisOnly val="1"/>
    <c:dispBlanksAs val="gap"/>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Correlation B/w Crude oil prices</a:t>
            </a:r>
            <a:r>
              <a:rPr lang="en-US" baseline="0">
                <a:solidFill>
                  <a:schemeClr val="bg1"/>
                </a:solidFill>
              </a:rPr>
              <a:t> &amp; Fuel and Light</a:t>
            </a:r>
            <a:endParaRPr lang="en-US">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'ETA 5'!$D$1</c:f>
              <c:strCache>
                <c:ptCount val="1"/>
                <c:pt idx="0">
                  <c:v>General index</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'ETA 5'!$B$2:$B$25</c:f>
              <c:numCache>
                <c:formatCode>General</c:formatCode>
                <c:ptCount val="24"/>
                <c:pt idx="0">
                  <c:v>54.79</c:v>
                </c:pt>
                <c:pt idx="1">
                  <c:v>61.22</c:v>
                </c:pt>
                <c:pt idx="2">
                  <c:v>64.73</c:v>
                </c:pt>
                <c:pt idx="3">
                  <c:v>63.4</c:v>
                </c:pt>
                <c:pt idx="4">
                  <c:v>66.95</c:v>
                </c:pt>
                <c:pt idx="5">
                  <c:v>71.98</c:v>
                </c:pt>
                <c:pt idx="6">
                  <c:v>73.540000000000006</c:v>
                </c:pt>
                <c:pt idx="7">
                  <c:v>69.8</c:v>
                </c:pt>
                <c:pt idx="8">
                  <c:v>73.13</c:v>
                </c:pt>
                <c:pt idx="9">
                  <c:v>82.11</c:v>
                </c:pt>
                <c:pt idx="10">
                  <c:v>80.64</c:v>
                </c:pt>
                <c:pt idx="11">
                  <c:v>73.3</c:v>
                </c:pt>
                <c:pt idx="12">
                  <c:v>84.67</c:v>
                </c:pt>
                <c:pt idx="13">
                  <c:v>94.07</c:v>
                </c:pt>
                <c:pt idx="14">
                  <c:v>112.87</c:v>
                </c:pt>
                <c:pt idx="15">
                  <c:v>102.97</c:v>
                </c:pt>
                <c:pt idx="16">
                  <c:v>109.51</c:v>
                </c:pt>
                <c:pt idx="17">
                  <c:v>116.01</c:v>
                </c:pt>
                <c:pt idx="18">
                  <c:v>105.49</c:v>
                </c:pt>
                <c:pt idx="19">
                  <c:v>97.4</c:v>
                </c:pt>
                <c:pt idx="20">
                  <c:v>90.71</c:v>
                </c:pt>
                <c:pt idx="21">
                  <c:v>91.7</c:v>
                </c:pt>
                <c:pt idx="22">
                  <c:v>87.55</c:v>
                </c:pt>
                <c:pt idx="23">
                  <c:v>78.099999999999994</c:v>
                </c:pt>
              </c:numCache>
            </c:numRef>
          </c:xVal>
          <c:yVal>
            <c:numRef>
              <c:f>'ETA 5'!$C$2:$C$25</c:f>
              <c:numCache>
                <c:formatCode>General</c:formatCode>
                <c:ptCount val="24"/>
                <c:pt idx="0">
                  <c:v>147.9</c:v>
                </c:pt>
                <c:pt idx="1">
                  <c:v>152.4</c:v>
                </c:pt>
                <c:pt idx="2">
                  <c:v>155.5</c:v>
                </c:pt>
                <c:pt idx="3">
                  <c:v>155.6</c:v>
                </c:pt>
                <c:pt idx="4">
                  <c:v>159.4</c:v>
                </c:pt>
                <c:pt idx="5">
                  <c:v>159.80000000000001</c:v>
                </c:pt>
                <c:pt idx="6">
                  <c:v>160.69999999999999</c:v>
                </c:pt>
                <c:pt idx="7">
                  <c:v>162.6</c:v>
                </c:pt>
                <c:pt idx="8">
                  <c:v>162.6</c:v>
                </c:pt>
                <c:pt idx="9">
                  <c:v>164.2</c:v>
                </c:pt>
                <c:pt idx="10">
                  <c:v>163.9</c:v>
                </c:pt>
                <c:pt idx="11">
                  <c:v>164.1</c:v>
                </c:pt>
                <c:pt idx="12">
                  <c:v>164.2</c:v>
                </c:pt>
                <c:pt idx="13">
                  <c:v>165.7</c:v>
                </c:pt>
                <c:pt idx="14">
                  <c:v>167.2</c:v>
                </c:pt>
                <c:pt idx="15">
                  <c:v>172.2</c:v>
                </c:pt>
                <c:pt idx="16">
                  <c:v>174.6</c:v>
                </c:pt>
                <c:pt idx="17">
                  <c:v>176</c:v>
                </c:pt>
                <c:pt idx="18">
                  <c:v>179.6</c:v>
                </c:pt>
                <c:pt idx="19">
                  <c:v>178.8</c:v>
                </c:pt>
                <c:pt idx="20">
                  <c:v>179.5</c:v>
                </c:pt>
                <c:pt idx="21">
                  <c:v>180.5</c:v>
                </c:pt>
                <c:pt idx="22">
                  <c:v>181.3</c:v>
                </c:pt>
                <c:pt idx="23">
                  <c:v>182</c:v>
                </c:pt>
              </c:numCache>
            </c:numRef>
          </c:yVal>
          <c:smooth val="0"/>
          <c:extLst>
            <c:ext xmlns:c16="http://schemas.microsoft.com/office/drawing/2014/chart" uri="{C3380CC4-5D6E-409C-BE32-E72D297353CC}">
              <c16:uniqueId val="{00000000-740D-4493-980B-D3966F106EC9}"/>
            </c:ext>
          </c:extLst>
        </c:ser>
        <c:dLbls>
          <c:showLegendKey val="0"/>
          <c:showVal val="0"/>
          <c:showCatName val="0"/>
          <c:showSerName val="0"/>
          <c:showPercent val="0"/>
          <c:showBubbleSize val="0"/>
        </c:dLbls>
        <c:axId val="1122322000"/>
        <c:axId val="1122317680"/>
      </c:scatterChart>
      <c:valAx>
        <c:axId val="112232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17680"/>
        <c:crosses val="autoZero"/>
        <c:crossBetween val="midCat"/>
      </c:valAx>
      <c:valAx>
        <c:axId val="112231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322000"/>
        <c:crosses val="autoZero"/>
        <c:crossBetween val="midCat"/>
      </c:valAx>
      <c:spPr>
        <a:noFill/>
        <a:ln>
          <a:noFill/>
        </a:ln>
        <a:effectLst/>
      </c:spPr>
    </c:plotArea>
    <c:plotVisOnly val="1"/>
    <c:dispBlanksAs val="gap"/>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79-4B78-912B-B627417016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79-4B78-912B-B627417016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79-4B78-912B-B627417016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79-4B78-912B-B627417016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79-4B78-912B-B627417016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79-4B78-912B-B627417016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79-4B78-912B-B627417016C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279-4B78-912B-B627417016C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279-4B78-912B-B627417016C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279-4B78-912B-B627417016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'ETA1'!$H$5:$H$14</c:f>
              <c:strCache>
                <c:ptCount val="10"/>
                <c:pt idx="0">
                  <c:v>Food &amp; Beverages</c:v>
                </c:pt>
                <c:pt idx="1">
                  <c:v>Clothing &amp; Footwear</c:v>
                </c:pt>
                <c:pt idx="2">
                  <c:v>Luxury </c:v>
                </c:pt>
                <c:pt idx="3">
                  <c:v>Housing Utility </c:v>
                </c:pt>
                <c:pt idx="4">
                  <c:v>Intoxicants</c:v>
                </c:pt>
                <c:pt idx="5">
                  <c:v>Health</c:v>
                </c:pt>
                <c:pt idx="6">
                  <c:v>Fuel and light</c:v>
                </c:pt>
                <c:pt idx="7">
                  <c:v>Education</c:v>
                </c:pt>
                <c:pt idx="8">
                  <c:v>Miscellaneous</c:v>
                </c:pt>
                <c:pt idx="9">
                  <c:v>Transport and communication</c:v>
                </c:pt>
              </c:strCache>
            </c:strRef>
          </c:cat>
          <c:val>
            <c:numRef>
              <c:f>'ETA1'!$J$5:$J$14</c:f>
              <c:numCache>
                <c:formatCode>0.0%</c:formatCode>
                <c:ptCount val="10"/>
                <c:pt idx="0">
                  <c:v>0.49563853557923682</c:v>
                </c:pt>
                <c:pt idx="1">
                  <c:v>0.11885527672739772</c:v>
                </c:pt>
                <c:pt idx="2">
                  <c:v>7.6572705397043639E-2</c:v>
                </c:pt>
                <c:pt idx="3">
                  <c:v>7.5369542798212424E-2</c:v>
                </c:pt>
                <c:pt idx="4">
                  <c:v>4.3184943279477479E-2</c:v>
                </c:pt>
                <c:pt idx="5">
                  <c:v>3.9897731179099338E-2</c:v>
                </c:pt>
                <c:pt idx="6">
                  <c:v>3.9274664833276039E-2</c:v>
                </c:pt>
                <c:pt idx="7">
                  <c:v>3.8050017188037119E-2</c:v>
                </c:pt>
                <c:pt idx="8">
                  <c:v>3.7749226538329315E-2</c:v>
                </c:pt>
                <c:pt idx="9">
                  <c:v>3.5407356479889997E-2</c:v>
                </c:pt>
              </c:numCache>
            </c:numRef>
          </c:val>
          <c:extLst>
            <c:ext xmlns:c16="http://schemas.microsoft.com/office/drawing/2014/chart" uri="{C3380CC4-5D6E-409C-BE32-E72D297353CC}">
              <c16:uniqueId val="{00000000-B981-4BB8-8456-2920E8B5BD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r>
              <a:rPr lang="en-IN">
                <a:solidFill>
                  <a:schemeClr val="bg2"/>
                </a:solidFill>
              </a:rPr>
              <a:t>Annual change in Inflation rate</a:t>
            </a:r>
            <a:r>
              <a:rPr lang="en-IN" baseline="0">
                <a:solidFill>
                  <a:schemeClr val="bg2"/>
                </a:solidFill>
              </a:rPr>
              <a:t> </a:t>
            </a:r>
            <a:r>
              <a:rPr lang="en-IN">
                <a:solidFill>
                  <a:schemeClr val="bg2"/>
                </a:solidFill>
              </a:rPr>
              <a:t>Year-on-Year from 2017</a:t>
            </a:r>
          </a:p>
        </c:rich>
      </c:tx>
      <c:overlay val="0"/>
      <c:spPr>
        <a:solidFill>
          <a:srgbClr val="002060"/>
        </a:solidFill>
        <a:ln>
          <a:solidFill>
            <a:schemeClr val="bg2"/>
          </a:solidFill>
        </a:ln>
        <a:effectLst/>
      </c:spPr>
      <c:txPr>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endParaRPr lang="en-US"/>
        </a:p>
      </c:txPr>
    </c:title>
    <c:autoTitleDeleted val="0"/>
    <c:plotArea>
      <c:layout/>
      <c:lineChart>
        <c:grouping val="standard"/>
        <c:varyColors val="0"/>
        <c:ser>
          <c:idx val="0"/>
          <c:order val="0"/>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dLbls>
            <c:spPr>
              <a:solidFill>
                <a:schemeClr val="accent1">
                  <a:lumMod val="20000"/>
                  <a:lumOff val="80000"/>
                </a:schemeClr>
              </a:solidFill>
              <a:ln>
                <a:solidFill>
                  <a:schemeClr val="tx1"/>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'ETA 2'!$C$22:$C$28</c:f>
              <c:numCache>
                <c:formatCode>General</c:formatCode>
                <c:ptCount val="7"/>
                <c:pt idx="0">
                  <c:v>2017</c:v>
                </c:pt>
                <c:pt idx="1">
                  <c:v>2018</c:v>
                </c:pt>
                <c:pt idx="2">
                  <c:v>2019</c:v>
                </c:pt>
                <c:pt idx="3">
                  <c:v>2020</c:v>
                </c:pt>
                <c:pt idx="4">
                  <c:v>2021</c:v>
                </c:pt>
                <c:pt idx="5">
                  <c:v>2022</c:v>
                </c:pt>
                <c:pt idx="6">
                  <c:v>2023</c:v>
                </c:pt>
              </c:numCache>
            </c:numRef>
          </c:cat>
          <c:val>
            <c:numRef>
              <c:f>'ETA 2'!$E$22:$E$28</c:f>
              <c:numCache>
                <c:formatCode>0.00%</c:formatCode>
                <c:ptCount val="7"/>
                <c:pt idx="0" formatCode="General">
                  <c:v>0</c:v>
                </c:pt>
                <c:pt idx="1">
                  <c:v>-2.9579993799777573E-2</c:v>
                </c:pt>
                <c:pt idx="2">
                  <c:v>5.3989170770708916E-2</c:v>
                </c:pt>
                <c:pt idx="3">
                  <c:v>-1.9441127207658136E-2</c:v>
                </c:pt>
                <c:pt idx="4">
                  <c:v>-1.3429857879685009E-3</c:v>
                </c:pt>
                <c:pt idx="5">
                  <c:v>3.7702463225041116E-3</c:v>
                </c:pt>
                <c:pt idx="6">
                  <c:v>-4.5619151988046287E-2</c:v>
                </c:pt>
              </c:numCache>
            </c:numRef>
          </c:val>
          <c:smooth val="0"/>
          <c:extLst>
            <c:ext xmlns:c16="http://schemas.microsoft.com/office/drawing/2014/chart" uri="{C3380CC4-5D6E-409C-BE32-E72D297353CC}">
              <c16:uniqueId val="{00000000-40F3-4CD3-B1E0-D3686BCDAB26}"/>
            </c:ext>
          </c:extLst>
        </c:ser>
        <c:dLbls>
          <c:dLblPos val="t"/>
          <c:showLegendKey val="0"/>
          <c:showVal val="1"/>
          <c:showCatName val="0"/>
          <c:showSerName val="0"/>
          <c:showPercent val="0"/>
          <c:showBubbleSize val="0"/>
        </c:dLbls>
        <c:marker val="1"/>
        <c:smooth val="0"/>
        <c:axId val="880029359"/>
        <c:axId val="2128182703"/>
      </c:lineChart>
      <c:catAx>
        <c:axId val="880029359"/>
        <c:scaling>
          <c:orientation val="minMax"/>
        </c:scaling>
        <c:delete val="0"/>
        <c:axPos val="b"/>
        <c:majorGridlines>
          <c:spPr>
            <a:ln w="9525" cap="flat" cmpd="sng" algn="ctr">
              <a:noFill/>
              <a:round/>
            </a:ln>
            <a:effectLst/>
          </c:spPr>
        </c:majorGridlines>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2128182703"/>
        <c:crosses val="autoZero"/>
        <c:auto val="1"/>
        <c:lblAlgn val="ctr"/>
        <c:lblOffset val="100"/>
        <c:tickMarkSkip val="1"/>
        <c:noMultiLvlLbl val="0"/>
      </c:catAx>
      <c:valAx>
        <c:axId val="21281827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80029359"/>
        <c:crosses val="autoZero"/>
        <c:crossBetween val="between"/>
      </c:valAx>
      <c:spPr>
        <a:noFill/>
        <a:ln>
          <a:solidFill>
            <a:schemeClr val="tx1"/>
          </a:solidFill>
        </a:ln>
        <a:effectLst/>
      </c:spPr>
    </c:plotArea>
    <c:plotVisOnly val="1"/>
    <c:dispBlanksAs val="gap"/>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a:t>Monthly change in Inflation rate from Jun 22 to May</a:t>
            </a:r>
            <a:r>
              <a:rPr lang="en-US" baseline="0"/>
              <a:t> 23</a:t>
            </a:r>
            <a:r>
              <a:rPr lang="en-US"/>
              <a:t> </a:t>
            </a:r>
          </a:p>
        </c:rich>
      </c:tx>
      <c:overlay val="0"/>
      <c:spPr>
        <a:solidFill>
          <a:srgbClr val="002060"/>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lotArea>
      <c:layout/>
      <c:lineChart>
        <c:grouping val="standard"/>
        <c:varyColors val="0"/>
        <c:ser>
          <c:idx val="0"/>
          <c:order val="0"/>
          <c:tx>
            <c:strRef>
              <c:f>'ETA 3'!$E$3</c:f>
              <c:strCache>
                <c:ptCount val="1"/>
                <c:pt idx="0">
                  <c:v>Monthly change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2"/>
              <c:layout>
                <c:manualLayout>
                  <c:x val="-4.7428273343766342E-2"/>
                  <c:y val="4.5406167979002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C6-4070-8B39-DA9816720623}"/>
                </c:ext>
              </c:extLst>
            </c:dLbl>
            <c:spPr>
              <a:solidFill>
                <a:schemeClr val="accent1">
                  <a:lumMod val="20000"/>
                  <a:lumOff val="80000"/>
                </a:schemeClr>
              </a:solidFill>
              <a:ln w="3175">
                <a:solidFill>
                  <a:schemeClr val="tx1"/>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'ETA 3'!$B$4:$B$15</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'ETA 3'!$E$4:$E$15</c:f>
              <c:numCache>
                <c:formatCode>0.00%</c:formatCode>
                <c:ptCount val="12"/>
                <c:pt idx="0">
                  <c:v>0</c:v>
                </c:pt>
                <c:pt idx="1">
                  <c:v>2.0454545454545423E-2</c:v>
                </c:pt>
                <c:pt idx="2">
                  <c:v>-4.4543429844097048E-3</c:v>
                </c:pt>
                <c:pt idx="3">
                  <c:v>3.9149888143176093E-3</c:v>
                </c:pt>
                <c:pt idx="4">
                  <c:v>5.5710306406685237E-3</c:v>
                </c:pt>
                <c:pt idx="5">
                  <c:v>4.4321329639889825E-3</c:v>
                </c:pt>
                <c:pt idx="6">
                  <c:v>3.8610038610037982E-3</c:v>
                </c:pt>
                <c:pt idx="7">
                  <c:v>0</c:v>
                </c:pt>
                <c:pt idx="8">
                  <c:v>5.4945054945051823E-4</c:v>
                </c:pt>
                <c:pt idx="9">
                  <c:v>-1.0982976386600144E-3</c:v>
                </c:pt>
                <c:pt idx="10">
                  <c:v>-1.0995052226499013E-3</c:v>
                </c:pt>
                <c:pt idx="11">
                  <c:v>6.0539350577876877E-3</c:v>
                </c:pt>
              </c:numCache>
            </c:numRef>
          </c:val>
          <c:smooth val="0"/>
          <c:extLst>
            <c:ext xmlns:c16="http://schemas.microsoft.com/office/drawing/2014/chart" uri="{C3380CC4-5D6E-409C-BE32-E72D297353CC}">
              <c16:uniqueId val="{00000000-16C6-4070-8B39-DA9816720623}"/>
            </c:ext>
          </c:extLst>
        </c:ser>
        <c:dLbls>
          <c:dLblPos val="t"/>
          <c:showLegendKey val="0"/>
          <c:showVal val="1"/>
          <c:showCatName val="0"/>
          <c:showSerName val="0"/>
          <c:showPercent val="0"/>
          <c:showBubbleSize val="0"/>
        </c:dLbls>
        <c:marker val="1"/>
        <c:smooth val="0"/>
        <c:axId val="1909772639"/>
        <c:axId val="1909774079"/>
      </c:lineChart>
      <c:dateAx>
        <c:axId val="1909772639"/>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09774079"/>
        <c:crosses val="autoZero"/>
        <c:auto val="1"/>
        <c:lblOffset val="100"/>
        <c:baseTimeUnit val="months"/>
      </c:dateAx>
      <c:valAx>
        <c:axId val="19097740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977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Monthly change in inflation for Fruit Category</cx:v>
        </cx:txData>
      </cx:tx>
      <cx:spPr>
        <a:solidFill>
          <a:srgbClr val="002060"/>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Aptos Narrow" panose="02110004020202020204"/>
            </a:rPr>
            <a:t>Monthly change in inflation for Fruit Category</a:t>
          </a:r>
        </a:p>
      </cx:txPr>
    </cx:title>
    <cx:plotArea>
      <cx:plotAreaRegion>
        <cx:series layoutId="waterfall" uniqueId="{FD004E2C-5089-424D-87EB-59B35E9E16ED}">
          <cx:tx>
            <cx:txData>
              <cx:f>_xlchart.v1.1</cx:f>
              <cx:v>Fruits</cx:v>
            </cx:txData>
          </cx:tx>
          <cx:dataLabels pos="outEnd">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Aptos Narrow" panose="0211000402020202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900" b="0"/>
            </a:pPr>
            <a:endParaRPr lang="en-US" sz="9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numFmt formatCode="0%" sourceLinked="0"/>
        <cx:txPr>
          <a:bodyPr spcFirstLastPara="1" vertOverflow="ellipsis" horzOverflow="overflow" wrap="square" lIns="0" tIns="0" rIns="0" bIns="0" anchor="ctr" anchorCtr="1"/>
          <a:lstStyle/>
          <a:p>
            <a:pPr algn="ctr" rtl="0">
              <a:defRPr b="0"/>
            </a:pPr>
            <a:endParaRPr lang="en-US" sz="900" b="0" i="0" u="none" strike="noStrike" baseline="0">
              <a:solidFill>
                <a:sysClr val="windowText" lastClr="000000">
                  <a:lumMod val="65000"/>
                  <a:lumOff val="35000"/>
                </a:sysClr>
              </a:solidFill>
              <a:latin typeface="Aptos Narrow" panose="02110004020202020204"/>
            </a:endParaRPr>
          </a:p>
        </cx:txPr>
      </cx:axis>
    </cx:plotArea>
  </cx:chart>
  <cx:spPr>
    <a:solidFill>
      <a:schemeClr val="bg1">
        <a:lumMod val="95000"/>
      </a:schemeClr>
    </a:solidFill>
    <a:ln w="19050">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chemeClr val="bg1"/>
                </a:solidFill>
                <a:effectLst/>
                <a:latin typeface="Aptos Narrow" panose="02110004020202020204"/>
                <a:ea typeface="Calibri" panose="020F0502020204030204" pitchFamily="34" charset="0"/>
                <a:cs typeface="Calibri" panose="020F0502020204030204" pitchFamily="34" charset="0"/>
              </a:rPr>
              <a:t>Monthly change in inflation for Vegetables Category</a:t>
            </a:r>
            <a:endParaRPr lang="en-IN">
              <a:solidFill>
                <a:schemeClr val="bg1"/>
              </a:solidFill>
              <a:effectLst/>
            </a:endParaRPr>
          </a:p>
        </cx:rich>
      </cx:tx>
      <cx:spPr>
        <a:solidFill>
          <a:srgbClr val="002060"/>
        </a:solidFill>
      </cx:spPr>
    </cx:title>
    <cx:plotArea>
      <cx:plotAreaRegion>
        <cx:series layoutId="waterfall" uniqueId="{24F3B733-539F-42D5-9490-7A2CEE36F6A7}">
          <cx:tx>
            <cx:txData>
              <cx:f>_xlchart.v1.3</cx:f>
              <cx:v>Vegetables</cx:v>
            </cx:txData>
          </cx:tx>
          <cx:dataLabels pos="outEnd">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Aptos Narrow" panose="02110004020202020204"/>
                </a:endParaRPr>
              </a:p>
            </cx:txPr>
            <cx:visibility seriesName="0" categoryName="0" value="1"/>
          </cx:dataLabels>
          <cx:dataId val="0"/>
          <cx:layoutPr>
            <cx:subtotals/>
          </cx:layoutPr>
        </cx:series>
      </cx:plotAreaRegion>
      <cx:axis id="0">
        <cx:catScaling gapWidth="0.5"/>
        <cx:tickLabels/>
      </cx:axis>
      <cx:axis id="1">
        <cx:valScaling/>
        <cx:majorGridlines/>
        <cx:tickLabels/>
        <cx:numFmt formatCode="0%" sourceLinked="0"/>
      </cx:axis>
    </cx:plotArea>
  </cx:chart>
  <cx:spPr>
    <a:solidFill>
      <a:schemeClr val="bg1">
        <a:lumMod val="95000"/>
      </a:schemeClr>
    </a:solidFill>
    <a:ln w="19050">
      <a:solidFill>
        <a:schemeClr val="tx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Categories Contribution Towards CPI in May 2023</cx:v>
        </cx:txData>
      </cx:tx>
      <cx:spPr>
        <a:solidFill>
          <a:srgbClr val="002060"/>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2"/>
              </a:solidFill>
              <a:latin typeface="Aptos Narrow" panose="02110004020202020204"/>
            </a:rPr>
            <a:t>Categories Contribution Towards CPI in May 2023</a:t>
          </a:r>
        </a:p>
      </cx:txPr>
    </cx:title>
    <cx:plotArea>
      <cx:plotAreaRegion>
        <cx:series layoutId="funnel" uniqueId="{5FE28B41-2D9A-4C13-9863-BB8180F9E5A3}">
          <cx:spPr>
            <a:solidFill>
              <a:schemeClr val="accent5">
                <a:lumMod val="75000"/>
              </a:schemeClr>
            </a:solidFill>
          </cx:spPr>
          <cx:dataLabels>
            <cx:txPr>
              <a:bodyPr spcFirstLastPara="1" vertOverflow="ellipsis" horzOverflow="overflow" wrap="square" lIns="0" tIns="0" rIns="0" bIns="0" anchor="ctr" anchorCtr="1"/>
              <a:lstStyle/>
              <a:p>
                <a:pPr algn="ctr" rtl="0">
                  <a:defRPr b="1">
                    <a:solidFill>
                      <a:schemeClr val="bg2"/>
                    </a:solidFill>
                  </a:defRPr>
                </a:pPr>
                <a:endParaRPr lang="en-US" sz="900" b="1" i="0" u="none" strike="noStrike" baseline="0">
                  <a:solidFill>
                    <a:schemeClr val="bg2"/>
                  </a:solidFill>
                  <a:latin typeface="Aptos Narrow" panose="02110004020202020204"/>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75000"/>
                  <a:lumOff val="25000"/>
                </a:sysClr>
              </a:solidFill>
              <a:latin typeface="Aptos Narrow" panose="02110004020202020204"/>
            </a:endParaRPr>
          </a:p>
        </cx:txPr>
      </cx:axis>
    </cx:plotArea>
  </cx:chart>
  <cx:spPr>
    <a:solidFill>
      <a:schemeClr val="bg1">
        <a:lumMod val="95000"/>
      </a:schemeClr>
    </a:solidFill>
    <a:ln w="19050">
      <a:solidFill>
        <a:schemeClr val="tx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Contribution within the Food and Beverages Category</cx:v>
        </cx:txData>
      </cx:tx>
      <cx:spPr>
        <a:solidFill>
          <a:srgbClr val="002060"/>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panose="02110004020202020204"/>
            </a:rPr>
            <a:t>Contribution within the Food and Beverages Category</a:t>
          </a:r>
        </a:p>
      </cx:txPr>
    </cx:title>
    <cx:plotArea>
      <cx:plotAreaRegion>
        <cx:series layoutId="funnel" uniqueId="{47ACCA45-A64E-4F44-8AD9-A59BFEA0CBD5}">
          <cx:dataPt idx="0">
            <cx:spPr>
              <a:solidFill>
                <a:srgbClr val="FF6600"/>
              </a:solidFill>
            </cx:spPr>
          </cx:dataPt>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Aptos Narrow" panose="02110004020202020204"/>
            </a:endParaRPr>
          </a:p>
        </cx:txPr>
      </cx:axis>
    </cx:plotArea>
  </cx:chart>
  <cx:spPr>
    <a:solidFill>
      <a:schemeClr val="bg1">
        <a:lumMod val="95000"/>
      </a:schemeClr>
    </a:solidFill>
    <a:ln w="19050">
      <a:solidFill>
        <a:schemeClr val="tx1"/>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txData>
          <cx:v>Categories Contriobution Towards CPI in May 2023</cx:v>
        </cx:txData>
      </cx:tx>
      <cx:spPr>
        <a:solidFill>
          <a:srgbClr val="002060"/>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2"/>
              </a:solidFill>
              <a:latin typeface="Aptos Narrow" panose="02110004020202020204"/>
            </a:rPr>
            <a:t>Categories Contriobution Towards CPI in May 2023</a:t>
          </a:r>
        </a:p>
      </cx:txPr>
    </cx:title>
    <cx:plotArea>
      <cx:plotAreaRegion>
        <cx:series layoutId="funnel" uniqueId="{5FE28B41-2D9A-4C13-9863-BB8180F9E5A3}">
          <cx:spPr>
            <a:solidFill>
              <a:schemeClr val="accent5">
                <a:lumMod val="75000"/>
              </a:schemeClr>
            </a:solidFill>
          </cx:spPr>
          <cx:dataLabels>
            <cx:txPr>
              <a:bodyPr spcFirstLastPara="1" vertOverflow="ellipsis" horzOverflow="overflow" wrap="square" lIns="0" tIns="0" rIns="0" bIns="0" anchor="ctr" anchorCtr="1"/>
              <a:lstStyle/>
              <a:p>
                <a:pPr algn="ctr" rtl="0">
                  <a:defRPr b="1">
                    <a:solidFill>
                      <a:schemeClr val="bg2"/>
                    </a:solidFill>
                  </a:defRPr>
                </a:pPr>
                <a:endParaRPr lang="en-US" sz="900" b="1" i="0" u="none" strike="noStrike" baseline="0">
                  <a:solidFill>
                    <a:schemeClr val="bg2"/>
                  </a:solidFill>
                  <a:latin typeface="Aptos Narrow" panose="02110004020202020204"/>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75000"/>
                  <a:lumOff val="25000"/>
                </a:sysClr>
              </a:solidFill>
              <a:latin typeface="Aptos Narrow" panose="02110004020202020204"/>
            </a:endParaRPr>
          </a:p>
        </cx:txPr>
      </cx:axis>
    </cx:plotArea>
  </cx:chart>
  <cx:spPr>
    <a:ln w="15875">
      <a:solidFill>
        <a:schemeClr val="tx1"/>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txData>
          <cx:v>Monthly change in inflation for Fruit Category</cx:v>
        </cx:txData>
      </cx:tx>
      <cx:spPr>
        <a:solidFill>
          <a:srgbClr val="002060"/>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Aptos Narrow" panose="02110004020202020204"/>
            </a:rPr>
            <a:t>Monthly change in inflation for Fruit Category</a:t>
          </a:r>
        </a:p>
      </cx:txPr>
    </cx:title>
    <cx:plotArea>
      <cx:plotAreaRegion>
        <cx:series layoutId="waterfall" uniqueId="{FD004E2C-5089-424D-87EB-59B35E9E16ED}">
          <cx:tx>
            <cx:txData>
              <cx:f>_xlchart.v1.16</cx:f>
              <cx:v>Fruits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spPr>
    <a:solidFill>
      <a:schemeClr val="bg1">
        <a:lumMod val="95000"/>
      </a:schemeClr>
    </a:solidFill>
    <a:ln w="19050">
      <a:solidFill>
        <a:schemeClr val="tx1"/>
      </a:solid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_xlchart.v1.13</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chemeClr val="bg1"/>
                </a:solidFill>
                <a:effectLst/>
                <a:latin typeface="Aptos Narrow" panose="02110004020202020204"/>
                <a:ea typeface="Calibri" panose="020F0502020204030204" pitchFamily="34" charset="0"/>
                <a:cs typeface="Calibri" panose="020F0502020204030204" pitchFamily="34" charset="0"/>
              </a:rPr>
              <a:t>Monthly change in inflation for Vegetables Category</a:t>
            </a:r>
            <a:endParaRPr lang="en-IN">
              <a:solidFill>
                <a:schemeClr val="bg1"/>
              </a:solidFill>
              <a:effectLst/>
            </a:endParaRPr>
          </a:p>
        </cx:rich>
      </cx:tx>
      <cx:spPr>
        <a:solidFill>
          <a:srgbClr val="002060"/>
        </a:solidFill>
      </cx:spPr>
    </cx:title>
    <cx:plotArea>
      <cx:plotAreaRegion>
        <cx:series layoutId="waterfall" uniqueId="{24F3B733-539F-42D5-9490-7A2CEE36F6A7}">
          <cx:tx>
            <cx:txData>
              <cx:f>_xlchart.v1.12</cx:f>
              <cx:v>Vegetables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spPr>
    <a:solidFill>
      <a:schemeClr val="bg1">
        <a:lumMod val="95000"/>
      </a:schemeClr>
    </a:solidFill>
    <a:ln w="19050">
      <a:solidFill>
        <a:schemeClr val="tx1"/>
      </a:solid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_xlchart.v2.18</cx:f>
      </cx:strDim>
      <cx:numDim type="val">
        <cx:f>_xlchart.v2.19</cx:f>
      </cx:numDim>
    </cx:data>
  </cx:chartData>
  <cx:chart>
    <cx:title pos="t" align="ctr" overlay="0">
      <cx:tx>
        <cx:txData>
          <cx:v>Contribution within the Food and Beverages Category</cx:v>
        </cx:txData>
      </cx:tx>
      <cx:spPr>
        <a:solidFill>
          <a:srgbClr val="002060"/>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panose="02110004020202020204"/>
            </a:rPr>
            <a:t>Contribution within the Food and Beverages Category</a:t>
          </a:r>
        </a:p>
      </cx:txPr>
    </cx:title>
    <cx:plotArea>
      <cx:plotAreaRegion>
        <cx:series layoutId="funnel" uniqueId="{47ACCA45-A64E-4F44-8AD9-A59BFEA0CBD5}">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Aptos Narrow" panose="02110004020202020204"/>
            </a:endParaRPr>
          </a:p>
        </cx:txPr>
      </cx:axis>
    </cx:plotArea>
  </cx:chart>
  <cx:spPr>
    <a:solidFill>
      <a:schemeClr val="bg1">
        <a:lumMod val="95000"/>
      </a:schemeClr>
    </a:solidFill>
    <a:ln w="19050">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4.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10" Type="http://schemas.openxmlformats.org/officeDocument/2006/relationships/chart" Target="../charts/chart6.xml"/><Relationship Id="rId4" Type="http://schemas.microsoft.com/office/2014/relationships/chartEx" Target="../charts/chartEx2.xml"/><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microsoft.com/office/2014/relationships/chartEx" Target="../charts/chartEx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openxmlformats.org/officeDocument/2006/relationships/chart" Target="../charts/chart9.xml"/><Relationship Id="rId4" Type="http://schemas.microsoft.com/office/2014/relationships/chartEx" Target="../charts/chartEx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609599</xdr:colOff>
      <xdr:row>19</xdr:row>
      <xdr:rowOff>0</xdr:rowOff>
    </xdr:from>
    <xdr:to>
      <xdr:col>9</xdr:col>
      <xdr:colOff>0</xdr:colOff>
      <xdr:row>21</xdr:row>
      <xdr:rowOff>104775</xdr:rowOff>
    </xdr:to>
    <xdr:sp macro="" textlink="">
      <xdr:nvSpPr>
        <xdr:cNvPr id="5" name="Rectangle: Rounded Corners 4">
          <a:extLst>
            <a:ext uri="{FF2B5EF4-FFF2-40B4-BE49-F238E27FC236}">
              <a16:creationId xmlns:a16="http://schemas.microsoft.com/office/drawing/2014/main" id="{04E8F8EE-F921-41A6-A45F-56EDECAC5C8B}"/>
            </a:ext>
          </a:extLst>
        </xdr:cNvPr>
        <xdr:cNvSpPr/>
      </xdr:nvSpPr>
      <xdr:spPr>
        <a:xfrm>
          <a:off x="609599" y="3638550"/>
          <a:ext cx="4876801"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Dataset</a:t>
          </a:r>
          <a:r>
            <a:rPr lang="en-IN" sz="1100" b="1" baseline="0"/>
            <a:t>s</a:t>
          </a:r>
          <a:r>
            <a:rPr lang="en-IN" sz="1100" baseline="0"/>
            <a:t>: India CPI Dataset</a:t>
          </a:r>
        </a:p>
        <a:p>
          <a:pPr algn="l"/>
          <a:r>
            <a:rPr lang="en-IN" sz="1100" b="1" baseline="0"/>
            <a:t>Sector</a:t>
          </a:r>
          <a:r>
            <a:rPr lang="en-IN" sz="1100" baseline="0"/>
            <a:t>: Rural + Urban</a:t>
          </a:r>
        </a:p>
        <a:p>
          <a:pPr algn="l"/>
          <a:endParaRPr lang="en-IN" sz="1100"/>
        </a:p>
      </xdr:txBody>
    </xdr:sp>
    <xdr:clientData/>
  </xdr:twoCellAnchor>
  <xdr:twoCellAnchor>
    <xdr:from>
      <xdr:col>10</xdr:col>
      <xdr:colOff>19051</xdr:colOff>
      <xdr:row>19</xdr:row>
      <xdr:rowOff>0</xdr:rowOff>
    </xdr:from>
    <xdr:to>
      <xdr:col>18</xdr:col>
      <xdr:colOff>9525</xdr:colOff>
      <xdr:row>21</xdr:row>
      <xdr:rowOff>104775</xdr:rowOff>
    </xdr:to>
    <xdr:sp macro="" textlink="">
      <xdr:nvSpPr>
        <xdr:cNvPr id="6" name="Rectangle: Rounded Corners 5">
          <a:extLst>
            <a:ext uri="{FF2B5EF4-FFF2-40B4-BE49-F238E27FC236}">
              <a16:creationId xmlns:a16="http://schemas.microsoft.com/office/drawing/2014/main" id="{9BCD6F2B-7B73-48EB-A3FF-1468A1FAF624}"/>
            </a:ext>
          </a:extLst>
        </xdr:cNvPr>
        <xdr:cNvSpPr/>
      </xdr:nvSpPr>
      <xdr:spPr>
        <a:xfrm>
          <a:off x="6142265" y="3633107"/>
          <a:ext cx="4889046"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Category: </a:t>
          </a:r>
          <a:r>
            <a:rPr lang="en-IN" sz="1100" b="0"/>
            <a:t>Broader Categories </a:t>
          </a:r>
        </a:p>
        <a:p>
          <a:pPr algn="l"/>
          <a:r>
            <a:rPr lang="en-IN" sz="1100" b="1"/>
            <a:t>Timeline: </a:t>
          </a:r>
          <a:r>
            <a:rPr lang="en-IN" sz="1100" b="0"/>
            <a:t>May</a:t>
          </a:r>
          <a:r>
            <a:rPr lang="en-IN" sz="1100" b="0" baseline="0"/>
            <a:t> 2023</a:t>
          </a:r>
          <a:endParaRPr lang="en-IN" sz="1100" b="1"/>
        </a:p>
      </xdr:txBody>
    </xdr:sp>
    <xdr:clientData/>
  </xdr:twoCellAnchor>
  <xdr:twoCellAnchor>
    <xdr:from>
      <xdr:col>1</xdr:col>
      <xdr:colOff>0</xdr:colOff>
      <xdr:row>43</xdr:row>
      <xdr:rowOff>0</xdr:rowOff>
    </xdr:from>
    <xdr:to>
      <xdr:col>9</xdr:col>
      <xdr:colOff>0</xdr:colOff>
      <xdr:row>45</xdr:row>
      <xdr:rowOff>104775</xdr:rowOff>
    </xdr:to>
    <xdr:sp macro="" textlink="">
      <xdr:nvSpPr>
        <xdr:cNvPr id="12" name="Rectangle: Rounded Corners 11">
          <a:extLst>
            <a:ext uri="{FF2B5EF4-FFF2-40B4-BE49-F238E27FC236}">
              <a16:creationId xmlns:a16="http://schemas.microsoft.com/office/drawing/2014/main" id="{A478F8BA-5B99-4219-8117-EFA40F21CBE3}"/>
            </a:ext>
          </a:extLst>
        </xdr:cNvPr>
        <xdr:cNvSpPr/>
      </xdr:nvSpPr>
      <xdr:spPr>
        <a:xfrm>
          <a:off x="609600" y="8277225"/>
          <a:ext cx="4876800"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Dataset</a:t>
          </a:r>
          <a:r>
            <a:rPr lang="en-IN" sz="1100" b="1" baseline="0"/>
            <a:t>s</a:t>
          </a:r>
          <a:r>
            <a:rPr lang="en-IN" sz="1100" baseline="0"/>
            <a:t>: India CPI Dataset</a:t>
          </a:r>
        </a:p>
        <a:p>
          <a:pPr algn="l"/>
          <a:r>
            <a:rPr lang="en-IN" sz="1100" b="1" baseline="0"/>
            <a:t>Sector</a:t>
          </a:r>
          <a:r>
            <a:rPr lang="en-IN" sz="1100" baseline="0"/>
            <a:t>: Rural + Urban</a:t>
          </a:r>
        </a:p>
        <a:p>
          <a:pPr algn="l"/>
          <a:endParaRPr lang="en-IN" sz="1100"/>
        </a:p>
      </xdr:txBody>
    </xdr:sp>
    <xdr:clientData/>
  </xdr:twoCellAnchor>
  <xdr:twoCellAnchor>
    <xdr:from>
      <xdr:col>0</xdr:col>
      <xdr:colOff>585110</xdr:colOff>
      <xdr:row>105</xdr:row>
      <xdr:rowOff>1</xdr:rowOff>
    </xdr:from>
    <xdr:to>
      <xdr:col>11</xdr:col>
      <xdr:colOff>585107</xdr:colOff>
      <xdr:row>122</xdr:row>
      <xdr:rowOff>163286</xdr:rowOff>
    </xdr:to>
    <xdr:graphicFrame macro="">
      <xdr:nvGraphicFramePr>
        <xdr:cNvPr id="22" name="Chart 21">
          <a:extLst>
            <a:ext uri="{FF2B5EF4-FFF2-40B4-BE49-F238E27FC236}">
              <a16:creationId xmlns:a16="http://schemas.microsoft.com/office/drawing/2014/main" id="{EF810B34-7480-49DD-B7CC-0808BF560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605116</xdr:colOff>
      <xdr:row>47</xdr:row>
      <xdr:rowOff>56030</xdr:rowOff>
    </xdr:from>
    <xdr:to>
      <xdr:col>18</xdr:col>
      <xdr:colOff>2</xdr:colOff>
      <xdr:row>97</xdr:row>
      <xdr:rowOff>67241</xdr:rowOff>
    </xdr:to>
    <xdr:grpSp>
      <xdr:nvGrpSpPr>
        <xdr:cNvPr id="9" name="Group 8">
          <a:extLst>
            <a:ext uri="{FF2B5EF4-FFF2-40B4-BE49-F238E27FC236}">
              <a16:creationId xmlns:a16="http://schemas.microsoft.com/office/drawing/2014/main" id="{7DE6D972-017A-E1FB-57CD-2D832229594B}"/>
            </a:ext>
          </a:extLst>
        </xdr:cNvPr>
        <xdr:cNvGrpSpPr/>
      </xdr:nvGrpSpPr>
      <xdr:grpSpPr>
        <a:xfrm>
          <a:off x="605116" y="9050351"/>
          <a:ext cx="10416672" cy="9577033"/>
          <a:chOff x="605116" y="9043148"/>
          <a:chExt cx="10291890" cy="9569828"/>
        </a:xfrm>
      </xdr:grpSpPr>
      <xdr:grpSp>
        <xdr:nvGrpSpPr>
          <xdr:cNvPr id="53" name="Group 52">
            <a:extLst>
              <a:ext uri="{FF2B5EF4-FFF2-40B4-BE49-F238E27FC236}">
                <a16:creationId xmlns:a16="http://schemas.microsoft.com/office/drawing/2014/main" id="{B7CB6208-8696-6909-CE28-99E7528943A7}"/>
              </a:ext>
            </a:extLst>
          </xdr:cNvPr>
          <xdr:cNvGrpSpPr/>
        </xdr:nvGrpSpPr>
        <xdr:grpSpPr>
          <a:xfrm>
            <a:off x="605116" y="9590547"/>
            <a:ext cx="10291890" cy="9022429"/>
            <a:chOff x="605116" y="9648265"/>
            <a:chExt cx="10291890" cy="9050255"/>
          </a:xfrm>
        </xdr:grpSpPr>
        <xdr:graphicFrame macro="">
          <xdr:nvGraphicFramePr>
            <xdr:cNvPr id="14" name="Chart 13">
              <a:extLst>
                <a:ext uri="{FF2B5EF4-FFF2-40B4-BE49-F238E27FC236}">
                  <a16:creationId xmlns:a16="http://schemas.microsoft.com/office/drawing/2014/main" id="{E3540A5D-DD4E-4FF6-94F1-69B9B547EED2}"/>
                </a:ext>
              </a:extLst>
            </xdr:cNvPr>
            <xdr:cNvGraphicFramePr>
              <a:graphicFrameLocks/>
            </xdr:cNvGraphicFramePr>
          </xdr:nvGraphicFramePr>
          <xdr:xfrm>
            <a:off x="605118" y="9648265"/>
            <a:ext cx="6656294" cy="3081618"/>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49" name="Group 48">
              <a:extLst>
                <a:ext uri="{FF2B5EF4-FFF2-40B4-BE49-F238E27FC236}">
                  <a16:creationId xmlns:a16="http://schemas.microsoft.com/office/drawing/2014/main" id="{5556E3F9-3ECE-7A51-3A21-4E7E75FC68CD}"/>
                </a:ext>
              </a:extLst>
            </xdr:cNvPr>
            <xdr:cNvGrpSpPr/>
          </xdr:nvGrpSpPr>
          <xdr:grpSpPr>
            <a:xfrm>
              <a:off x="605116" y="12897971"/>
              <a:ext cx="10291890" cy="5800549"/>
              <a:chOff x="605116" y="12909176"/>
              <a:chExt cx="10291890" cy="5800549"/>
            </a:xfrm>
          </xdr:grpSpPr>
          <xdr:grpSp>
            <xdr:nvGrpSpPr>
              <xdr:cNvPr id="36" name="Group 35">
                <a:extLst>
                  <a:ext uri="{FF2B5EF4-FFF2-40B4-BE49-F238E27FC236}">
                    <a16:creationId xmlns:a16="http://schemas.microsoft.com/office/drawing/2014/main" id="{FAB5CF4B-8F9D-694F-CA3E-B5FA5EAFFE03}"/>
                  </a:ext>
                </a:extLst>
              </xdr:cNvPr>
              <xdr:cNvGrpSpPr/>
            </xdr:nvGrpSpPr>
            <xdr:grpSpPr>
              <a:xfrm>
                <a:off x="605116" y="12909176"/>
                <a:ext cx="5143503" cy="5800549"/>
                <a:chOff x="605116" y="12931588"/>
                <a:chExt cx="5143503" cy="5800549"/>
              </a:xfrm>
            </xdr:grpSpPr>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5C87E1D-63E9-4AC5-B88F-E2922D99C480}"/>
                        </a:ext>
                      </a:extLst>
                    </xdr:cNvPr>
                    <xdr:cNvGraphicFramePr/>
                  </xdr:nvGraphicFramePr>
                  <xdr:xfrm>
                    <a:off x="605119" y="12931588"/>
                    <a:ext cx="5143500" cy="2833969"/>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5119" y="12931588"/>
                      <a:ext cx="5143500" cy="28339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A26C2F2C-6213-4BE5-8C24-28AA171D2EE6}"/>
                        </a:ext>
                      </a:extLst>
                    </xdr:cNvPr>
                    <xdr:cNvGraphicFramePr/>
                  </xdr:nvGraphicFramePr>
                  <xdr:xfrm>
                    <a:off x="605116" y="15899067"/>
                    <a:ext cx="5132296" cy="283307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5116" y="15899067"/>
                      <a:ext cx="5132296" cy="28330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grpSp>
            <xdr:nvGrpSpPr>
              <xdr:cNvPr id="40" name="Group 39">
                <a:extLst>
                  <a:ext uri="{FF2B5EF4-FFF2-40B4-BE49-F238E27FC236}">
                    <a16:creationId xmlns:a16="http://schemas.microsoft.com/office/drawing/2014/main" id="{0A4BA3E8-3434-4C21-A9E7-C112895633B7}"/>
                  </a:ext>
                </a:extLst>
              </xdr:cNvPr>
              <xdr:cNvGrpSpPr/>
            </xdr:nvGrpSpPr>
            <xdr:grpSpPr>
              <a:xfrm>
                <a:off x="5922672" y="15873653"/>
                <a:ext cx="4974334" cy="1841230"/>
                <a:chOff x="5922672" y="28199527"/>
                <a:chExt cx="4974334" cy="1080185"/>
              </a:xfrm>
              <a:solidFill>
                <a:schemeClr val="accent4">
                  <a:lumMod val="20000"/>
                  <a:lumOff val="80000"/>
                </a:schemeClr>
              </a:solidFill>
            </xdr:grpSpPr>
            <xdr:sp macro="" textlink="">
              <xdr:nvSpPr>
                <xdr:cNvPr id="41" name="Flowchart: Process 40">
                  <a:extLst>
                    <a:ext uri="{FF2B5EF4-FFF2-40B4-BE49-F238E27FC236}">
                      <a16:creationId xmlns:a16="http://schemas.microsoft.com/office/drawing/2014/main" id="{DFDD08E7-BA6D-E231-EA2B-54A402CF1002}"/>
                    </a:ext>
                  </a:extLst>
                </xdr:cNvPr>
                <xdr:cNvSpPr/>
              </xdr:nvSpPr>
              <xdr:spPr>
                <a:xfrm>
                  <a:off x="5922672" y="28199527"/>
                  <a:ext cx="4954895" cy="511430"/>
                </a:xfrm>
                <a:prstGeom prst="flowChartProcess">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IN" sz="1200" b="1">
                      <a:solidFill>
                        <a:sysClr val="windowText" lastClr="000000"/>
                      </a:solidFill>
                      <a:latin typeface="+mn-lt"/>
                    </a:rPr>
                    <a:t>Monthly Inflation rate is Increaed by 7.08% for Fruits in Feb-2023</a:t>
                  </a:r>
                </a:p>
              </xdr:txBody>
            </xdr:sp>
            <xdr:sp macro="" textlink="">
              <xdr:nvSpPr>
                <xdr:cNvPr id="42" name="Flowchart: Process 41">
                  <a:extLst>
                    <a:ext uri="{FF2B5EF4-FFF2-40B4-BE49-F238E27FC236}">
                      <a16:creationId xmlns:a16="http://schemas.microsoft.com/office/drawing/2014/main" id="{405A5111-422D-E3F7-584C-A56AE9D39794}"/>
                    </a:ext>
                  </a:extLst>
                </xdr:cNvPr>
                <xdr:cNvSpPr/>
              </xdr:nvSpPr>
              <xdr:spPr>
                <a:xfrm>
                  <a:off x="5924642" y="28767608"/>
                  <a:ext cx="4972364" cy="512104"/>
                </a:xfrm>
                <a:prstGeom prst="flowChartProcess">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IN" sz="1200" b="1">
                      <a:solidFill>
                        <a:sysClr val="windowText" lastClr="000000"/>
                      </a:solidFill>
                    </a:rPr>
                    <a:t>Monthly</a:t>
                  </a:r>
                  <a:r>
                    <a:rPr lang="en-IN" sz="1200" b="1" baseline="0">
                      <a:solidFill>
                        <a:sysClr val="windowText" lastClr="000000"/>
                      </a:solidFill>
                    </a:rPr>
                    <a:t> </a:t>
                  </a:r>
                  <a:r>
                    <a:rPr lang="en-IN" sz="1200" b="1">
                      <a:solidFill>
                        <a:sysClr val="windowText" lastClr="000000"/>
                      </a:solidFill>
                    </a:rPr>
                    <a:t>Inflation rate is Decresed by 12.67% for Vegetables in Dec-2022</a:t>
                  </a:r>
                </a:p>
              </xdr:txBody>
            </xdr:sp>
          </xdr:grpSp>
        </xdr:grpSp>
        <xdr:sp macro="" textlink="">
          <xdr:nvSpPr>
            <xdr:cNvPr id="19" name="Flowchart: Process 18">
              <a:extLst>
                <a:ext uri="{FF2B5EF4-FFF2-40B4-BE49-F238E27FC236}">
                  <a16:creationId xmlns:a16="http://schemas.microsoft.com/office/drawing/2014/main" id="{2D32D359-BB71-A52D-F9ED-B5B069C7E5E7}"/>
                </a:ext>
              </a:extLst>
            </xdr:cNvPr>
            <xdr:cNvSpPr/>
          </xdr:nvSpPr>
          <xdr:spPr>
            <a:xfrm>
              <a:off x="3910853" y="13895295"/>
              <a:ext cx="537882" cy="1501588"/>
            </a:xfrm>
            <a:prstGeom prst="flowChartProcess">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sp macro="" textlink="">
          <xdr:nvSpPr>
            <xdr:cNvPr id="20" name="Flowchart: Process 19">
              <a:extLst>
                <a:ext uri="{FF2B5EF4-FFF2-40B4-BE49-F238E27FC236}">
                  <a16:creationId xmlns:a16="http://schemas.microsoft.com/office/drawing/2014/main" id="{F5E8B139-9232-41AF-8A92-F3B182493909}"/>
                </a:ext>
              </a:extLst>
            </xdr:cNvPr>
            <xdr:cNvSpPr/>
          </xdr:nvSpPr>
          <xdr:spPr>
            <a:xfrm>
              <a:off x="3115236" y="16952417"/>
              <a:ext cx="448235" cy="1311089"/>
            </a:xfrm>
            <a:prstGeom prst="flowChartProcess">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grpSp>
      <xdr:sp macro="" textlink="">
        <xdr:nvSpPr>
          <xdr:cNvPr id="54" name="Flowchart: Process 53">
            <a:extLst>
              <a:ext uri="{FF2B5EF4-FFF2-40B4-BE49-F238E27FC236}">
                <a16:creationId xmlns:a16="http://schemas.microsoft.com/office/drawing/2014/main" id="{E3E1889D-03EC-4805-8533-04648A5E7C37}"/>
              </a:ext>
            </a:extLst>
          </xdr:cNvPr>
          <xdr:cNvSpPr/>
        </xdr:nvSpPr>
        <xdr:spPr>
          <a:xfrm>
            <a:off x="605118" y="9043148"/>
            <a:ext cx="10287000" cy="391000"/>
          </a:xfrm>
          <a:prstGeom prst="flowChartProcess">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chemeClr val="bg1"/>
                </a:solidFill>
                <a:effectLst/>
                <a:latin typeface="Aptos Narrow" panose="020B0004020202020204" pitchFamily="34" charset="0"/>
                <a:ea typeface="+mn-ea"/>
                <a:cs typeface="+mn-cs"/>
              </a:rPr>
              <a:t>Trends in</a:t>
            </a:r>
            <a:r>
              <a:rPr lang="en-IN" sz="1800" b="1" i="0" u="none" strike="noStrike" baseline="0">
                <a:solidFill>
                  <a:schemeClr val="bg1"/>
                </a:solidFill>
                <a:effectLst/>
                <a:latin typeface="Aptos Narrow" panose="020B0004020202020204" pitchFamily="34" charset="0"/>
                <a:ea typeface="+mn-ea"/>
                <a:cs typeface="+mn-cs"/>
              </a:rPr>
              <a:t> Prices of broader food bucket category</a:t>
            </a:r>
            <a:endParaRPr lang="en-IN" sz="1800" b="1" i="0" u="none" strike="noStrike">
              <a:solidFill>
                <a:schemeClr val="bg1"/>
              </a:solidFill>
              <a:effectLst/>
              <a:latin typeface="Aptos Narrow" panose="020B0004020202020204" pitchFamily="34" charset="0"/>
              <a:ea typeface="+mn-ea"/>
              <a:cs typeface="+mn-cs"/>
            </a:endParaRPr>
          </a:p>
        </xdr:txBody>
      </xdr:sp>
    </xdr:grpSp>
    <xdr:clientData/>
  </xdr:twoCellAnchor>
  <xdr:twoCellAnchor>
    <xdr:from>
      <xdr:col>12</xdr:col>
      <xdr:colOff>156884</xdr:colOff>
      <xdr:row>50</xdr:row>
      <xdr:rowOff>33618</xdr:rowOff>
    </xdr:from>
    <xdr:to>
      <xdr:col>17</xdr:col>
      <xdr:colOff>596156</xdr:colOff>
      <xdr:row>66</xdr:row>
      <xdr:rowOff>22415</xdr:rowOff>
    </xdr:to>
    <xdr:grpSp>
      <xdr:nvGrpSpPr>
        <xdr:cNvPr id="56" name="Group 55">
          <a:extLst>
            <a:ext uri="{FF2B5EF4-FFF2-40B4-BE49-F238E27FC236}">
              <a16:creationId xmlns:a16="http://schemas.microsoft.com/office/drawing/2014/main" id="{21F2973A-366E-440E-A168-B9BF4BE8776E}"/>
            </a:ext>
          </a:extLst>
        </xdr:cNvPr>
        <xdr:cNvGrpSpPr/>
      </xdr:nvGrpSpPr>
      <xdr:grpSpPr>
        <a:xfrm>
          <a:off x="7504741" y="9599439"/>
          <a:ext cx="3500879" cy="3064012"/>
          <a:chOff x="7418294" y="4993341"/>
          <a:chExt cx="3464860" cy="3081621"/>
        </a:xfrm>
      </xdr:grpSpPr>
      <xdr:sp macro="" textlink="">
        <xdr:nvSpPr>
          <xdr:cNvPr id="57" name="Flowchart: Process 56">
            <a:extLst>
              <a:ext uri="{FF2B5EF4-FFF2-40B4-BE49-F238E27FC236}">
                <a16:creationId xmlns:a16="http://schemas.microsoft.com/office/drawing/2014/main" id="{6E65B072-F206-5634-9E88-1867FE46DB0A}"/>
              </a:ext>
            </a:extLst>
          </xdr:cNvPr>
          <xdr:cNvSpPr/>
        </xdr:nvSpPr>
        <xdr:spPr>
          <a:xfrm>
            <a:off x="7418294" y="6589060"/>
            <a:ext cx="3458136" cy="1485902"/>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1200" b="1">
                <a:solidFill>
                  <a:sysClr val="windowText" lastClr="000000"/>
                </a:solidFill>
                <a:latin typeface="+mn-lt"/>
                <a:ea typeface="+mn-ea"/>
                <a:cs typeface="+mn-cs"/>
              </a:rPr>
              <a:t>Monthly change in Inflation rate is Decreased by 0.45% in August-2022. Which is Lowest among the 12 months between June-2022 to May-2023</a:t>
            </a:r>
          </a:p>
        </xdr:txBody>
      </xdr:sp>
      <xdr:sp macro="" textlink="">
        <xdr:nvSpPr>
          <xdr:cNvPr id="58" name="Flowchart: Process 57">
            <a:extLst>
              <a:ext uri="{FF2B5EF4-FFF2-40B4-BE49-F238E27FC236}">
                <a16:creationId xmlns:a16="http://schemas.microsoft.com/office/drawing/2014/main" id="{A938FE75-C7AA-321D-1162-CAB8B14D5629}"/>
              </a:ext>
            </a:extLst>
          </xdr:cNvPr>
          <xdr:cNvSpPr/>
        </xdr:nvSpPr>
        <xdr:spPr>
          <a:xfrm>
            <a:off x="7418294" y="4993341"/>
            <a:ext cx="3464860" cy="1485902"/>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IN" sz="1200" b="1">
                <a:solidFill>
                  <a:sysClr val="windowText" lastClr="000000"/>
                </a:solidFill>
              </a:rPr>
              <a:t>Monthly change in Inflation rate is increased by 2.05% in July-2022. Which is Highest among the 12 months between June-2022 to May-2023</a:t>
            </a:r>
          </a:p>
        </xdr:txBody>
      </xdr:sp>
    </xdr:grpSp>
    <xdr:clientData/>
  </xdr:twoCellAnchor>
  <xdr:twoCellAnchor>
    <xdr:from>
      <xdr:col>1</xdr:col>
      <xdr:colOff>0</xdr:colOff>
      <xdr:row>1</xdr:row>
      <xdr:rowOff>33611</xdr:rowOff>
    </xdr:from>
    <xdr:to>
      <xdr:col>18</xdr:col>
      <xdr:colOff>2241</xdr:colOff>
      <xdr:row>17</xdr:row>
      <xdr:rowOff>180975</xdr:rowOff>
    </xdr:to>
    <xdr:grpSp>
      <xdr:nvGrpSpPr>
        <xdr:cNvPr id="64" name="Group 63">
          <a:extLst>
            <a:ext uri="{FF2B5EF4-FFF2-40B4-BE49-F238E27FC236}">
              <a16:creationId xmlns:a16="http://schemas.microsoft.com/office/drawing/2014/main" id="{791B1874-F4BB-4568-AAC0-66F99A3FB65C}"/>
            </a:ext>
          </a:extLst>
        </xdr:cNvPr>
        <xdr:cNvGrpSpPr/>
      </xdr:nvGrpSpPr>
      <xdr:grpSpPr>
        <a:xfrm>
          <a:off x="612321" y="224111"/>
          <a:ext cx="10411706" cy="3208971"/>
          <a:chOff x="605118" y="224111"/>
          <a:chExt cx="10289241" cy="3206570"/>
        </a:xfrm>
      </xdr:grpSpPr>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EE86DF3-33D1-4DDA-A621-13C729DB4985}"/>
                  </a:ext>
                </a:extLst>
              </xdr:cNvPr>
              <xdr:cNvGraphicFramePr/>
            </xdr:nvGraphicFramePr>
            <xdr:xfrm>
              <a:off x="605118" y="773206"/>
              <a:ext cx="6465794" cy="2657475"/>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5118" y="773206"/>
                <a:ext cx="6465794" cy="26574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61" name="Flowchart: Process 60">
            <a:extLst>
              <a:ext uri="{FF2B5EF4-FFF2-40B4-BE49-F238E27FC236}">
                <a16:creationId xmlns:a16="http://schemas.microsoft.com/office/drawing/2014/main" id="{B4E36B62-3D09-4E67-AFF5-1B02B332B001}"/>
              </a:ext>
            </a:extLst>
          </xdr:cNvPr>
          <xdr:cNvSpPr/>
        </xdr:nvSpPr>
        <xdr:spPr>
          <a:xfrm>
            <a:off x="7216588" y="2935941"/>
            <a:ext cx="3677771" cy="488979"/>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a:solidFill>
                  <a:schemeClr val="tx1"/>
                </a:solidFill>
                <a:effectLst/>
                <a:latin typeface="Aptos Narrow" panose="020B0004020202020204" pitchFamily="34" charset="0"/>
                <a:ea typeface="+mn-ea"/>
                <a:cs typeface="+mn-cs"/>
              </a:rPr>
              <a:t>Food and Beverages has the highest contribution 49.6%  towards CPI in recent month May 2023</a:t>
            </a:r>
            <a:endParaRPr lang="en-IN" sz="1200">
              <a:solidFill>
                <a:schemeClr val="tx1"/>
              </a:solidFill>
              <a:effectLst/>
              <a:latin typeface="Aptos Narrow" panose="020B0004020202020204" pitchFamily="34" charset="0"/>
            </a:endParaRPr>
          </a:p>
          <a:p>
            <a:pPr lvl="0" algn="l"/>
            <a:endParaRPr lang="en-IN" sz="1200" b="1">
              <a:solidFill>
                <a:sysClr val="windowText" lastClr="000000"/>
              </a:solidFill>
            </a:endParaRPr>
          </a:p>
        </xdr:txBody>
      </xdr:sp>
      <xdr:graphicFrame macro="">
        <xdr:nvGraphicFramePr>
          <xdr:cNvPr id="62" name="Chart 61">
            <a:extLst>
              <a:ext uri="{FF2B5EF4-FFF2-40B4-BE49-F238E27FC236}">
                <a16:creationId xmlns:a16="http://schemas.microsoft.com/office/drawing/2014/main" id="{966FF13A-3F78-4140-A26E-19E85AE7DDD5}"/>
              </a:ext>
            </a:extLst>
          </xdr:cNvPr>
          <xdr:cNvGraphicFramePr/>
        </xdr:nvGraphicFramePr>
        <xdr:xfrm>
          <a:off x="7216590" y="773207"/>
          <a:ext cx="3675526" cy="203946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63" name="Flowchart: Process 62">
            <a:extLst>
              <a:ext uri="{FF2B5EF4-FFF2-40B4-BE49-F238E27FC236}">
                <a16:creationId xmlns:a16="http://schemas.microsoft.com/office/drawing/2014/main" id="{9ABDD09F-5D2F-46C6-8CC5-5E64C67D5C25}"/>
              </a:ext>
            </a:extLst>
          </xdr:cNvPr>
          <xdr:cNvSpPr/>
        </xdr:nvSpPr>
        <xdr:spPr>
          <a:xfrm>
            <a:off x="605118" y="224111"/>
            <a:ext cx="10287000" cy="391000"/>
          </a:xfrm>
          <a:prstGeom prst="flowChartProcess">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chemeClr val="bg1"/>
                </a:solidFill>
                <a:effectLst/>
                <a:latin typeface="Aptos Narrow" panose="020B0004020202020204" pitchFamily="34" charset="0"/>
                <a:ea typeface="+mn-ea"/>
                <a:cs typeface="+mn-cs"/>
              </a:rPr>
              <a:t>India CPI Data Analyzed to find the Latest Months Distribution of Broader Categories</a:t>
            </a:r>
          </a:p>
        </xdr:txBody>
      </xdr:sp>
    </xdr:grpSp>
    <xdr:clientData/>
  </xdr:twoCellAnchor>
  <xdr:twoCellAnchor>
    <xdr:from>
      <xdr:col>1</xdr:col>
      <xdr:colOff>0</xdr:colOff>
      <xdr:row>23</xdr:row>
      <xdr:rowOff>11206</xdr:rowOff>
    </xdr:from>
    <xdr:to>
      <xdr:col>18</xdr:col>
      <xdr:colOff>0</xdr:colOff>
      <xdr:row>42</xdr:row>
      <xdr:rowOff>0</xdr:rowOff>
    </xdr:to>
    <xdr:grpSp>
      <xdr:nvGrpSpPr>
        <xdr:cNvPr id="66" name="Group 65">
          <a:extLst>
            <a:ext uri="{FF2B5EF4-FFF2-40B4-BE49-F238E27FC236}">
              <a16:creationId xmlns:a16="http://schemas.microsoft.com/office/drawing/2014/main" id="{557070AF-55F4-50A1-9ED0-1D0CC03D2FBA}"/>
            </a:ext>
          </a:extLst>
        </xdr:cNvPr>
        <xdr:cNvGrpSpPr/>
      </xdr:nvGrpSpPr>
      <xdr:grpSpPr>
        <a:xfrm>
          <a:off x="612321" y="4406313"/>
          <a:ext cx="10409465" cy="3635508"/>
          <a:chOff x="605118" y="4403912"/>
          <a:chExt cx="10287000" cy="3630706"/>
        </a:xfrm>
        <a:solidFill>
          <a:schemeClr val="accent2">
            <a:lumMod val="40000"/>
            <a:lumOff val="60000"/>
          </a:schemeClr>
        </a:solidFill>
      </xdr:grpSpPr>
      <xdr:graphicFrame macro="">
        <xdr:nvGraphicFramePr>
          <xdr:cNvPr id="7" name="Chart 6">
            <a:extLst>
              <a:ext uri="{FF2B5EF4-FFF2-40B4-BE49-F238E27FC236}">
                <a16:creationId xmlns:a16="http://schemas.microsoft.com/office/drawing/2014/main" id="{6DE13231-1CEA-4B83-9218-A9D5EBE3F9A6}"/>
              </a:ext>
            </a:extLst>
          </xdr:cNvPr>
          <xdr:cNvGraphicFramePr>
            <a:graphicFrameLocks/>
          </xdr:cNvGraphicFramePr>
        </xdr:nvGraphicFramePr>
        <xdr:xfrm>
          <a:off x="624168" y="4964206"/>
          <a:ext cx="6659656" cy="3070412"/>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46" name="Group 45">
            <a:extLst>
              <a:ext uri="{FF2B5EF4-FFF2-40B4-BE49-F238E27FC236}">
                <a16:creationId xmlns:a16="http://schemas.microsoft.com/office/drawing/2014/main" id="{0DB1AECC-5809-46C0-5D48-2A9CBE774327}"/>
              </a:ext>
            </a:extLst>
          </xdr:cNvPr>
          <xdr:cNvGrpSpPr/>
        </xdr:nvGrpSpPr>
        <xdr:grpSpPr>
          <a:xfrm>
            <a:off x="7418294" y="4959723"/>
            <a:ext cx="3464860" cy="3070416"/>
            <a:chOff x="7418294" y="4993341"/>
            <a:chExt cx="3464860" cy="3081621"/>
          </a:xfrm>
          <a:grpFill/>
        </xdr:grpSpPr>
        <xdr:sp macro="" textlink="">
          <xdr:nvSpPr>
            <xdr:cNvPr id="44" name="Flowchart: Process 43">
              <a:extLst>
                <a:ext uri="{FF2B5EF4-FFF2-40B4-BE49-F238E27FC236}">
                  <a16:creationId xmlns:a16="http://schemas.microsoft.com/office/drawing/2014/main" id="{A51B3226-CE3A-40B8-A019-C2F7B2E37559}"/>
                </a:ext>
              </a:extLst>
            </xdr:cNvPr>
            <xdr:cNvSpPr/>
          </xdr:nvSpPr>
          <xdr:spPr>
            <a:xfrm>
              <a:off x="7418294" y="6589060"/>
              <a:ext cx="3458136" cy="1485902"/>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1200" b="1">
                  <a:solidFill>
                    <a:sysClr val="windowText" lastClr="000000"/>
                  </a:solidFill>
                  <a:latin typeface="+mn-lt"/>
                  <a:ea typeface="+mn-ea"/>
                  <a:cs typeface="+mn-cs"/>
                </a:rPr>
                <a:t>CPI inflation is High in Year 2019 due to COVID-19 induced lockdown period and subsequently, due to the persistence of supply side disruptions. </a:t>
              </a:r>
            </a:p>
          </xdr:txBody>
        </xdr:sp>
        <xdr:sp macro="" textlink="">
          <xdr:nvSpPr>
            <xdr:cNvPr id="45" name="Flowchart: Process 44">
              <a:extLst>
                <a:ext uri="{FF2B5EF4-FFF2-40B4-BE49-F238E27FC236}">
                  <a16:creationId xmlns:a16="http://schemas.microsoft.com/office/drawing/2014/main" id="{E700A228-65DD-4DB7-8F25-55B8EDAC48F9}"/>
                </a:ext>
              </a:extLst>
            </xdr:cNvPr>
            <xdr:cNvSpPr/>
          </xdr:nvSpPr>
          <xdr:spPr>
            <a:xfrm>
              <a:off x="7418294" y="4993341"/>
              <a:ext cx="3464860" cy="1485902"/>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ysClr val="windowText" lastClr="000000"/>
                  </a:solidFill>
                </a:rPr>
                <a:t>The rise in inflation was mostly driven by Food &amp; Beverages inflation, which increased to 5.4%</a:t>
              </a:r>
              <a:r>
                <a:rPr lang="en-IN" sz="1200" b="1" baseline="0">
                  <a:solidFill>
                    <a:sysClr val="windowText" lastClr="000000"/>
                  </a:solidFill>
                </a:rPr>
                <a:t> during 2019-2020</a:t>
              </a:r>
              <a:endParaRPr lang="en-IN" sz="1200" b="1">
                <a:solidFill>
                  <a:sysClr val="windowText" lastClr="000000"/>
                </a:solidFill>
              </a:endParaRPr>
            </a:p>
          </xdr:txBody>
        </xdr:sp>
      </xdr:grpSp>
      <xdr:sp macro="" textlink="">
        <xdr:nvSpPr>
          <xdr:cNvPr id="65" name="Flowchart: Process 64">
            <a:extLst>
              <a:ext uri="{FF2B5EF4-FFF2-40B4-BE49-F238E27FC236}">
                <a16:creationId xmlns:a16="http://schemas.microsoft.com/office/drawing/2014/main" id="{D37FB828-386E-4600-8AEC-B4A70AB8064A}"/>
              </a:ext>
            </a:extLst>
          </xdr:cNvPr>
          <xdr:cNvSpPr/>
        </xdr:nvSpPr>
        <xdr:spPr>
          <a:xfrm>
            <a:off x="605118" y="4403912"/>
            <a:ext cx="10287000" cy="391000"/>
          </a:xfrm>
          <a:prstGeom prst="flowChartProcess">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chemeClr val="bg1"/>
                </a:solidFill>
                <a:effectLst/>
                <a:latin typeface="Aptos Narrow" panose="020B0004020202020204" pitchFamily="34" charset="0"/>
                <a:ea typeface="+mn-ea"/>
                <a:cs typeface="+mn-cs"/>
              </a:rPr>
              <a:t>Trends</a:t>
            </a:r>
            <a:r>
              <a:rPr lang="en-IN" sz="1800" b="1" i="0" u="none" strike="noStrike" baseline="0">
                <a:solidFill>
                  <a:schemeClr val="bg1"/>
                </a:solidFill>
                <a:effectLst/>
                <a:latin typeface="Aptos Narrow" panose="020B0004020202020204" pitchFamily="34" charset="0"/>
                <a:ea typeface="+mn-ea"/>
                <a:cs typeface="+mn-cs"/>
              </a:rPr>
              <a:t> in Annual change in CPI inflation in India </a:t>
            </a:r>
            <a:endParaRPr lang="en-IN" sz="1800" b="1" i="0" u="none" strike="noStrike">
              <a:solidFill>
                <a:schemeClr val="bg1"/>
              </a:solidFill>
              <a:effectLst/>
              <a:latin typeface="Aptos Narrow" panose="020B0004020202020204" pitchFamily="34" charset="0"/>
              <a:ea typeface="+mn-ea"/>
              <a:cs typeface="+mn-cs"/>
            </a:endParaRPr>
          </a:p>
        </xdr:txBody>
      </xdr:sp>
    </xdr:grpSp>
    <xdr:clientData/>
  </xdr:twoCellAnchor>
  <xdr:twoCellAnchor>
    <xdr:from>
      <xdr:col>10</xdr:col>
      <xdr:colOff>1</xdr:colOff>
      <xdr:row>43</xdr:row>
      <xdr:rowOff>0</xdr:rowOff>
    </xdr:from>
    <xdr:to>
      <xdr:col>17</xdr:col>
      <xdr:colOff>602797</xdr:colOff>
      <xdr:row>45</xdr:row>
      <xdr:rowOff>104775</xdr:rowOff>
    </xdr:to>
    <xdr:sp macro="" textlink="">
      <xdr:nvSpPr>
        <xdr:cNvPr id="3" name="Rectangle: Rounded Corners 2">
          <a:extLst>
            <a:ext uri="{FF2B5EF4-FFF2-40B4-BE49-F238E27FC236}">
              <a16:creationId xmlns:a16="http://schemas.microsoft.com/office/drawing/2014/main" id="{C09AE2F3-3A6C-4CB8-B95F-A8465B9174AF}"/>
            </a:ext>
          </a:extLst>
        </xdr:cNvPr>
        <xdr:cNvSpPr/>
      </xdr:nvSpPr>
      <xdr:spPr>
        <a:xfrm>
          <a:off x="6123215" y="8232321"/>
          <a:ext cx="4889046"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Category: </a:t>
          </a:r>
          <a:r>
            <a:rPr lang="en-IN" sz="1100" b="0"/>
            <a:t>Broader Categories </a:t>
          </a:r>
        </a:p>
        <a:p>
          <a:pPr algn="l"/>
          <a:r>
            <a:rPr lang="en-IN" sz="1100" b="1"/>
            <a:t>Timeline: </a:t>
          </a:r>
          <a:r>
            <a:rPr lang="en-IN" sz="1100" b="0"/>
            <a:t>Year</a:t>
          </a:r>
          <a:r>
            <a:rPr lang="en-IN" sz="1100" b="0" baseline="0"/>
            <a:t> 2017 to 2019</a:t>
          </a:r>
          <a:endParaRPr lang="en-IN" sz="1100" b="1"/>
        </a:p>
      </xdr:txBody>
    </xdr:sp>
    <xdr:clientData/>
  </xdr:twoCellAnchor>
  <xdr:twoCellAnchor>
    <xdr:from>
      <xdr:col>0</xdr:col>
      <xdr:colOff>598714</xdr:colOff>
      <xdr:row>102</xdr:row>
      <xdr:rowOff>13604</xdr:rowOff>
    </xdr:from>
    <xdr:to>
      <xdr:col>17</xdr:col>
      <xdr:colOff>598715</xdr:colOff>
      <xdr:row>104</xdr:row>
      <xdr:rowOff>24810</xdr:rowOff>
    </xdr:to>
    <xdr:sp macro="" textlink="">
      <xdr:nvSpPr>
        <xdr:cNvPr id="4" name="Flowchart: Process 3">
          <a:extLst>
            <a:ext uri="{FF2B5EF4-FFF2-40B4-BE49-F238E27FC236}">
              <a16:creationId xmlns:a16="http://schemas.microsoft.com/office/drawing/2014/main" id="{4ADC463E-5C93-4077-A645-1FCDB2F9128A}"/>
            </a:ext>
          </a:extLst>
        </xdr:cNvPr>
        <xdr:cNvSpPr/>
      </xdr:nvSpPr>
      <xdr:spPr>
        <a:xfrm>
          <a:off x="598714" y="19526247"/>
          <a:ext cx="10409465" cy="392206"/>
        </a:xfrm>
        <a:prstGeom prst="flowChartProcess">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chemeClr val="bg1"/>
              </a:solidFill>
              <a:effectLst/>
              <a:latin typeface="Aptos Narrow" panose="020B0004020202020204" pitchFamily="34" charset="0"/>
              <a:ea typeface="+mn-ea"/>
              <a:cs typeface="+mn-cs"/>
            </a:rPr>
            <a:t>COVID-19 pandamic affected inflation rates in</a:t>
          </a:r>
          <a:r>
            <a:rPr lang="en-IN" sz="1800" b="1" i="0" u="none" strike="noStrike" baseline="0">
              <a:solidFill>
                <a:schemeClr val="bg1"/>
              </a:solidFill>
              <a:effectLst/>
              <a:latin typeface="Aptos Narrow" panose="020B0004020202020204" pitchFamily="34" charset="0"/>
              <a:ea typeface="+mn-ea"/>
              <a:cs typeface="+mn-cs"/>
            </a:rPr>
            <a:t> India</a:t>
          </a:r>
          <a:endParaRPr lang="en-IN" sz="1800" b="1" i="0" u="none" strike="noStrike">
            <a:solidFill>
              <a:schemeClr val="bg1"/>
            </a:solidFill>
            <a:effectLst/>
            <a:latin typeface="Aptos Narrow" panose="020B0004020202020204" pitchFamily="34" charset="0"/>
            <a:ea typeface="+mn-ea"/>
            <a:cs typeface="+mn-cs"/>
          </a:endParaRPr>
        </a:p>
      </xdr:txBody>
    </xdr:sp>
    <xdr:clientData/>
  </xdr:twoCellAnchor>
  <xdr:twoCellAnchor>
    <xdr:from>
      <xdr:col>9</xdr:col>
      <xdr:colOff>489857</xdr:colOff>
      <xdr:row>67</xdr:row>
      <xdr:rowOff>13607</xdr:rowOff>
    </xdr:from>
    <xdr:to>
      <xdr:col>17</xdr:col>
      <xdr:colOff>589109</xdr:colOff>
      <xdr:row>81</xdr:row>
      <xdr:rowOff>163285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FBED9A7-0166-4535-904D-CAB54E6CA3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976257" y="12824732"/>
              <a:ext cx="4976052" cy="28166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476250</xdr:colOff>
      <xdr:row>92</xdr:row>
      <xdr:rowOff>122464</xdr:rowOff>
    </xdr:from>
    <xdr:to>
      <xdr:col>17</xdr:col>
      <xdr:colOff>610329</xdr:colOff>
      <xdr:row>97</xdr:row>
      <xdr:rowOff>42880</xdr:rowOff>
    </xdr:to>
    <xdr:sp macro="" textlink="">
      <xdr:nvSpPr>
        <xdr:cNvPr id="10" name="Flowchart: Process 9">
          <a:extLst>
            <a:ext uri="{FF2B5EF4-FFF2-40B4-BE49-F238E27FC236}">
              <a16:creationId xmlns:a16="http://schemas.microsoft.com/office/drawing/2014/main" id="{07C5FE06-7715-4B67-86FD-E98DDC028DA1}"/>
            </a:ext>
          </a:extLst>
        </xdr:cNvPr>
        <xdr:cNvSpPr/>
      </xdr:nvSpPr>
      <xdr:spPr>
        <a:xfrm>
          <a:off x="5987143" y="17730107"/>
          <a:ext cx="5032650" cy="872916"/>
        </a:xfrm>
        <a:prstGeom prst="flowChartProcess">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ysClr val="windowText" lastClr="000000"/>
              </a:solidFill>
            </a:rPr>
            <a:t>Meat and Fish has the highest contribution 9.22% towards the Inflation within the Food and Beverages category</a:t>
          </a:r>
        </a:p>
      </xdr:txBody>
    </xdr:sp>
    <xdr:clientData/>
  </xdr:twoCellAnchor>
  <xdr:twoCellAnchor>
    <xdr:from>
      <xdr:col>0</xdr:col>
      <xdr:colOff>609599</xdr:colOff>
      <xdr:row>98</xdr:row>
      <xdr:rowOff>13611</xdr:rowOff>
    </xdr:from>
    <xdr:to>
      <xdr:col>8</xdr:col>
      <xdr:colOff>609600</xdr:colOff>
      <xdr:row>100</xdr:row>
      <xdr:rowOff>118386</xdr:rowOff>
    </xdr:to>
    <xdr:sp macro="" textlink="">
      <xdr:nvSpPr>
        <xdr:cNvPr id="11" name="Rectangle: Rounded Corners 10">
          <a:extLst>
            <a:ext uri="{FF2B5EF4-FFF2-40B4-BE49-F238E27FC236}">
              <a16:creationId xmlns:a16="http://schemas.microsoft.com/office/drawing/2014/main" id="{E1398552-47C0-4553-896A-D31AB1A516E8}"/>
            </a:ext>
          </a:extLst>
        </xdr:cNvPr>
        <xdr:cNvSpPr/>
      </xdr:nvSpPr>
      <xdr:spPr>
        <a:xfrm>
          <a:off x="609599" y="18764254"/>
          <a:ext cx="4898572"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Dataset</a:t>
          </a:r>
          <a:r>
            <a:rPr lang="en-IN" sz="1100" b="1" baseline="0"/>
            <a:t>s</a:t>
          </a:r>
          <a:r>
            <a:rPr lang="en-IN" sz="1100" baseline="0"/>
            <a:t>: India CPI Dataset</a:t>
          </a:r>
        </a:p>
        <a:p>
          <a:pPr algn="l"/>
          <a:r>
            <a:rPr lang="en-IN" sz="1100" b="1" baseline="0"/>
            <a:t>Sector</a:t>
          </a:r>
          <a:r>
            <a:rPr lang="en-IN" sz="1100" baseline="0"/>
            <a:t>: Rural + Urban</a:t>
          </a:r>
        </a:p>
        <a:p>
          <a:pPr algn="l"/>
          <a:endParaRPr lang="en-IN" sz="1100"/>
        </a:p>
      </xdr:txBody>
    </xdr:sp>
    <xdr:clientData/>
  </xdr:twoCellAnchor>
  <xdr:twoCellAnchor>
    <xdr:from>
      <xdr:col>9</xdr:col>
      <xdr:colOff>609600</xdr:colOff>
      <xdr:row>98</xdr:row>
      <xdr:rowOff>13611</xdr:rowOff>
    </xdr:from>
    <xdr:to>
      <xdr:col>17</xdr:col>
      <xdr:colOff>600075</xdr:colOff>
      <xdr:row>100</xdr:row>
      <xdr:rowOff>118386</xdr:rowOff>
    </xdr:to>
    <xdr:sp macro="" textlink="">
      <xdr:nvSpPr>
        <xdr:cNvPr id="16" name="Rectangle: Rounded Corners 15">
          <a:extLst>
            <a:ext uri="{FF2B5EF4-FFF2-40B4-BE49-F238E27FC236}">
              <a16:creationId xmlns:a16="http://schemas.microsoft.com/office/drawing/2014/main" id="{ECE7833A-8AA0-45AF-8D24-6E6285614C3A}"/>
            </a:ext>
          </a:extLst>
        </xdr:cNvPr>
        <xdr:cNvSpPr/>
      </xdr:nvSpPr>
      <xdr:spPr>
        <a:xfrm>
          <a:off x="6120493" y="18764254"/>
          <a:ext cx="4889046"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Category: </a:t>
          </a:r>
          <a:r>
            <a:rPr lang="en-IN" sz="1100" b="0"/>
            <a:t>Food and Beverages</a:t>
          </a:r>
        </a:p>
        <a:p>
          <a:pPr algn="l"/>
          <a:r>
            <a:rPr lang="en-IN" sz="1100" b="1"/>
            <a:t>Timeline: </a:t>
          </a:r>
          <a:r>
            <a:rPr lang="en-IN" sz="1100" b="0"/>
            <a:t>June 2022 to</a:t>
          </a:r>
          <a:r>
            <a:rPr lang="en-IN" sz="1100" b="0" baseline="0"/>
            <a:t> May 2023</a:t>
          </a:r>
          <a:endParaRPr lang="en-IN" sz="1100" b="1"/>
        </a:p>
      </xdr:txBody>
    </xdr:sp>
    <xdr:clientData/>
  </xdr:twoCellAnchor>
  <xdr:twoCellAnchor>
    <xdr:from>
      <xdr:col>12</xdr:col>
      <xdr:colOff>163285</xdr:colOff>
      <xdr:row>114</xdr:row>
      <xdr:rowOff>95250</xdr:rowOff>
    </xdr:from>
    <xdr:to>
      <xdr:col>17</xdr:col>
      <xdr:colOff>595763</xdr:colOff>
      <xdr:row>122</xdr:row>
      <xdr:rowOff>163286</xdr:rowOff>
    </xdr:to>
    <xdr:sp macro="" textlink="">
      <xdr:nvSpPr>
        <xdr:cNvPr id="18" name="Flowchart: Process 17">
          <a:extLst>
            <a:ext uri="{FF2B5EF4-FFF2-40B4-BE49-F238E27FC236}">
              <a16:creationId xmlns:a16="http://schemas.microsoft.com/office/drawing/2014/main" id="{4841AC01-DBC8-4EB0-8426-D3D77A9EFA70}"/>
            </a:ext>
          </a:extLst>
        </xdr:cNvPr>
        <xdr:cNvSpPr/>
      </xdr:nvSpPr>
      <xdr:spPr>
        <a:xfrm>
          <a:off x="7511142" y="21893893"/>
          <a:ext cx="3494085" cy="1592036"/>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1200" b="1">
              <a:solidFill>
                <a:sysClr val="windowText" lastClr="000000"/>
              </a:solidFill>
              <a:latin typeface="+mn-lt"/>
              <a:ea typeface="+mn-ea"/>
              <a:cs typeface="+mn-cs"/>
            </a:rPr>
            <a:t>The pandemic-induced supply chain disruptions, stalled economic activities, and rising food prices resulted in high inflation during the Covid days.</a:t>
          </a:r>
        </a:p>
      </xdr:txBody>
    </xdr:sp>
    <xdr:clientData/>
  </xdr:twoCellAnchor>
  <xdr:twoCellAnchor>
    <xdr:from>
      <xdr:col>12</xdr:col>
      <xdr:colOff>163285</xdr:colOff>
      <xdr:row>105</xdr:row>
      <xdr:rowOff>1</xdr:rowOff>
    </xdr:from>
    <xdr:to>
      <xdr:col>17</xdr:col>
      <xdr:colOff>602557</xdr:colOff>
      <xdr:row>113</xdr:row>
      <xdr:rowOff>122465</xdr:rowOff>
    </xdr:to>
    <xdr:sp macro="" textlink="">
      <xdr:nvSpPr>
        <xdr:cNvPr id="21" name="Flowchart: Process 20">
          <a:extLst>
            <a:ext uri="{FF2B5EF4-FFF2-40B4-BE49-F238E27FC236}">
              <a16:creationId xmlns:a16="http://schemas.microsoft.com/office/drawing/2014/main" id="{AEC7757A-79A6-478B-A502-768420CE1240}"/>
            </a:ext>
          </a:extLst>
        </xdr:cNvPr>
        <xdr:cNvSpPr/>
      </xdr:nvSpPr>
      <xdr:spPr>
        <a:xfrm>
          <a:off x="7511142" y="20084144"/>
          <a:ext cx="3500879" cy="1646464"/>
        </a:xfrm>
        <a:prstGeom prst="flowChartProcess">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IN" sz="1200" b="1">
              <a:solidFill>
                <a:sysClr val="windowText" lastClr="000000"/>
              </a:solidFill>
            </a:rPr>
            <a:t>1) Inflation rate after the Mar 20 Lockdown the inflation rate increases for the Food &amp; beverages category by 25.68%</a:t>
          </a:r>
        </a:p>
        <a:p>
          <a:pPr lvl="0" algn="l"/>
          <a:endParaRPr lang="en-IN" sz="1200" b="1">
            <a:solidFill>
              <a:sysClr val="windowText" lastClr="000000"/>
            </a:solidFill>
          </a:endParaRPr>
        </a:p>
        <a:p>
          <a:pPr lvl="0" algn="l"/>
          <a:r>
            <a:rPr lang="en-IN" sz="1200" b="1">
              <a:solidFill>
                <a:sysClr val="windowText" lastClr="000000"/>
              </a:solidFill>
            </a:rPr>
            <a:t>2) Increase in Inflation rate for Healthcare is 7.30% &amp; for Fuel and light is 7.91% after the lockdown induced</a:t>
          </a:r>
        </a:p>
      </xdr:txBody>
    </xdr:sp>
    <xdr:clientData/>
  </xdr:twoCellAnchor>
  <xdr:twoCellAnchor>
    <xdr:from>
      <xdr:col>1</xdr:col>
      <xdr:colOff>0</xdr:colOff>
      <xdr:row>124</xdr:row>
      <xdr:rowOff>0</xdr:rowOff>
    </xdr:from>
    <xdr:to>
      <xdr:col>9</xdr:col>
      <xdr:colOff>0</xdr:colOff>
      <xdr:row>126</xdr:row>
      <xdr:rowOff>104775</xdr:rowOff>
    </xdr:to>
    <xdr:sp macro="" textlink="">
      <xdr:nvSpPr>
        <xdr:cNvPr id="25" name="Rectangle: Rounded Corners 24">
          <a:extLst>
            <a:ext uri="{FF2B5EF4-FFF2-40B4-BE49-F238E27FC236}">
              <a16:creationId xmlns:a16="http://schemas.microsoft.com/office/drawing/2014/main" id="{3E945D68-7D53-4933-BFAE-8E185E873B6A}"/>
            </a:ext>
          </a:extLst>
        </xdr:cNvPr>
        <xdr:cNvSpPr/>
      </xdr:nvSpPr>
      <xdr:spPr>
        <a:xfrm>
          <a:off x="612321" y="23703643"/>
          <a:ext cx="4898572"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Dataset</a:t>
          </a:r>
          <a:r>
            <a:rPr lang="en-IN" sz="1100" b="1" baseline="0"/>
            <a:t>s</a:t>
          </a:r>
          <a:r>
            <a:rPr lang="en-IN" sz="1100" baseline="0"/>
            <a:t>: India CPI Dataset</a:t>
          </a:r>
        </a:p>
        <a:p>
          <a:pPr algn="l"/>
          <a:r>
            <a:rPr lang="en-IN" sz="1100" b="1" baseline="0"/>
            <a:t>Sector</a:t>
          </a:r>
          <a:r>
            <a:rPr lang="en-IN" sz="1100" baseline="0"/>
            <a:t>: Rural + Urban</a:t>
          </a:r>
        </a:p>
        <a:p>
          <a:pPr algn="l"/>
          <a:endParaRPr lang="en-IN" sz="1100"/>
        </a:p>
      </xdr:txBody>
    </xdr:sp>
    <xdr:clientData/>
  </xdr:twoCellAnchor>
  <xdr:twoCellAnchor>
    <xdr:from>
      <xdr:col>10</xdr:col>
      <xdr:colOff>1</xdr:colOff>
      <xdr:row>124</xdr:row>
      <xdr:rowOff>0</xdr:rowOff>
    </xdr:from>
    <xdr:to>
      <xdr:col>17</xdr:col>
      <xdr:colOff>602797</xdr:colOff>
      <xdr:row>126</xdr:row>
      <xdr:rowOff>104775</xdr:rowOff>
    </xdr:to>
    <xdr:sp macro="" textlink="">
      <xdr:nvSpPr>
        <xdr:cNvPr id="27" name="Rectangle: Rounded Corners 26">
          <a:extLst>
            <a:ext uri="{FF2B5EF4-FFF2-40B4-BE49-F238E27FC236}">
              <a16:creationId xmlns:a16="http://schemas.microsoft.com/office/drawing/2014/main" id="{6EB711D3-D258-4414-94EE-09FBE57584B3}"/>
            </a:ext>
          </a:extLst>
        </xdr:cNvPr>
        <xdr:cNvSpPr/>
      </xdr:nvSpPr>
      <xdr:spPr>
        <a:xfrm>
          <a:off x="6123215" y="23703643"/>
          <a:ext cx="4889046"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Category: </a:t>
          </a:r>
          <a:r>
            <a:rPr lang="en-IN" sz="1100" b="0"/>
            <a:t>Food and Beverages</a:t>
          </a:r>
        </a:p>
        <a:p>
          <a:pPr algn="l"/>
          <a:r>
            <a:rPr lang="en-IN" sz="1100" b="1"/>
            <a:t>Timeline: </a:t>
          </a:r>
          <a:r>
            <a:rPr lang="en-IN" sz="1100" b="0"/>
            <a:t>June 2022 to</a:t>
          </a:r>
          <a:r>
            <a:rPr lang="en-IN" sz="1100" b="0" baseline="0"/>
            <a:t> May 2023</a:t>
          </a:r>
          <a:endParaRPr lang="en-IN" sz="1100" b="1"/>
        </a:p>
      </xdr:txBody>
    </xdr:sp>
    <xdr:clientData/>
  </xdr:twoCellAnchor>
  <xdr:twoCellAnchor>
    <xdr:from>
      <xdr:col>0</xdr:col>
      <xdr:colOff>585107</xdr:colOff>
      <xdr:row>128</xdr:row>
      <xdr:rowOff>6657</xdr:rowOff>
    </xdr:from>
    <xdr:to>
      <xdr:col>18</xdr:col>
      <xdr:colOff>13607</xdr:colOff>
      <xdr:row>158</xdr:row>
      <xdr:rowOff>159200</xdr:rowOff>
    </xdr:to>
    <xdr:grpSp>
      <xdr:nvGrpSpPr>
        <xdr:cNvPr id="35" name="Group 34">
          <a:extLst>
            <a:ext uri="{FF2B5EF4-FFF2-40B4-BE49-F238E27FC236}">
              <a16:creationId xmlns:a16="http://schemas.microsoft.com/office/drawing/2014/main" id="{E42F08D6-899F-0278-FC88-CF0A73C46CCA}"/>
            </a:ext>
          </a:extLst>
        </xdr:cNvPr>
        <xdr:cNvGrpSpPr/>
      </xdr:nvGrpSpPr>
      <xdr:grpSpPr>
        <a:xfrm>
          <a:off x="585107" y="24472300"/>
          <a:ext cx="10450286" cy="5867543"/>
          <a:chOff x="612321" y="25220696"/>
          <a:chExt cx="10413547" cy="5867543"/>
        </a:xfrm>
      </xdr:grpSpPr>
      <xdr:grpSp>
        <xdr:nvGrpSpPr>
          <xdr:cNvPr id="13" name="Group 12">
            <a:extLst>
              <a:ext uri="{FF2B5EF4-FFF2-40B4-BE49-F238E27FC236}">
                <a16:creationId xmlns:a16="http://schemas.microsoft.com/office/drawing/2014/main" id="{AEBFB1DF-F68F-9BF4-596C-7EB7AAB9820C}"/>
              </a:ext>
            </a:extLst>
          </xdr:cNvPr>
          <xdr:cNvGrpSpPr/>
        </xdr:nvGrpSpPr>
        <xdr:grpSpPr>
          <a:xfrm>
            <a:off x="612321" y="25220696"/>
            <a:ext cx="10409465" cy="5867543"/>
            <a:chOff x="612321" y="25220696"/>
            <a:chExt cx="10409465" cy="5867543"/>
          </a:xfrm>
        </xdr:grpSpPr>
        <xdr:grpSp>
          <xdr:nvGrpSpPr>
            <xdr:cNvPr id="52" name="Group 51">
              <a:extLst>
                <a:ext uri="{FF2B5EF4-FFF2-40B4-BE49-F238E27FC236}">
                  <a16:creationId xmlns:a16="http://schemas.microsoft.com/office/drawing/2014/main" id="{AF425CCF-6873-A975-F111-729AD90298D7}"/>
                </a:ext>
              </a:extLst>
            </xdr:cNvPr>
            <xdr:cNvGrpSpPr/>
          </xdr:nvGrpSpPr>
          <xdr:grpSpPr>
            <a:xfrm>
              <a:off x="612321" y="25220696"/>
              <a:ext cx="10409465" cy="5255561"/>
              <a:chOff x="605118" y="23801292"/>
              <a:chExt cx="10287000" cy="5255561"/>
            </a:xfrm>
          </xdr:grpSpPr>
          <xdr:grpSp>
            <xdr:nvGrpSpPr>
              <xdr:cNvPr id="51" name="Group 50">
                <a:extLst>
                  <a:ext uri="{FF2B5EF4-FFF2-40B4-BE49-F238E27FC236}">
                    <a16:creationId xmlns:a16="http://schemas.microsoft.com/office/drawing/2014/main" id="{CC503CC9-1241-F539-2761-06BC158D22B2}"/>
                  </a:ext>
                </a:extLst>
              </xdr:cNvPr>
              <xdr:cNvGrpSpPr/>
            </xdr:nvGrpSpPr>
            <xdr:grpSpPr>
              <a:xfrm>
                <a:off x="605118" y="23801292"/>
                <a:ext cx="10287000" cy="5255561"/>
                <a:chOff x="605118" y="23801292"/>
                <a:chExt cx="10287000" cy="5255561"/>
              </a:xfrm>
            </xdr:grpSpPr>
            <xdr:grpSp>
              <xdr:nvGrpSpPr>
                <xdr:cNvPr id="48" name="Group 47">
                  <a:extLst>
                    <a:ext uri="{FF2B5EF4-FFF2-40B4-BE49-F238E27FC236}">
                      <a16:creationId xmlns:a16="http://schemas.microsoft.com/office/drawing/2014/main" id="{D09E95C9-71DB-A4AC-566B-317D2491823A}"/>
                    </a:ext>
                  </a:extLst>
                </xdr:cNvPr>
                <xdr:cNvGrpSpPr/>
              </xdr:nvGrpSpPr>
              <xdr:grpSpPr>
                <a:xfrm>
                  <a:off x="605118" y="24361588"/>
                  <a:ext cx="10287000" cy="4695265"/>
                  <a:chOff x="605118" y="24395206"/>
                  <a:chExt cx="10287000" cy="4695265"/>
                </a:xfrm>
              </xdr:grpSpPr>
              <xdr:graphicFrame macro="">
                <xdr:nvGraphicFramePr>
                  <xdr:cNvPr id="23" name="Chart 22">
                    <a:extLst>
                      <a:ext uri="{FF2B5EF4-FFF2-40B4-BE49-F238E27FC236}">
                        <a16:creationId xmlns:a16="http://schemas.microsoft.com/office/drawing/2014/main" id="{F4AA843F-63D1-474E-A0A7-A01A69732A74}"/>
                      </a:ext>
                    </a:extLst>
                  </xdr:cNvPr>
                  <xdr:cNvGraphicFramePr>
                    <a:graphicFrameLocks/>
                  </xdr:cNvGraphicFramePr>
                </xdr:nvGraphicFramePr>
                <xdr:xfrm>
                  <a:off x="605118" y="24395206"/>
                  <a:ext cx="5143500" cy="359708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4" name="Chart 23">
                    <a:extLst>
                      <a:ext uri="{FF2B5EF4-FFF2-40B4-BE49-F238E27FC236}">
                        <a16:creationId xmlns:a16="http://schemas.microsoft.com/office/drawing/2014/main" id="{22CA7684-C5A1-4514-A908-7D3E58859422}"/>
                      </a:ext>
                    </a:extLst>
                  </xdr:cNvPr>
                  <xdr:cNvGraphicFramePr>
                    <a:graphicFrameLocks/>
                  </xdr:cNvGraphicFramePr>
                </xdr:nvGraphicFramePr>
                <xdr:xfrm>
                  <a:off x="5748618" y="24395206"/>
                  <a:ext cx="5132294" cy="3597088"/>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47" name="Group 46">
                    <a:extLst>
                      <a:ext uri="{FF2B5EF4-FFF2-40B4-BE49-F238E27FC236}">
                        <a16:creationId xmlns:a16="http://schemas.microsoft.com/office/drawing/2014/main" id="{51DA1907-E274-7007-3074-A0A2D56A4750}"/>
                      </a:ext>
                    </a:extLst>
                  </xdr:cNvPr>
                  <xdr:cNvGrpSpPr/>
                </xdr:nvGrpSpPr>
                <xdr:grpSpPr>
                  <a:xfrm>
                    <a:off x="605118" y="28149178"/>
                    <a:ext cx="10287000" cy="941293"/>
                    <a:chOff x="605118" y="28149178"/>
                    <a:chExt cx="10287000" cy="941293"/>
                  </a:xfrm>
                </xdr:grpSpPr>
                <xdr:grpSp>
                  <xdr:nvGrpSpPr>
                    <xdr:cNvPr id="32" name="Group 31">
                      <a:extLst>
                        <a:ext uri="{FF2B5EF4-FFF2-40B4-BE49-F238E27FC236}">
                          <a16:creationId xmlns:a16="http://schemas.microsoft.com/office/drawing/2014/main" id="{F68B2476-4C0C-745D-284D-5CAA26D94B46}"/>
                        </a:ext>
                      </a:extLst>
                    </xdr:cNvPr>
                    <xdr:cNvGrpSpPr/>
                  </xdr:nvGrpSpPr>
                  <xdr:grpSpPr>
                    <a:xfrm>
                      <a:off x="605118" y="28149178"/>
                      <a:ext cx="10282517" cy="291353"/>
                      <a:chOff x="605118" y="28182796"/>
                      <a:chExt cx="10282517" cy="291353"/>
                    </a:xfrm>
                    <a:solidFill>
                      <a:schemeClr val="accent4">
                        <a:lumMod val="20000"/>
                        <a:lumOff val="80000"/>
                      </a:schemeClr>
                    </a:solidFill>
                  </xdr:grpSpPr>
                  <xdr:sp macro="" textlink="">
                    <xdr:nvSpPr>
                      <xdr:cNvPr id="29" name="Flowchart: Process 28">
                        <a:extLst>
                          <a:ext uri="{FF2B5EF4-FFF2-40B4-BE49-F238E27FC236}">
                            <a16:creationId xmlns:a16="http://schemas.microsoft.com/office/drawing/2014/main" id="{A4B5A6C1-08B7-5F2D-9C1C-8EDB1636F9ED}"/>
                          </a:ext>
                        </a:extLst>
                      </xdr:cNvPr>
                      <xdr:cNvSpPr/>
                    </xdr:nvSpPr>
                    <xdr:spPr>
                      <a:xfrm>
                        <a:off x="605118" y="28182796"/>
                        <a:ext cx="5143500" cy="291353"/>
                      </a:xfrm>
                      <a:prstGeom prst="flowChart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ysClr val="windowText" lastClr="000000"/>
                            </a:solidFill>
                            <a:effectLst/>
                            <a:latin typeface="+mn-lt"/>
                            <a:ea typeface="+mn-ea"/>
                            <a:cs typeface="+mn-cs"/>
                          </a:rPr>
                          <a:t> </a:t>
                        </a:r>
                        <a:r>
                          <a:rPr lang="en-IN" sz="1200" b="1" i="0" u="none" strike="noStrike">
                            <a:solidFill>
                              <a:sysClr val="windowText" lastClr="000000"/>
                            </a:solidFill>
                            <a:effectLst/>
                            <a:latin typeface="+mn-lt"/>
                            <a:ea typeface="+mn-ea"/>
                            <a:cs typeface="+mn-cs"/>
                          </a:rPr>
                          <a:t>Correlation coefficient for Crude oil and General Index</a:t>
                        </a:r>
                        <a:r>
                          <a:rPr lang="en-IN" sz="1200">
                            <a:solidFill>
                              <a:sysClr val="windowText" lastClr="000000"/>
                            </a:solidFill>
                            <a:latin typeface="+mn-lt"/>
                          </a:rPr>
                          <a:t> </a:t>
                        </a:r>
                        <a:r>
                          <a:rPr lang="en-IN" sz="1200" b="1">
                            <a:solidFill>
                              <a:sysClr val="windowText" lastClr="000000"/>
                            </a:solidFill>
                            <a:latin typeface="+mn-lt"/>
                          </a:rPr>
                          <a:t>:</a:t>
                        </a:r>
                        <a:r>
                          <a:rPr lang="en-IN" sz="1200" b="1" baseline="0">
                            <a:solidFill>
                              <a:sysClr val="windowText" lastClr="000000"/>
                            </a:solidFill>
                            <a:latin typeface="+mn-lt"/>
                          </a:rPr>
                          <a:t> </a:t>
                        </a:r>
                        <a:r>
                          <a:rPr lang="en-IN" sz="1200" b="1" i="0" u="none" strike="noStrike">
                            <a:solidFill>
                              <a:sysClr val="windowText" lastClr="000000"/>
                            </a:solidFill>
                            <a:effectLst/>
                            <a:latin typeface="+mn-lt"/>
                            <a:ea typeface="+mn-ea"/>
                            <a:cs typeface="+mn-cs"/>
                          </a:rPr>
                          <a:t>0.741</a:t>
                        </a:r>
                        <a:r>
                          <a:rPr lang="en-IN"/>
                          <a:t> </a:t>
                        </a:r>
                        <a:endParaRPr lang="en-IN" sz="1100">
                          <a:solidFill>
                            <a:sysClr val="windowText" lastClr="000000"/>
                          </a:solidFill>
                          <a:latin typeface="+mn-lt"/>
                        </a:endParaRPr>
                      </a:p>
                    </xdr:txBody>
                  </xdr:sp>
                  <xdr:sp macro="" textlink="">
                    <xdr:nvSpPr>
                      <xdr:cNvPr id="30" name="Flowchart: Process 29">
                        <a:extLst>
                          <a:ext uri="{FF2B5EF4-FFF2-40B4-BE49-F238E27FC236}">
                            <a16:creationId xmlns:a16="http://schemas.microsoft.com/office/drawing/2014/main" id="{18BE0A1D-1E37-4588-91CE-473B48F17385}"/>
                          </a:ext>
                        </a:extLst>
                      </xdr:cNvPr>
                      <xdr:cNvSpPr/>
                    </xdr:nvSpPr>
                    <xdr:spPr>
                      <a:xfrm>
                        <a:off x="5744135" y="28188939"/>
                        <a:ext cx="5143500" cy="280727"/>
                      </a:xfrm>
                      <a:prstGeom prst="flowChart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 Correlation coefficient for Crude oil and Fuel : </a:t>
                        </a:r>
                        <a:r>
                          <a:rPr lang="en-IN" sz="1200" b="1">
                            <a:solidFill>
                              <a:sysClr val="windowText" lastClr="000000"/>
                            </a:solidFill>
                            <a:latin typeface="+mn-lt"/>
                            <a:ea typeface="+mn-ea"/>
                            <a:cs typeface="+mn-cs"/>
                          </a:rPr>
                          <a:t>0.737</a:t>
                        </a:r>
                        <a:r>
                          <a:rPr lang="en-IN" sz="1200"/>
                          <a:t> </a:t>
                        </a:r>
                        <a:endParaRPr lang="en-IN" sz="1200" b="1">
                          <a:solidFill>
                            <a:sysClr val="windowText" lastClr="000000"/>
                          </a:solidFill>
                        </a:endParaRPr>
                      </a:p>
                    </xdr:txBody>
                  </xdr:sp>
                </xdr:grpSp>
                <xdr:sp macro="" textlink="">
                  <xdr:nvSpPr>
                    <xdr:cNvPr id="31" name="Flowchart: Process 30">
                      <a:extLst>
                        <a:ext uri="{FF2B5EF4-FFF2-40B4-BE49-F238E27FC236}">
                          <a16:creationId xmlns:a16="http://schemas.microsoft.com/office/drawing/2014/main" id="{223CA5D0-BCA6-08B0-9AC3-3D1DA19C83C4}"/>
                        </a:ext>
                      </a:extLst>
                    </xdr:cNvPr>
                    <xdr:cNvSpPr/>
                  </xdr:nvSpPr>
                  <xdr:spPr>
                    <a:xfrm>
                      <a:off x="605118" y="28586206"/>
                      <a:ext cx="10287000" cy="504265"/>
                    </a:xfrm>
                    <a:prstGeom prst="flowChartProcess">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1" i="0" u="none" strike="noStrike">
                          <a:solidFill>
                            <a:sysClr val="windowText" lastClr="000000"/>
                          </a:solidFill>
                          <a:effectLst/>
                          <a:latin typeface="+mn-lt"/>
                          <a:ea typeface="+mn-ea"/>
                          <a:cs typeface="+mn-cs"/>
                        </a:rPr>
                        <a:t>A correlation of 0.74 suggests that as crude oil prices increase, the CPI in India also tends to increase, and vice versa. This means that changes in crude oil prices are closely associated with changes in the general price level of goods and services in India.</a:t>
                      </a:r>
                    </a:p>
                  </xdr:txBody>
                </xdr:sp>
              </xdr:grpSp>
            </xdr:grpSp>
            <xdr:sp macro="" textlink="">
              <xdr:nvSpPr>
                <xdr:cNvPr id="50" name="Flowchart: Process 49">
                  <a:extLst>
                    <a:ext uri="{FF2B5EF4-FFF2-40B4-BE49-F238E27FC236}">
                      <a16:creationId xmlns:a16="http://schemas.microsoft.com/office/drawing/2014/main" id="{24BFC64E-E893-41AB-A7B4-727C99D57EC3}"/>
                    </a:ext>
                  </a:extLst>
                </xdr:cNvPr>
                <xdr:cNvSpPr/>
              </xdr:nvSpPr>
              <xdr:spPr>
                <a:xfrm>
                  <a:off x="605118" y="23801292"/>
                  <a:ext cx="10287000" cy="392206"/>
                </a:xfrm>
                <a:prstGeom prst="flowChartProcess">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chemeClr val="bg1"/>
                      </a:solidFill>
                      <a:effectLst/>
                      <a:latin typeface="Aptos Narrow" panose="020B0004020202020204" pitchFamily="34" charset="0"/>
                      <a:ea typeface="+mn-ea"/>
                      <a:cs typeface="+mn-cs"/>
                    </a:rPr>
                    <a:t>Crude Oil Prices</a:t>
                  </a:r>
                  <a:r>
                    <a:rPr lang="en-IN" sz="1800" b="1" i="0" u="none" strike="noStrike" baseline="0">
                      <a:solidFill>
                        <a:schemeClr val="bg1"/>
                      </a:solidFill>
                      <a:effectLst/>
                      <a:latin typeface="Aptos Narrow" panose="020B0004020202020204" pitchFamily="34" charset="0"/>
                      <a:ea typeface="+mn-ea"/>
                      <a:cs typeface="+mn-cs"/>
                    </a:rPr>
                    <a:t> influencing India's inflation</a:t>
                  </a:r>
                  <a:endParaRPr lang="en-IN" sz="1800" b="1" i="0" u="none" strike="noStrike">
                    <a:solidFill>
                      <a:schemeClr val="bg1"/>
                    </a:solidFill>
                    <a:effectLst/>
                    <a:latin typeface="Aptos Narrow" panose="020B0004020202020204" pitchFamily="34" charset="0"/>
                    <a:ea typeface="+mn-ea"/>
                    <a:cs typeface="+mn-cs"/>
                  </a:endParaRPr>
                </a:p>
              </xdr:txBody>
            </xdr:sp>
          </xdr:grpSp>
          <xdr:cxnSp macro="">
            <xdr:nvCxnSpPr>
              <xdr:cNvPr id="26" name="Straight Arrow Connector 25">
                <a:extLst>
                  <a:ext uri="{FF2B5EF4-FFF2-40B4-BE49-F238E27FC236}">
                    <a16:creationId xmlns:a16="http://schemas.microsoft.com/office/drawing/2014/main" id="{3AD6D8A7-475B-BC78-BB6D-E413C8C4A7BC}"/>
                  </a:ext>
                </a:extLst>
              </xdr:cNvPr>
              <xdr:cNvCxnSpPr/>
            </xdr:nvCxnSpPr>
            <xdr:spPr>
              <a:xfrm flipV="1">
                <a:off x="2577353" y="25482176"/>
                <a:ext cx="2297206" cy="2005853"/>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28" name="Straight Arrow Connector 27">
                <a:extLst>
                  <a:ext uri="{FF2B5EF4-FFF2-40B4-BE49-F238E27FC236}">
                    <a16:creationId xmlns:a16="http://schemas.microsoft.com/office/drawing/2014/main" id="{2B0B30E4-0A46-9753-62D3-88B427B7E077}"/>
                  </a:ext>
                </a:extLst>
              </xdr:cNvPr>
              <xdr:cNvCxnSpPr/>
            </xdr:nvCxnSpPr>
            <xdr:spPr>
              <a:xfrm flipV="1">
                <a:off x="7575176" y="25000323"/>
                <a:ext cx="2633383" cy="69476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grpSp>
        <xdr:sp macro="" textlink="">
          <xdr:nvSpPr>
            <xdr:cNvPr id="33" name="Rectangle: Rounded Corners 32">
              <a:extLst>
                <a:ext uri="{FF2B5EF4-FFF2-40B4-BE49-F238E27FC236}">
                  <a16:creationId xmlns:a16="http://schemas.microsoft.com/office/drawing/2014/main" id="{749E2698-2E3F-4152-B559-D8E820C32848}"/>
                </a:ext>
              </a:extLst>
            </xdr:cNvPr>
            <xdr:cNvSpPr/>
          </xdr:nvSpPr>
          <xdr:spPr>
            <a:xfrm>
              <a:off x="625928" y="30602464"/>
              <a:ext cx="4898572"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Dataset</a:t>
              </a:r>
              <a:r>
                <a:rPr lang="en-IN" sz="1100" b="1" baseline="0"/>
                <a:t>s</a:t>
              </a:r>
              <a:r>
                <a:rPr lang="en-IN" sz="1100" baseline="0"/>
                <a:t>: India CPI Dataset, Crude Oil Prices</a:t>
              </a:r>
            </a:p>
            <a:p>
              <a:pPr algn="l"/>
              <a:r>
                <a:rPr lang="en-IN" sz="1100" b="1" baseline="0"/>
                <a:t>Sector</a:t>
              </a:r>
              <a:r>
                <a:rPr lang="en-IN" sz="1100" baseline="0"/>
                <a:t>: Rural + Urban</a:t>
              </a:r>
            </a:p>
            <a:p>
              <a:pPr algn="l"/>
              <a:endParaRPr lang="en-IN" sz="1100"/>
            </a:p>
          </xdr:txBody>
        </xdr:sp>
      </xdr:grpSp>
      <xdr:sp macro="" textlink="">
        <xdr:nvSpPr>
          <xdr:cNvPr id="34" name="Rectangle: Rounded Corners 33">
            <a:extLst>
              <a:ext uri="{FF2B5EF4-FFF2-40B4-BE49-F238E27FC236}">
                <a16:creationId xmlns:a16="http://schemas.microsoft.com/office/drawing/2014/main" id="{AA9C248B-6140-4C30-B071-20B4CEB2F805}"/>
              </a:ext>
            </a:extLst>
          </xdr:cNvPr>
          <xdr:cNvSpPr/>
        </xdr:nvSpPr>
        <xdr:spPr>
          <a:xfrm>
            <a:off x="6136822" y="30602464"/>
            <a:ext cx="4889046"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Category: </a:t>
            </a:r>
            <a:r>
              <a:rPr lang="en-IN" sz="1100" b="0"/>
              <a:t>General</a:t>
            </a:r>
            <a:r>
              <a:rPr lang="en-IN" sz="1100" b="0" baseline="0"/>
              <a:t> Index, Fuel &amp; light, Crude oil prices</a:t>
            </a:r>
            <a:endParaRPr lang="en-IN" sz="1100" b="0"/>
          </a:p>
          <a:p>
            <a:pPr algn="l"/>
            <a:r>
              <a:rPr lang="en-IN" sz="1100" b="1"/>
              <a:t>Timeline: </a:t>
            </a:r>
            <a:r>
              <a:rPr lang="en-IN" sz="1100" b="0"/>
              <a:t>Jan</a:t>
            </a:r>
            <a:r>
              <a:rPr lang="en-IN" sz="1100" b="0" baseline="0"/>
              <a:t> 2021 to Feb 2023</a:t>
            </a:r>
            <a:endParaRPr lang="en-IN"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1362075</xdr:colOff>
      <xdr:row>0</xdr:row>
      <xdr:rowOff>38100</xdr:rowOff>
    </xdr:from>
    <xdr:to>
      <xdr:col>4</xdr:col>
      <xdr:colOff>1428750</xdr:colOff>
      <xdr:row>3</xdr:row>
      <xdr:rowOff>123825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DC93D871-CFB1-66A0-1CB4-790E5CCF11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00600" y="38100"/>
              <a:ext cx="182880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1362075</xdr:colOff>
      <xdr:row>3</xdr:row>
      <xdr:rowOff>161925</xdr:rowOff>
    </xdr:from>
    <xdr:to>
      <xdr:col>4</xdr:col>
      <xdr:colOff>1428750</xdr:colOff>
      <xdr:row>12</xdr:row>
      <xdr:rowOff>161925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2F374C81-FE8C-A23D-092B-5AA9D13F8A1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00600" y="733425"/>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1019176</xdr:colOff>
      <xdr:row>16</xdr:row>
      <xdr:rowOff>4763</xdr:rowOff>
    </xdr:from>
    <xdr:to>
      <xdr:col>9</xdr:col>
      <xdr:colOff>942976</xdr:colOff>
      <xdr:row>30</xdr:row>
      <xdr:rowOff>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CE487992-4BA5-BBC9-BFCD-C384E33E17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62976" y="3071813"/>
              <a:ext cx="6515100" cy="2662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422672</xdr:colOff>
      <xdr:row>15</xdr:row>
      <xdr:rowOff>146445</xdr:rowOff>
    </xdr:from>
    <xdr:to>
      <xdr:col>5</xdr:col>
      <xdr:colOff>398859</xdr:colOff>
      <xdr:row>30</xdr:row>
      <xdr:rowOff>32145</xdr:rowOff>
    </xdr:to>
    <xdr:graphicFrame macro="">
      <xdr:nvGraphicFramePr>
        <xdr:cNvPr id="4" name="Chart 3">
          <a:extLst>
            <a:ext uri="{FF2B5EF4-FFF2-40B4-BE49-F238E27FC236}">
              <a16:creationId xmlns:a16="http://schemas.microsoft.com/office/drawing/2014/main" id="{07B91A0D-F8CD-FA56-DCEF-CA7273E18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9523</xdr:colOff>
      <xdr:row>13</xdr:row>
      <xdr:rowOff>19050</xdr:rowOff>
    </xdr:from>
    <xdr:to>
      <xdr:col>16</xdr:col>
      <xdr:colOff>9525</xdr:colOff>
      <xdr:row>29</xdr:row>
      <xdr:rowOff>190499</xdr:rowOff>
    </xdr:to>
    <xdr:graphicFrame macro="">
      <xdr:nvGraphicFramePr>
        <xdr:cNvPr id="2" name="Chart 1">
          <a:extLst>
            <a:ext uri="{FF2B5EF4-FFF2-40B4-BE49-F238E27FC236}">
              <a16:creationId xmlns:a16="http://schemas.microsoft.com/office/drawing/2014/main" id="{328502F9-61C0-A3F6-4857-8DC24F555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6802</xdr:colOff>
      <xdr:row>2</xdr:row>
      <xdr:rowOff>13607</xdr:rowOff>
    </xdr:from>
    <xdr:to>
      <xdr:col>15</xdr:col>
      <xdr:colOff>606878</xdr:colOff>
      <xdr:row>18</xdr:row>
      <xdr:rowOff>13607</xdr:rowOff>
    </xdr:to>
    <xdr:graphicFrame macro="">
      <xdr:nvGraphicFramePr>
        <xdr:cNvPr id="4" name="Chart 3">
          <a:extLst>
            <a:ext uri="{FF2B5EF4-FFF2-40B4-BE49-F238E27FC236}">
              <a16:creationId xmlns:a16="http://schemas.microsoft.com/office/drawing/2014/main" id="{ABB9F390-407A-6F78-8A68-6F6FE5C60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49</xdr:row>
      <xdr:rowOff>12324</xdr:rowOff>
    </xdr:from>
    <xdr:to>
      <xdr:col>18</xdr:col>
      <xdr:colOff>56030</xdr:colOff>
      <xdr:row>63</xdr:row>
      <xdr:rowOff>179293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BAD41AE-0482-9E77-37A3-67361C692D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38926" y="9384924"/>
              <a:ext cx="5542429" cy="28339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11206</xdr:colOff>
      <xdr:row>64</xdr:row>
      <xdr:rowOff>123264</xdr:rowOff>
    </xdr:from>
    <xdr:to>
      <xdr:col>18</xdr:col>
      <xdr:colOff>67235</xdr:colOff>
      <xdr:row>79</xdr:row>
      <xdr:rowOff>100853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F1BD35A-514B-CB09-92C1-AED01748D3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650131" y="12353364"/>
              <a:ext cx="5542429" cy="28350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20409</xdr:colOff>
      <xdr:row>67</xdr:row>
      <xdr:rowOff>16328</xdr:rowOff>
    </xdr:from>
    <xdr:to>
      <xdr:col>7</xdr:col>
      <xdr:colOff>387802</xdr:colOff>
      <xdr:row>81</xdr:row>
      <xdr:rowOff>92528</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3E29A06B-F1A0-C065-B3D9-F54FE61C60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9609" y="12817928"/>
              <a:ext cx="4567918"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17</xdr:col>
      <xdr:colOff>599514</xdr:colOff>
      <xdr:row>2</xdr:row>
      <xdr:rowOff>12327</xdr:rowOff>
    </xdr:from>
    <xdr:to>
      <xdr:col>25</xdr:col>
      <xdr:colOff>330573</xdr:colOff>
      <xdr:row>16</xdr:row>
      <xdr:rowOff>32498</xdr:rowOff>
    </xdr:to>
    <xdr:graphicFrame macro="">
      <xdr:nvGraphicFramePr>
        <xdr:cNvPr id="3" name="Chart 2">
          <a:extLst>
            <a:ext uri="{FF2B5EF4-FFF2-40B4-BE49-F238E27FC236}">
              <a16:creationId xmlns:a16="http://schemas.microsoft.com/office/drawing/2014/main" id="{4F4D758D-415A-BDEE-260B-DCA2ED4D7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10</xdr:row>
      <xdr:rowOff>11206</xdr:rowOff>
    </xdr:from>
    <xdr:to>
      <xdr:col>9</xdr:col>
      <xdr:colOff>22412</xdr:colOff>
      <xdr:row>24</xdr:row>
      <xdr:rowOff>190499</xdr:rowOff>
    </xdr:to>
    <xdr:graphicFrame macro="">
      <xdr:nvGraphicFramePr>
        <xdr:cNvPr id="2" name="Chart 1">
          <a:extLst>
            <a:ext uri="{FF2B5EF4-FFF2-40B4-BE49-F238E27FC236}">
              <a16:creationId xmlns:a16="http://schemas.microsoft.com/office/drawing/2014/main" id="{AE98B0B6-39FA-160E-E572-F6F2ECE49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0</xdr:rowOff>
    </xdr:from>
    <xdr:to>
      <xdr:col>18</xdr:col>
      <xdr:colOff>296256</xdr:colOff>
      <xdr:row>24</xdr:row>
      <xdr:rowOff>179293</xdr:rowOff>
    </xdr:to>
    <xdr:graphicFrame macro="">
      <xdr:nvGraphicFramePr>
        <xdr:cNvPr id="3" name="Chart 2">
          <a:extLst>
            <a:ext uri="{FF2B5EF4-FFF2-40B4-BE49-F238E27FC236}">
              <a16:creationId xmlns:a16="http://schemas.microsoft.com/office/drawing/2014/main" id="{68A77275-06EE-4EC8-BE0A-5EDB5BF9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 Ajay" refreshedDate="45506.51899340278" createdVersion="8" refreshedVersion="8" minRefreshableVersion="3" recordCount="124" xr:uid="{A1FF052B-B191-4D74-B5C9-075A3FC80EE5}">
  <cacheSource type="worksheet">
    <worksheetSource ref="A1:AI125" sheet="Rural+Urban Sector"/>
  </cacheSource>
  <cacheFields count="35">
    <cacheField name="Sector"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2">
        <s v="January"/>
        <s v="February"/>
        <s v="March"/>
        <s v="April"/>
        <s v="May"/>
        <s v="June"/>
        <s v="July"/>
        <s v="August"/>
        <s v="September"/>
        <s v="October"/>
        <s v="November"/>
        <s v="December"/>
      </sharedItems>
    </cacheField>
    <cacheField name="Cereals and products" numFmtId="0">
      <sharedItems containsMixedTypes="1" containsNumber="1" minValue="108.4" maxValue="174.4"/>
    </cacheField>
    <cacheField name="Meat and fish" numFmtId="0">
      <sharedItems containsMixedTypes="1" containsNumber="1" minValue="107.3" maxValue="219.4"/>
    </cacheField>
    <cacheField name="Egg" numFmtId="0">
      <sharedItems containsMixedTypes="1" containsNumber="1" minValue="104.7" maxValue="194.5"/>
    </cacheField>
    <cacheField name="Milk and products" numFmtId="0">
      <sharedItems containsMixedTypes="1" containsNumber="1" minValue="104.4" maxValue="179.5"/>
    </cacheField>
    <cacheField name="Oils and fats" numFmtId="0">
      <sharedItems containsMixedTypes="1" containsNumber="1" minValue="103.9" maxValue="202.4"/>
    </cacheField>
    <cacheField name="Fruits" numFmtId="0">
      <sharedItems containsMixedTypes="1" containsNumber="1" minValue="103.2" maxValue="176.3"/>
    </cacheField>
    <cacheField name="Vegetables" numFmtId="0">
      <sharedItems containsMixedTypes="1" containsNumber="1" minValue="102.2" maxValue="230.5"/>
    </cacheField>
    <cacheField name="Pulses and products" numFmtId="0">
      <sharedItems containsMixedTypes="1" containsNumber="1" minValue="105" maxValue="177.4"/>
    </cacheField>
    <cacheField name="Sugar and Confectionery" numFmtId="0">
      <sharedItems containsMixedTypes="1" containsNumber="1" minValue="90.4" maxValue="123"/>
    </cacheField>
    <cacheField name="Spices" numFmtId="0">
      <sharedItems containsMixedTypes="1" containsNumber="1" minValue="102.7" maxValue="218"/>
    </cacheField>
    <cacheField name="Non-alcoholic beverages" numFmtId="0">
      <sharedItems containsMixedTypes="1" containsNumber="1" minValue="104.9" maxValue="173.4"/>
    </cacheField>
    <cacheField name="Prepared meals, snacks, sweets etc." numFmtId="0">
      <sharedItems containsMixedTypes="1" containsNumber="1" minValue="107.3" maxValue="194.2"/>
    </cacheField>
    <cacheField name="Food and beverages" numFmtId="0">
      <sharedItems containsMixedTypes="1" containsNumber="1" minValue="105.6" maxValue="179.6"/>
    </cacheField>
    <cacheField name="Food &amp; Beverages" numFmtId="0">
      <sharedItems containsSemiMixedTypes="0" containsString="0" containsNumber="1" minValue="0" maxValue="2306.9"/>
    </cacheField>
    <cacheField name="Pan, tobacco and intoxicants" numFmtId="0">
      <sharedItems containsMixedTypes="1" containsNumber="1" minValue="105.1" maxValue="201"/>
    </cacheField>
    <cacheField name="Intoxicants" numFmtId="0">
      <sharedItems containsMixedTypes="1" containsNumber="1" minValue="105.1" maxValue="201"/>
    </cacheField>
    <cacheField name="Clothing" numFmtId="0">
      <sharedItems containsMixedTypes="1" containsNumber="1" minValue="106.3" maxValue="187.3"/>
    </cacheField>
    <cacheField name="Footwear" numFmtId="0">
      <sharedItems containsMixedTypes="1" containsNumber="1" minValue="105.5" maxValue="179.7"/>
    </cacheField>
    <cacheField name="Clothing and footwear" numFmtId="0">
      <sharedItems containsMixedTypes="1" containsNumber="1" minValue="106.2" maxValue="186.2"/>
    </cacheField>
    <cacheField name="Clothing &amp; Footwear" numFmtId="0">
      <sharedItems containsSemiMixedTypes="0" containsString="0" containsNumber="1" minValue="0" maxValue="553.20000000000005"/>
    </cacheField>
    <cacheField name="Housing" numFmtId="0">
      <sharedItems containsMixedTypes="1" containsNumber="1" minValue="100.3" maxValue="175.6"/>
    </cacheField>
    <cacheField name="Fuel and light" numFmtId="0">
      <sharedItems containsMixedTypes="1" containsNumber="1" minValue="105.5" maxValue="182.8"/>
    </cacheField>
    <cacheField name="Household goods and services" numFmtId="0">
      <sharedItems containsMixedTypes="1" containsNumber="1" minValue="104.8" maxValue="175.2"/>
    </cacheField>
    <cacheField name="Housing Utility " numFmtId="0">
      <sharedItems containsSemiMixedTypes="0" containsString="0" containsNumber="1" minValue="0" maxValue="350.79999999999995"/>
    </cacheField>
    <cacheField name="Health" numFmtId="0">
      <sharedItems containsMixedTypes="1" containsNumber="1" minValue="104" maxValue="185.7"/>
    </cacheField>
    <cacheField name="Transport and communication" numFmtId="0">
      <sharedItems containsMixedTypes="1" containsNumber="1" minValue="103.2" maxValue="164.8"/>
    </cacheField>
    <cacheField name="Recreation and amusement" numFmtId="0">
      <sharedItems containsMixedTypes="1" containsNumber="1" minValue="103.1" maxValue="171.2" count="119">
        <n v="103.1"/>
        <n v="103.6"/>
        <n v="103.7"/>
        <n v="104.2"/>
        <n v="104.8"/>
        <n v="105.4"/>
        <n v="106.1"/>
        <n v="106.6"/>
        <n v="107.5"/>
        <n v="108.1"/>
        <n v="108.6"/>
        <n v="109"/>
        <n v="109.7"/>
        <n v="110.1"/>
        <n v="110.6"/>
        <n v="110.9"/>
        <n v="111.2"/>
        <n v="111.6"/>
        <n v="112.1"/>
        <n v="112.6"/>
        <n v="113.1"/>
        <n v="113.3"/>
        <n v="113.7"/>
        <n v="113.9"/>
        <n v="114.3"/>
        <n v="114.9"/>
        <n v="115.4"/>
        <n v="115.9"/>
        <n v="116.3"/>
        <n v="116.9"/>
        <n v="117.2"/>
        <n v="117.8"/>
        <n v="118.3"/>
        <n v="118.7"/>
        <n v="119.2"/>
        <n v="119.6"/>
        <n v="119.8"/>
        <n v="120.3"/>
        <n v="120.6"/>
        <n v="121.1"/>
        <n v="121.5"/>
        <n v="121.7"/>
        <n v="122.4"/>
        <n v="122.7"/>
        <n v="122.9"/>
        <n v="123.5"/>
        <n v="124"/>
        <n v="124.2"/>
        <n v="124.6"/>
        <n v="125"/>
        <n v="125.1"/>
        <n v="125.7"/>
        <n v="125.9"/>
        <n v="126.6"/>
        <n v="127.3"/>
        <n v="127.9"/>
        <n v="128.4"/>
        <n v="128.9"/>
        <n v="129"/>
        <n v="129.69999999999999"/>
        <n v="129.9"/>
        <n v="130.4"/>
        <n v="131.30000000000001"/>
        <n v="131.80000000000001"/>
        <n v="132.6"/>
        <n v="133.1"/>
        <n v="133.6"/>
        <n v="134.5"/>
        <n v="136.5"/>
        <n v="136.80000000000001"/>
        <n v="136.69999999999999"/>
        <n v="137.1"/>
        <n v="137.69999999999999"/>
        <n v="139.19999999999999"/>
        <n v="139.6"/>
        <n v="140.5"/>
        <n v="140.9"/>
        <n v="141.30000000000001"/>
        <n v="141.69999999999999"/>
        <n v="142.1"/>
        <n v="142.30000000000001"/>
        <n v="142.80000000000001"/>
        <n v="143.19999999999999"/>
        <n v="143.69999999999999"/>
        <s v="NA"/>
        <n v="148.30000000000001"/>
        <n v="146"/>
        <n v="146.6"/>
        <n v="146.5"/>
        <n v="148.4"/>
        <n v="148.5"/>
        <n v="149.6"/>
        <n v="151.5"/>
        <n v="152.6"/>
        <n v="153.19999999999999"/>
        <n v="155.80000000000001"/>
        <n v="154.9"/>
        <n v="155.30000000000001"/>
        <n v="157.6"/>
        <n v="157.69999999999999"/>
        <n v="158.6"/>
        <n v="159.80000000000001"/>
        <n v="160.6"/>
        <n v="161.19999999999999"/>
        <n v="162.1"/>
        <n v="163.30000000000001"/>
        <n v="164.4"/>
        <n v="165.1"/>
        <n v="165.8"/>
        <n v="166.3"/>
        <n v="166.9"/>
        <n v="167.6"/>
        <n v="168.2"/>
        <n v="168.5"/>
        <n v="168.9"/>
        <n v="169.5"/>
        <n v="170.3"/>
        <n v="170.7"/>
        <n v="171.2"/>
      </sharedItems>
    </cacheField>
    <cacheField name="Education" numFmtId="0">
      <sharedItems containsMixedTypes="1" containsNumber="1" minValue="103.6" maxValue="177.1" count="114">
        <n v="103.6"/>
        <n v="103.9"/>
        <n v="104"/>
        <n v="105"/>
        <n v="105.6"/>
        <n v="107.4"/>
        <n v="109.1"/>
        <n v="109.9"/>
        <n v="110.6"/>
        <n v="110.8"/>
        <n v="111.2"/>
        <n v="111.5"/>
        <n v="111.6"/>
        <n v="111.8"/>
        <n v="112"/>
        <n v="112.7"/>
        <n v="113"/>
        <n v="114.8"/>
        <n v="116.8"/>
        <n v="118"/>
        <n v="118.6"/>
        <n v="118.8"/>
        <n v="119"/>
        <n v="119.5"/>
        <n v="119.7"/>
        <n v="120.1"/>
        <n v="121"/>
        <n v="121.4"/>
        <n v="123.1"/>
        <n v="124.4"/>
        <n v="125.1"/>
        <n v="125.7"/>
        <n v="125.9"/>
        <n v="126.3"/>
        <n v="126.2"/>
        <n v="126.6"/>
        <n v="126.9"/>
        <n v="127.7"/>
        <n v="128.5"/>
        <n v="129.69999999999999"/>
        <n v="130.80000000000001"/>
        <n v="131.69999999999999"/>
        <n v="131.80000000000001"/>
        <n v="132.4"/>
        <n v="132.80000000000001"/>
        <n v="133.1"/>
        <n v="133.30000000000001"/>
        <n v="133.4"/>
        <n v="133.80000000000001"/>
        <n v="134.5"/>
        <n v="134.80000000000001"/>
        <n v="135.4"/>
        <n v="136.80000000000001"/>
        <n v="137.6"/>
        <n v="137.4"/>
        <n v="137.9"/>
        <n v="138.6"/>
        <n v="138.5"/>
        <n v="139"/>
        <n v="139.80000000000001"/>
        <n v="141.4"/>
        <n v="142.1"/>
        <n v="142.80000000000001"/>
        <n v="144.69999999999999"/>
        <n v="146"/>
        <n v="146.19999999999999"/>
        <n v="147.80000000000001"/>
        <n v="150.1"/>
        <n v="150.19999999999999"/>
        <n v="150.30000000000001"/>
        <n v="151.6"/>
        <n v="152.5"/>
        <n v="154"/>
        <n v="154.9"/>
        <n v="155.19999999999999"/>
        <n v="155.4"/>
        <n v="155.5"/>
        <n v="155.69999999999999"/>
        <n v="156.1"/>
        <n v="156.19999999999999"/>
        <s v="NA"/>
        <n v="156.4"/>
        <n v="158.5"/>
        <n v="157.5"/>
        <n v="158.6"/>
        <n v="159.4"/>
        <n v="159.19999999999999"/>
        <n v="159.5"/>
        <n v="160.19999999999999"/>
        <n v="160.30000000000001"/>
        <n v="161.19999999999999"/>
        <n v="161.69999999999999"/>
        <n v="163.19999999999999"/>
        <n v="163.80000000000001"/>
        <n v="163.69999999999999"/>
        <n v="163.9"/>
        <n v="164.3"/>
        <n v="164.4"/>
        <n v="164.7"/>
        <n v="165.4"/>
        <n v="166"/>
        <n v="166.9"/>
        <n v="167.9"/>
        <n v="169"/>
        <n v="171.4"/>
        <n v="172.3"/>
        <n v="173.1"/>
        <n v="173.4"/>
        <n v="173.7"/>
        <n v="174.1"/>
        <n v="174.3"/>
        <n v="175"/>
        <n v="176.4"/>
        <n v="177.1"/>
      </sharedItems>
    </cacheField>
    <cacheField name="Personal care and effects" numFmtId="0">
      <sharedItems containsMixedTypes="1" containsNumber="1" minValue="102.3" maxValue="185.2"/>
    </cacheField>
    <cacheField name="Luxury " numFmtId="0">
      <sharedItems containsSemiMixedTypes="0" containsString="0" containsNumber="1" minValue="0" maxValue="356.4"/>
    </cacheField>
    <cacheField name="Miscellaneous" numFmtId="0">
      <sharedItems containsMixedTypes="1" containsNumber="1" minValue="103.9" maxValue="175.7" count="113">
        <n v="103.9"/>
        <n v="104.4"/>
        <n v="104.7"/>
        <n v="104.8"/>
        <n v="105.8"/>
        <n v="106.9"/>
        <n v="107.9"/>
        <n v="109"/>
        <n v="109.2"/>
        <n v="109.7"/>
        <n v="110"/>
        <n v="110.6"/>
        <n v="110.9"/>
        <n v="111.3"/>
        <n v="111.5"/>
        <n v="111.8"/>
        <n v="112.3"/>
        <n v="113.3"/>
        <n v="113.7"/>
        <n v="113.9"/>
        <n v="113.8"/>
        <n v="114"/>
        <n v="114.1"/>
        <n v="114.7"/>
        <n v="115.1"/>
        <n v="116.1"/>
        <n v="117"/>
        <n v="117.2"/>
        <n v="117.5"/>
        <n v="117.9"/>
        <n v="118.1"/>
        <n v="118.3"/>
        <n v="118.5"/>
        <n v="119.1"/>
        <n v="119.3"/>
        <n v="120"/>
        <n v="120.7"/>
        <n v="121.5"/>
        <n v="121.9"/>
        <n v="122.1"/>
        <n v="122.8"/>
        <n v="123.4"/>
        <n v="123.8"/>
        <n v="123.9"/>
        <n v="124.4"/>
        <n v="124.8"/>
        <n v="125.1"/>
        <n v="125.3"/>
        <n v="125.5"/>
        <n v="125.9"/>
        <n v="126.8"/>
        <n v="127.5"/>
        <n v="127.7"/>
        <n v="128.4"/>
        <n v="128.6"/>
        <n v="129.1"/>
        <n v="129.6"/>
        <n v="130.30000000000001"/>
        <n v="131.30000000000001"/>
        <n v="132.1"/>
        <n v="132.6"/>
        <n v="133.19999999999999"/>
        <n v="133.9"/>
        <n v="134.69999999999999"/>
        <n v="136.30000000000001"/>
        <n v="136.80000000000001"/>
        <n v="136.9"/>
        <n v="137.4"/>
        <n v="137.69999999999999"/>
        <n v="138.19999999999999"/>
        <n v="138.6"/>
        <n v="139.5"/>
        <n v="140.19999999999999"/>
        <n v="140.69999999999999"/>
        <n v="141"/>
        <n v="141.30000000000001"/>
        <n v="142.5"/>
        <n v="143.4"/>
        <n v="143.6"/>
        <n v="143.80000000000001"/>
        <s v="NA"/>
        <n v="147"/>
        <n v="149"/>
        <n v="150"/>
        <n v="150.4"/>
        <n v="150.69999999999999"/>
        <n v="151.19999999999999"/>
        <n v="151.9"/>
        <n v="153.4"/>
        <n v="153.80000000000001"/>
        <n v="154.4"/>
        <n v="156.80000000000001"/>
        <n v="157.6"/>
        <n v="159"/>
        <n v="160"/>
        <n v="161"/>
        <n v="161.4"/>
        <n v="162"/>
        <n v="162.69999999999999"/>
        <n v="163.5"/>
        <n v="164.6"/>
        <n v="166.8"/>
        <n v="167.5"/>
        <n v="168.4"/>
        <n v="169.1"/>
        <n v="169.7"/>
        <n v="170.5"/>
        <n v="171.1"/>
        <n v="172"/>
        <n v="172.8"/>
        <n v="174.1"/>
        <n v="175"/>
        <n v="175.7"/>
      </sharedItems>
    </cacheField>
    <cacheField name="General index" numFmtId="0">
      <sharedItems containsMixedTypes="1" containsNumber="1" minValue="104.6" maxValue="179.1"/>
    </cacheField>
  </cacheFields>
  <extLst>
    <ext xmlns:x14="http://schemas.microsoft.com/office/spreadsheetml/2009/9/main" uri="{725AE2AE-9491-48be-B2B4-4EB974FC3084}">
      <x14:pivotCacheDefinition pivotCacheId="10350898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 Ajay" refreshedDate="45507.494586805558" createdVersion="8" refreshedVersion="8" minRefreshableVersion="3" recordCount="124" xr:uid="{8EA6EDD6-E7F6-43E7-82AE-8D581A090566}">
  <cacheSource type="worksheet">
    <worksheetSource name="Table1_1"/>
  </cacheSource>
  <cacheFields count="15">
    <cacheField name="Sector"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2">
        <s v="January"/>
        <s v="February"/>
        <s v="March"/>
        <s v="April"/>
        <s v="May"/>
        <s v="June"/>
        <s v="July"/>
        <s v="August"/>
        <s v="September"/>
        <s v="October"/>
        <s v="November"/>
        <s v="December"/>
      </sharedItems>
    </cacheField>
    <cacheField name="Date" numFmtId="165">
      <sharedItems containsSemiMixedTypes="0" containsNonDate="0" containsDate="1" containsString="0" minDate="2013-01-01T00:00:00" maxDate="2023-05-02T00:00:00"/>
    </cacheField>
    <cacheField name="Food &amp; Beverages" numFmtId="0">
      <sharedItems containsSemiMixedTypes="0" containsString="0" containsNumber="1" minValue="0" maxValue="2306.9"/>
    </cacheField>
    <cacheField name="Intoxicants" numFmtId="0">
      <sharedItems containsMixedTypes="1" containsNumber="1" minValue="105.1" maxValue="201" count="118">
        <n v="105.1"/>
        <n v="105.7"/>
        <n v="106.6"/>
        <n v="107.5"/>
        <n v="108.6"/>
        <n v="109.5"/>
        <n v="110.3"/>
        <n v="111.2"/>
        <n v="112"/>
        <n v="112.5"/>
        <n v="113.1"/>
        <n v="114"/>
        <n v="114.5"/>
        <n v="114.7"/>
        <n v="115.2"/>
        <n v="116"/>
        <n v="116.8"/>
        <n v="117.8"/>
        <n v="118.8"/>
        <n v="119.9"/>
        <n v="120.8"/>
        <n v="121.1"/>
        <n v="122.1"/>
        <n v="123"/>
        <n v="124"/>
        <n v="125.2"/>
        <n v="125.8"/>
        <n v="126.9"/>
        <n v="127.9"/>
        <n v="129.19999999999999"/>
        <n v="130.4"/>
        <n v="131.19999999999999"/>
        <n v="132"/>
        <n v="132.5"/>
        <n v="133.6"/>
        <n v="134.5"/>
        <n v="135.19999999999999"/>
        <n v="135.9"/>
        <n v="136.5"/>
        <n v="137.1"/>
        <n v="137.69999999999999"/>
        <n v="138.69999999999999"/>
        <n v="139.30000000000001"/>
        <n v="140.19999999999999"/>
        <n v="141"/>
        <n v="141.80000000000001"/>
        <n v="142"/>
        <n v="143.1"/>
        <n v="143.80000000000001"/>
        <n v="144.4"/>
        <n v="145.1"/>
        <n v="145.4"/>
        <n v="146.19999999999999"/>
        <n v="146.5"/>
        <n v="148.19999999999999"/>
        <n v="149.80000000000001"/>
        <n v="150.80000000000001"/>
        <n v="151.6"/>
        <n v="153.19999999999999"/>
        <n v="154.19999999999999"/>
        <n v="154.69999999999999"/>
        <n v="154.9"/>
        <n v="156.30000000000001"/>
        <n v="156.9"/>
        <n v="157.9"/>
        <n v="158.30000000000001"/>
        <n v="157.5"/>
        <n v="159.19999999999999"/>
        <n v="162.6"/>
        <n v="163"/>
        <n v="163.19999999999999"/>
        <n v="163.4"/>
        <n v="163.5"/>
        <n v="164.1"/>
        <n v="164.9"/>
        <n v="165.2"/>
        <n v="165.8"/>
        <n v="166.5"/>
        <n v="167.1"/>
        <n v="167.9"/>
        <n v="168.5"/>
        <n v="169.2"/>
        <n v="170.1"/>
        <n v="171.2"/>
        <s v="NA"/>
        <n v="183.5"/>
        <n v="182.6"/>
        <n v="184.4"/>
        <n v="184.3"/>
        <n v="184.8"/>
        <n v="185.4"/>
        <n v="186.5"/>
        <n v="188.3"/>
        <n v="188.1"/>
        <n v="188.8"/>
        <n v="191.9"/>
        <n v="190.8"/>
        <n v="191.2"/>
        <n v="192.1"/>
        <n v="192.7"/>
        <n v="192.9"/>
        <n v="192.4"/>
        <n v="192.2"/>
        <n v="192.8"/>
        <n v="193.7"/>
        <n v="193.9"/>
        <n v="194.1"/>
        <n v="194.3"/>
        <n v="194.6"/>
        <n v="195"/>
        <n v="195.9"/>
        <n v="196.3"/>
        <n v="196.9"/>
        <n v="197.3"/>
        <n v="198.2"/>
        <n v="199.5"/>
        <n v="200.6"/>
        <n v="201"/>
      </sharedItems>
    </cacheField>
    <cacheField name="Clothing &amp; Footwear" numFmtId="0">
      <sharedItems containsSemiMixedTypes="0" containsString="0" containsNumber="1" minValue="0" maxValue="553.20000000000005"/>
    </cacheField>
    <cacheField name="Fuel and light" numFmtId="0">
      <sharedItems containsMixedTypes="1" containsNumber="1" minValue="105.5" maxValue="182.8" count="110">
        <n v="105.5"/>
        <n v="106"/>
        <n v="106.1"/>
        <n v="106.5"/>
        <n v="107.4"/>
        <n v="108.3"/>
        <n v="109.2"/>
        <n v="109.7"/>
        <n v="110.5"/>
        <n v="110.9"/>
        <n v="111.6"/>
        <n v="111.9"/>
        <n v="112.2"/>
        <n v="112.4"/>
        <n v="112.5"/>
        <n v="113.2"/>
        <n v="113.9"/>
        <n v="114"/>
        <n v="114.3"/>
        <n v="114.7"/>
        <n v="115.5"/>
        <n v="115.7"/>
        <n v="116.5"/>
        <n v="117.7"/>
        <n v="118.3"/>
        <n v="118.7"/>
        <n v="119.2"/>
        <n v="119.8"/>
        <n v="120.1"/>
        <n v="120.6"/>
        <n v="120.4"/>
        <n v="120.8"/>
        <n v="121.6"/>
        <n v="122"/>
        <n v="122.7"/>
        <n v="123.1"/>
        <n v="122.4"/>
        <n v="122.3"/>
        <n v="123.3"/>
        <n v="123.4"/>
        <n v="123.6"/>
        <n v="124.1"/>
        <n v="124.3"/>
        <n v="125"/>
        <n v="126.6"/>
        <n v="126.8"/>
        <n v="127.9"/>
        <n v="129.1"/>
        <n v="129.80000000000001"/>
        <n v="129.4"/>
        <n v="128.80000000000001"/>
        <n v="131"/>
        <n v="132.19999999999999"/>
        <n v="135.30000000000001"/>
        <n v="136.6"/>
        <n v="136.69999999999999"/>
        <n v="136.5"/>
        <n v="136.9"/>
        <n v="138.1"/>
        <n v="139.69999999999999"/>
        <n v="140.9"/>
        <n v="142.30000000000001"/>
        <n v="145.30000000000001"/>
        <n v="145.1"/>
        <n v="142.69999999999999"/>
        <n v="139.5"/>
        <n v="138.4"/>
        <n v="140.30000000000001"/>
        <n v="141.19999999999999"/>
        <n v="139.30000000000001"/>
        <n v="138.5"/>
        <n v="139.19999999999999"/>
        <n v="140.6"/>
        <n v="143.69999999999999"/>
        <n v="144.6"/>
        <n v="147.19999999999999"/>
        <n v="148.9"/>
        <n v="144.1"/>
        <s v="NA"/>
        <n v="141.9"/>
        <n v="143"/>
        <n v="142.9"/>
        <n v="143.1"/>
        <n v="143.6"/>
        <n v="147.9"/>
        <n v="152.4"/>
        <n v="155.5"/>
        <n v="155.6"/>
        <n v="159.4"/>
        <n v="159.80000000000001"/>
        <n v="160.69999999999999"/>
        <n v="162.6"/>
        <n v="164.2"/>
        <n v="163.9"/>
        <n v="164.1"/>
        <n v="165.7"/>
        <n v="167.2"/>
        <n v="172.2"/>
        <n v="174.6"/>
        <n v="176"/>
        <n v="179.6"/>
        <n v="178.8"/>
        <n v="179.5"/>
        <n v="180.5"/>
        <n v="181.3"/>
        <n v="182"/>
        <n v="182.1"/>
        <n v="181.9"/>
        <n v="181.7"/>
        <n v="182.8"/>
      </sharedItems>
    </cacheField>
    <cacheField name="Housing Utility " numFmtId="0">
      <sharedItems containsSemiMixedTypes="0" containsString="0" containsNumber="1" minValue="0" maxValue="350.79999999999995"/>
    </cacheField>
    <cacheField name="Health" numFmtId="0">
      <sharedItems containsMixedTypes="1" containsNumber="1" minValue="104" maxValue="185.7" count="120">
        <n v="104"/>
        <n v="104.5"/>
        <n v="104.9"/>
        <n v="105.3"/>
        <n v="105.9"/>
        <n v="106.4"/>
        <n v="107"/>
        <n v="107.5"/>
        <n v="108.1"/>
        <n v="108.6"/>
        <n v="109.3"/>
        <n v="109.7"/>
        <n v="110.3"/>
        <n v="110.7"/>
        <n v="111.2"/>
        <n v="111.5"/>
        <n v="111.8"/>
        <n v="112.3"/>
        <n v="112.7"/>
        <n v="113.3"/>
        <n v="113.7"/>
        <n v="114.3"/>
        <n v="114.8"/>
        <n v="115.1"/>
        <n v="115.5"/>
        <n v="116.3"/>
        <n v="116.7"/>
        <n v="117.1"/>
        <n v="117.7"/>
        <n v="118.5"/>
        <n v="119"/>
        <n v="119.4"/>
        <n v="119.8"/>
        <n v="120.4"/>
        <n v="120.9"/>
        <n v="121.4"/>
        <n v="122"/>
        <n v="122.5"/>
        <n v="122.9"/>
        <n v="123.2"/>
        <n v="123.7"/>
        <n v="124.1"/>
        <n v="124.5"/>
        <n v="124.8"/>
        <n v="125.4"/>
        <n v="126.1"/>
        <n v="126.4"/>
        <n v="126.9"/>
        <n v="127.1"/>
        <n v="127.4"/>
        <n v="127.8"/>
        <n v="128.1"/>
        <n v="128.4"/>
        <n v="128.5"/>
        <n v="129.4"/>
        <n v="130.19999999999999"/>
        <n v="130.6"/>
        <n v="131.30000000000001"/>
        <n v="132.6"/>
        <n v="133.1"/>
        <n v="133.30000000000001"/>
        <n v="133.80000000000001"/>
        <n v="134.30000000000001"/>
        <n v="135.19999999999999"/>
        <n v="136"/>
        <n v="136.19999999999999"/>
        <n v="137"/>
        <n v="137.69999999999999"/>
        <n v="138.4"/>
        <n v="142.1"/>
        <n v="144.9"/>
        <n v="145.1"/>
        <n v="145.6"/>
        <n v="146.19999999999999"/>
        <n v="146.9"/>
        <n v="147.4"/>
        <n v="147.9"/>
        <n v="148.5"/>
        <n v="149"/>
        <n v="149.4"/>
        <n v="149.9"/>
        <n v="150.4"/>
        <n v="151.19999999999999"/>
        <n v="151.69999999999999"/>
        <n v="152.30000000000001"/>
        <n v="150.69999999999999"/>
        <s v="NA"/>
        <n v="154.4"/>
        <n v="155"/>
        <n v="155.6"/>
        <n v="156.30000000000001"/>
        <n v="157.19999999999999"/>
        <n v="158.30000000000001"/>
        <n v="159.30000000000001"/>
        <n v="161.30000000000001"/>
        <n v="161.69999999999999"/>
        <n v="162.30000000000001"/>
        <n v="165.8"/>
        <n v="166.3"/>
        <n v="167"/>
        <n v="168.4"/>
        <n v="169.1"/>
        <n v="169.9"/>
        <n v="170.6"/>
        <n v="171.4"/>
        <n v="172.2"/>
        <n v="173"/>
        <n v="174"/>
        <n v="174.8"/>
        <n v="175.4"/>
        <n v="176.1"/>
        <n v="176.8"/>
        <n v="177.8"/>
        <n v="178.7"/>
        <n v="179.8"/>
        <n v="181.1"/>
        <n v="182.3"/>
        <n v="184.4"/>
        <n v="185"/>
        <n v="185.7"/>
      </sharedItems>
    </cacheField>
    <cacheField name="Transport and communication" numFmtId="0">
      <sharedItems containsMixedTypes="1" containsNumber="1" minValue="103.2" maxValue="164.8" count="100">
        <n v="103.2"/>
        <n v="104.2"/>
        <n v="105.1"/>
        <n v="104.7"/>
        <n v="104"/>
        <n v="107.1"/>
        <n v="108"/>
        <n v="109.9"/>
        <n v="109.5"/>
        <n v="109.8"/>
        <n v="110.7"/>
        <n v="111.1"/>
        <n v="111.4"/>
        <n v="111.2"/>
        <n v="111.3"/>
        <n v="111.8"/>
        <n v="113.1"/>
        <n v="112.8"/>
        <n v="112"/>
        <n v="110.8"/>
        <n v="110.1"/>
        <n v="109.4"/>
        <n v="108.7"/>
        <n v="112.9"/>
        <n v="112.7"/>
        <n v="111.7"/>
        <n v="111.5"/>
        <n v="110.9"/>
        <n v="112.1"/>
        <n v="114.2"/>
        <n v="113.9"/>
        <n v="114.3"/>
        <n v="115.2"/>
        <n v="115.7"/>
        <n v="116"/>
        <n v="117"/>
        <n v="117.4"/>
        <n v="117.6"/>
        <n v="116.6"/>
        <n v="116.7"/>
        <n v="116.5"/>
        <n v="117.3"/>
        <n v="118.3"/>
        <n v="117.8"/>
        <n v="118.5"/>
        <n v="119.3"/>
        <n v="120.2"/>
        <n v="121"/>
        <n v="121.9"/>
        <n v="122.9"/>
        <n v="123.7"/>
        <n v="123.6"/>
        <n v="124.3"/>
        <n v="126"/>
        <n v="125.5"/>
        <n v="123.3"/>
        <n v="123.9"/>
        <n v="124.6"/>
        <n v="124.9"/>
        <n v="125.6"/>
        <n v="125.8"/>
        <n v="126.1"/>
        <n v="126.3"/>
        <n v="126.6"/>
        <n v="129.80000000000001"/>
        <n v="130.9"/>
        <n v="130.30000000000001"/>
        <n v="129.9"/>
        <s v="NA"/>
        <n v="135"/>
        <n v="138.5"/>
        <n v="139.6"/>
        <n v="140.6"/>
        <n v="140.4"/>
        <n v="140.69999999999999"/>
        <n v="141.9"/>
        <n v="145.1"/>
        <n v="146.19999999999999"/>
        <n v="146.6"/>
        <n v="148.9"/>
        <n v="150.69999999999999"/>
        <n v="153.1"/>
        <n v="154"/>
        <n v="155.69999999999999"/>
        <n v="154.80000000000001"/>
        <n v="156.5"/>
        <n v="156.9"/>
        <n v="157.9"/>
        <n v="162.6"/>
        <n v="163"/>
        <n v="161.1"/>
        <n v="161.6"/>
        <n v="161.9"/>
        <n v="162.30000000000001"/>
        <n v="162.9"/>
        <n v="163.4"/>
        <n v="163.6"/>
        <n v="164.2"/>
        <n v="164.5"/>
        <n v="164.8"/>
      </sharedItems>
    </cacheField>
    <cacheField name="Education" numFmtId="0">
      <sharedItems containsMixedTypes="1" containsNumber="1" minValue="103.6" maxValue="177.1" count="114">
        <n v="103.6"/>
        <n v="103.9"/>
        <n v="104"/>
        <n v="105"/>
        <n v="105.6"/>
        <n v="107.4"/>
        <n v="109.1"/>
        <n v="109.9"/>
        <n v="110.6"/>
        <n v="110.8"/>
        <n v="111.2"/>
        <n v="111.5"/>
        <n v="111.6"/>
        <n v="111.8"/>
        <n v="112"/>
        <n v="112.7"/>
        <n v="113"/>
        <n v="114.8"/>
        <n v="116.8"/>
        <n v="118"/>
        <n v="118.6"/>
        <n v="118.8"/>
        <n v="119"/>
        <n v="119.5"/>
        <n v="119.7"/>
        <n v="120.1"/>
        <n v="121"/>
        <n v="121.4"/>
        <n v="123.1"/>
        <n v="124.4"/>
        <n v="125.1"/>
        <n v="125.7"/>
        <n v="125.9"/>
        <n v="126.3"/>
        <n v="126.2"/>
        <n v="126.6"/>
        <n v="126.9"/>
        <n v="127.7"/>
        <n v="128.5"/>
        <n v="129.69999999999999"/>
        <n v="130.80000000000001"/>
        <n v="131.69999999999999"/>
        <n v="131.80000000000001"/>
        <n v="132.4"/>
        <n v="132.80000000000001"/>
        <n v="133.1"/>
        <n v="133.30000000000001"/>
        <n v="133.4"/>
        <n v="133.80000000000001"/>
        <n v="134.5"/>
        <n v="134.80000000000001"/>
        <n v="135.4"/>
        <n v="136.80000000000001"/>
        <n v="137.6"/>
        <n v="137.4"/>
        <n v="137.9"/>
        <n v="138.6"/>
        <n v="138.5"/>
        <n v="139"/>
        <n v="139.80000000000001"/>
        <n v="141.4"/>
        <n v="142.1"/>
        <n v="142.80000000000001"/>
        <n v="144.69999999999999"/>
        <n v="146"/>
        <n v="146.19999999999999"/>
        <n v="147.80000000000001"/>
        <n v="150.1"/>
        <n v="150.19999999999999"/>
        <n v="150.30000000000001"/>
        <n v="151.6"/>
        <n v="152.5"/>
        <n v="154"/>
        <n v="154.9"/>
        <n v="155.19999999999999"/>
        <n v="155.4"/>
        <n v="155.5"/>
        <n v="155.69999999999999"/>
        <n v="156.1"/>
        <n v="156.19999999999999"/>
        <s v="NA"/>
        <n v="156.4"/>
        <n v="158.5"/>
        <n v="157.5"/>
        <n v="158.6"/>
        <n v="159.4"/>
        <n v="159.19999999999999"/>
        <n v="159.5"/>
        <n v="160.19999999999999"/>
        <n v="160.30000000000001"/>
        <n v="161.19999999999999"/>
        <n v="161.69999999999999"/>
        <n v="163.19999999999999"/>
        <n v="163.80000000000001"/>
        <n v="163.69999999999999"/>
        <n v="163.9"/>
        <n v="164.3"/>
        <n v="164.4"/>
        <n v="164.7"/>
        <n v="165.4"/>
        <n v="166"/>
        <n v="166.9"/>
        <n v="167.9"/>
        <n v="169"/>
        <n v="171.4"/>
        <n v="172.3"/>
        <n v="173.1"/>
        <n v="173.4"/>
        <n v="173.7"/>
        <n v="174.1"/>
        <n v="174.3"/>
        <n v="175"/>
        <n v="176.4"/>
        <n v="177.1"/>
      </sharedItems>
    </cacheField>
    <cacheField name="Luxury " numFmtId="0">
      <sharedItems containsSemiMixedTypes="0" containsString="0" containsNumber="1" minValue="0" maxValue="356.4"/>
    </cacheField>
    <cacheField name="Miscellaneous" numFmtId="0">
      <sharedItems containsMixedTypes="1" containsNumber="1" minValue="103.9" maxValue="175.7" count="113">
        <n v="103.9"/>
        <n v="104.4"/>
        <n v="104.7"/>
        <n v="104.8"/>
        <n v="105.8"/>
        <n v="106.9"/>
        <n v="107.9"/>
        <n v="109"/>
        <n v="109.2"/>
        <n v="109.7"/>
        <n v="110"/>
        <n v="110.6"/>
        <n v="110.9"/>
        <n v="111.3"/>
        <n v="111.5"/>
        <n v="111.8"/>
        <n v="112.3"/>
        <n v="113.3"/>
        <n v="113.7"/>
        <n v="113.9"/>
        <n v="113.8"/>
        <n v="114"/>
        <n v="114.1"/>
        <n v="114.7"/>
        <n v="115.1"/>
        <n v="116.1"/>
        <n v="117"/>
        <n v="117.2"/>
        <n v="117.5"/>
        <n v="117.9"/>
        <n v="118.1"/>
        <n v="118.3"/>
        <n v="118.5"/>
        <n v="119.1"/>
        <n v="119.3"/>
        <n v="120"/>
        <n v="120.7"/>
        <n v="121.5"/>
        <n v="121.9"/>
        <n v="122.1"/>
        <n v="122.8"/>
        <n v="123.4"/>
        <n v="123.8"/>
        <n v="123.9"/>
        <n v="124.4"/>
        <n v="124.8"/>
        <n v="125.1"/>
        <n v="125.3"/>
        <n v="125.5"/>
        <n v="125.9"/>
        <n v="126.8"/>
        <n v="127.5"/>
        <n v="127.7"/>
        <n v="128.4"/>
        <n v="128.6"/>
        <n v="129.1"/>
        <n v="129.6"/>
        <n v="130.30000000000001"/>
        <n v="131.30000000000001"/>
        <n v="132.1"/>
        <n v="132.6"/>
        <n v="133.19999999999999"/>
        <n v="133.9"/>
        <n v="134.69999999999999"/>
        <n v="136.30000000000001"/>
        <n v="136.80000000000001"/>
        <n v="136.9"/>
        <n v="137.4"/>
        <n v="137.69999999999999"/>
        <n v="138.19999999999999"/>
        <n v="138.6"/>
        <n v="139.5"/>
        <n v="140.19999999999999"/>
        <n v="140.69999999999999"/>
        <n v="141"/>
        <n v="141.30000000000001"/>
        <n v="142.5"/>
        <n v="143.4"/>
        <n v="143.6"/>
        <n v="143.80000000000001"/>
        <s v="NA"/>
        <n v="147"/>
        <n v="149"/>
        <n v="150"/>
        <n v="150.4"/>
        <n v="150.69999999999999"/>
        <n v="151.19999999999999"/>
        <n v="151.9"/>
        <n v="153.4"/>
        <n v="153.80000000000001"/>
        <n v="154.4"/>
        <n v="156.80000000000001"/>
        <n v="157.6"/>
        <n v="159"/>
        <n v="160"/>
        <n v="161"/>
        <n v="161.4"/>
        <n v="162"/>
        <n v="162.69999999999999"/>
        <n v="163.5"/>
        <n v="164.6"/>
        <n v="166.8"/>
        <n v="167.5"/>
        <n v="168.4"/>
        <n v="169.1"/>
        <n v="169.7"/>
        <n v="170.5"/>
        <n v="171.1"/>
        <n v="172"/>
        <n v="172.8"/>
        <n v="174.1"/>
        <n v="175"/>
        <n v="175.7"/>
      </sharedItems>
    </cacheField>
    <cacheField name="General index" numFmtId="0">
      <sharedItems containsMixedTypes="1" containsNumber="1" minValue="104.6" maxValue="17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Rural+Urban"/>
    <x v="0"/>
    <x v="0"/>
    <n v="108.4"/>
    <n v="107.3"/>
    <n v="110"/>
    <n v="104.4"/>
    <n v="105.1"/>
    <n v="103.2"/>
    <n v="102.2"/>
    <n v="106"/>
    <n v="106.2"/>
    <n v="102.7"/>
    <n v="104.9"/>
    <n v="107.3"/>
    <n v="105.6"/>
    <n v="1373.3000000000002"/>
    <n v="105.1"/>
    <n v="105.1"/>
    <n v="106.3"/>
    <n v="105.5"/>
    <n v="106.2"/>
    <n v="318"/>
    <n v="100.3"/>
    <n v="105.5"/>
    <n v="104.8"/>
    <n v="205.1"/>
    <n v="104"/>
    <n v="103.2"/>
    <x v="0"/>
    <x v="0"/>
    <n v="104.5"/>
    <n v="207.6"/>
    <x v="0"/>
    <n v="104.6"/>
  </r>
  <r>
    <s v="Rural+Urban"/>
    <x v="0"/>
    <x v="1"/>
    <n v="110.4"/>
    <n v="110.2"/>
    <n v="112.8"/>
    <n v="104.9"/>
    <n v="105.5"/>
    <n v="103.6"/>
    <n v="103.2"/>
    <n v="105.3"/>
    <n v="105.1"/>
    <n v="102.8"/>
    <n v="105.5"/>
    <n v="108.3"/>
    <n v="106.6"/>
    <n v="1384.2"/>
    <n v="105.7"/>
    <n v="105.7"/>
    <n v="106.9"/>
    <n v="106"/>
    <n v="106.8"/>
    <n v="319.7"/>
    <n v="100.4"/>
    <n v="106"/>
    <n v="105.2"/>
    <n v="205.60000000000002"/>
    <n v="104.5"/>
    <n v="104.2"/>
    <x v="1"/>
    <x v="1"/>
    <n v="104.5"/>
    <n v="208.1"/>
    <x v="1"/>
    <n v="105.3"/>
  </r>
  <r>
    <s v="Rural+Urban"/>
    <x v="0"/>
    <x v="2"/>
    <n v="111.4"/>
    <n v="109.7"/>
    <n v="111.2"/>
    <n v="105.1"/>
    <n v="104.9"/>
    <n v="105.3"/>
    <n v="102.2"/>
    <n v="105"/>
    <n v="104.2"/>
    <n v="103"/>
    <n v="106.2"/>
    <n v="108.9"/>
    <n v="106.9"/>
    <n v="1384.0000000000002"/>
    <n v="106.6"/>
    <n v="106.6"/>
    <n v="107.4"/>
    <n v="106.5"/>
    <n v="107.3"/>
    <n v="321.2"/>
    <n v="100.4"/>
    <n v="106.1"/>
    <n v="105.6"/>
    <n v="206"/>
    <n v="104.9"/>
    <n v="105.1"/>
    <x v="2"/>
    <x v="2"/>
    <n v="104.3"/>
    <n v="208"/>
    <x v="2"/>
    <n v="105.5"/>
  </r>
  <r>
    <s v="Rural+Urban"/>
    <x v="0"/>
    <x v="3"/>
    <n v="111.6"/>
    <n v="110.9"/>
    <n v="106.6"/>
    <n v="105.7"/>
    <n v="104.4"/>
    <n v="108.9"/>
    <n v="105.5"/>
    <n v="105.3"/>
    <n v="103.5"/>
    <n v="103.3"/>
    <n v="107.2"/>
    <n v="109.6"/>
    <n v="107.7"/>
    <n v="1390.2"/>
    <n v="107.5"/>
    <n v="107.5"/>
    <n v="108"/>
    <n v="107"/>
    <n v="107.9"/>
    <n v="322.89999999999998"/>
    <n v="100.5"/>
    <n v="106.5"/>
    <n v="106.3"/>
    <n v="206.8"/>
    <n v="105.3"/>
    <n v="104.7"/>
    <x v="3"/>
    <x v="3"/>
    <n v="102.9"/>
    <n v="207.10000000000002"/>
    <x v="3"/>
    <n v="106.1"/>
  </r>
  <r>
    <s v="Rural+Urban"/>
    <x v="0"/>
    <x v="4"/>
    <n v="112.3"/>
    <n v="111.3"/>
    <n v="104.7"/>
    <n v="106.8"/>
    <n v="103.9"/>
    <n v="109.3"/>
    <n v="112.9"/>
    <n v="105.8"/>
    <n v="103.1"/>
    <n v="104.3"/>
    <n v="108.1"/>
    <n v="110.5"/>
    <n v="109.2"/>
    <n v="1402.1999999999998"/>
    <n v="108.6"/>
    <n v="108.6"/>
    <n v="108.7"/>
    <n v="107.4"/>
    <n v="108.5"/>
    <n v="324.60000000000002"/>
    <n v="100.5"/>
    <n v="107.4"/>
    <n v="106.9"/>
    <n v="207.4"/>
    <n v="105.9"/>
    <n v="104"/>
    <x v="4"/>
    <x v="4"/>
    <n v="102.3"/>
    <n v="207.1"/>
    <x v="3"/>
    <n v="106.9"/>
  </r>
  <r>
    <s v="Rural+Urban"/>
    <x v="0"/>
    <x v="5"/>
    <n v="113.8"/>
    <n v="114.9"/>
    <n v="109.8"/>
    <n v="107.9"/>
    <n v="104.2"/>
    <n v="110.7"/>
    <n v="126.7"/>
    <n v="106.3"/>
    <n v="103.2"/>
    <n v="105.7"/>
    <n v="109"/>
    <n v="111.6"/>
    <n v="112.2"/>
    <n v="1436"/>
    <n v="109.5"/>
    <n v="109.5"/>
    <n v="109.5"/>
    <n v="108.1"/>
    <n v="109.3"/>
    <n v="326.89999999999998"/>
    <n v="106.6"/>
    <n v="108.3"/>
    <n v="107.6"/>
    <n v="214.2"/>
    <n v="106.4"/>
    <n v="105.1"/>
    <x v="5"/>
    <x v="5"/>
    <n v="102.8"/>
    <n v="208.2"/>
    <x v="4"/>
    <n v="109.3"/>
  </r>
  <r>
    <s v="Rural+Urban"/>
    <x v="0"/>
    <x v="6"/>
    <n v="114.8"/>
    <n v="116.4"/>
    <n v="111.9"/>
    <n v="108.9"/>
    <n v="104.3"/>
    <n v="111.7"/>
    <n v="140"/>
    <n v="106.4"/>
    <n v="103.3"/>
    <n v="106.8"/>
    <n v="109.6"/>
    <n v="112.6"/>
    <n v="114.7"/>
    <n v="1461.3999999999999"/>
    <n v="110.3"/>
    <n v="110.3"/>
    <n v="110.2"/>
    <n v="108.8"/>
    <n v="110"/>
    <n v="329"/>
    <n v="107.7"/>
    <n v="109.2"/>
    <n v="108.2"/>
    <n v="215.9"/>
    <n v="107"/>
    <n v="107.1"/>
    <x v="6"/>
    <x v="6"/>
    <n v="102.8"/>
    <n v="208.89999999999998"/>
    <x v="5"/>
    <n v="111"/>
  </r>
  <r>
    <s v="Rural+Urban"/>
    <x v="0"/>
    <x v="7"/>
    <n v="115.6"/>
    <n v="117.2"/>
    <n v="111.7"/>
    <n v="109.6"/>
    <n v="104.5"/>
    <n v="109.8"/>
    <n v="151.80000000000001"/>
    <n v="106.5"/>
    <n v="103.1"/>
    <n v="107.4"/>
    <n v="110.2"/>
    <n v="113.4"/>
    <n v="116.6"/>
    <n v="1477.4"/>
    <n v="111.2"/>
    <n v="111.2"/>
    <n v="111"/>
    <n v="109.4"/>
    <n v="110.7"/>
    <n v="331.1"/>
    <n v="108.9"/>
    <n v="109.7"/>
    <n v="108.7"/>
    <n v="217.60000000000002"/>
    <n v="107.5"/>
    <n v="108"/>
    <x v="7"/>
    <x v="7"/>
    <n v="105.4"/>
    <n v="212"/>
    <x v="6"/>
    <n v="112.4"/>
  </r>
  <r>
    <s v="Rural+Urban"/>
    <x v="0"/>
    <x v="8"/>
    <n v="116.4"/>
    <n v="116.9"/>
    <n v="112.3"/>
    <n v="110.5"/>
    <n v="105.3"/>
    <n v="107.3"/>
    <n v="160.9"/>
    <n v="107.1"/>
    <n v="103.1"/>
    <n v="108.3"/>
    <n v="110.7"/>
    <n v="114.6"/>
    <n v="118.3"/>
    <n v="1491.6999999999998"/>
    <n v="112"/>
    <n v="112"/>
    <n v="112.2"/>
    <n v="110.4"/>
    <n v="111.9"/>
    <n v="334.5"/>
    <n v="109.7"/>
    <n v="110.5"/>
    <n v="109.6"/>
    <n v="219.3"/>
    <n v="108.1"/>
    <n v="109.9"/>
    <x v="8"/>
    <x v="8"/>
    <n v="106.8"/>
    <n v="214.3"/>
    <x v="7"/>
    <n v="113.7"/>
  </r>
  <r>
    <s v="Rural+Urban"/>
    <x v="0"/>
    <x v="9"/>
    <n v="117.1"/>
    <n v="116.3"/>
    <n v="113.3"/>
    <n v="111.2"/>
    <n v="105.7"/>
    <n v="109.9"/>
    <n v="171.2"/>
    <n v="107.3"/>
    <n v="102.7"/>
    <n v="108.7"/>
    <n v="111.2"/>
    <n v="115.4"/>
    <n v="120.2"/>
    <n v="1510.2000000000003"/>
    <n v="112.5"/>
    <n v="112.5"/>
    <n v="113.2"/>
    <n v="111.2"/>
    <n v="112.8"/>
    <n v="337.2"/>
    <n v="110.5"/>
    <n v="110.9"/>
    <n v="110.3"/>
    <n v="220.8"/>
    <n v="108.6"/>
    <n v="109.5"/>
    <x v="9"/>
    <x v="9"/>
    <n v="107.4"/>
    <n v="215.5"/>
    <x v="8"/>
    <n v="114.8"/>
  </r>
  <r>
    <s v="Rural+Urban"/>
    <x v="0"/>
    <x v="10"/>
    <n v="118.1"/>
    <n v="115.4"/>
    <n v="118.7"/>
    <n v="112.5"/>
    <n v="106.8"/>
    <n v="113.5"/>
    <n v="183.1"/>
    <n v="108.2"/>
    <n v="102.2"/>
    <n v="109.4"/>
    <n v="111.8"/>
    <n v="116.5"/>
    <n v="122.6"/>
    <n v="1538.8"/>
    <n v="113.1"/>
    <n v="113.1"/>
    <n v="114.2"/>
    <n v="111.9"/>
    <n v="113.8"/>
    <n v="339.90000000000003"/>
    <n v="111.1"/>
    <n v="111.6"/>
    <n v="111.1"/>
    <n v="222.2"/>
    <n v="109.3"/>
    <n v="109.5"/>
    <x v="10"/>
    <x v="10"/>
    <n v="108.1"/>
    <n v="216.7"/>
    <x v="9"/>
    <n v="116.3"/>
  </r>
  <r>
    <s v="Rural+Urban"/>
    <x v="0"/>
    <x v="11"/>
    <n v="119.1"/>
    <n v="116.7"/>
    <n v="123.5"/>
    <n v="113.4"/>
    <n v="107.3"/>
    <n v="113.3"/>
    <n v="145.4"/>
    <n v="108.7"/>
    <n v="101.5"/>
    <n v="110.5"/>
    <n v="112.1"/>
    <n v="117.4"/>
    <n v="118.4"/>
    <n v="1507.3000000000002"/>
    <n v="114"/>
    <n v="114"/>
    <n v="115.2"/>
    <n v="112.7"/>
    <n v="114.8"/>
    <n v="342.7"/>
    <n v="110.7"/>
    <n v="111.9"/>
    <n v="111.7"/>
    <n v="222.4"/>
    <n v="109.7"/>
    <n v="109.8"/>
    <x v="11"/>
    <x v="11"/>
    <n v="107.9"/>
    <n v="216.9"/>
    <x v="10"/>
    <n v="114.5"/>
  </r>
  <r>
    <s v="Rural+Urban"/>
    <x v="1"/>
    <x v="0"/>
    <n v="119.6"/>
    <n v="118.8"/>
    <n v="124.1"/>
    <n v="114.1"/>
    <n v="106.8"/>
    <n v="113.9"/>
    <n v="122.2"/>
    <n v="108.9"/>
    <n v="100.2"/>
    <n v="111"/>
    <n v="112.3"/>
    <n v="118.1"/>
    <n v="115.8"/>
    <n v="1485.7999999999997"/>
    <n v="114.5"/>
    <n v="114.5"/>
    <n v="115.8"/>
    <n v="113.2"/>
    <n v="115.4"/>
    <n v="344.4"/>
    <n v="111.6"/>
    <n v="112.2"/>
    <n v="112.3"/>
    <n v="223.89999999999998"/>
    <n v="110.3"/>
    <n v="110.7"/>
    <x v="12"/>
    <x v="12"/>
    <n v="108.2"/>
    <n v="217.9"/>
    <x v="11"/>
    <n v="113.6"/>
  </r>
  <r>
    <s v="Rural+Urban"/>
    <x v="1"/>
    <x v="1"/>
    <n v="120.2"/>
    <n v="119.2"/>
    <n v="122.5"/>
    <n v="115.1"/>
    <n v="106.6"/>
    <n v="115.4"/>
    <n v="114.5"/>
    <n v="109.3"/>
    <n v="99.2"/>
    <n v="111.4"/>
    <n v="112.6"/>
    <n v="118.8"/>
    <n v="115.3"/>
    <n v="1480.1"/>
    <n v="114.7"/>
    <n v="114.7"/>
    <n v="116.4"/>
    <n v="113.3"/>
    <n v="115.9"/>
    <n v="345.6"/>
    <n v="112.5"/>
    <n v="112.4"/>
    <n v="112.8"/>
    <n v="225.3"/>
    <n v="110.7"/>
    <n v="111.1"/>
    <x v="13"/>
    <x v="13"/>
    <n v="108.7"/>
    <n v="218.8"/>
    <x v="12"/>
    <n v="113.6"/>
  </r>
  <r>
    <s v="Rural+Urban"/>
    <x v="1"/>
    <x v="2"/>
    <n v="120.7"/>
    <n v="119.3"/>
    <n v="121"/>
    <n v="116.1"/>
    <n v="106.9"/>
    <n v="118.7"/>
    <n v="116.3"/>
    <n v="109.8"/>
    <n v="99.6"/>
    <n v="111.8"/>
    <n v="112.7"/>
    <n v="119.3"/>
    <n v="116.1"/>
    <n v="1488.2999999999997"/>
    <n v="115.2"/>
    <n v="115.2"/>
    <n v="116.8"/>
    <n v="113.7"/>
    <n v="116.4"/>
    <n v="346.9"/>
    <n v="113.2"/>
    <n v="112.5"/>
    <n v="113.2"/>
    <n v="226.4"/>
    <n v="111.2"/>
    <n v="111.4"/>
    <x v="14"/>
    <x v="14"/>
    <n v="109"/>
    <n v="219.6"/>
    <x v="13"/>
    <n v="114.2"/>
  </r>
  <r>
    <s v="Rural+Urban"/>
    <x v="1"/>
    <x v="3"/>
    <n v="120.9"/>
    <n v="119.9"/>
    <n v="116.2"/>
    <n v="117"/>
    <n v="107.3"/>
    <n v="126.1"/>
    <n v="120.7"/>
    <n v="111"/>
    <n v="101.8"/>
    <n v="112.6"/>
    <n v="113.2"/>
    <n v="119.8"/>
    <n v="117.6"/>
    <n v="1504.1"/>
    <n v="116"/>
    <n v="116"/>
    <n v="117.4"/>
    <n v="114.6"/>
    <n v="117"/>
    <n v="349"/>
    <n v="113.9"/>
    <n v="112.5"/>
    <n v="113.6"/>
    <n v="227.5"/>
    <n v="111.5"/>
    <n v="111.2"/>
    <x v="15"/>
    <x v="15"/>
    <n v="109"/>
    <n v="219.9"/>
    <x v="14"/>
    <n v="115.1"/>
  </r>
  <r>
    <s v="Rural+Urban"/>
    <x v="1"/>
    <x v="4"/>
    <n v="121.1"/>
    <n v="121.6"/>
    <n v="115.9"/>
    <n v="118.4"/>
    <n v="107.7"/>
    <n v="127.7"/>
    <n v="125"/>
    <n v="111.9"/>
    <n v="102.8"/>
    <n v="113.4"/>
    <n v="113.7"/>
    <n v="120.4"/>
    <n v="118.9"/>
    <n v="1518.5000000000005"/>
    <n v="116.8"/>
    <n v="116.8"/>
    <n v="118"/>
    <n v="115.2"/>
    <n v="117.6"/>
    <n v="350.79999999999995"/>
    <n v="114.3"/>
    <n v="112.5"/>
    <n v="114.1"/>
    <n v="228.39999999999998"/>
    <n v="111.8"/>
    <n v="111.3"/>
    <x v="16"/>
    <x v="16"/>
    <n v="109.1"/>
    <n v="220.3"/>
    <x v="15"/>
    <n v="115.8"/>
  </r>
  <r>
    <s v="Rural+Urban"/>
    <x v="1"/>
    <x v="5"/>
    <n v="121.5"/>
    <n v="123.1"/>
    <n v="115.8"/>
    <n v="119.7"/>
    <n v="107.8"/>
    <n v="128.30000000000001"/>
    <n v="132.1"/>
    <n v="112.4"/>
    <n v="102.9"/>
    <n v="114.3"/>
    <n v="114.2"/>
    <n v="121.2"/>
    <n v="120.4"/>
    <n v="1533.7000000000003"/>
    <n v="117.8"/>
    <n v="117.8"/>
    <n v="118.8"/>
    <n v="115.6"/>
    <n v="118.3"/>
    <n v="352.7"/>
    <n v="113.9"/>
    <n v="113.2"/>
    <n v="114.6"/>
    <n v="228.5"/>
    <n v="112.3"/>
    <n v="111.8"/>
    <x v="17"/>
    <x v="17"/>
    <n v="108.3"/>
    <n v="219.89999999999998"/>
    <x v="16"/>
    <n v="116.7"/>
  </r>
  <r>
    <s v="Rural+Urban"/>
    <x v="1"/>
    <x v="6"/>
    <n v="122.4"/>
    <n v="123.9"/>
    <n v="117.8"/>
    <n v="121"/>
    <n v="107.9"/>
    <n v="131.19999999999999"/>
    <n v="157.69999999999999"/>
    <n v="113.2"/>
    <n v="104.1"/>
    <n v="115.5"/>
    <n v="114.8"/>
    <n v="122.1"/>
    <n v="124.7"/>
    <n v="1576.3"/>
    <n v="118.8"/>
    <n v="118.8"/>
    <n v="119.6"/>
    <n v="116.3"/>
    <n v="119.1"/>
    <n v="355"/>
    <n v="114.8"/>
    <n v="113.9"/>
    <n v="115.2"/>
    <n v="230"/>
    <n v="112.7"/>
    <n v="113.1"/>
    <x v="18"/>
    <x v="18"/>
    <n v="109.2"/>
    <n v="221.3"/>
    <x v="17"/>
    <n v="119.2"/>
  </r>
  <r>
    <s v="Rural+Urban"/>
    <x v="1"/>
    <x v="7"/>
    <n v="122.7"/>
    <n v="124.4"/>
    <n v="117.3"/>
    <n v="122"/>
    <n v="108"/>
    <n v="131.1"/>
    <n v="168.2"/>
    <n v="114.5"/>
    <n v="104.3"/>
    <n v="117.1"/>
    <n v="115.2"/>
    <n v="123.1"/>
    <n v="126.6"/>
    <n v="1594.4999999999998"/>
    <n v="119.9"/>
    <n v="119.9"/>
    <n v="120"/>
    <n v="116.8"/>
    <n v="119.6"/>
    <n v="356.4"/>
    <n v="115.5"/>
    <n v="114"/>
    <n v="115.6"/>
    <n v="231.1"/>
    <n v="113.3"/>
    <n v="112.8"/>
    <x v="19"/>
    <x v="19"/>
    <n v="109.9"/>
    <n v="222.5"/>
    <x v="18"/>
    <n v="120.3"/>
  </r>
  <r>
    <s v="Rural+Urban"/>
    <x v="1"/>
    <x v="8"/>
    <n v="122.9"/>
    <n v="123.5"/>
    <n v="117.3"/>
    <n v="122.7"/>
    <n v="107.9"/>
    <n v="127.3"/>
    <n v="162.1"/>
    <n v="115.6"/>
    <n v="103.8"/>
    <n v="117.6"/>
    <n v="115.8"/>
    <n v="123.8"/>
    <n v="125.8"/>
    <n v="1586.0999999999997"/>
    <n v="120.8"/>
    <n v="120.8"/>
    <n v="120.7"/>
    <n v="117.2"/>
    <n v="120.1"/>
    <n v="358"/>
    <n v="116.1"/>
    <n v="114.3"/>
    <n v="116.1"/>
    <n v="232.2"/>
    <n v="113.7"/>
    <n v="112"/>
    <x v="20"/>
    <x v="20"/>
    <n v="109.5"/>
    <n v="222.6"/>
    <x v="18"/>
    <n v="120.1"/>
  </r>
  <r>
    <s v="Rural+Urban"/>
    <x v="1"/>
    <x v="9"/>
    <n v="123.2"/>
    <n v="123.8"/>
    <n v="118.1"/>
    <n v="123.2"/>
    <n v="107.9"/>
    <n v="126.4"/>
    <n v="156.80000000000001"/>
    <n v="116.1"/>
    <n v="103.1"/>
    <n v="118.1"/>
    <n v="116.1"/>
    <n v="124.5"/>
    <n v="125.4"/>
    <n v="1582.7"/>
    <n v="121.1"/>
    <n v="121.1"/>
    <n v="121.5"/>
    <n v="118.1"/>
    <n v="121"/>
    <n v="360.6"/>
    <n v="116.7"/>
    <n v="114.7"/>
    <n v="116.7"/>
    <n v="233.4"/>
    <n v="114.3"/>
    <n v="111.8"/>
    <x v="21"/>
    <x v="21"/>
    <n v="109.6"/>
    <n v="222.89999999999998"/>
    <x v="19"/>
    <n v="120.1"/>
  </r>
  <r>
    <s v="Rural+Urban"/>
    <x v="1"/>
    <x v="10"/>
    <n v="123.3"/>
    <n v="123.7"/>
    <n v="121"/>
    <n v="124.2"/>
    <n v="107.8"/>
    <n v="125.7"/>
    <n v="152.4"/>
    <n v="117.2"/>
    <n v="102.1"/>
    <n v="118.7"/>
    <n v="116.4"/>
    <n v="125.6"/>
    <n v="125.1"/>
    <n v="1583.2"/>
    <n v="122.1"/>
    <n v="122.1"/>
    <n v="122.1"/>
    <n v="118.4"/>
    <n v="121.6"/>
    <n v="362.1"/>
    <n v="117.1"/>
    <n v="115.5"/>
    <n v="117.3"/>
    <n v="234.39999999999998"/>
    <n v="114.8"/>
    <n v="110.8"/>
    <x v="22"/>
    <x v="22"/>
    <n v="109.1"/>
    <n v="222.8"/>
    <x v="20"/>
    <n v="120.1"/>
  </r>
  <r>
    <s v="Rural+Urban"/>
    <x v="1"/>
    <x v="11"/>
    <n v="122.9"/>
    <n v="123.2"/>
    <n v="123.5"/>
    <n v="124.5"/>
    <n v="107.6"/>
    <n v="125.7"/>
    <n v="140.5"/>
    <n v="117.6"/>
    <n v="100.6"/>
    <n v="119.1"/>
    <n v="116.8"/>
    <n v="126.1"/>
    <n v="123.6"/>
    <n v="1571.6999999999998"/>
    <n v="123"/>
    <n v="123"/>
    <n v="122.6"/>
    <n v="118.6"/>
    <n v="122"/>
    <n v="363.2"/>
    <n v="116.5"/>
    <n v="115.7"/>
    <n v="117.5"/>
    <n v="234"/>
    <n v="115.1"/>
    <n v="110.1"/>
    <x v="23"/>
    <x v="23"/>
    <n v="109.8"/>
    <n v="223.7"/>
    <x v="20"/>
    <n v="119.4"/>
  </r>
  <r>
    <s v="Rural+Urban"/>
    <x v="2"/>
    <x v="0"/>
    <n v="123.4"/>
    <n v="123.9"/>
    <n v="123.8"/>
    <n v="125"/>
    <n v="108.5"/>
    <n v="126.2"/>
    <n v="133"/>
    <n v="119.1"/>
    <n v="99"/>
    <n v="120.3"/>
    <n v="117.3"/>
    <n v="126.7"/>
    <n v="123.1"/>
    <n v="1569.3"/>
    <n v="124"/>
    <n v="124"/>
    <n v="123.1"/>
    <n v="119.3"/>
    <n v="122.5"/>
    <n v="364.9"/>
    <n v="117.3"/>
    <n v="116.5"/>
    <n v="118.1"/>
    <n v="235.39999999999998"/>
    <n v="115.5"/>
    <n v="109.4"/>
    <x v="24"/>
    <x v="24"/>
    <n v="110.7"/>
    <n v="225"/>
    <x v="21"/>
    <n v="119.5"/>
  </r>
  <r>
    <s v="Rural+Urban"/>
    <x v="2"/>
    <x v="1"/>
    <n v="123.7"/>
    <n v="125.1"/>
    <n v="121.1"/>
    <n v="125.7"/>
    <n v="109.1"/>
    <n v="125.8"/>
    <n v="129.4"/>
    <n v="120.9"/>
    <n v="98.3"/>
    <n v="121.6"/>
    <n v="118"/>
    <n v="127.6"/>
    <n v="123.1"/>
    <n v="1569.3999999999996"/>
    <n v="125.2"/>
    <n v="125.2"/>
    <n v="123.8"/>
    <n v="120.1"/>
    <n v="123.3"/>
    <n v="367.2"/>
    <n v="118.1"/>
    <n v="117.7"/>
    <n v="118.7"/>
    <n v="236.8"/>
    <n v="116.3"/>
    <n v="108.7"/>
    <x v="25"/>
    <x v="24"/>
    <n v="111.2"/>
    <n v="226.10000000000002"/>
    <x v="22"/>
    <n v="119.7"/>
  </r>
  <r>
    <s v="Rural+Urban"/>
    <x v="2"/>
    <x v="2"/>
    <n v="123.5"/>
    <n v="125.4"/>
    <n v="116.8"/>
    <n v="126"/>
    <n v="109.2"/>
    <n v="127.6"/>
    <n v="129.19999999999999"/>
    <n v="122.4"/>
    <n v="97"/>
    <n v="122.1"/>
    <n v="118.1"/>
    <n v="128.4"/>
    <n v="123.4"/>
    <n v="1569.1"/>
    <n v="125.8"/>
    <n v="125.8"/>
    <n v="124.3"/>
    <n v="120.4"/>
    <n v="123.7"/>
    <n v="368.4"/>
    <n v="118.6"/>
    <n v="118.3"/>
    <n v="119.2"/>
    <n v="237.8"/>
    <n v="116.7"/>
    <n v="109.9"/>
    <x v="26"/>
    <x v="25"/>
    <n v="111"/>
    <n v="226.4"/>
    <x v="23"/>
    <n v="120.2"/>
  </r>
  <r>
    <s v="Rural+Urban"/>
    <x v="2"/>
    <x v="3"/>
    <n v="123.5"/>
    <n v="126.4"/>
    <n v="114.4"/>
    <n v="126.6"/>
    <n v="109.2"/>
    <n v="132.5"/>
    <n v="128.6"/>
    <n v="124.8"/>
    <n v="95.7"/>
    <n v="122.4"/>
    <n v="118.5"/>
    <n v="129.1"/>
    <n v="124"/>
    <n v="1575.7"/>
    <n v="126.9"/>
    <n v="126.9"/>
    <n v="124.7"/>
    <n v="120.8"/>
    <n v="124.1"/>
    <n v="369.6"/>
    <n v="119.2"/>
    <n v="118.7"/>
    <n v="119.7"/>
    <n v="238.9"/>
    <n v="117.1"/>
    <n v="110.1"/>
    <x v="27"/>
    <x v="26"/>
    <n v="111.7"/>
    <n v="227.60000000000002"/>
    <x v="24"/>
    <n v="120.7"/>
  </r>
  <r>
    <s v="Rural+Urban"/>
    <x v="2"/>
    <x v="4"/>
    <n v="123.6"/>
    <n v="128"/>
    <n v="115"/>
    <n v="127.3"/>
    <n v="109.8"/>
    <n v="132.6"/>
    <n v="130.9"/>
    <n v="130.5"/>
    <n v="95.3"/>
    <n v="123.4"/>
    <n v="119.2"/>
    <n v="129.80000000000001"/>
    <n v="125"/>
    <n v="1590.4"/>
    <n v="127.9"/>
    <n v="127.9"/>
    <n v="125.4"/>
    <n v="121.3"/>
    <n v="124.7"/>
    <n v="371.4"/>
    <n v="119.6"/>
    <n v="119.2"/>
    <n v="120.2"/>
    <n v="239.8"/>
    <n v="117.7"/>
    <n v="112"/>
    <x v="28"/>
    <x v="27"/>
    <n v="112.3"/>
    <n v="228.6"/>
    <x v="25"/>
    <n v="121.6"/>
  </r>
  <r>
    <s v="Rural+Urban"/>
    <x v="2"/>
    <x v="5"/>
    <n v="123.9"/>
    <n v="131.80000000000001"/>
    <n v="121.6"/>
    <n v="128.19999999999999"/>
    <n v="111.1"/>
    <n v="132.80000000000001"/>
    <n v="139.1"/>
    <n v="137.4"/>
    <n v="94.1"/>
    <n v="125.5"/>
    <n v="119.8"/>
    <n v="130.9"/>
    <n v="127.3"/>
    <n v="1623.5"/>
    <n v="129.19999999999999"/>
    <n v="129.19999999999999"/>
    <n v="126.4"/>
    <n v="122"/>
    <n v="125.7"/>
    <n v="374.1"/>
    <n v="119"/>
    <n v="119.8"/>
    <n v="121.1"/>
    <n v="240.1"/>
    <n v="118.5"/>
    <n v="112.9"/>
    <x v="29"/>
    <x v="28"/>
    <n v="112.8"/>
    <n v="229.7"/>
    <x v="26"/>
    <n v="123"/>
  </r>
  <r>
    <s v="Rural+Urban"/>
    <x v="2"/>
    <x v="6"/>
    <n v="123.7"/>
    <n v="132.5"/>
    <n v="121"/>
    <n v="128.30000000000001"/>
    <n v="110.9"/>
    <n v="133.1"/>
    <n v="145.1"/>
    <n v="139.1"/>
    <n v="91.3"/>
    <n v="126.1"/>
    <n v="119.9"/>
    <n v="131.4"/>
    <n v="128.19999999999999"/>
    <n v="1630.6000000000001"/>
    <n v="130.4"/>
    <n v="130.4"/>
    <n v="126.7"/>
    <n v="122.3"/>
    <n v="126.1"/>
    <n v="375.1"/>
    <n v="119.9"/>
    <n v="120.1"/>
    <n v="121.3"/>
    <n v="241.2"/>
    <n v="119"/>
    <n v="112.7"/>
    <x v="30"/>
    <x v="29"/>
    <n v="112.3"/>
    <n v="229.5"/>
    <x v="27"/>
    <n v="123.6"/>
  </r>
  <r>
    <s v="Rural+Urban"/>
    <x v="2"/>
    <x v="7"/>
    <n v="124.2"/>
    <n v="131.4"/>
    <n v="120.1"/>
    <n v="128.5"/>
    <n v="111.4"/>
    <n v="132.30000000000001"/>
    <n v="157.6"/>
    <n v="144"/>
    <n v="90.5"/>
    <n v="126.8"/>
    <n v="120.4"/>
    <n v="132.1"/>
    <n v="130.30000000000001"/>
    <n v="1649.6"/>
    <n v="131.19999999999999"/>
    <n v="131.19999999999999"/>
    <n v="127.2"/>
    <n v="122.9"/>
    <n v="126.6"/>
    <n v="376.70000000000005"/>
    <n v="120.9"/>
    <n v="120.6"/>
    <n v="122"/>
    <n v="242.9"/>
    <n v="119.4"/>
    <n v="111.7"/>
    <x v="31"/>
    <x v="30"/>
    <n v="112.3"/>
    <n v="230.1"/>
    <x v="27"/>
    <n v="124.8"/>
  </r>
  <r>
    <s v="Rural+Urban"/>
    <x v="2"/>
    <x v="8"/>
    <n v="124.6"/>
    <n v="130.4"/>
    <n v="118.7"/>
    <n v="128.9"/>
    <n v="111.9"/>
    <n v="128.4"/>
    <n v="162.19999999999999"/>
    <n v="150"/>
    <n v="90.4"/>
    <n v="128.4"/>
    <n v="120.7"/>
    <n v="132.5"/>
    <n v="131.19999999999999"/>
    <n v="1658.3000000000002"/>
    <n v="132"/>
    <n v="132"/>
    <n v="127.9"/>
    <n v="123.4"/>
    <n v="127.2"/>
    <n v="378.5"/>
    <n v="121.6"/>
    <n v="120.4"/>
    <n v="122.6"/>
    <n v="244.2"/>
    <n v="119.8"/>
    <n v="111.3"/>
    <x v="32"/>
    <x v="31"/>
    <n v="113.4"/>
    <n v="231.7"/>
    <x v="28"/>
    <n v="125.4"/>
  </r>
  <r>
    <s v="Rural+Urban"/>
    <x v="2"/>
    <x v="9"/>
    <n v="125"/>
    <n v="129.80000000000001"/>
    <n v="118.9"/>
    <n v="129.1"/>
    <n v="113.3"/>
    <n v="129"/>
    <n v="160.4"/>
    <n v="165.3"/>
    <n v="92.3"/>
    <n v="129.69999999999999"/>
    <n v="121.1"/>
    <n v="133"/>
    <n v="132.1"/>
    <n v="1678.9999999999998"/>
    <n v="132.5"/>
    <n v="132.5"/>
    <n v="128.5"/>
    <n v="123.8"/>
    <n v="127.8"/>
    <n v="380.1"/>
    <n v="122.4"/>
    <n v="120.8"/>
    <n v="123"/>
    <n v="245.4"/>
    <n v="120.4"/>
    <n v="111.4"/>
    <x v="33"/>
    <x v="32"/>
    <n v="113.9"/>
    <n v="232.60000000000002"/>
    <x v="29"/>
    <n v="126.1"/>
  </r>
  <r>
    <s v="Rural+Urban"/>
    <x v="2"/>
    <x v="10"/>
    <n v="125.4"/>
    <n v="130.30000000000001"/>
    <n v="121.6"/>
    <n v="129.19999999999999"/>
    <n v="114.9"/>
    <n v="128.19999999999999"/>
    <n v="158.4"/>
    <n v="171.2"/>
    <n v="93.3"/>
    <n v="131.19999999999999"/>
    <n v="121.7"/>
    <n v="134"/>
    <n v="132.69999999999999"/>
    <n v="1692.1"/>
    <n v="133.6"/>
    <n v="133.6"/>
    <n v="129.30000000000001"/>
    <n v="124.5"/>
    <n v="128.6"/>
    <n v="382.4"/>
    <n v="122.9"/>
    <n v="121.6"/>
    <n v="123.4"/>
    <n v="246.3"/>
    <n v="120.9"/>
    <n v="111.5"/>
    <x v="34"/>
    <x v="33"/>
    <n v="113.8"/>
    <n v="233"/>
    <x v="30"/>
    <n v="126.6"/>
  </r>
  <r>
    <s v="Rural+Urban"/>
    <x v="2"/>
    <x v="11"/>
    <n v="125.7"/>
    <n v="131.4"/>
    <n v="124.8"/>
    <n v="129.4"/>
    <n v="115.3"/>
    <n v="126.6"/>
    <n v="146.69999999999999"/>
    <n v="171.5"/>
    <n v="94.5"/>
    <n v="132.1"/>
    <n v="122"/>
    <n v="134.69999999999999"/>
    <n v="131.4"/>
    <n v="1686.1000000000001"/>
    <n v="134.5"/>
    <n v="134.5"/>
    <n v="129.69999999999999"/>
    <n v="124.8"/>
    <n v="129"/>
    <n v="383.5"/>
    <n v="122.4"/>
    <n v="122"/>
    <n v="123.6"/>
    <n v="246"/>
    <n v="121.4"/>
    <n v="111.5"/>
    <x v="35"/>
    <x v="34"/>
    <n v="113.7"/>
    <n v="233.3"/>
    <x v="31"/>
    <n v="126.1"/>
  </r>
  <r>
    <s v="Rural+Urban"/>
    <x v="3"/>
    <x v="0"/>
    <n v="126.1"/>
    <n v="134.1"/>
    <n v="128.6"/>
    <n v="129.9"/>
    <n v="115.5"/>
    <n v="125.7"/>
    <n v="141.5"/>
    <n v="170.7"/>
    <n v="97.4"/>
    <n v="132.9"/>
    <n v="122.7"/>
    <n v="135.30000000000001"/>
    <n v="131.30000000000001"/>
    <n v="1691.7"/>
    <n v="135.19999999999999"/>
    <n v="135.19999999999999"/>
    <n v="130.30000000000001"/>
    <n v="125.1"/>
    <n v="129.5"/>
    <n v="384.9"/>
    <n v="123.4"/>
    <n v="122.7"/>
    <n v="124.2"/>
    <n v="247.60000000000002"/>
    <n v="122"/>
    <n v="111.1"/>
    <x v="36"/>
    <x v="33"/>
    <n v="114.5"/>
    <n v="234.3"/>
    <x v="32"/>
    <n v="126.3"/>
  </r>
  <r>
    <s v="Rural+Urban"/>
    <x v="3"/>
    <x v="1"/>
    <n v="126.4"/>
    <n v="134.19999999999999"/>
    <n v="128.69999999999999"/>
    <n v="130.30000000000001"/>
    <n v="114.8"/>
    <n v="124.9"/>
    <n v="130.30000000000001"/>
    <n v="167.4"/>
    <n v="98.8"/>
    <n v="133.6"/>
    <n v="123"/>
    <n v="135.80000000000001"/>
    <n v="129.9"/>
    <n v="1678.1"/>
    <n v="135.9"/>
    <n v="135.9"/>
    <n v="130.9"/>
    <n v="125.8"/>
    <n v="130.19999999999999"/>
    <n v="386.9"/>
    <n v="124.4"/>
    <n v="123.1"/>
    <n v="124.6"/>
    <n v="249"/>
    <n v="122.5"/>
    <n v="111.4"/>
    <x v="37"/>
    <x v="35"/>
    <n v="116.6"/>
    <n v="236.89999999999998"/>
    <x v="33"/>
    <n v="126"/>
  </r>
  <r>
    <s v="Rural+Urban"/>
    <x v="3"/>
    <x v="2"/>
    <n v="126.5"/>
    <n v="135.1"/>
    <n v="124.6"/>
    <n v="130.19999999999999"/>
    <n v="114.5"/>
    <n v="126.2"/>
    <n v="129.80000000000001"/>
    <n v="164.3"/>
    <n v="100.9"/>
    <n v="133.9"/>
    <n v="123.1"/>
    <n v="136.30000000000001"/>
    <n v="129.80000000000001"/>
    <n v="1675.2"/>
    <n v="136.5"/>
    <n v="136.5"/>
    <n v="131.30000000000001"/>
    <n v="126.1"/>
    <n v="130.5"/>
    <n v="387.9"/>
    <n v="124.9"/>
    <n v="122.4"/>
    <n v="125.1"/>
    <n v="250"/>
    <n v="122.9"/>
    <n v="110.9"/>
    <x v="38"/>
    <x v="36"/>
    <n v="117.3"/>
    <n v="237.89999999999998"/>
    <x v="34"/>
    <n v="126"/>
  </r>
  <r>
    <s v="Rural+Urban"/>
    <x v="3"/>
    <x v="3"/>
    <n v="126.6"/>
    <n v="136.80000000000001"/>
    <n v="122"/>
    <n v="130.9"/>
    <n v="114.8"/>
    <n v="134.80000000000001"/>
    <n v="135"/>
    <n v="167.5"/>
    <n v="106.4"/>
    <n v="134.4"/>
    <n v="123.6"/>
    <n v="136.69999999999999"/>
    <n v="131.80000000000001"/>
    <n v="1701.3"/>
    <n v="137.1"/>
    <n v="137.1"/>
    <n v="131.80000000000001"/>
    <n v="126.4"/>
    <n v="131"/>
    <n v="389.20000000000005"/>
    <n v="125.6"/>
    <n v="122.3"/>
    <n v="125.5"/>
    <n v="251.1"/>
    <n v="123.2"/>
    <n v="112.1"/>
    <x v="39"/>
    <x v="37"/>
    <n v="118.1"/>
    <n v="239.2"/>
    <x v="35"/>
    <n v="127.3"/>
  </r>
  <r>
    <s v="Rural+Urban"/>
    <x v="3"/>
    <x v="4"/>
    <n v="126.8"/>
    <n v="139.1"/>
    <n v="125.4"/>
    <n v="131.69999999999999"/>
    <n v="115"/>
    <n v="136"/>
    <n v="145.1"/>
    <n v="171.7"/>
    <n v="108.7"/>
    <n v="135.30000000000001"/>
    <n v="124.2"/>
    <n v="137.4"/>
    <n v="134"/>
    <n v="1730.4"/>
    <n v="137.69999999999999"/>
    <n v="137.69999999999999"/>
    <n v="132.19999999999999"/>
    <n v="126.8"/>
    <n v="131.4"/>
    <n v="390.4"/>
    <n v="126"/>
    <n v="122.7"/>
    <n v="126"/>
    <n v="252"/>
    <n v="123.7"/>
    <n v="112.8"/>
    <x v="40"/>
    <x v="38"/>
    <n v="119.2"/>
    <n v="240.7"/>
    <x v="36"/>
    <n v="128.6"/>
  </r>
  <r>
    <s v="Rural+Urban"/>
    <x v="3"/>
    <x v="5"/>
    <n v="127.7"/>
    <n v="140.5"/>
    <n v="128.30000000000001"/>
    <n v="132.6"/>
    <n v="115.5"/>
    <n v="136.5"/>
    <n v="159.69999999999999"/>
    <n v="174.3"/>
    <n v="109.9"/>
    <n v="136.30000000000001"/>
    <n v="124.4"/>
    <n v="138.1"/>
    <n v="136.80000000000001"/>
    <n v="1760.6"/>
    <n v="138.69999999999999"/>
    <n v="138.69999999999999"/>
    <n v="132.9"/>
    <n v="127.2"/>
    <n v="132"/>
    <n v="392.1"/>
    <n v="125.5"/>
    <n v="123.3"/>
    <n v="126.4"/>
    <n v="251.9"/>
    <n v="124.1"/>
    <n v="114.2"/>
    <x v="41"/>
    <x v="39"/>
    <n v="119.4"/>
    <n v="241.10000000000002"/>
    <x v="37"/>
    <n v="130.1"/>
  </r>
  <r>
    <s v="Rural+Urban"/>
    <x v="3"/>
    <x v="6"/>
    <n v="128.5"/>
    <n v="141.19999999999999"/>
    <n v="132.30000000000001"/>
    <n v="133.5"/>
    <n v="116.4"/>
    <n v="137.80000000000001"/>
    <n v="165.4"/>
    <n v="177.4"/>
    <n v="111.3"/>
    <n v="137.5"/>
    <n v="125"/>
    <n v="138.80000000000001"/>
    <n v="138.4"/>
    <n v="1783.5"/>
    <n v="139.30000000000001"/>
    <n v="139.30000000000001"/>
    <n v="133.5"/>
    <n v="127.6"/>
    <n v="132.69999999999999"/>
    <n v="393.8"/>
    <n v="126.4"/>
    <n v="123.4"/>
    <n v="126.9"/>
    <n v="253.3"/>
    <n v="124.5"/>
    <n v="113.9"/>
    <x v="42"/>
    <x v="40"/>
    <n v="120.5"/>
    <n v="242.9"/>
    <x v="38"/>
    <n v="131.1"/>
  </r>
  <r>
    <s v="Rural+Urban"/>
    <x v="3"/>
    <x v="7"/>
    <n v="129.30000000000001"/>
    <n v="139.30000000000001"/>
    <n v="131.6"/>
    <n v="134.1"/>
    <n v="116.9"/>
    <n v="138.1"/>
    <n v="159.1"/>
    <n v="175.6"/>
    <n v="112.9"/>
    <n v="138.1"/>
    <n v="125.5"/>
    <n v="139.5"/>
    <n v="137.9"/>
    <n v="1777.9"/>
    <n v="140.19999999999999"/>
    <n v="140.19999999999999"/>
    <n v="134.1"/>
    <n v="128.19999999999999"/>
    <n v="133.19999999999999"/>
    <n v="395.49999999999994"/>
    <n v="127.3"/>
    <n v="123.6"/>
    <n v="127.4"/>
    <n v="254.7"/>
    <n v="124.8"/>
    <n v="113.1"/>
    <x v="43"/>
    <x v="41"/>
    <n v="121.5"/>
    <n v="244.2"/>
    <x v="39"/>
    <n v="131.1"/>
  </r>
  <r>
    <s v="Rural+Urban"/>
    <x v="3"/>
    <x v="8"/>
    <n v="129.9"/>
    <n v="138"/>
    <n v="130.5"/>
    <n v="134.4"/>
    <n v="117.2"/>
    <n v="136.1"/>
    <n v="150.69999999999999"/>
    <n v="171.5"/>
    <n v="113.8"/>
    <n v="138.80000000000001"/>
    <n v="126"/>
    <n v="140.19999999999999"/>
    <n v="136.6"/>
    <n v="1763.6999999999998"/>
    <n v="141"/>
    <n v="141"/>
    <n v="134.6"/>
    <n v="128.6"/>
    <n v="133.80000000000001"/>
    <n v="397"/>
    <n v="127.9"/>
    <n v="124.1"/>
    <n v="127.9"/>
    <n v="255.8"/>
    <n v="125.4"/>
    <n v="114.3"/>
    <x v="44"/>
    <x v="42"/>
    <n v="122.1"/>
    <n v="245"/>
    <x v="40"/>
    <n v="130.9"/>
  </r>
  <r>
    <s v="Rural+Urban"/>
    <x v="3"/>
    <x v="9"/>
    <n v="130.5"/>
    <n v="137.9"/>
    <n v="130.19999999999999"/>
    <n v="134.80000000000001"/>
    <n v="117.8"/>
    <n v="134.69999999999999"/>
    <n v="151.19999999999999"/>
    <n v="172.1"/>
    <n v="114.1"/>
    <n v="139.30000000000001"/>
    <n v="126.1"/>
    <n v="141.1"/>
    <n v="137"/>
    <n v="1766.7999999999995"/>
    <n v="141.80000000000001"/>
    <n v="141.80000000000001"/>
    <n v="135.5"/>
    <n v="129.1"/>
    <n v="134.5"/>
    <n v="399.1"/>
    <n v="128.69999999999999"/>
    <n v="124.3"/>
    <n v="128.4"/>
    <n v="257.10000000000002"/>
    <n v="126.1"/>
    <n v="115.2"/>
    <x v="45"/>
    <x v="43"/>
    <n v="122.1"/>
    <n v="245.6"/>
    <x v="41"/>
    <n v="131.4"/>
  </r>
  <r>
    <s v="Rural+Urban"/>
    <x v="3"/>
    <x v="10"/>
    <n v="131.4"/>
    <n v="137.80000000000001"/>
    <n v="132"/>
    <n v="135"/>
    <n v="118"/>
    <n v="134.1"/>
    <n v="141.9"/>
    <n v="171.7"/>
    <n v="114.1"/>
    <n v="139.69999999999999"/>
    <n v="126.2"/>
    <n v="141.80000000000001"/>
    <n v="136.1"/>
    <n v="1759.8"/>
    <n v="142"/>
    <n v="142"/>
    <n v="135.80000000000001"/>
    <n v="129.30000000000001"/>
    <n v="135"/>
    <n v="400.1"/>
    <n v="129.1"/>
    <n v="125"/>
    <n v="128.6"/>
    <n v="257.7"/>
    <n v="126.4"/>
    <n v="115.7"/>
    <x v="46"/>
    <x v="44"/>
    <n v="122.6"/>
    <n v="246.6"/>
    <x v="42"/>
    <n v="131.19999999999999"/>
  </r>
  <r>
    <s v="Rural+Urban"/>
    <x v="3"/>
    <x v="11"/>
    <n v="132.30000000000001"/>
    <n v="137.6"/>
    <n v="132.9"/>
    <n v="135.1"/>
    <n v="118.6"/>
    <n v="132.69999999999999"/>
    <n v="125.3"/>
    <n v="168.7"/>
    <n v="114.4"/>
    <n v="140.19999999999999"/>
    <n v="126.6"/>
    <n v="142.30000000000001"/>
    <n v="134"/>
    <n v="1740.7"/>
    <n v="143.1"/>
    <n v="143.1"/>
    <n v="136.30000000000001"/>
    <n v="129.80000000000001"/>
    <n v="135.4"/>
    <n v="401.5"/>
    <n v="128.5"/>
    <n v="126.6"/>
    <n v="129.19999999999999"/>
    <n v="257.7"/>
    <n v="126.9"/>
    <n v="116"/>
    <x v="47"/>
    <x v="45"/>
    <n v="121.1"/>
    <n v="245.3"/>
    <x v="43"/>
    <n v="130.4"/>
  </r>
  <r>
    <s v="Rural+Urban"/>
    <x v="4"/>
    <x v="0"/>
    <n v="132.80000000000001"/>
    <n v="138.19999999999999"/>
    <n v="132.19999999999999"/>
    <n v="135.4"/>
    <n v="119.1"/>
    <n v="133"/>
    <n v="119.4"/>
    <n v="159.5"/>
    <n v="115.6"/>
    <n v="139.6"/>
    <n v="126.6"/>
    <n v="142.80000000000001"/>
    <n v="133.1"/>
    <n v="1727.2999999999995"/>
    <n v="143.80000000000001"/>
    <n v="143.80000000000001"/>
    <n v="136.6"/>
    <n v="130.19999999999999"/>
    <n v="135.6"/>
    <n v="402.4"/>
    <n v="129.6"/>
    <n v="126.8"/>
    <n v="129.4"/>
    <n v="259"/>
    <n v="127.1"/>
    <n v="117"/>
    <x v="47"/>
    <x v="46"/>
    <n v="121.7"/>
    <n v="245.9"/>
    <x v="44"/>
    <n v="130.30000000000001"/>
  </r>
  <r>
    <s v="Rural+Urban"/>
    <x v="4"/>
    <x v="1"/>
    <n v="133.1"/>
    <n v="138.80000000000001"/>
    <n v="129.30000000000001"/>
    <n v="135.80000000000001"/>
    <n v="119.2"/>
    <n v="135.30000000000001"/>
    <n v="119.5"/>
    <n v="152.19999999999999"/>
    <n v="117.3"/>
    <n v="138.69999999999999"/>
    <n v="126.9"/>
    <n v="143.19999999999999"/>
    <n v="133"/>
    <n v="1722.3000000000002"/>
    <n v="144.4"/>
    <n v="144.4"/>
    <n v="136.80000000000001"/>
    <n v="130.30000000000001"/>
    <n v="135.9"/>
    <n v="403"/>
    <n v="130.5"/>
    <n v="127.9"/>
    <n v="129.69999999999999"/>
    <n v="260.2"/>
    <n v="127.4"/>
    <n v="117.4"/>
    <x v="48"/>
    <x v="47"/>
    <n v="122.6"/>
    <n v="247.2"/>
    <x v="45"/>
    <n v="130.6"/>
  </r>
  <r>
    <s v="Rural+Urban"/>
    <x v="4"/>
    <x v="2"/>
    <n v="133.30000000000001"/>
    <n v="139"/>
    <n v="128.6"/>
    <n v="136.30000000000001"/>
    <n v="118.8"/>
    <n v="138.30000000000001"/>
    <n v="120.5"/>
    <n v="143.9"/>
    <n v="118"/>
    <n v="137.9"/>
    <n v="127.2"/>
    <n v="144"/>
    <n v="133.1"/>
    <n v="1718.9"/>
    <n v="145.1"/>
    <n v="145.1"/>
    <n v="137.30000000000001"/>
    <n v="130.6"/>
    <n v="136.4"/>
    <n v="404.29999999999995"/>
    <n v="131.1"/>
    <n v="129.1"/>
    <n v="130.1"/>
    <n v="261.2"/>
    <n v="127.8"/>
    <n v="117.6"/>
    <x v="49"/>
    <x v="48"/>
    <n v="122.6"/>
    <n v="247.6"/>
    <x v="46"/>
    <n v="130.9"/>
  </r>
  <r>
    <s v="Rural+Urban"/>
    <x v="4"/>
    <x v="3"/>
    <n v="133"/>
    <n v="139.4"/>
    <n v="126.1"/>
    <n v="137.19999999999999"/>
    <n v="118.4"/>
    <n v="139.9"/>
    <n v="123.4"/>
    <n v="140.9"/>
    <n v="118.5"/>
    <n v="136.5"/>
    <n v="127.4"/>
    <n v="144.19999999999999"/>
    <n v="133.5"/>
    <n v="1718.4"/>
    <n v="145.4"/>
    <n v="145.4"/>
    <n v="138"/>
    <n v="131.1"/>
    <n v="137"/>
    <n v="406.1"/>
    <n v="131.69999999999999"/>
    <n v="129.80000000000001"/>
    <n v="130.4"/>
    <n v="262.10000000000002"/>
    <n v="128.1"/>
    <n v="116.6"/>
    <x v="50"/>
    <x v="49"/>
    <n v="123.1"/>
    <n v="248.2"/>
    <x v="46"/>
    <n v="131.1"/>
  </r>
  <r>
    <s v="Rural+Urban"/>
    <x v="4"/>
    <x v="4"/>
    <n v="132.9"/>
    <n v="141.6"/>
    <n v="126.3"/>
    <n v="137.69999999999999"/>
    <n v="118.1"/>
    <n v="137.9"/>
    <n v="125.6"/>
    <n v="138.30000000000001"/>
    <n v="119.4"/>
    <n v="136"/>
    <n v="127.6"/>
    <n v="144.5"/>
    <n v="133.69999999999999"/>
    <n v="1719.6000000000001"/>
    <n v="146.19999999999999"/>
    <n v="146.19999999999999"/>
    <n v="138.19999999999999"/>
    <n v="131.4"/>
    <n v="137.19999999999999"/>
    <n v="406.8"/>
    <n v="132.1"/>
    <n v="129.4"/>
    <n v="130.9"/>
    <n v="263"/>
    <n v="128.4"/>
    <n v="116.7"/>
    <x v="51"/>
    <x v="50"/>
    <n v="123"/>
    <n v="248.7"/>
    <x v="47"/>
    <n v="131.4"/>
  </r>
  <r>
    <s v="Rural+Urban"/>
    <x v="4"/>
    <x v="5"/>
    <n v="133.30000000000001"/>
    <n v="145.5"/>
    <n v="128.1"/>
    <n v="138.1"/>
    <n v="118.2"/>
    <n v="139.19999999999999"/>
    <n v="133.30000000000001"/>
    <n v="136.19999999999999"/>
    <n v="119.6"/>
    <n v="135.30000000000001"/>
    <n v="127.8"/>
    <n v="144.9"/>
    <n v="135.19999999999999"/>
    <n v="1734.7"/>
    <n v="146.5"/>
    <n v="146.5"/>
    <n v="138.5"/>
    <n v="131.69999999999999"/>
    <n v="137.5"/>
    <n v="407.7"/>
    <n v="131.4"/>
    <n v="128.80000000000001"/>
    <n v="131.19999999999999"/>
    <n v="262.60000000000002"/>
    <n v="128.5"/>
    <n v="116.5"/>
    <x v="52"/>
    <x v="51"/>
    <n v="123.4"/>
    <n v="249.3"/>
    <x v="48"/>
    <n v="132"/>
  </r>
  <r>
    <s v="Rural+Urban"/>
    <x v="4"/>
    <x v="6"/>
    <n v="133.6"/>
    <n v="145.69999999999999"/>
    <n v="129.6"/>
    <n v="138.5"/>
    <n v="118.1"/>
    <n v="141.80000000000001"/>
    <n v="159.5"/>
    <n v="133.6"/>
    <n v="120.5"/>
    <n v="135.19999999999999"/>
    <n v="128.5"/>
    <n v="145.80000000000001"/>
    <n v="139"/>
    <n v="1769.3999999999999"/>
    <n v="148.19999999999999"/>
    <n v="148.19999999999999"/>
    <n v="139.30000000000001"/>
    <n v="132.1"/>
    <n v="138.30000000000001"/>
    <n v="409.7"/>
    <n v="132.6"/>
    <n v="129.4"/>
    <n v="131.9"/>
    <n v="264.5"/>
    <n v="129.4"/>
    <n v="116"/>
    <x v="53"/>
    <x v="52"/>
    <n v="123.6"/>
    <n v="250.2"/>
    <x v="49"/>
    <n v="134.19999999999999"/>
  </r>
  <r>
    <s v="Rural+Urban"/>
    <x v="4"/>
    <x v="7"/>
    <n v="134.30000000000001"/>
    <n v="143.4"/>
    <n v="129.30000000000001"/>
    <n v="139"/>
    <n v="118.1"/>
    <n v="145.5"/>
    <n v="168.6"/>
    <n v="132.69999999999999"/>
    <n v="121.2"/>
    <n v="135.6"/>
    <n v="128.69999999999999"/>
    <n v="146.80000000000001"/>
    <n v="140.6"/>
    <n v="1783.8"/>
    <n v="149.80000000000001"/>
    <n v="149.80000000000001"/>
    <n v="140.30000000000001"/>
    <n v="133"/>
    <n v="139.30000000000001"/>
    <n v="412.6"/>
    <n v="134.4"/>
    <n v="129.80000000000001"/>
    <n v="132.80000000000001"/>
    <n v="267.20000000000005"/>
    <n v="130.19999999999999"/>
    <n v="117.3"/>
    <x v="54"/>
    <x v="53"/>
    <n v="124.5"/>
    <n v="251.8"/>
    <x v="50"/>
    <n v="135.4"/>
  </r>
  <r>
    <s v="Rural+Urban"/>
    <x v="4"/>
    <x v="8"/>
    <n v="134.69999999999999"/>
    <n v="142.4"/>
    <n v="130.19999999999999"/>
    <n v="139.6"/>
    <n v="118.4"/>
    <n v="143"/>
    <n v="156.6"/>
    <n v="132.9"/>
    <n v="121.5"/>
    <n v="135.6"/>
    <n v="128.80000000000001"/>
    <n v="147.30000000000001"/>
    <n v="139"/>
    <n v="1769.9999999999998"/>
    <n v="150.80000000000001"/>
    <n v="150.80000000000001"/>
    <n v="141.1"/>
    <n v="133.4"/>
    <n v="140"/>
    <n v="414.5"/>
    <n v="135.69999999999999"/>
    <n v="131"/>
    <n v="133.30000000000001"/>
    <n v="269"/>
    <n v="130.6"/>
    <n v="118.3"/>
    <x v="55"/>
    <x v="54"/>
    <n v="125.7"/>
    <n v="253.60000000000002"/>
    <x v="51"/>
    <n v="135.19999999999999"/>
  </r>
  <r>
    <s v="Rural+Urban"/>
    <x v="4"/>
    <x v="9"/>
    <n v="135.30000000000001"/>
    <n v="142.19999999999999"/>
    <n v="131.19999999999999"/>
    <n v="140.6"/>
    <n v="119"/>
    <n v="141.5"/>
    <n v="162.6"/>
    <n v="132.30000000000001"/>
    <n v="121.8"/>
    <n v="136.30000000000001"/>
    <n v="128.69999999999999"/>
    <n v="148.1"/>
    <n v="140.1"/>
    <n v="1779.6999999999998"/>
    <n v="151.6"/>
    <n v="151.6"/>
    <n v="142"/>
    <n v="134.1"/>
    <n v="140.80000000000001"/>
    <n v="416.90000000000003"/>
    <n v="137.30000000000001"/>
    <n v="132.19999999999999"/>
    <n v="133.6"/>
    <n v="270.89999999999998"/>
    <n v="131.30000000000001"/>
    <n v="117.8"/>
    <x v="56"/>
    <x v="55"/>
    <n v="126.2"/>
    <n v="254.60000000000002"/>
    <x v="52"/>
    <n v="136.1"/>
  </r>
  <r>
    <s v="Rural+Urban"/>
    <x v="4"/>
    <x v="10"/>
    <n v="135.69999999999999"/>
    <n v="142.4"/>
    <n v="142.9"/>
    <n v="140.80000000000001"/>
    <n v="119.2"/>
    <n v="142.19999999999999"/>
    <n v="173.8"/>
    <n v="131.19999999999999"/>
    <n v="123"/>
    <n v="136.80000000000001"/>
    <n v="129.19999999999999"/>
    <n v="148.9"/>
    <n v="142.1"/>
    <n v="1808.2"/>
    <n v="153.19999999999999"/>
    <n v="153.19999999999999"/>
    <n v="143"/>
    <n v="134.80000000000001"/>
    <n v="141.80000000000001"/>
    <n v="419.6"/>
    <n v="138.6"/>
    <n v="135.30000000000001"/>
    <n v="134.4"/>
    <n v="273"/>
    <n v="132.6"/>
    <n v="118.3"/>
    <x v="57"/>
    <x v="56"/>
    <n v="126.8"/>
    <n v="255.7"/>
    <x v="53"/>
    <n v="137.6"/>
  </r>
  <r>
    <s v="Rural+Urban"/>
    <x v="4"/>
    <x v="11"/>
    <n v="135.80000000000001"/>
    <n v="143.30000000000001"/>
    <n v="145.19999999999999"/>
    <n v="141"/>
    <n v="120.5"/>
    <n v="141.5"/>
    <n v="161.69999999999999"/>
    <n v="129.1"/>
    <n v="121.5"/>
    <n v="137.1"/>
    <n v="128.80000000000001"/>
    <n v="149"/>
    <n v="140.5"/>
    <n v="1794.9999999999998"/>
    <n v="154.19999999999999"/>
    <n v="154.19999999999999"/>
    <n v="143.1"/>
    <n v="135.1"/>
    <n v="142"/>
    <n v="420.2"/>
    <n v="139.1"/>
    <n v="136.6"/>
    <n v="134.69999999999999"/>
    <n v="273.79999999999995"/>
    <n v="133.1"/>
    <n v="118.5"/>
    <x v="58"/>
    <x v="57"/>
    <n v="126.5"/>
    <n v="255.5"/>
    <x v="54"/>
    <n v="137.19999999999999"/>
  </r>
  <r>
    <s v="Rural+Urban"/>
    <x v="5"/>
    <x v="0"/>
    <n v="136"/>
    <n v="144.19999999999999"/>
    <n v="143.69999999999999"/>
    <n v="141.1"/>
    <n v="120.7"/>
    <n v="141.30000000000001"/>
    <n v="151.6"/>
    <n v="127.3"/>
    <n v="118.8"/>
    <n v="137.5"/>
    <n v="129"/>
    <n v="149.5"/>
    <n v="139.19999999999999"/>
    <n v="1779.9"/>
    <n v="154.69999999999999"/>
    <n v="154.69999999999999"/>
    <n v="143.5"/>
    <n v="135.5"/>
    <n v="142.30000000000001"/>
    <n v="421.3"/>
    <n v="140.4"/>
    <n v="136.6"/>
    <n v="134.9"/>
    <n v="275.3"/>
    <n v="133.30000000000001"/>
    <n v="119.3"/>
    <x v="59"/>
    <x v="58"/>
    <n v="127.3"/>
    <n v="257"/>
    <x v="55"/>
    <n v="136.9"/>
  </r>
  <r>
    <s v="Rural+Urban"/>
    <x v="5"/>
    <x v="1"/>
    <n v="135.9"/>
    <n v="143.5"/>
    <n v="140.30000000000001"/>
    <n v="140.9"/>
    <n v="120.4"/>
    <n v="142.9"/>
    <n v="140.5"/>
    <n v="125.8"/>
    <n v="117.1"/>
    <n v="137.30000000000001"/>
    <n v="128.6"/>
    <n v="149.6"/>
    <n v="137.6"/>
    <n v="1760.3999999999996"/>
    <n v="154.9"/>
    <n v="154.9"/>
    <n v="143.80000000000001"/>
    <n v="135.6"/>
    <n v="142.6"/>
    <n v="422"/>
    <n v="141.30000000000001"/>
    <n v="136.69999999999999"/>
    <n v="135.19999999999999"/>
    <n v="276.5"/>
    <n v="133.80000000000001"/>
    <n v="120.2"/>
    <x v="60"/>
    <x v="58"/>
    <n v="127.7"/>
    <n v="257.60000000000002"/>
    <x v="56"/>
    <n v="136.4"/>
  </r>
  <r>
    <s v="Rural+Urban"/>
    <x v="5"/>
    <x v="2"/>
    <n v="136.19999999999999"/>
    <n v="143.6"/>
    <n v="138.30000000000001"/>
    <n v="141.19999999999999"/>
    <n v="120.7"/>
    <n v="146.19999999999999"/>
    <n v="134.6"/>
    <n v="124.6"/>
    <n v="116.1"/>
    <n v="137.80000000000001"/>
    <n v="129.1"/>
    <n v="150.4"/>
    <n v="137.19999999999999"/>
    <n v="1756"/>
    <n v="156.30000000000001"/>
    <n v="156.30000000000001"/>
    <n v="144.30000000000001"/>
    <n v="136.19999999999999"/>
    <n v="143.1"/>
    <n v="423.6"/>
    <n v="142"/>
    <n v="136.5"/>
    <n v="135.6"/>
    <n v="277.60000000000002"/>
    <n v="134.30000000000001"/>
    <n v="121"/>
    <x v="61"/>
    <x v="59"/>
    <n v="128.19999999999999"/>
    <n v="258.60000000000002"/>
    <x v="57"/>
    <n v="136.5"/>
  </r>
  <r>
    <s v="Rural+Urban"/>
    <x v="5"/>
    <x v="3"/>
    <n v="136.4"/>
    <n v="144.4"/>
    <n v="133.9"/>
    <n v="141.6"/>
    <n v="121"/>
    <n v="153.5"/>
    <n v="132.6"/>
    <n v="123.5"/>
    <n v="113.7"/>
    <n v="138.19999999999999"/>
    <n v="129.6"/>
    <n v="151.19999999999999"/>
    <n v="137.5"/>
    <n v="1757.1000000000001"/>
    <n v="156.9"/>
    <n v="156.9"/>
    <n v="145.30000000000001"/>
    <n v="136.69999999999999"/>
    <n v="144"/>
    <n v="426"/>
    <n v="142.9"/>
    <n v="136.5"/>
    <n v="136.6"/>
    <n v="279.5"/>
    <n v="135.19999999999999"/>
    <n v="121.9"/>
    <x v="62"/>
    <x v="60"/>
    <n v="129.19999999999999"/>
    <n v="260.5"/>
    <x v="58"/>
    <n v="137.1"/>
  </r>
  <r>
    <s v="Rural+Urban"/>
    <x v="5"/>
    <x v="4"/>
    <n v="136.6"/>
    <n v="146.6"/>
    <n v="133.6"/>
    <n v="142.1"/>
    <n v="121"/>
    <n v="154.6"/>
    <n v="135.6"/>
    <n v="122.3"/>
    <n v="109.6"/>
    <n v="138.1"/>
    <n v="129.9"/>
    <n v="151.69999999999999"/>
    <n v="138.1"/>
    <n v="1759.8"/>
    <n v="157.9"/>
    <n v="157.9"/>
    <n v="146"/>
    <n v="137.4"/>
    <n v="144.69999999999999"/>
    <n v="428.09999999999997"/>
    <n v="143.19999999999999"/>
    <n v="136.9"/>
    <n v="137.4"/>
    <n v="280.60000000000002"/>
    <n v="136"/>
    <n v="122.9"/>
    <x v="63"/>
    <x v="61"/>
    <n v="129.9"/>
    <n v="261.70000000000005"/>
    <x v="59"/>
    <n v="137.80000000000001"/>
  </r>
  <r>
    <s v="Rural+Urban"/>
    <x v="5"/>
    <x v="5"/>
    <n v="136.9"/>
    <n v="148.69999999999999"/>
    <n v="135.6"/>
    <n v="142.30000000000001"/>
    <n v="121.3"/>
    <n v="153.19999999999999"/>
    <n v="143.69999999999999"/>
    <n v="121.4"/>
    <n v="111.1"/>
    <n v="138.4"/>
    <n v="130.30000000000001"/>
    <n v="151.80000000000001"/>
    <n v="139.4"/>
    <n v="1774.1000000000001"/>
    <n v="158.30000000000001"/>
    <n v="158.30000000000001"/>
    <n v="146.4"/>
    <n v="138.1"/>
    <n v="145.19999999999999"/>
    <n v="429.7"/>
    <n v="142.5"/>
    <n v="138.1"/>
    <n v="137.9"/>
    <n v="280.39999999999998"/>
    <n v="136.19999999999999"/>
    <n v="123.7"/>
    <x v="64"/>
    <x v="62"/>
    <n v="130.1"/>
    <n v="262.7"/>
    <x v="60"/>
    <n v="138.5"/>
  </r>
  <r>
    <s v="Rural+Urban"/>
    <x v="5"/>
    <x v="6"/>
    <n v="137.5"/>
    <n v="149.1"/>
    <n v="139.19999999999999"/>
    <n v="142.5"/>
    <n v="121.4"/>
    <n v="151.6"/>
    <n v="155.9"/>
    <n v="121.7"/>
    <n v="113.5"/>
    <n v="138.9"/>
    <n v="130.30000000000001"/>
    <n v="152.30000000000001"/>
    <n v="141.4"/>
    <n v="1795.3"/>
    <n v="157.5"/>
    <n v="157.5"/>
    <n v="146.80000000000001"/>
    <n v="138.4"/>
    <n v="145.6"/>
    <n v="430.80000000000007"/>
    <n v="143.6"/>
    <n v="139.69999999999999"/>
    <n v="138.6"/>
    <n v="282.2"/>
    <n v="137"/>
    <n v="123.6"/>
    <x v="65"/>
    <x v="63"/>
    <n v="130.1"/>
    <n v="263.2"/>
    <x v="61"/>
    <n v="139.80000000000001"/>
  </r>
  <r>
    <s v="Rural+Urban"/>
    <x v="5"/>
    <x v="7"/>
    <n v="138.30000000000001"/>
    <n v="148"/>
    <n v="138.1"/>
    <n v="142.6"/>
    <n v="122.2"/>
    <n v="150.6"/>
    <n v="156.6"/>
    <n v="122.4"/>
    <n v="114.7"/>
    <n v="139.4"/>
    <n v="131.1"/>
    <n v="153"/>
    <n v="141.69999999999999"/>
    <n v="1798.7000000000003"/>
    <n v="157.9"/>
    <n v="157.9"/>
    <n v="147.30000000000001"/>
    <n v="138.80000000000001"/>
    <n v="146.1"/>
    <n v="432.20000000000005"/>
    <n v="144.6"/>
    <n v="140.9"/>
    <n v="139.4"/>
    <n v="284"/>
    <n v="137.69999999999999"/>
    <n v="124.3"/>
    <x v="66"/>
    <x v="64"/>
    <n v="130.1"/>
    <n v="263.7"/>
    <x v="62"/>
    <n v="140.4"/>
  </r>
  <r>
    <s v="Rural+Urban"/>
    <x v="5"/>
    <x v="8"/>
    <n v="138.6"/>
    <n v="145.80000000000001"/>
    <n v="135.1"/>
    <n v="142.9"/>
    <n v="122.1"/>
    <n v="145.4"/>
    <n v="150"/>
    <n v="121.4"/>
    <n v="113.7"/>
    <n v="139.5"/>
    <n v="130.80000000000001"/>
    <n v="153.80000000000001"/>
    <n v="140.4"/>
    <n v="1779.5"/>
    <n v="159.19999999999999"/>
    <n v="159.19999999999999"/>
    <n v="147.69999999999999"/>
    <n v="139.1"/>
    <n v="146.5"/>
    <n v="433.29999999999995"/>
    <n v="145.30000000000001"/>
    <n v="142.30000000000001"/>
    <n v="139.69999999999999"/>
    <n v="285"/>
    <n v="138.4"/>
    <n v="126"/>
    <x v="67"/>
    <x v="65"/>
    <n v="130.9"/>
    <n v="265.39999999999998"/>
    <x v="63"/>
    <n v="140.19999999999999"/>
  </r>
  <r>
    <s v="Rural+Urban"/>
    <x v="5"/>
    <x v="9"/>
    <n v="137.4"/>
    <n v="149.5"/>
    <n v="137.30000000000001"/>
    <n v="141.9"/>
    <n v="121.1"/>
    <n v="142.5"/>
    <n v="146.69999999999999"/>
    <n v="119.1"/>
    <n v="111.9"/>
    <n v="141"/>
    <n v="133.6"/>
    <n v="154.5"/>
    <n v="139.69999999999999"/>
    <n v="1776.2"/>
    <n v="162.6"/>
    <n v="162.6"/>
    <n v="148"/>
    <n v="139.19999999999999"/>
    <n v="146.80000000000001"/>
    <n v="434"/>
    <n v="146.9"/>
    <n v="145.30000000000001"/>
    <n v="142.19999999999999"/>
    <n v="289.10000000000002"/>
    <n v="142.1"/>
    <n v="125.5"/>
    <x v="68"/>
    <x v="66"/>
    <n v="132"/>
    <n v="268.5"/>
    <x v="64"/>
    <n v="140.80000000000001"/>
  </r>
  <r>
    <s v="Rural+Urban"/>
    <x v="5"/>
    <x v="10"/>
    <n v="137.4"/>
    <n v="149.19999999999999"/>
    <n v="137.1"/>
    <n v="141.80000000000001"/>
    <n v="121.1"/>
    <n v="142.80000000000001"/>
    <n v="146.69999999999999"/>
    <n v="119.1"/>
    <n v="111.9"/>
    <n v="140.9"/>
    <n v="133.5"/>
    <n v="154.5"/>
    <n v="139.69999999999999"/>
    <n v="1775.7000000000003"/>
    <n v="162.6"/>
    <n v="162.6"/>
    <n v="148"/>
    <n v="139.1"/>
    <n v="146.69999999999999"/>
    <n v="433.8"/>
    <n v="146.9"/>
    <n v="145.1"/>
    <n v="142.19999999999999"/>
    <n v="289.10000000000002"/>
    <n v="142.1"/>
    <n v="125.5"/>
    <x v="68"/>
    <x v="66"/>
    <n v="132"/>
    <n v="268.5"/>
    <x v="64"/>
    <n v="140.80000000000001"/>
  </r>
  <r>
    <s v="Rural+Urban"/>
    <x v="5"/>
    <x v="11"/>
    <n v="137.5"/>
    <n v="150.5"/>
    <n v="138.80000000000001"/>
    <n v="142.1"/>
    <n v="122"/>
    <n v="139.4"/>
    <n v="135.19999999999999"/>
    <n v="119.8"/>
    <n v="110.3"/>
    <n v="140.6"/>
    <n v="133.80000000000001"/>
    <n v="154.6"/>
    <n v="138.19999999999999"/>
    <n v="1762.7999999999997"/>
    <n v="163"/>
    <n v="163"/>
    <n v="148.1"/>
    <n v="139.4"/>
    <n v="146.80000000000001"/>
    <n v="434.3"/>
    <n v="146.5"/>
    <n v="142.69999999999999"/>
    <n v="143.19999999999999"/>
    <n v="289.7"/>
    <n v="144.9"/>
    <n v="123.6"/>
    <x v="69"/>
    <x v="67"/>
    <n v="132.19999999999999"/>
    <n v="269"/>
    <x v="65"/>
    <n v="140.1"/>
  </r>
  <r>
    <s v="Rural+Urban"/>
    <x v="6"/>
    <x v="0"/>
    <n v="137.1"/>
    <n v="151.4"/>
    <n v="140.19999999999999"/>
    <n v="142.1"/>
    <n v="121.8"/>
    <n v="135.4"/>
    <n v="131.30000000000001"/>
    <n v="120.3"/>
    <n v="109.1"/>
    <n v="139.4"/>
    <n v="133.30000000000001"/>
    <n v="154.6"/>
    <n v="137.4"/>
    <n v="1753.3999999999999"/>
    <n v="163.19999999999999"/>
    <n v="163.19999999999999"/>
    <n v="147.6"/>
    <n v="139"/>
    <n v="146.4"/>
    <n v="433"/>
    <n v="147.69999999999999"/>
    <n v="139.5"/>
    <n v="143.6"/>
    <n v="291.29999999999995"/>
    <n v="145.1"/>
    <n v="123.3"/>
    <x v="70"/>
    <x v="68"/>
    <n v="132.80000000000001"/>
    <n v="269.5"/>
    <x v="66"/>
    <n v="139.6"/>
  </r>
  <r>
    <s v="Rural+Urban"/>
    <x v="6"/>
    <x v="1"/>
    <n v="137.6"/>
    <n v="152"/>
    <n v="141.5"/>
    <n v="142.19999999999999"/>
    <n v="122"/>
    <n v="136.4"/>
    <n v="129.69999999999999"/>
    <n v="121"/>
    <n v="109"/>
    <n v="139.69999999999999"/>
    <n v="133.6"/>
    <n v="154.9"/>
    <n v="137.5"/>
    <n v="1757.1"/>
    <n v="163.4"/>
    <n v="163.4"/>
    <n v="147.69999999999999"/>
    <n v="139.69999999999999"/>
    <n v="146.5"/>
    <n v="433.9"/>
    <n v="148.5"/>
    <n v="138.4"/>
    <n v="143.69999999999999"/>
    <n v="292.2"/>
    <n v="145.6"/>
    <n v="123.9"/>
    <x v="71"/>
    <x v="69"/>
    <n v="134.1"/>
    <n v="271.2"/>
    <x v="67"/>
    <n v="139.9"/>
  </r>
  <r>
    <s v="Rural+Urban"/>
    <x v="6"/>
    <x v="2"/>
    <n v="137.80000000000001"/>
    <n v="153"/>
    <n v="140.30000000000001"/>
    <n v="142.30000000000001"/>
    <n v="122"/>
    <n v="137.6"/>
    <n v="132.6"/>
    <n v="121.8"/>
    <n v="109"/>
    <n v="139.5"/>
    <n v="133.69999999999999"/>
    <n v="155.19999999999999"/>
    <n v="138.1"/>
    <n v="1762.9"/>
    <n v="163.5"/>
    <n v="163.5"/>
    <n v="147.9"/>
    <n v="139.9"/>
    <n v="146.69999999999999"/>
    <n v="434.5"/>
    <n v="149"/>
    <n v="139.69999999999999"/>
    <n v="143.80000000000001"/>
    <n v="292.8"/>
    <n v="146.19999999999999"/>
    <n v="124.6"/>
    <x v="72"/>
    <x v="69"/>
    <n v="133.4"/>
    <n v="271.10000000000002"/>
    <x v="68"/>
    <n v="140.4"/>
  </r>
  <r>
    <s v="Rural+Urban"/>
    <x v="6"/>
    <x v="4"/>
    <n v="138.30000000000001"/>
    <n v="158.5"/>
    <n v="136"/>
    <n v="142.5"/>
    <n v="122"/>
    <n v="146.5"/>
    <n v="143"/>
    <n v="124.9"/>
    <n v="109.9"/>
    <n v="139.9"/>
    <n v="134"/>
    <n v="155.5"/>
    <n v="140.9"/>
    <n v="1791.9000000000003"/>
    <n v="164.1"/>
    <n v="164.1"/>
    <n v="148.4"/>
    <n v="140.4"/>
    <n v="147.30000000000001"/>
    <n v="436.1"/>
    <n v="150.1"/>
    <n v="140.30000000000001"/>
    <n v="143.69999999999999"/>
    <n v="293.79999999999995"/>
    <n v="146.9"/>
    <n v="124.9"/>
    <x v="73"/>
    <x v="70"/>
    <n v="133.4"/>
    <n v="272.60000000000002"/>
    <x v="69"/>
    <n v="142"/>
  </r>
  <r>
    <s v="Rural+Urban"/>
    <x v="6"/>
    <x v="5"/>
    <n v="138.69999999999999"/>
    <n v="162.1"/>
    <n v="137.80000000000001"/>
    <n v="143.30000000000001"/>
    <n v="122.2"/>
    <n v="146.80000000000001"/>
    <n v="150.5"/>
    <n v="128.30000000000001"/>
    <n v="111"/>
    <n v="140.6"/>
    <n v="134.19999999999999"/>
    <n v="155.9"/>
    <n v="142.69999999999999"/>
    <n v="1814.1000000000001"/>
    <n v="164.9"/>
    <n v="164.9"/>
    <n v="148.6"/>
    <n v="140.4"/>
    <n v="147.4"/>
    <n v="436.4"/>
    <n v="149.4"/>
    <n v="141.19999999999999"/>
    <n v="143.80000000000001"/>
    <n v="293.20000000000005"/>
    <n v="147.4"/>
    <n v="124.6"/>
    <x v="74"/>
    <x v="71"/>
    <n v="134.30000000000001"/>
    <n v="273.89999999999998"/>
    <x v="70"/>
    <n v="142.9"/>
  </r>
  <r>
    <s v="Rural+Urban"/>
    <x v="6"/>
    <x v="6"/>
    <n v="139.30000000000001"/>
    <n v="162.69999999999999"/>
    <n v="140"/>
    <n v="144"/>
    <n v="122.5"/>
    <n v="150.30000000000001"/>
    <n v="160.30000000000001"/>
    <n v="130"/>
    <n v="111.1"/>
    <n v="141.69999999999999"/>
    <n v="134.69999999999999"/>
    <n v="156.19999999999999"/>
    <n v="144.69999999999999"/>
    <n v="1837.5"/>
    <n v="165.2"/>
    <n v="165.2"/>
    <n v="148.9"/>
    <n v="140.5"/>
    <n v="147.6"/>
    <n v="437"/>
    <n v="150.6"/>
    <n v="139.30000000000001"/>
    <n v="144.19999999999999"/>
    <n v="294.79999999999995"/>
    <n v="147.9"/>
    <n v="125.6"/>
    <x v="75"/>
    <x v="72"/>
    <n v="135.69999999999999"/>
    <n v="276.2"/>
    <x v="71"/>
    <n v="144.19999999999999"/>
  </r>
  <r>
    <s v="Rural+Urban"/>
    <x v="6"/>
    <x v="7"/>
    <n v="140.1"/>
    <n v="160.6"/>
    <n v="138.5"/>
    <n v="144.69999999999999"/>
    <n v="122.9"/>
    <n v="149.4"/>
    <n v="167.4"/>
    <n v="130.9"/>
    <n v="112"/>
    <n v="142.6"/>
    <n v="134.9"/>
    <n v="156.6"/>
    <n v="145.9"/>
    <n v="1846.5"/>
    <n v="165.8"/>
    <n v="165.8"/>
    <n v="149.1"/>
    <n v="140.6"/>
    <n v="147.9"/>
    <n v="437.6"/>
    <n v="151.6"/>
    <n v="138.5"/>
    <n v="144.5"/>
    <n v="296.10000000000002"/>
    <n v="148.5"/>
    <n v="125.8"/>
    <x v="76"/>
    <x v="73"/>
    <n v="138.4"/>
    <n v="279.3"/>
    <x v="72"/>
    <n v="145"/>
  </r>
  <r>
    <s v="Rural+Urban"/>
    <x v="6"/>
    <x v="8"/>
    <n v="140.9"/>
    <n v="160.80000000000001"/>
    <n v="139.6"/>
    <n v="145.4"/>
    <n v="123.5"/>
    <n v="146.6"/>
    <n v="173.2"/>
    <n v="131.6"/>
    <n v="113.2"/>
    <n v="144.1"/>
    <n v="135"/>
    <n v="156.80000000000001"/>
    <n v="147"/>
    <n v="1857.6999999999998"/>
    <n v="166.5"/>
    <n v="166.5"/>
    <n v="149.19999999999999"/>
    <n v="140.6"/>
    <n v="147.9"/>
    <n v="437.69999999999993"/>
    <n v="152.19999999999999"/>
    <n v="139.19999999999999"/>
    <n v="144.6"/>
    <n v="296.79999999999995"/>
    <n v="149"/>
    <n v="126.1"/>
    <x v="77"/>
    <x v="74"/>
    <n v="139.69999999999999"/>
    <n v="281"/>
    <x v="73"/>
    <n v="145.80000000000001"/>
  </r>
  <r>
    <s v="Rural+Urban"/>
    <x v="6"/>
    <x v="9"/>
    <n v="141.80000000000001"/>
    <n v="161"/>
    <n v="142.6"/>
    <n v="146.19999999999999"/>
    <n v="123.9"/>
    <n v="148"/>
    <n v="188.4"/>
    <n v="132.5"/>
    <n v="114"/>
    <n v="145.4"/>
    <n v="135.1"/>
    <n v="157.1"/>
    <n v="149.6"/>
    <n v="1885.5999999999997"/>
    <n v="167.1"/>
    <n v="167.1"/>
    <n v="149.4"/>
    <n v="140.80000000000001"/>
    <n v="148.19999999999999"/>
    <n v="438.40000000000003"/>
    <n v="153"/>
    <n v="140.6"/>
    <n v="145"/>
    <n v="298"/>
    <n v="149.4"/>
    <n v="126.3"/>
    <x v="78"/>
    <x v="75"/>
    <n v="140"/>
    <n v="281.7"/>
    <x v="74"/>
    <n v="147.19999999999999"/>
  </r>
  <r>
    <s v="Rural+Urban"/>
    <x v="6"/>
    <x v="10"/>
    <n v="142.5"/>
    <n v="163.19999999999999"/>
    <n v="145.6"/>
    <n v="146.69999999999999"/>
    <n v="124.3"/>
    <n v="147.4"/>
    <n v="199.6"/>
    <n v="135.69999999999999"/>
    <n v="114.2"/>
    <n v="147"/>
    <n v="135.30000000000001"/>
    <n v="157.5"/>
    <n v="151.9"/>
    <n v="1910.9"/>
    <n v="167.9"/>
    <n v="167.9"/>
    <n v="149.9"/>
    <n v="141"/>
    <n v="148.6"/>
    <n v="439.5"/>
    <n v="153.5"/>
    <n v="142.30000000000001"/>
    <n v="145.30000000000001"/>
    <n v="298.8"/>
    <n v="149.9"/>
    <n v="126.6"/>
    <x v="79"/>
    <x v="76"/>
    <n v="140.30000000000001"/>
    <n v="282.39999999999998"/>
    <x v="75"/>
    <n v="148.6"/>
  </r>
  <r>
    <s v="Rural+Urban"/>
    <x v="6"/>
    <x v="11"/>
    <n v="143.5"/>
    <n v="165"/>
    <n v="151.1"/>
    <n v="148.30000000000001"/>
    <n v="125.7"/>
    <n v="145.69999999999999"/>
    <n v="217"/>
    <n v="138.30000000000001"/>
    <n v="114"/>
    <n v="148.69999999999999"/>
    <n v="135.80000000000001"/>
    <n v="158"/>
    <n v="155"/>
    <n v="1946.1000000000001"/>
    <n v="168.5"/>
    <n v="168.5"/>
    <n v="150.30000000000001"/>
    <n v="141.30000000000001"/>
    <n v="149"/>
    <n v="440.6"/>
    <n v="152.80000000000001"/>
    <n v="143.69999999999999"/>
    <n v="145.80000000000001"/>
    <n v="298.60000000000002"/>
    <n v="150.4"/>
    <n v="129.80000000000001"/>
    <x v="80"/>
    <x v="77"/>
    <n v="140.4"/>
    <n v="282.70000000000005"/>
    <x v="76"/>
    <n v="150.4"/>
  </r>
  <r>
    <s v="Rural+Urban"/>
    <x v="7"/>
    <x v="0"/>
    <n v="144.30000000000001"/>
    <n v="167.4"/>
    <n v="154.9"/>
    <n v="150.1"/>
    <n v="129.9"/>
    <n v="143.19999999999999"/>
    <n v="197"/>
    <n v="140.4"/>
    <n v="114.1"/>
    <n v="150.9"/>
    <n v="136.1"/>
    <n v="158.6"/>
    <n v="153.5"/>
    <n v="1940.3999999999999"/>
    <n v="169.2"/>
    <n v="169.2"/>
    <n v="150.5"/>
    <n v="141.5"/>
    <n v="149.19999999999999"/>
    <n v="441.2"/>
    <n v="153.9"/>
    <n v="144.6"/>
    <n v="146.19999999999999"/>
    <n v="300.10000000000002"/>
    <n v="151.19999999999999"/>
    <n v="130.9"/>
    <x v="81"/>
    <x v="78"/>
    <n v="142.30000000000001"/>
    <n v="285.10000000000002"/>
    <x v="77"/>
    <n v="150.19999999999999"/>
  </r>
  <r>
    <s v="Rural+Urban"/>
    <x v="7"/>
    <x v="1"/>
    <n v="144.80000000000001"/>
    <n v="167.5"/>
    <n v="151.80000000000001"/>
    <n v="150.80000000000001"/>
    <n v="131.4"/>
    <n v="141.80000000000001"/>
    <n v="170.7"/>
    <n v="141.1"/>
    <n v="113.6"/>
    <n v="152"/>
    <n v="136.5"/>
    <n v="159.1"/>
    <n v="150.5"/>
    <n v="1911.6"/>
    <n v="170.1"/>
    <n v="170.1"/>
    <n v="150.80000000000001"/>
    <n v="141.69999999999999"/>
    <n v="149.5"/>
    <n v="442"/>
    <n v="154.80000000000001"/>
    <n v="147.19999999999999"/>
    <n v="146.4"/>
    <n v="301.20000000000005"/>
    <n v="151.69999999999999"/>
    <n v="130.30000000000001"/>
    <x v="82"/>
    <x v="79"/>
    <n v="143.4"/>
    <n v="286.60000000000002"/>
    <x v="78"/>
    <n v="149.1"/>
  </r>
  <r>
    <s v="Rural+Urban"/>
    <x v="7"/>
    <x v="2"/>
    <n v="145.1"/>
    <n v="167"/>
    <n v="148.1"/>
    <n v="151.5"/>
    <n v="131.19999999999999"/>
    <n v="142.5"/>
    <n v="157.30000000000001"/>
    <n v="141.1"/>
    <n v="113.2"/>
    <n v="153.19999999999999"/>
    <n v="136.69999999999999"/>
    <n v="159.6"/>
    <n v="148.9"/>
    <n v="1895.4"/>
    <n v="171.2"/>
    <n v="171.2"/>
    <n v="151.19999999999999"/>
    <n v="141.9"/>
    <n v="149.80000000000001"/>
    <n v="442.90000000000003"/>
    <n v="154.5"/>
    <n v="148.9"/>
    <n v="146.4"/>
    <n v="300.89999999999998"/>
    <n v="152.30000000000001"/>
    <n v="129.9"/>
    <x v="83"/>
    <x v="78"/>
    <n v="145.19999999999999"/>
    <n v="288.89999999999998"/>
    <x v="79"/>
    <n v="148.6"/>
  </r>
  <r>
    <s v="Rural+Urban"/>
    <x v="7"/>
    <x v="3"/>
    <n v="148.69999999999999"/>
    <s v="NA"/>
    <n v="148.80000000000001"/>
    <n v="155.6"/>
    <n v="135.1"/>
    <n v="149.9"/>
    <n v="168.6"/>
    <n v="150.4"/>
    <n v="120.3"/>
    <n v="157.1"/>
    <n v="136.80000000000001"/>
    <s v="NA"/>
    <n v="151.4"/>
    <n v="1622.7"/>
    <s v="NA"/>
    <s v="NA"/>
    <s v="NA"/>
    <s v="NA"/>
    <s v="NA"/>
    <n v="0"/>
    <n v="155.6"/>
    <n v="144.1"/>
    <s v="NA"/>
    <n v="155.6"/>
    <n v="150.69999999999999"/>
    <s v="NA"/>
    <x v="84"/>
    <x v="80"/>
    <s v="NA"/>
    <n v="0"/>
    <x v="80"/>
    <s v="NA"/>
  </r>
  <r>
    <s v="Rural+Urban"/>
    <x v="7"/>
    <x v="4"/>
    <s v="NA"/>
    <s v="NA"/>
    <s v="NA"/>
    <s v="NA"/>
    <s v="NA"/>
    <s v="NA"/>
    <s v="NA"/>
    <s v="NA"/>
    <s v="NA"/>
    <s v="NA"/>
    <s v="NA"/>
    <s v="NA"/>
    <s v="NA"/>
    <n v="0"/>
    <s v="NA"/>
    <s v="NA"/>
    <s v="NA"/>
    <s v="NA"/>
    <s v="NA"/>
    <n v="0"/>
    <s v="NA"/>
    <s v="NA"/>
    <s v="NA"/>
    <n v="0"/>
    <s v="NA"/>
    <s v="NA"/>
    <x v="84"/>
    <x v="80"/>
    <s v="NA"/>
    <n v="0"/>
    <x v="80"/>
    <s v="NA"/>
  </r>
  <r>
    <s v="Rural+Urban"/>
    <x v="7"/>
    <x v="5"/>
    <n v="149.6"/>
    <n v="192.7"/>
    <n v="151.4"/>
    <n v="153.30000000000001"/>
    <n v="136.30000000000001"/>
    <n v="147.19999999999999"/>
    <n v="156.5"/>
    <n v="150.9"/>
    <n v="114.2"/>
    <n v="159.5"/>
    <n v="139.4"/>
    <n v="161.80000000000001"/>
    <n v="154"/>
    <n v="1966.8000000000002"/>
    <n v="183.5"/>
    <n v="183.5"/>
    <n v="152.5"/>
    <n v="144.4"/>
    <n v="151.4"/>
    <n v="448.29999999999995"/>
    <n v="154.69999999999999"/>
    <n v="141.9"/>
    <n v="146.4"/>
    <n v="301.10000000000002"/>
    <n v="154.4"/>
    <n v="135"/>
    <x v="85"/>
    <x v="81"/>
    <n v="151.6"/>
    <n v="299.89999999999998"/>
    <x v="81"/>
    <n v="151.80000000000001"/>
  </r>
  <r>
    <s v="Rural+Urban"/>
    <x v="7"/>
    <x v="6"/>
    <n v="149.6"/>
    <n v="192.7"/>
    <n v="151.4"/>
    <n v="153.30000000000001"/>
    <n v="136.30000000000001"/>
    <n v="147.19999999999999"/>
    <n v="156.5"/>
    <n v="150.9"/>
    <n v="114.2"/>
    <n v="159.5"/>
    <n v="139.4"/>
    <n v="161.80000000000001"/>
    <n v="154"/>
    <n v="1966.8000000000002"/>
    <n v="183.5"/>
    <n v="183.5"/>
    <n v="152.5"/>
    <n v="144.4"/>
    <n v="151.4"/>
    <n v="448.29999999999995"/>
    <n v="154.69999999999999"/>
    <n v="141.9"/>
    <n v="146.4"/>
    <n v="301.10000000000002"/>
    <n v="154.4"/>
    <n v="135"/>
    <x v="85"/>
    <x v="81"/>
    <n v="151.6"/>
    <n v="299.89999999999998"/>
    <x v="81"/>
    <n v="151.80000000000001"/>
  </r>
  <r>
    <s v="Rural+Urban"/>
    <x v="7"/>
    <x v="7"/>
    <n v="148.9"/>
    <n v="190.9"/>
    <n v="150.80000000000001"/>
    <n v="153.30000000000001"/>
    <n v="137.4"/>
    <n v="150.4"/>
    <n v="178.1"/>
    <n v="150.4"/>
    <n v="115.1"/>
    <n v="160"/>
    <n v="140.6"/>
    <n v="162.30000000000001"/>
    <n v="157"/>
    <n v="1995.1999999999998"/>
    <n v="182.6"/>
    <n v="182.6"/>
    <n v="153.1"/>
    <n v="143.4"/>
    <n v="151.69999999999999"/>
    <n v="448.2"/>
    <n v="155.5"/>
    <n v="143"/>
    <n v="148.4"/>
    <n v="303.89999999999998"/>
    <n v="155"/>
    <n v="138.5"/>
    <x v="86"/>
    <x v="82"/>
    <n v="154.30000000000001"/>
    <n v="300.3"/>
    <x v="82"/>
    <n v="153.9"/>
  </r>
  <r>
    <s v="Rural+Urban"/>
    <x v="7"/>
    <x v="8"/>
    <n v="148.4"/>
    <n v="187.1"/>
    <n v="152.5"/>
    <n v="153.6"/>
    <n v="138.19999999999999"/>
    <n v="150.9"/>
    <n v="186.7"/>
    <n v="149.80000000000001"/>
    <n v="116.4"/>
    <n v="160.30000000000001"/>
    <n v="142.19999999999999"/>
    <n v="162.9"/>
    <n v="158"/>
    <n v="2007"/>
    <n v="184.4"/>
    <n v="184.4"/>
    <n v="153.4"/>
    <n v="144.30000000000001"/>
    <n v="152"/>
    <n v="449.70000000000005"/>
    <n v="156.30000000000001"/>
    <n v="142.9"/>
    <n v="148.69999999999999"/>
    <n v="305"/>
    <n v="155.6"/>
    <n v="139.6"/>
    <x v="87"/>
    <x v="83"/>
    <n v="158.4"/>
    <n v="305"/>
    <x v="83"/>
    <n v="154.69999999999999"/>
  </r>
  <r>
    <s v="Rural+Urban"/>
    <x v="7"/>
    <x v="9"/>
    <n v="147.5"/>
    <n v="188.9"/>
    <n v="161.4"/>
    <n v="153.6"/>
    <n v="140.1"/>
    <n v="151.19999999999999"/>
    <n v="209.2"/>
    <n v="150.9"/>
    <n v="116.2"/>
    <n v="161"/>
    <n v="144"/>
    <n v="163.19999999999999"/>
    <n v="161.4"/>
    <n v="2048.6000000000004"/>
    <n v="184.3"/>
    <n v="184.3"/>
    <n v="153.69999999999999"/>
    <n v="144.6"/>
    <n v="152.30000000000001"/>
    <n v="450.59999999999997"/>
    <n v="156.5"/>
    <n v="143.1"/>
    <n v="148.69999999999999"/>
    <n v="305.2"/>
    <n v="156.30000000000001"/>
    <n v="140.6"/>
    <x v="88"/>
    <x v="82"/>
    <n v="157"/>
    <n v="303.5"/>
    <x v="84"/>
    <n v="156.4"/>
  </r>
  <r>
    <s v="Rural+Urban"/>
    <x v="7"/>
    <x v="10"/>
    <n v="146.80000000000001"/>
    <n v="191"/>
    <n v="173.6"/>
    <n v="153.80000000000001"/>
    <n v="142.69999999999999"/>
    <n v="148.4"/>
    <n v="230"/>
    <n v="156.80000000000001"/>
    <n v="115.7"/>
    <n v="161.80000000000001"/>
    <n v="146.5"/>
    <n v="163.80000000000001"/>
    <n v="164.7"/>
    <n v="2095.6"/>
    <n v="184.8"/>
    <n v="184.8"/>
    <n v="154.30000000000001"/>
    <n v="144.9"/>
    <n v="152.80000000000001"/>
    <n v="452.00000000000006"/>
    <n v="158"/>
    <n v="143.6"/>
    <n v="149.19999999999999"/>
    <n v="307.2"/>
    <n v="157.19999999999999"/>
    <n v="140.4"/>
    <x v="89"/>
    <x v="84"/>
    <n v="156.9"/>
    <n v="305.3"/>
    <x v="85"/>
    <n v="158.4"/>
  </r>
  <r>
    <s v="Rural+Urban"/>
    <x v="7"/>
    <x v="11"/>
    <n v="146"/>
    <n v="191"/>
    <n v="175.3"/>
    <n v="154.1"/>
    <n v="146.6"/>
    <n v="147.69999999999999"/>
    <n v="230.5"/>
    <n v="160.19999999999999"/>
    <n v="115.3"/>
    <n v="163"/>
    <n v="149.19999999999999"/>
    <n v="164.8"/>
    <n v="165.4"/>
    <n v="2109.1"/>
    <n v="185.4"/>
    <n v="185.4"/>
    <n v="155"/>
    <n v="145.4"/>
    <n v="153.6"/>
    <n v="454"/>
    <n v="158.4"/>
    <n v="144.6"/>
    <n v="149.69999999999999"/>
    <n v="308.10000000000002"/>
    <n v="158.30000000000001"/>
    <n v="140.69999999999999"/>
    <x v="90"/>
    <x v="85"/>
    <n v="157.1"/>
    <n v="305.60000000000002"/>
    <x v="86"/>
    <n v="158.9"/>
  </r>
  <r>
    <s v="Rural+Urban"/>
    <x v="8"/>
    <x v="0"/>
    <n v="144.9"/>
    <n v="190.1"/>
    <n v="175.3"/>
    <n v="154.1"/>
    <n v="150.9"/>
    <n v="149.6"/>
    <n v="194.2"/>
    <n v="160.4"/>
    <n v="114.6"/>
    <n v="164"/>
    <n v="151.80000000000001"/>
    <n v="165.6"/>
    <n v="161"/>
    <n v="2076.5"/>
    <n v="186.5"/>
    <n v="186.5"/>
    <n v="155.5"/>
    <n v="146.1"/>
    <n v="154.19999999999999"/>
    <n v="455.8"/>
    <n v="157.69999999999999"/>
    <n v="147.9"/>
    <n v="150"/>
    <n v="307.7"/>
    <n v="159.30000000000001"/>
    <n v="141.9"/>
    <x v="91"/>
    <x v="86"/>
    <n v="156.80000000000001"/>
    <n v="306.39999999999998"/>
    <x v="87"/>
    <n v="157.30000000000001"/>
  </r>
  <r>
    <s v="Rural+Urban"/>
    <x v="8"/>
    <x v="1"/>
    <n v="144.30000000000001"/>
    <n v="186.5"/>
    <n v="168.7"/>
    <n v="154.69999999999999"/>
    <n v="158.69999999999999"/>
    <n v="150.69999999999999"/>
    <n v="160"/>
    <n v="158.80000000000001"/>
    <n v="112.8"/>
    <n v="164.2"/>
    <n v="155.5"/>
    <n v="167.5"/>
    <n v="156.9"/>
    <n v="2039.3000000000002"/>
    <n v="188.3"/>
    <n v="188.3"/>
    <n v="157.19999999999999"/>
    <n v="147.4"/>
    <n v="155.80000000000001"/>
    <n v="460.40000000000003"/>
    <n v="159.80000000000001"/>
    <n v="152.4"/>
    <n v="150.9"/>
    <n v="310.70000000000005"/>
    <n v="161.30000000000001"/>
    <n v="145.1"/>
    <x v="92"/>
    <x v="87"/>
    <n v="155.80000000000001"/>
    <n v="307.3"/>
    <x v="88"/>
    <n v="156.6"/>
  </r>
  <r>
    <s v="Rural+Urban"/>
    <x v="8"/>
    <x v="2"/>
    <n v="144.1"/>
    <n v="192.2"/>
    <n v="163.80000000000001"/>
    <n v="154.9"/>
    <n v="163.9"/>
    <n v="153.69999999999999"/>
    <n v="149.5"/>
    <n v="159.80000000000001"/>
    <n v="112.6"/>
    <n v="163.5"/>
    <n v="156.5"/>
    <n v="168.2"/>
    <n v="156.69999999999999"/>
    <n v="2039.3999999999999"/>
    <n v="188.1"/>
    <n v="188.1"/>
    <n v="157.80000000000001"/>
    <n v="147.9"/>
    <n v="156.4"/>
    <n v="462.1"/>
    <n v="159.9"/>
    <n v="155.5"/>
    <n v="151.19999999999999"/>
    <n v="311.10000000000002"/>
    <n v="161.69999999999999"/>
    <n v="146.19999999999999"/>
    <x v="93"/>
    <x v="88"/>
    <n v="153.80000000000001"/>
    <n v="306.39999999999998"/>
    <x v="89"/>
    <n v="156.80000000000001"/>
  </r>
  <r>
    <s v="Rural+Urban"/>
    <x v="8"/>
    <x v="3"/>
    <n v="144.30000000000001"/>
    <n v="198"/>
    <n v="164.6"/>
    <n v="155.4"/>
    <n v="170.1"/>
    <n v="164.4"/>
    <n v="144.1"/>
    <n v="161.69999999999999"/>
    <n v="113.1"/>
    <n v="163.9"/>
    <n v="157.6"/>
    <n v="168.9"/>
    <n v="158"/>
    <n v="2064.1"/>
    <n v="188.8"/>
    <n v="188.8"/>
    <n v="158.80000000000001"/>
    <n v="148.5"/>
    <n v="157.30000000000001"/>
    <n v="464.6"/>
    <n v="161.4"/>
    <n v="155.6"/>
    <n v="151.80000000000001"/>
    <n v="313.20000000000005"/>
    <n v="162.30000000000001"/>
    <n v="146.6"/>
    <x v="94"/>
    <x v="89"/>
    <n v="155.4"/>
    <n v="308.60000000000002"/>
    <x v="90"/>
    <n v="157.80000000000001"/>
  </r>
  <r>
    <s v="Rural+Urban"/>
    <x v="8"/>
    <x v="4"/>
    <n v="146.30000000000001"/>
    <n v="200.5"/>
    <n v="170.3"/>
    <n v="156.1"/>
    <n v="178.7"/>
    <n v="167.1"/>
    <n v="147.9"/>
    <n v="165.4"/>
    <n v="114.8"/>
    <n v="168.2"/>
    <n v="159.30000000000001"/>
    <n v="170.4"/>
    <n v="160.69999999999999"/>
    <n v="2105.7000000000003"/>
    <n v="191.9"/>
    <n v="191.9"/>
    <n v="161.80000000000001"/>
    <n v="152.1"/>
    <n v="160.4"/>
    <n v="474.29999999999995"/>
    <n v="161.6"/>
    <n v="159.4"/>
    <n v="154.69999999999999"/>
    <n v="316.29999999999995"/>
    <n v="165.8"/>
    <n v="148.9"/>
    <x v="95"/>
    <x v="90"/>
    <n v="158.6"/>
    <n v="314.39999999999998"/>
    <x v="91"/>
    <n v="160.4"/>
  </r>
  <r>
    <s v="Rural+Urban"/>
    <x v="8"/>
    <x v="5"/>
    <n v="146.69999999999999"/>
    <n v="202"/>
    <n v="180.7"/>
    <n v="156.19999999999999"/>
    <n v="183.7"/>
    <n v="164.6"/>
    <n v="155.4"/>
    <n v="166"/>
    <n v="115.1"/>
    <n v="168.5"/>
    <n v="160"/>
    <n v="172.4"/>
    <n v="162.6"/>
    <n v="2133.9"/>
    <n v="190.8"/>
    <n v="190.8"/>
    <n v="162.19999999999999"/>
    <n v="151.80000000000001"/>
    <n v="160.69999999999999"/>
    <n v="474.7"/>
    <n v="160.5"/>
    <n v="159.80000000000001"/>
    <n v="154.80000000000001"/>
    <n v="315.3"/>
    <n v="166.3"/>
    <n v="150.69999999999999"/>
    <x v="96"/>
    <x v="91"/>
    <n v="158.80000000000001"/>
    <n v="313.70000000000005"/>
    <x v="92"/>
    <n v="161.30000000000001"/>
  </r>
  <r>
    <s v="Rural+Urban"/>
    <x v="8"/>
    <x v="6"/>
    <n v="146.4"/>
    <n v="206.8"/>
    <n v="182.2"/>
    <n v="157.5"/>
    <n v="182.1"/>
    <n v="163.9"/>
    <n v="164.2"/>
    <n v="164"/>
    <n v="114.5"/>
    <n v="168.3"/>
    <n v="160.9"/>
    <n v="172.2"/>
    <n v="164"/>
    <n v="2147"/>
    <n v="191.2"/>
    <n v="191.2"/>
    <n v="162.80000000000001"/>
    <n v="153.1"/>
    <n v="161.4"/>
    <n v="477.29999999999995"/>
    <n v="161.5"/>
    <n v="160.69999999999999"/>
    <n v="155.80000000000001"/>
    <n v="317.3"/>
    <n v="167"/>
    <n v="153.1"/>
    <x v="97"/>
    <x v="92"/>
    <n v="160.1"/>
    <n v="315.39999999999998"/>
    <x v="93"/>
    <n v="162.5"/>
  </r>
  <r>
    <s v="Rural+Urban"/>
    <x v="8"/>
    <x v="7"/>
    <n v="146.6"/>
    <n v="204"/>
    <n v="172.8"/>
    <n v="158.4"/>
    <n v="188"/>
    <n v="156.80000000000001"/>
    <n v="162.19999999999999"/>
    <n v="164.1"/>
    <n v="119.7"/>
    <n v="168.8"/>
    <n v="162.69999999999999"/>
    <n v="173.9"/>
    <n v="164"/>
    <n v="2142"/>
    <n v="192.1"/>
    <n v="192.1"/>
    <n v="164.5"/>
    <n v="155.30000000000001"/>
    <n v="163.19999999999999"/>
    <n v="483"/>
    <n v="162.1"/>
    <n v="162.6"/>
    <n v="157.5"/>
    <n v="319.60000000000002"/>
    <n v="168.4"/>
    <n v="154"/>
    <x v="98"/>
    <x v="93"/>
    <n v="160"/>
    <n v="317.60000000000002"/>
    <x v="94"/>
    <n v="163.19999999999999"/>
  </r>
  <r>
    <s v="Rural+Urban"/>
    <x v="8"/>
    <x v="8"/>
    <n v="146.6"/>
    <n v="204"/>
    <n v="172.8"/>
    <n v="158.4"/>
    <n v="188"/>
    <n v="156.69999999999999"/>
    <n v="162.30000000000001"/>
    <n v="164.1"/>
    <n v="119.7"/>
    <n v="168.8"/>
    <n v="162.69999999999999"/>
    <n v="173.9"/>
    <n v="164"/>
    <n v="2142"/>
    <n v="192.1"/>
    <n v="192.1"/>
    <n v="164.6"/>
    <n v="155.30000000000001"/>
    <n v="163.30000000000001"/>
    <n v="483.2"/>
    <n v="162.1"/>
    <n v="162.6"/>
    <n v="157.5"/>
    <n v="319.60000000000002"/>
    <n v="168.4"/>
    <n v="154"/>
    <x v="99"/>
    <x v="94"/>
    <n v="160"/>
    <n v="317.7"/>
    <x v="94"/>
    <n v="163.19999999999999"/>
  </r>
  <r>
    <s v="Rural+Urban"/>
    <x v="8"/>
    <x v="9"/>
    <n v="147.4"/>
    <n v="204.6"/>
    <n v="171.2"/>
    <n v="158.69999999999999"/>
    <n v="190.6"/>
    <n v="155.69999999999999"/>
    <n v="185.3"/>
    <n v="165.2"/>
    <n v="121.9"/>
    <n v="169.3"/>
    <n v="163.19999999999999"/>
    <n v="174.7"/>
    <n v="167.7"/>
    <n v="2175.5"/>
    <n v="192.7"/>
    <n v="192.7"/>
    <n v="165.7"/>
    <n v="156.30000000000001"/>
    <n v="164.3"/>
    <n v="486.3"/>
    <n v="163.6"/>
    <n v="164.2"/>
    <n v="158.4"/>
    <n v="322"/>
    <n v="169.1"/>
    <n v="155.69999999999999"/>
    <x v="100"/>
    <x v="95"/>
    <n v="160.80000000000001"/>
    <n v="319.39999999999998"/>
    <x v="95"/>
    <n v="165.5"/>
  </r>
  <r>
    <s v="Rural+Urban"/>
    <x v="8"/>
    <x v="10"/>
    <n v="148.19999999999999"/>
    <n v="201.6"/>
    <n v="173"/>
    <n v="159.30000000000001"/>
    <n v="190.1"/>
    <n v="156.5"/>
    <n v="199.2"/>
    <n v="165.3"/>
    <n v="122.4"/>
    <n v="169.6"/>
    <n v="163.69999999999999"/>
    <n v="175.5"/>
    <n v="169.7"/>
    <n v="2194.1"/>
    <n v="192.9"/>
    <n v="192.9"/>
    <n v="167.2"/>
    <n v="157.4"/>
    <n v="165.8"/>
    <n v="490.40000000000003"/>
    <n v="164.2"/>
    <n v="163.9"/>
    <n v="159.30000000000001"/>
    <n v="323.5"/>
    <n v="169.9"/>
    <n v="154.80000000000001"/>
    <x v="101"/>
    <x v="96"/>
    <n v="162.19999999999999"/>
    <n v="322"/>
    <x v="96"/>
    <n v="166.7"/>
  </r>
  <r>
    <s v="Rural+Urban"/>
    <x v="8"/>
    <x v="11"/>
    <n v="148.69999999999999"/>
    <n v="198.8"/>
    <n v="177.9"/>
    <n v="159.9"/>
    <n v="187.6"/>
    <n v="154.9"/>
    <n v="188.3"/>
    <n v="164.4"/>
    <n v="121"/>
    <n v="170.5"/>
    <n v="164.2"/>
    <n v="176.5"/>
    <n v="168.2"/>
    <n v="2180.9"/>
    <n v="192.4"/>
    <n v="192.4"/>
    <n v="168.5"/>
    <n v="158.69999999999999"/>
    <n v="167"/>
    <n v="494.2"/>
    <n v="163.4"/>
    <n v="164.1"/>
    <n v="160.19999999999999"/>
    <n v="323.60000000000002"/>
    <n v="170.6"/>
    <n v="155.69999999999999"/>
    <x v="102"/>
    <x v="97"/>
    <n v="162.6"/>
    <n v="323.2"/>
    <x v="97"/>
    <n v="166.2"/>
  </r>
  <r>
    <s v="Rural+Urban"/>
    <x v="9"/>
    <x v="0"/>
    <n v="149.5"/>
    <n v="198.7"/>
    <n v="178.8"/>
    <n v="160.5"/>
    <n v="184.7"/>
    <n v="153.69999999999999"/>
    <n v="174.3"/>
    <n v="163.9"/>
    <n v="120"/>
    <n v="172.1"/>
    <n v="164.3"/>
    <n v="177.3"/>
    <n v="166.4"/>
    <n v="2164.1999999999998"/>
    <n v="192.2"/>
    <n v="192.2"/>
    <n v="169.9"/>
    <n v="160.69999999999999"/>
    <n v="168.5"/>
    <n v="499.1"/>
    <n v="164.5"/>
    <n v="164.2"/>
    <n v="161.1"/>
    <n v="325.60000000000002"/>
    <n v="171.4"/>
    <n v="156.5"/>
    <x v="103"/>
    <x v="98"/>
    <n v="163"/>
    <n v="324.2"/>
    <x v="98"/>
    <n v="165.7"/>
  </r>
  <r>
    <s v="Rural+Urban"/>
    <x v="9"/>
    <x v="1"/>
    <n v="150"/>
    <n v="200.6"/>
    <n v="175.8"/>
    <n v="160.69999999999999"/>
    <n v="184.9"/>
    <n v="153.69999999999999"/>
    <n v="169.7"/>
    <n v="163.69999999999999"/>
    <n v="118.9"/>
    <n v="174.3"/>
    <n v="164.7"/>
    <n v="178"/>
    <n v="166.2"/>
    <n v="2161.2000000000003"/>
    <n v="192.8"/>
    <n v="192.8"/>
    <n v="170.8"/>
    <n v="162.4"/>
    <n v="169.6"/>
    <n v="502.80000000000007"/>
    <n v="165.5"/>
    <n v="165.7"/>
    <n v="161.80000000000001"/>
    <n v="327.3"/>
    <n v="172.2"/>
    <n v="156.9"/>
    <x v="104"/>
    <x v="99"/>
    <n v="164.4"/>
    <n v="326.5"/>
    <x v="99"/>
    <n v="166.1"/>
  </r>
  <r>
    <s v="Rural+Urban"/>
    <x v="9"/>
    <x v="2"/>
    <n v="151.30000000000001"/>
    <n v="210.7"/>
    <n v="167.8"/>
    <n v="162.19999999999999"/>
    <n v="194.6"/>
    <n v="157.6"/>
    <n v="166.9"/>
    <n v="163.9"/>
    <n v="118.8"/>
    <n v="177.4"/>
    <n v="165.3"/>
    <n v="179.3"/>
    <n v="168.4"/>
    <n v="2184.2000000000003"/>
    <n v="193.7"/>
    <n v="193.7"/>
    <n v="172.1"/>
    <n v="164.6"/>
    <n v="171.1"/>
    <n v="507.79999999999995"/>
    <n v="165.3"/>
    <n v="167.2"/>
    <n v="162.80000000000001"/>
    <n v="328.1"/>
    <n v="173"/>
    <n v="157.9"/>
    <x v="105"/>
    <x v="100"/>
    <n v="167.2"/>
    <n v="330.5"/>
    <x v="100"/>
    <n v="167.7"/>
  </r>
  <r>
    <s v="Rural+Urban"/>
    <x v="9"/>
    <x v="3"/>
    <n v="152.9"/>
    <n v="211.8"/>
    <n v="164.5"/>
    <n v="163.9"/>
    <n v="199.5"/>
    <n v="172.6"/>
    <n v="166.2"/>
    <n v="164.7"/>
    <n v="119"/>
    <n v="181.3"/>
    <n v="166.2"/>
    <n v="180.9"/>
    <n v="170.8"/>
    <n v="2214.3000000000002"/>
    <n v="193.9"/>
    <n v="193.9"/>
    <n v="173.9"/>
    <n v="166.5"/>
    <n v="172.8"/>
    <n v="513.20000000000005"/>
    <n v="167"/>
    <n v="172.2"/>
    <n v="164"/>
    <n v="331"/>
    <n v="174"/>
    <n v="162.6"/>
    <x v="106"/>
    <x v="101"/>
    <n v="168.8"/>
    <n v="333.20000000000005"/>
    <x v="101"/>
    <n v="170.1"/>
  </r>
  <r>
    <s v="Rural+Urban"/>
    <x v="9"/>
    <x v="4"/>
    <n v="154.1"/>
    <n v="217"/>
    <n v="162.4"/>
    <n v="164.9"/>
    <n v="202.4"/>
    <n v="171"/>
    <n v="174.9"/>
    <n v="164.7"/>
    <n v="119.7"/>
    <n v="184.9"/>
    <n v="167.1"/>
    <n v="182.5"/>
    <n v="173.3"/>
    <n v="2238.9000000000005"/>
    <n v="194.1"/>
    <n v="194.1"/>
    <n v="175.6"/>
    <n v="168.4"/>
    <n v="174.6"/>
    <n v="518.6"/>
    <n v="167.5"/>
    <n v="174.6"/>
    <n v="165.2"/>
    <n v="332.7"/>
    <n v="174.8"/>
    <n v="163"/>
    <x v="107"/>
    <x v="102"/>
    <n v="168.4"/>
    <n v="333.5"/>
    <x v="102"/>
    <n v="171.7"/>
  </r>
  <r>
    <s v="Rural+Urban"/>
    <x v="9"/>
    <x v="5"/>
    <n v="155"/>
    <n v="219.4"/>
    <n v="170.8"/>
    <n v="165.8"/>
    <n v="200.9"/>
    <n v="169.7"/>
    <n v="182.3"/>
    <n v="164.3"/>
    <n v="119.9"/>
    <n v="187.1"/>
    <n v="167.9"/>
    <n v="183.9"/>
    <n v="174.9"/>
    <n v="2261.9"/>
    <n v="194.3"/>
    <n v="194.3"/>
    <n v="177.1"/>
    <n v="169.9"/>
    <n v="176"/>
    <n v="523"/>
    <n v="166.8"/>
    <n v="176"/>
    <n v="166.4"/>
    <n v="333.20000000000005"/>
    <n v="175.4"/>
    <n v="161.1"/>
    <x v="108"/>
    <x v="103"/>
    <n v="169.4"/>
    <n v="335.20000000000005"/>
    <x v="102"/>
    <n v="172.6"/>
  </r>
  <r>
    <s v="Rural+Urban"/>
    <x v="9"/>
    <x v="6"/>
    <n v="156.5"/>
    <n v="213"/>
    <n v="175.2"/>
    <n v="166.6"/>
    <n v="195.8"/>
    <n v="174.2"/>
    <n v="182.1"/>
    <n v="164.3"/>
    <n v="120"/>
    <n v="190"/>
    <n v="168.4"/>
    <n v="185.2"/>
    <n v="175"/>
    <n v="2266.3000000000002"/>
    <n v="194.6"/>
    <n v="194.6"/>
    <n v="178.3"/>
    <n v="171.3"/>
    <n v="177.3"/>
    <n v="526.90000000000009"/>
    <n v="167.8"/>
    <n v="179.6"/>
    <n v="167.4"/>
    <n v="335.20000000000005"/>
    <n v="176.1"/>
    <n v="161.6"/>
    <x v="109"/>
    <x v="104"/>
    <n v="169.7"/>
    <n v="336"/>
    <x v="103"/>
    <n v="173.4"/>
  </r>
  <r>
    <s v="Rural+Urban"/>
    <x v="9"/>
    <x v="7"/>
    <n v="160.30000000000001"/>
    <n v="206.5"/>
    <n v="169.2"/>
    <n v="168.1"/>
    <n v="192.4"/>
    <n v="172.9"/>
    <n v="186.7"/>
    <n v="167.2"/>
    <n v="120.9"/>
    <n v="193.6"/>
    <n v="168.8"/>
    <n v="186.3"/>
    <n v="176.3"/>
    <n v="2269.2000000000003"/>
    <n v="195"/>
    <n v="195"/>
    <n v="179.5"/>
    <n v="172.7"/>
    <n v="178.5"/>
    <n v="530.70000000000005"/>
    <n v="169"/>
    <n v="178.8"/>
    <n v="168.5"/>
    <n v="337.5"/>
    <n v="176.8"/>
    <n v="161.9"/>
    <x v="110"/>
    <x v="105"/>
    <n v="171.2"/>
    <n v="338.1"/>
    <x v="104"/>
    <n v="174.3"/>
  </r>
  <r>
    <s v="Rural+Urban"/>
    <x v="9"/>
    <x v="8"/>
    <n v="163.5"/>
    <n v="209.2"/>
    <n v="169.7"/>
    <n v="169.7"/>
    <n v="188.7"/>
    <n v="165.7"/>
    <n v="191.8"/>
    <n v="169.1"/>
    <n v="121.6"/>
    <n v="197.3"/>
    <n v="169.4"/>
    <n v="187.4"/>
    <n v="177.8"/>
    <n v="2280.9"/>
    <n v="195.9"/>
    <n v="195.9"/>
    <n v="180.9"/>
    <n v="174.3"/>
    <n v="179.9"/>
    <n v="535.1"/>
    <n v="169.5"/>
    <n v="179.5"/>
    <n v="169.5"/>
    <n v="339"/>
    <n v="177.8"/>
    <n v="162.30000000000001"/>
    <x v="111"/>
    <x v="106"/>
    <n v="170.9"/>
    <n v="338.5"/>
    <x v="105"/>
    <n v="175.3"/>
  </r>
  <r>
    <s v="Rural+Urban"/>
    <x v="9"/>
    <x v="9"/>
    <n v="165.2"/>
    <n v="210.9"/>
    <n v="170.9"/>
    <n v="170.9"/>
    <n v="186.5"/>
    <n v="163.80000000000001"/>
    <n v="199.7"/>
    <n v="169.8"/>
    <n v="121.9"/>
    <n v="199.9"/>
    <n v="169.9"/>
    <n v="188.3"/>
    <n v="179.6"/>
    <n v="2297.3000000000002"/>
    <n v="196.3"/>
    <n v="196.3"/>
    <n v="181.9"/>
    <n v="175.3"/>
    <n v="181"/>
    <n v="538.20000000000005"/>
    <n v="171.2"/>
    <n v="180.5"/>
    <n v="170.4"/>
    <n v="341.6"/>
    <n v="178.7"/>
    <n v="162.9"/>
    <x v="112"/>
    <x v="107"/>
    <n v="172.1"/>
    <n v="340.29999999999995"/>
    <x v="106"/>
    <n v="176.7"/>
  </r>
  <r>
    <s v="Rural+Urban"/>
    <x v="9"/>
    <x v="10"/>
    <n v="167.4"/>
    <n v="209.4"/>
    <n v="181.4"/>
    <n v="172.3"/>
    <n v="188.9"/>
    <n v="160.69999999999999"/>
    <n v="183.1"/>
    <n v="170.5"/>
    <n v="122.1"/>
    <n v="202.8"/>
    <n v="170.4"/>
    <n v="189.5"/>
    <n v="178.3"/>
    <n v="2296.8000000000002"/>
    <n v="196.9"/>
    <n v="196.9"/>
    <n v="183.1"/>
    <n v="176.2"/>
    <n v="182.1"/>
    <n v="541.4"/>
    <n v="171.8"/>
    <n v="181.3"/>
    <n v="171.4"/>
    <n v="343.20000000000005"/>
    <n v="179.8"/>
    <n v="163"/>
    <x v="113"/>
    <x v="108"/>
    <n v="173.6"/>
    <n v="342.1"/>
    <x v="107"/>
    <n v="176.5"/>
  </r>
  <r>
    <s v="Rural+Urban"/>
    <x v="9"/>
    <x v="11"/>
    <n v="169.2"/>
    <n v="209"/>
    <n v="190.2"/>
    <n v="173.6"/>
    <n v="188.5"/>
    <n v="158"/>
    <n v="159.9"/>
    <n v="170.8"/>
    <n v="121.8"/>
    <n v="205.2"/>
    <n v="171"/>
    <n v="190.3"/>
    <n v="175.9"/>
    <n v="2283.4"/>
    <n v="197.3"/>
    <n v="197.3"/>
    <n v="184"/>
    <n v="177"/>
    <n v="183"/>
    <n v="544"/>
    <n v="170.7"/>
    <n v="182"/>
    <n v="172.1"/>
    <n v="342.79999999999995"/>
    <n v="181.1"/>
    <n v="163.4"/>
    <x v="114"/>
    <x v="109"/>
    <n v="175.8"/>
    <n v="344.70000000000005"/>
    <x v="108"/>
    <n v="175.7"/>
  </r>
  <r>
    <s v="Rural+Urban"/>
    <x v="10"/>
    <x v="0"/>
    <n v="173.8"/>
    <n v="210.7"/>
    <n v="194.5"/>
    <n v="174.6"/>
    <n v="187.2"/>
    <n v="158.30000000000001"/>
    <n v="153.9"/>
    <n v="170.9"/>
    <n v="121.1"/>
    <n v="208.4"/>
    <n v="171.4"/>
    <n v="191.2"/>
    <n v="176.7"/>
    <n v="2292.6999999999998"/>
    <n v="198.2"/>
    <n v="198.2"/>
    <n v="184.9"/>
    <n v="177.6"/>
    <n v="183.8"/>
    <n v="546.29999999999995"/>
    <n v="172.1"/>
    <n v="182"/>
    <n v="172.9"/>
    <n v="345"/>
    <n v="182.3"/>
    <n v="163.6"/>
    <x v="115"/>
    <x v="110"/>
    <n v="178.6"/>
    <n v="348.1"/>
    <x v="109"/>
    <n v="176.5"/>
  </r>
  <r>
    <s v="Rural+Urban"/>
    <x v="10"/>
    <x v="1"/>
    <n v="174.4"/>
    <n v="207.7"/>
    <n v="175.2"/>
    <n v="177.3"/>
    <n v="179.3"/>
    <n v="169.5"/>
    <n v="152.69999999999999"/>
    <n v="171"/>
    <n v="120"/>
    <n v="209.7"/>
    <n v="172.3"/>
    <n v="193"/>
    <n v="177"/>
    <n v="2279.1"/>
    <n v="199.5"/>
    <n v="199.5"/>
    <n v="186.2"/>
    <n v="178.7"/>
    <n v="185.1"/>
    <n v="550"/>
    <n v="173.5"/>
    <n v="182.1"/>
    <n v="174.2"/>
    <n v="347.7"/>
    <n v="184.4"/>
    <n v="164.2"/>
    <x v="116"/>
    <x v="111"/>
    <n v="181"/>
    <n v="351.3"/>
    <x v="110"/>
    <n v="177.2"/>
  </r>
  <r>
    <s v="Rural+Urban"/>
    <x v="10"/>
    <x v="2"/>
    <n v="174.4"/>
    <n v="207.7"/>
    <n v="175.2"/>
    <n v="177.3"/>
    <n v="179.2"/>
    <n v="169.5"/>
    <n v="152.80000000000001"/>
    <n v="171.1"/>
    <n v="120"/>
    <n v="209.7"/>
    <n v="172.3"/>
    <n v="193"/>
    <n v="177"/>
    <n v="2279.1999999999998"/>
    <n v="199.5"/>
    <n v="199.5"/>
    <n v="186.1"/>
    <n v="178.7"/>
    <n v="185.1"/>
    <n v="549.9"/>
    <n v="173.5"/>
    <n v="181.9"/>
    <n v="174.2"/>
    <n v="347.7"/>
    <n v="184.4"/>
    <n v="164.2"/>
    <x v="116"/>
    <x v="111"/>
    <n v="181"/>
    <n v="351.3"/>
    <x v="110"/>
    <n v="177.2"/>
  </r>
  <r>
    <s v="Rural+Urban"/>
    <x v="10"/>
    <x v="3"/>
    <n v="173.8"/>
    <n v="209.3"/>
    <n v="169.6"/>
    <n v="178.4"/>
    <n v="174.9"/>
    <n v="176.3"/>
    <n v="155.4"/>
    <n v="173.4"/>
    <n v="121.3"/>
    <n v="212.9"/>
    <n v="172.9"/>
    <n v="193.5"/>
    <n v="177.9"/>
    <n v="2289.6000000000004"/>
    <n v="200.6"/>
    <n v="200.6"/>
    <n v="186.9"/>
    <n v="179.2"/>
    <n v="185.7"/>
    <n v="551.79999999999995"/>
    <n v="175.2"/>
    <n v="181.7"/>
    <n v="174.6"/>
    <n v="349.79999999999995"/>
    <n v="185"/>
    <n v="164.5"/>
    <x v="117"/>
    <x v="112"/>
    <n v="184"/>
    <n v="354.7"/>
    <x v="111"/>
    <n v="178.1"/>
  </r>
  <r>
    <s v="Rural+Urban"/>
    <x v="10"/>
    <x v="4"/>
    <n v="173.7"/>
    <n v="214.3"/>
    <n v="173.2"/>
    <n v="179.5"/>
    <n v="170"/>
    <n v="172.2"/>
    <n v="161"/>
    <n v="175.6"/>
    <n v="122.7"/>
    <n v="218"/>
    <n v="173.4"/>
    <n v="194.2"/>
    <n v="179.1"/>
    <n v="2306.9"/>
    <n v="201"/>
    <n v="201"/>
    <n v="187.3"/>
    <n v="179.7"/>
    <n v="186.2"/>
    <n v="553.20000000000005"/>
    <n v="175.6"/>
    <n v="182.8"/>
    <n v="175.2"/>
    <n v="350.79999999999995"/>
    <n v="185.7"/>
    <n v="164.8"/>
    <x v="118"/>
    <x v="113"/>
    <n v="185.2"/>
    <n v="356.4"/>
    <x v="112"/>
    <n v="17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Rural+Urban"/>
    <x v="0"/>
    <x v="0"/>
    <d v="2013-01-01T00:00:00"/>
    <n v="1373.3000000000002"/>
    <x v="0"/>
    <n v="318"/>
    <x v="0"/>
    <n v="205.1"/>
    <x v="0"/>
    <x v="0"/>
    <x v="0"/>
    <n v="207.6"/>
    <x v="0"/>
    <n v="104.6"/>
  </r>
  <r>
    <s v="Rural+Urban"/>
    <x v="0"/>
    <x v="1"/>
    <d v="2013-02-01T00:00:00"/>
    <n v="1384.2"/>
    <x v="1"/>
    <n v="319.7"/>
    <x v="1"/>
    <n v="205.60000000000002"/>
    <x v="1"/>
    <x v="1"/>
    <x v="1"/>
    <n v="208.1"/>
    <x v="1"/>
    <n v="105.3"/>
  </r>
  <r>
    <s v="Rural+Urban"/>
    <x v="0"/>
    <x v="2"/>
    <d v="2013-03-01T00:00:00"/>
    <n v="1384.0000000000002"/>
    <x v="2"/>
    <n v="321.2"/>
    <x v="2"/>
    <n v="206"/>
    <x v="2"/>
    <x v="2"/>
    <x v="2"/>
    <n v="208"/>
    <x v="2"/>
    <n v="105.5"/>
  </r>
  <r>
    <s v="Rural+Urban"/>
    <x v="0"/>
    <x v="3"/>
    <d v="2013-04-01T00:00:00"/>
    <n v="1390.2"/>
    <x v="3"/>
    <n v="322.89999999999998"/>
    <x v="3"/>
    <n v="206.8"/>
    <x v="3"/>
    <x v="3"/>
    <x v="3"/>
    <n v="207.10000000000002"/>
    <x v="3"/>
    <n v="106.1"/>
  </r>
  <r>
    <s v="Rural+Urban"/>
    <x v="0"/>
    <x v="4"/>
    <d v="2013-05-01T00:00:00"/>
    <n v="1402.1999999999998"/>
    <x v="4"/>
    <n v="324.60000000000002"/>
    <x v="4"/>
    <n v="207.4"/>
    <x v="4"/>
    <x v="4"/>
    <x v="4"/>
    <n v="207.1"/>
    <x v="3"/>
    <n v="106.9"/>
  </r>
  <r>
    <s v="Rural+Urban"/>
    <x v="0"/>
    <x v="5"/>
    <d v="2013-06-01T00:00:00"/>
    <n v="1436"/>
    <x v="5"/>
    <n v="326.89999999999998"/>
    <x v="5"/>
    <n v="214.2"/>
    <x v="5"/>
    <x v="2"/>
    <x v="5"/>
    <n v="208.2"/>
    <x v="4"/>
    <n v="109.3"/>
  </r>
  <r>
    <s v="Rural+Urban"/>
    <x v="0"/>
    <x v="6"/>
    <d v="2013-07-01T00:00:00"/>
    <n v="1461.3999999999999"/>
    <x v="6"/>
    <n v="329"/>
    <x v="6"/>
    <n v="215.9"/>
    <x v="6"/>
    <x v="5"/>
    <x v="6"/>
    <n v="208.89999999999998"/>
    <x v="5"/>
    <n v="111"/>
  </r>
  <r>
    <s v="Rural+Urban"/>
    <x v="0"/>
    <x v="7"/>
    <d v="2013-08-01T00:00:00"/>
    <n v="1477.4"/>
    <x v="7"/>
    <n v="331.1"/>
    <x v="7"/>
    <n v="217.60000000000002"/>
    <x v="7"/>
    <x v="6"/>
    <x v="7"/>
    <n v="212"/>
    <x v="6"/>
    <n v="112.4"/>
  </r>
  <r>
    <s v="Rural+Urban"/>
    <x v="0"/>
    <x v="8"/>
    <d v="2013-09-01T00:00:00"/>
    <n v="1491.6999999999998"/>
    <x v="8"/>
    <n v="334.5"/>
    <x v="8"/>
    <n v="219.3"/>
    <x v="8"/>
    <x v="7"/>
    <x v="8"/>
    <n v="214.3"/>
    <x v="7"/>
    <n v="113.7"/>
  </r>
  <r>
    <s v="Rural+Urban"/>
    <x v="0"/>
    <x v="9"/>
    <d v="2013-10-01T00:00:00"/>
    <n v="1510.2000000000003"/>
    <x v="9"/>
    <n v="337.2"/>
    <x v="9"/>
    <n v="220.8"/>
    <x v="9"/>
    <x v="8"/>
    <x v="9"/>
    <n v="215.5"/>
    <x v="8"/>
    <n v="114.8"/>
  </r>
  <r>
    <s v="Rural+Urban"/>
    <x v="0"/>
    <x v="10"/>
    <d v="2013-11-01T00:00:00"/>
    <n v="1538.8"/>
    <x v="10"/>
    <n v="339.90000000000003"/>
    <x v="10"/>
    <n v="222.2"/>
    <x v="10"/>
    <x v="8"/>
    <x v="10"/>
    <n v="216.7"/>
    <x v="9"/>
    <n v="116.3"/>
  </r>
  <r>
    <s v="Rural+Urban"/>
    <x v="0"/>
    <x v="11"/>
    <d v="2013-12-01T00:00:00"/>
    <n v="1507.3000000000002"/>
    <x v="11"/>
    <n v="342.7"/>
    <x v="11"/>
    <n v="222.4"/>
    <x v="11"/>
    <x v="9"/>
    <x v="11"/>
    <n v="216.9"/>
    <x v="10"/>
    <n v="114.5"/>
  </r>
  <r>
    <s v="Rural+Urban"/>
    <x v="1"/>
    <x v="0"/>
    <d v="2014-01-01T00:00:00"/>
    <n v="1485.7999999999997"/>
    <x v="12"/>
    <n v="344.4"/>
    <x v="12"/>
    <n v="223.89999999999998"/>
    <x v="12"/>
    <x v="10"/>
    <x v="12"/>
    <n v="217.9"/>
    <x v="11"/>
    <n v="113.6"/>
  </r>
  <r>
    <s v="Rural+Urban"/>
    <x v="1"/>
    <x v="1"/>
    <d v="2014-02-01T00:00:00"/>
    <n v="1480.1"/>
    <x v="13"/>
    <n v="345.6"/>
    <x v="13"/>
    <n v="225.3"/>
    <x v="13"/>
    <x v="11"/>
    <x v="13"/>
    <n v="218.8"/>
    <x v="12"/>
    <n v="113.6"/>
  </r>
  <r>
    <s v="Rural+Urban"/>
    <x v="1"/>
    <x v="2"/>
    <d v="2014-03-01T00:00:00"/>
    <n v="1488.2999999999997"/>
    <x v="14"/>
    <n v="346.9"/>
    <x v="14"/>
    <n v="226.4"/>
    <x v="14"/>
    <x v="12"/>
    <x v="14"/>
    <n v="219.6"/>
    <x v="13"/>
    <n v="114.2"/>
  </r>
  <r>
    <s v="Rural+Urban"/>
    <x v="1"/>
    <x v="3"/>
    <d v="2014-04-01T00:00:00"/>
    <n v="1504.1"/>
    <x v="15"/>
    <n v="349"/>
    <x v="14"/>
    <n v="227.5"/>
    <x v="15"/>
    <x v="13"/>
    <x v="15"/>
    <n v="219.9"/>
    <x v="14"/>
    <n v="115.1"/>
  </r>
  <r>
    <s v="Rural+Urban"/>
    <x v="1"/>
    <x v="4"/>
    <d v="2014-05-01T00:00:00"/>
    <n v="1518.5000000000005"/>
    <x v="16"/>
    <n v="350.79999999999995"/>
    <x v="14"/>
    <n v="228.39999999999998"/>
    <x v="16"/>
    <x v="14"/>
    <x v="16"/>
    <n v="220.3"/>
    <x v="15"/>
    <n v="115.8"/>
  </r>
  <r>
    <s v="Rural+Urban"/>
    <x v="1"/>
    <x v="5"/>
    <d v="2014-06-01T00:00:00"/>
    <n v="1533.7000000000003"/>
    <x v="17"/>
    <n v="352.7"/>
    <x v="15"/>
    <n v="228.5"/>
    <x v="17"/>
    <x v="15"/>
    <x v="17"/>
    <n v="219.89999999999998"/>
    <x v="16"/>
    <n v="116.7"/>
  </r>
  <r>
    <s v="Rural+Urban"/>
    <x v="1"/>
    <x v="6"/>
    <d v="2014-07-01T00:00:00"/>
    <n v="1576.3"/>
    <x v="18"/>
    <n v="355"/>
    <x v="16"/>
    <n v="230"/>
    <x v="18"/>
    <x v="16"/>
    <x v="18"/>
    <n v="221.3"/>
    <x v="17"/>
    <n v="119.2"/>
  </r>
  <r>
    <s v="Rural+Urban"/>
    <x v="1"/>
    <x v="7"/>
    <d v="2014-08-01T00:00:00"/>
    <n v="1594.4999999999998"/>
    <x v="19"/>
    <n v="356.4"/>
    <x v="17"/>
    <n v="231.1"/>
    <x v="19"/>
    <x v="17"/>
    <x v="19"/>
    <n v="222.5"/>
    <x v="18"/>
    <n v="120.3"/>
  </r>
  <r>
    <s v="Rural+Urban"/>
    <x v="1"/>
    <x v="8"/>
    <d v="2014-09-01T00:00:00"/>
    <n v="1586.0999999999997"/>
    <x v="20"/>
    <n v="358"/>
    <x v="18"/>
    <n v="232.2"/>
    <x v="20"/>
    <x v="18"/>
    <x v="20"/>
    <n v="222.6"/>
    <x v="18"/>
    <n v="120.1"/>
  </r>
  <r>
    <s v="Rural+Urban"/>
    <x v="1"/>
    <x v="9"/>
    <d v="2014-10-01T00:00:00"/>
    <n v="1582.7"/>
    <x v="21"/>
    <n v="360.6"/>
    <x v="19"/>
    <n v="233.4"/>
    <x v="21"/>
    <x v="15"/>
    <x v="21"/>
    <n v="222.89999999999998"/>
    <x v="19"/>
    <n v="120.1"/>
  </r>
  <r>
    <s v="Rural+Urban"/>
    <x v="1"/>
    <x v="10"/>
    <d v="2014-11-01T00:00:00"/>
    <n v="1583.2"/>
    <x v="22"/>
    <n v="362.1"/>
    <x v="20"/>
    <n v="234.39999999999998"/>
    <x v="22"/>
    <x v="19"/>
    <x v="22"/>
    <n v="222.8"/>
    <x v="20"/>
    <n v="120.1"/>
  </r>
  <r>
    <s v="Rural+Urban"/>
    <x v="1"/>
    <x v="11"/>
    <d v="2014-12-01T00:00:00"/>
    <n v="1571.6999999999998"/>
    <x v="23"/>
    <n v="363.2"/>
    <x v="21"/>
    <n v="234"/>
    <x v="23"/>
    <x v="20"/>
    <x v="23"/>
    <n v="223.7"/>
    <x v="20"/>
    <n v="119.4"/>
  </r>
  <r>
    <s v="Rural+Urban"/>
    <x v="2"/>
    <x v="0"/>
    <d v="2015-01-01T00:00:00"/>
    <n v="1569.3"/>
    <x v="24"/>
    <n v="364.9"/>
    <x v="22"/>
    <n v="235.39999999999998"/>
    <x v="24"/>
    <x v="21"/>
    <x v="24"/>
    <n v="225"/>
    <x v="21"/>
    <n v="119.5"/>
  </r>
  <r>
    <s v="Rural+Urban"/>
    <x v="2"/>
    <x v="1"/>
    <d v="2015-02-01T00:00:00"/>
    <n v="1569.3999999999996"/>
    <x v="25"/>
    <n v="367.2"/>
    <x v="23"/>
    <n v="236.8"/>
    <x v="25"/>
    <x v="22"/>
    <x v="24"/>
    <n v="226.10000000000002"/>
    <x v="22"/>
    <n v="119.7"/>
  </r>
  <r>
    <s v="Rural+Urban"/>
    <x v="2"/>
    <x v="2"/>
    <d v="2015-03-01T00:00:00"/>
    <n v="1569.1"/>
    <x v="26"/>
    <n v="368.4"/>
    <x v="24"/>
    <n v="237.8"/>
    <x v="26"/>
    <x v="7"/>
    <x v="25"/>
    <n v="226.4"/>
    <x v="23"/>
    <n v="120.2"/>
  </r>
  <r>
    <s v="Rural+Urban"/>
    <x v="2"/>
    <x v="3"/>
    <d v="2015-04-01T00:00:00"/>
    <n v="1575.7"/>
    <x v="27"/>
    <n v="369.6"/>
    <x v="25"/>
    <n v="238.9"/>
    <x v="27"/>
    <x v="20"/>
    <x v="26"/>
    <n v="227.60000000000002"/>
    <x v="24"/>
    <n v="120.7"/>
  </r>
  <r>
    <s v="Rural+Urban"/>
    <x v="2"/>
    <x v="4"/>
    <d v="2015-05-01T00:00:00"/>
    <n v="1590.4"/>
    <x v="28"/>
    <n v="371.4"/>
    <x v="26"/>
    <n v="239.8"/>
    <x v="28"/>
    <x v="18"/>
    <x v="27"/>
    <n v="228.6"/>
    <x v="25"/>
    <n v="121.6"/>
  </r>
  <r>
    <s v="Rural+Urban"/>
    <x v="2"/>
    <x v="5"/>
    <d v="2015-06-01T00:00:00"/>
    <n v="1623.5"/>
    <x v="29"/>
    <n v="374.1"/>
    <x v="27"/>
    <n v="240.1"/>
    <x v="29"/>
    <x v="23"/>
    <x v="28"/>
    <n v="229.7"/>
    <x v="26"/>
    <n v="123"/>
  </r>
  <r>
    <s v="Rural+Urban"/>
    <x v="2"/>
    <x v="6"/>
    <d v="2015-07-01T00:00:00"/>
    <n v="1630.6000000000001"/>
    <x v="30"/>
    <n v="375.1"/>
    <x v="28"/>
    <n v="241.2"/>
    <x v="30"/>
    <x v="24"/>
    <x v="29"/>
    <n v="229.5"/>
    <x v="27"/>
    <n v="123.6"/>
  </r>
  <r>
    <s v="Rural+Urban"/>
    <x v="2"/>
    <x v="7"/>
    <d v="2015-08-01T00:00:00"/>
    <n v="1649.6"/>
    <x v="31"/>
    <n v="376.70000000000005"/>
    <x v="29"/>
    <n v="242.9"/>
    <x v="31"/>
    <x v="25"/>
    <x v="30"/>
    <n v="230.1"/>
    <x v="27"/>
    <n v="124.8"/>
  </r>
  <r>
    <s v="Rural+Urban"/>
    <x v="2"/>
    <x v="8"/>
    <d v="2015-09-01T00:00:00"/>
    <n v="1658.3000000000002"/>
    <x v="32"/>
    <n v="378.5"/>
    <x v="30"/>
    <n v="244.2"/>
    <x v="32"/>
    <x v="14"/>
    <x v="31"/>
    <n v="231.7"/>
    <x v="28"/>
    <n v="125.4"/>
  </r>
  <r>
    <s v="Rural+Urban"/>
    <x v="2"/>
    <x v="9"/>
    <d v="2015-10-01T00:00:00"/>
    <n v="1678.9999999999998"/>
    <x v="33"/>
    <n v="380.1"/>
    <x v="31"/>
    <n v="245.4"/>
    <x v="33"/>
    <x v="12"/>
    <x v="32"/>
    <n v="232.60000000000002"/>
    <x v="29"/>
    <n v="126.1"/>
  </r>
  <r>
    <s v="Rural+Urban"/>
    <x v="2"/>
    <x v="10"/>
    <d v="2015-11-01T00:00:00"/>
    <n v="1692.1"/>
    <x v="34"/>
    <n v="382.4"/>
    <x v="32"/>
    <n v="246.3"/>
    <x v="34"/>
    <x v="26"/>
    <x v="33"/>
    <n v="233"/>
    <x v="30"/>
    <n v="126.6"/>
  </r>
  <r>
    <s v="Rural+Urban"/>
    <x v="2"/>
    <x v="11"/>
    <d v="2015-12-01T00:00:00"/>
    <n v="1686.1000000000001"/>
    <x v="35"/>
    <n v="383.5"/>
    <x v="33"/>
    <n v="246"/>
    <x v="35"/>
    <x v="26"/>
    <x v="34"/>
    <n v="233.3"/>
    <x v="31"/>
    <n v="126.1"/>
  </r>
  <r>
    <s v="Rural+Urban"/>
    <x v="3"/>
    <x v="0"/>
    <d v="2016-01-01T00:00:00"/>
    <n v="1691.7"/>
    <x v="36"/>
    <n v="384.9"/>
    <x v="34"/>
    <n v="247.60000000000002"/>
    <x v="36"/>
    <x v="11"/>
    <x v="33"/>
    <n v="234.3"/>
    <x v="32"/>
    <n v="126.3"/>
  </r>
  <r>
    <s v="Rural+Urban"/>
    <x v="3"/>
    <x v="1"/>
    <d v="2016-02-01T00:00:00"/>
    <n v="1678.1"/>
    <x v="37"/>
    <n v="386.9"/>
    <x v="35"/>
    <n v="249"/>
    <x v="37"/>
    <x v="12"/>
    <x v="35"/>
    <n v="236.89999999999998"/>
    <x v="33"/>
    <n v="126"/>
  </r>
  <r>
    <s v="Rural+Urban"/>
    <x v="3"/>
    <x v="2"/>
    <d v="2016-03-01T00:00:00"/>
    <n v="1675.2"/>
    <x v="38"/>
    <n v="387.9"/>
    <x v="36"/>
    <n v="250"/>
    <x v="38"/>
    <x v="27"/>
    <x v="36"/>
    <n v="237.89999999999998"/>
    <x v="34"/>
    <n v="126"/>
  </r>
  <r>
    <s v="Rural+Urban"/>
    <x v="3"/>
    <x v="3"/>
    <d v="2016-04-01T00:00:00"/>
    <n v="1701.3"/>
    <x v="39"/>
    <n v="389.20000000000005"/>
    <x v="37"/>
    <n v="251.1"/>
    <x v="39"/>
    <x v="28"/>
    <x v="37"/>
    <n v="239.2"/>
    <x v="35"/>
    <n v="127.3"/>
  </r>
  <r>
    <s v="Rural+Urban"/>
    <x v="3"/>
    <x v="4"/>
    <d v="2016-05-01T00:00:00"/>
    <n v="1730.4"/>
    <x v="40"/>
    <n v="390.4"/>
    <x v="34"/>
    <n v="252"/>
    <x v="40"/>
    <x v="17"/>
    <x v="38"/>
    <n v="240.7"/>
    <x v="36"/>
    <n v="128.6"/>
  </r>
  <r>
    <s v="Rural+Urban"/>
    <x v="3"/>
    <x v="5"/>
    <d v="2016-06-01T00:00:00"/>
    <n v="1760.6"/>
    <x v="41"/>
    <n v="392.1"/>
    <x v="38"/>
    <n v="251.9"/>
    <x v="41"/>
    <x v="29"/>
    <x v="39"/>
    <n v="241.10000000000002"/>
    <x v="37"/>
    <n v="130.1"/>
  </r>
  <r>
    <s v="Rural+Urban"/>
    <x v="3"/>
    <x v="6"/>
    <d v="2016-07-01T00:00:00"/>
    <n v="1783.5"/>
    <x v="42"/>
    <n v="393.8"/>
    <x v="39"/>
    <n v="253.3"/>
    <x v="42"/>
    <x v="30"/>
    <x v="40"/>
    <n v="242.9"/>
    <x v="38"/>
    <n v="131.1"/>
  </r>
  <r>
    <s v="Rural+Urban"/>
    <x v="3"/>
    <x v="7"/>
    <d v="2016-08-01T00:00:00"/>
    <n v="1777.9"/>
    <x v="43"/>
    <n v="395.49999999999994"/>
    <x v="40"/>
    <n v="254.7"/>
    <x v="43"/>
    <x v="16"/>
    <x v="41"/>
    <n v="244.2"/>
    <x v="39"/>
    <n v="131.1"/>
  </r>
  <r>
    <s v="Rural+Urban"/>
    <x v="3"/>
    <x v="8"/>
    <d v="2016-09-01T00:00:00"/>
    <n v="1763.6999999999998"/>
    <x v="44"/>
    <n v="397"/>
    <x v="41"/>
    <n v="255.8"/>
    <x v="44"/>
    <x v="31"/>
    <x v="42"/>
    <n v="245"/>
    <x v="40"/>
    <n v="130.9"/>
  </r>
  <r>
    <s v="Rural+Urban"/>
    <x v="3"/>
    <x v="9"/>
    <d v="2016-10-01T00:00:00"/>
    <n v="1766.7999999999995"/>
    <x v="45"/>
    <n v="399.1"/>
    <x v="42"/>
    <n v="257.10000000000002"/>
    <x v="45"/>
    <x v="32"/>
    <x v="43"/>
    <n v="245.6"/>
    <x v="41"/>
    <n v="131.4"/>
  </r>
  <r>
    <s v="Rural+Urban"/>
    <x v="3"/>
    <x v="10"/>
    <d v="2016-11-01T00:00:00"/>
    <n v="1759.8"/>
    <x v="46"/>
    <n v="400.1"/>
    <x v="43"/>
    <n v="257.7"/>
    <x v="46"/>
    <x v="33"/>
    <x v="44"/>
    <n v="246.6"/>
    <x v="42"/>
    <n v="131.19999999999999"/>
  </r>
  <r>
    <s v="Rural+Urban"/>
    <x v="3"/>
    <x v="11"/>
    <d v="2016-12-01T00:00:00"/>
    <n v="1740.7"/>
    <x v="47"/>
    <n v="401.5"/>
    <x v="44"/>
    <n v="257.7"/>
    <x v="47"/>
    <x v="34"/>
    <x v="45"/>
    <n v="245.3"/>
    <x v="43"/>
    <n v="130.4"/>
  </r>
  <r>
    <s v="Rural+Urban"/>
    <x v="4"/>
    <x v="0"/>
    <d v="2017-01-01T00:00:00"/>
    <n v="1727.2999999999995"/>
    <x v="48"/>
    <n v="402.4"/>
    <x v="45"/>
    <n v="259"/>
    <x v="48"/>
    <x v="35"/>
    <x v="46"/>
    <n v="245.9"/>
    <x v="44"/>
    <n v="130.30000000000001"/>
  </r>
  <r>
    <s v="Rural+Urban"/>
    <x v="4"/>
    <x v="1"/>
    <d v="2017-02-01T00:00:00"/>
    <n v="1722.3000000000002"/>
    <x v="49"/>
    <n v="403"/>
    <x v="46"/>
    <n v="260.2"/>
    <x v="49"/>
    <x v="36"/>
    <x v="47"/>
    <n v="247.2"/>
    <x v="45"/>
    <n v="130.6"/>
  </r>
  <r>
    <s v="Rural+Urban"/>
    <x v="4"/>
    <x v="2"/>
    <d v="2017-03-01T00:00:00"/>
    <n v="1718.9"/>
    <x v="50"/>
    <n v="404.29999999999995"/>
    <x v="47"/>
    <n v="261.2"/>
    <x v="50"/>
    <x v="37"/>
    <x v="48"/>
    <n v="247.6"/>
    <x v="46"/>
    <n v="130.9"/>
  </r>
  <r>
    <s v="Rural+Urban"/>
    <x v="4"/>
    <x v="3"/>
    <d v="2017-04-01T00:00:00"/>
    <n v="1718.4"/>
    <x v="51"/>
    <n v="406.1"/>
    <x v="48"/>
    <n v="262.10000000000002"/>
    <x v="51"/>
    <x v="38"/>
    <x v="49"/>
    <n v="248.2"/>
    <x v="46"/>
    <n v="131.1"/>
  </r>
  <r>
    <s v="Rural+Urban"/>
    <x v="4"/>
    <x v="4"/>
    <d v="2017-05-01T00:00:00"/>
    <n v="1719.6000000000001"/>
    <x v="52"/>
    <n v="406.8"/>
    <x v="49"/>
    <n v="263"/>
    <x v="52"/>
    <x v="39"/>
    <x v="50"/>
    <n v="248.7"/>
    <x v="47"/>
    <n v="131.4"/>
  </r>
  <r>
    <s v="Rural+Urban"/>
    <x v="4"/>
    <x v="5"/>
    <d v="2017-06-01T00:00:00"/>
    <n v="1734.7"/>
    <x v="53"/>
    <n v="407.7"/>
    <x v="50"/>
    <n v="262.60000000000002"/>
    <x v="53"/>
    <x v="40"/>
    <x v="51"/>
    <n v="249.3"/>
    <x v="48"/>
    <n v="132"/>
  </r>
  <r>
    <s v="Rural+Urban"/>
    <x v="4"/>
    <x v="6"/>
    <d v="2017-07-01T00:00:00"/>
    <n v="1769.3999999999999"/>
    <x v="54"/>
    <n v="409.7"/>
    <x v="49"/>
    <n v="264.5"/>
    <x v="54"/>
    <x v="34"/>
    <x v="52"/>
    <n v="250.2"/>
    <x v="49"/>
    <n v="134.19999999999999"/>
  </r>
  <r>
    <s v="Rural+Urban"/>
    <x v="4"/>
    <x v="7"/>
    <d v="2017-08-01T00:00:00"/>
    <n v="1783.8"/>
    <x v="55"/>
    <n v="412.6"/>
    <x v="48"/>
    <n v="267.20000000000005"/>
    <x v="55"/>
    <x v="41"/>
    <x v="53"/>
    <n v="251.8"/>
    <x v="50"/>
    <n v="135.4"/>
  </r>
  <r>
    <s v="Rural+Urban"/>
    <x v="4"/>
    <x v="8"/>
    <d v="2017-09-01T00:00:00"/>
    <n v="1769.9999999999998"/>
    <x v="56"/>
    <n v="414.5"/>
    <x v="51"/>
    <n v="269"/>
    <x v="56"/>
    <x v="42"/>
    <x v="54"/>
    <n v="253.60000000000002"/>
    <x v="51"/>
    <n v="135.19999999999999"/>
  </r>
  <r>
    <s v="Rural+Urban"/>
    <x v="4"/>
    <x v="9"/>
    <d v="2017-10-01T00:00:00"/>
    <n v="1779.6999999999998"/>
    <x v="57"/>
    <n v="416.90000000000003"/>
    <x v="52"/>
    <n v="270.89999999999998"/>
    <x v="57"/>
    <x v="43"/>
    <x v="55"/>
    <n v="254.60000000000002"/>
    <x v="52"/>
    <n v="136.1"/>
  </r>
  <r>
    <s v="Rural+Urban"/>
    <x v="4"/>
    <x v="10"/>
    <d v="2017-11-01T00:00:00"/>
    <n v="1808.2"/>
    <x v="58"/>
    <n v="419.6"/>
    <x v="53"/>
    <n v="273"/>
    <x v="58"/>
    <x v="42"/>
    <x v="56"/>
    <n v="255.7"/>
    <x v="53"/>
    <n v="137.6"/>
  </r>
  <r>
    <s v="Rural+Urban"/>
    <x v="4"/>
    <x v="11"/>
    <d v="2017-12-01T00:00:00"/>
    <n v="1794.9999999999998"/>
    <x v="59"/>
    <n v="420.2"/>
    <x v="54"/>
    <n v="273.79999999999995"/>
    <x v="59"/>
    <x v="44"/>
    <x v="57"/>
    <n v="255.5"/>
    <x v="54"/>
    <n v="137.19999999999999"/>
  </r>
  <r>
    <s v="Rural+Urban"/>
    <x v="5"/>
    <x v="0"/>
    <d v="2018-01-01T00:00:00"/>
    <n v="1779.9"/>
    <x v="60"/>
    <n v="421.3"/>
    <x v="54"/>
    <n v="275.3"/>
    <x v="60"/>
    <x v="45"/>
    <x v="58"/>
    <n v="257"/>
    <x v="55"/>
    <n v="136.9"/>
  </r>
  <r>
    <s v="Rural+Urban"/>
    <x v="5"/>
    <x v="1"/>
    <d v="2018-02-01T00:00:00"/>
    <n v="1760.3999999999996"/>
    <x v="61"/>
    <n v="422"/>
    <x v="55"/>
    <n v="276.5"/>
    <x v="61"/>
    <x v="46"/>
    <x v="58"/>
    <n v="257.60000000000002"/>
    <x v="56"/>
    <n v="136.4"/>
  </r>
  <r>
    <s v="Rural+Urban"/>
    <x v="5"/>
    <x v="2"/>
    <d v="2018-03-01T00:00:00"/>
    <n v="1756"/>
    <x v="62"/>
    <n v="423.6"/>
    <x v="56"/>
    <n v="277.60000000000002"/>
    <x v="62"/>
    <x v="47"/>
    <x v="59"/>
    <n v="258.60000000000002"/>
    <x v="57"/>
    <n v="136.5"/>
  </r>
  <r>
    <s v="Rural+Urban"/>
    <x v="5"/>
    <x v="3"/>
    <d v="2018-04-01T00:00:00"/>
    <n v="1757.1000000000001"/>
    <x v="63"/>
    <n v="426"/>
    <x v="56"/>
    <n v="279.5"/>
    <x v="63"/>
    <x v="48"/>
    <x v="60"/>
    <n v="260.5"/>
    <x v="58"/>
    <n v="137.1"/>
  </r>
  <r>
    <s v="Rural+Urban"/>
    <x v="5"/>
    <x v="4"/>
    <d v="2018-05-01T00:00:00"/>
    <n v="1759.8"/>
    <x v="64"/>
    <n v="428.09999999999997"/>
    <x v="57"/>
    <n v="280.60000000000002"/>
    <x v="64"/>
    <x v="49"/>
    <x v="61"/>
    <n v="261.70000000000005"/>
    <x v="59"/>
    <n v="137.80000000000001"/>
  </r>
  <r>
    <s v="Rural+Urban"/>
    <x v="5"/>
    <x v="5"/>
    <d v="2018-06-01T00:00:00"/>
    <n v="1774.1000000000001"/>
    <x v="65"/>
    <n v="429.7"/>
    <x v="58"/>
    <n v="280.39999999999998"/>
    <x v="65"/>
    <x v="50"/>
    <x v="62"/>
    <n v="262.7"/>
    <x v="60"/>
    <n v="138.5"/>
  </r>
  <r>
    <s v="Rural+Urban"/>
    <x v="5"/>
    <x v="6"/>
    <d v="2018-07-01T00:00:00"/>
    <n v="1795.3"/>
    <x v="66"/>
    <n v="430.80000000000007"/>
    <x v="59"/>
    <n v="282.2"/>
    <x v="66"/>
    <x v="51"/>
    <x v="63"/>
    <n v="263.2"/>
    <x v="61"/>
    <n v="139.80000000000001"/>
  </r>
  <r>
    <s v="Rural+Urban"/>
    <x v="5"/>
    <x v="7"/>
    <d v="2018-08-01T00:00:00"/>
    <n v="1798.7000000000003"/>
    <x v="64"/>
    <n v="432.20000000000005"/>
    <x v="60"/>
    <n v="284"/>
    <x v="67"/>
    <x v="52"/>
    <x v="64"/>
    <n v="263.7"/>
    <x v="62"/>
    <n v="140.4"/>
  </r>
  <r>
    <s v="Rural+Urban"/>
    <x v="5"/>
    <x v="8"/>
    <d v="2018-09-01T00:00:00"/>
    <n v="1779.5"/>
    <x v="67"/>
    <n v="433.29999999999995"/>
    <x v="61"/>
    <n v="285"/>
    <x v="68"/>
    <x v="53"/>
    <x v="65"/>
    <n v="265.39999999999998"/>
    <x v="63"/>
    <n v="140.19999999999999"/>
  </r>
  <r>
    <s v="Rural+Urban"/>
    <x v="5"/>
    <x v="9"/>
    <d v="2018-10-01T00:00:00"/>
    <n v="1776.2"/>
    <x v="68"/>
    <n v="434"/>
    <x v="62"/>
    <n v="289.10000000000002"/>
    <x v="69"/>
    <x v="54"/>
    <x v="66"/>
    <n v="268.5"/>
    <x v="64"/>
    <n v="140.80000000000001"/>
  </r>
  <r>
    <s v="Rural+Urban"/>
    <x v="5"/>
    <x v="10"/>
    <d v="2018-11-01T00:00:00"/>
    <n v="1775.7000000000003"/>
    <x v="68"/>
    <n v="433.8"/>
    <x v="63"/>
    <n v="289.10000000000002"/>
    <x v="69"/>
    <x v="54"/>
    <x v="66"/>
    <n v="268.5"/>
    <x v="64"/>
    <n v="140.80000000000001"/>
  </r>
  <r>
    <s v="Rural+Urban"/>
    <x v="5"/>
    <x v="11"/>
    <d v="2018-12-01T00:00:00"/>
    <n v="1762.7999999999997"/>
    <x v="69"/>
    <n v="434.3"/>
    <x v="64"/>
    <n v="289.7"/>
    <x v="70"/>
    <x v="51"/>
    <x v="67"/>
    <n v="269"/>
    <x v="65"/>
    <n v="140.1"/>
  </r>
  <r>
    <s v="Rural+Urban"/>
    <x v="6"/>
    <x v="0"/>
    <d v="2019-01-01T00:00:00"/>
    <n v="1753.3999999999999"/>
    <x v="70"/>
    <n v="433"/>
    <x v="65"/>
    <n v="291.29999999999995"/>
    <x v="71"/>
    <x v="55"/>
    <x v="68"/>
    <n v="269.5"/>
    <x v="66"/>
    <n v="139.6"/>
  </r>
  <r>
    <s v="Rural+Urban"/>
    <x v="6"/>
    <x v="1"/>
    <d v="2019-02-01T00:00:00"/>
    <n v="1757.1"/>
    <x v="71"/>
    <n v="433.9"/>
    <x v="66"/>
    <n v="292.2"/>
    <x v="72"/>
    <x v="56"/>
    <x v="69"/>
    <n v="271.2"/>
    <x v="67"/>
    <n v="139.9"/>
  </r>
  <r>
    <s v="Rural+Urban"/>
    <x v="6"/>
    <x v="2"/>
    <d v="2019-03-01T00:00:00"/>
    <n v="1762.9"/>
    <x v="72"/>
    <n v="434.5"/>
    <x v="59"/>
    <n v="292.8"/>
    <x v="73"/>
    <x v="57"/>
    <x v="69"/>
    <n v="271.10000000000002"/>
    <x v="68"/>
    <n v="140.4"/>
  </r>
  <r>
    <s v="Rural+Urban"/>
    <x v="6"/>
    <x v="4"/>
    <d v="2019-05-01T00:00:00"/>
    <n v="1791.9000000000003"/>
    <x v="73"/>
    <n v="436.1"/>
    <x v="67"/>
    <n v="293.79999999999995"/>
    <x v="74"/>
    <x v="58"/>
    <x v="70"/>
    <n v="272.60000000000002"/>
    <x v="69"/>
    <n v="142"/>
  </r>
  <r>
    <s v="Rural+Urban"/>
    <x v="6"/>
    <x v="5"/>
    <d v="2019-06-01T00:00:00"/>
    <n v="1814.1000000000001"/>
    <x v="74"/>
    <n v="436.4"/>
    <x v="68"/>
    <n v="293.20000000000005"/>
    <x v="75"/>
    <x v="57"/>
    <x v="71"/>
    <n v="273.89999999999998"/>
    <x v="70"/>
    <n v="142.9"/>
  </r>
  <r>
    <s v="Rural+Urban"/>
    <x v="6"/>
    <x v="6"/>
    <d v="2019-07-01T00:00:00"/>
    <n v="1837.5"/>
    <x v="75"/>
    <n v="437"/>
    <x v="69"/>
    <n v="294.79999999999995"/>
    <x v="76"/>
    <x v="59"/>
    <x v="72"/>
    <n v="276.2"/>
    <x v="71"/>
    <n v="144.19999999999999"/>
  </r>
  <r>
    <s v="Rural+Urban"/>
    <x v="6"/>
    <x v="7"/>
    <d v="2019-08-01T00:00:00"/>
    <n v="1846.5"/>
    <x v="76"/>
    <n v="437.6"/>
    <x v="70"/>
    <n v="296.10000000000002"/>
    <x v="77"/>
    <x v="60"/>
    <x v="73"/>
    <n v="279.3"/>
    <x v="72"/>
    <n v="145"/>
  </r>
  <r>
    <s v="Rural+Urban"/>
    <x v="6"/>
    <x v="8"/>
    <d v="2019-09-01T00:00:00"/>
    <n v="1857.6999999999998"/>
    <x v="77"/>
    <n v="437.69999999999993"/>
    <x v="71"/>
    <n v="296.79999999999995"/>
    <x v="78"/>
    <x v="61"/>
    <x v="74"/>
    <n v="281"/>
    <x v="73"/>
    <n v="145.80000000000001"/>
  </r>
  <r>
    <s v="Rural+Urban"/>
    <x v="6"/>
    <x v="9"/>
    <d v="2019-10-01T00:00:00"/>
    <n v="1885.5999999999997"/>
    <x v="78"/>
    <n v="438.40000000000003"/>
    <x v="72"/>
    <n v="298"/>
    <x v="79"/>
    <x v="62"/>
    <x v="75"/>
    <n v="281.7"/>
    <x v="74"/>
    <n v="147.19999999999999"/>
  </r>
  <r>
    <s v="Rural+Urban"/>
    <x v="6"/>
    <x v="10"/>
    <d v="2019-11-01T00:00:00"/>
    <n v="1910.9"/>
    <x v="79"/>
    <n v="439.5"/>
    <x v="61"/>
    <n v="298.8"/>
    <x v="80"/>
    <x v="63"/>
    <x v="76"/>
    <n v="282.39999999999998"/>
    <x v="75"/>
    <n v="148.6"/>
  </r>
  <r>
    <s v="Rural+Urban"/>
    <x v="6"/>
    <x v="11"/>
    <d v="2019-12-01T00:00:00"/>
    <n v="1946.1000000000001"/>
    <x v="80"/>
    <n v="440.6"/>
    <x v="73"/>
    <n v="298.60000000000002"/>
    <x v="81"/>
    <x v="64"/>
    <x v="77"/>
    <n v="282.70000000000005"/>
    <x v="76"/>
    <n v="150.4"/>
  </r>
  <r>
    <s v="Rural+Urban"/>
    <x v="7"/>
    <x v="0"/>
    <d v="2020-01-01T00:00:00"/>
    <n v="1940.3999999999999"/>
    <x v="81"/>
    <n v="441.2"/>
    <x v="74"/>
    <n v="300.10000000000002"/>
    <x v="82"/>
    <x v="65"/>
    <x v="78"/>
    <n v="285.10000000000002"/>
    <x v="77"/>
    <n v="150.19999999999999"/>
  </r>
  <r>
    <s v="Rural+Urban"/>
    <x v="7"/>
    <x v="1"/>
    <d v="2020-02-01T00:00:00"/>
    <n v="1911.6"/>
    <x v="82"/>
    <n v="442"/>
    <x v="75"/>
    <n v="301.20000000000005"/>
    <x v="83"/>
    <x v="66"/>
    <x v="79"/>
    <n v="286.60000000000002"/>
    <x v="78"/>
    <n v="149.1"/>
  </r>
  <r>
    <s v="Rural+Urban"/>
    <x v="7"/>
    <x v="2"/>
    <d v="2020-03-01T00:00:00"/>
    <n v="1895.4"/>
    <x v="83"/>
    <n v="442.90000000000003"/>
    <x v="76"/>
    <n v="300.89999999999998"/>
    <x v="84"/>
    <x v="67"/>
    <x v="78"/>
    <n v="288.89999999999998"/>
    <x v="79"/>
    <n v="148.6"/>
  </r>
  <r>
    <s v="Rural+Urban"/>
    <x v="7"/>
    <x v="3"/>
    <d v="2020-04-01T00:00:00"/>
    <n v="1622.7"/>
    <x v="84"/>
    <n v="0"/>
    <x v="77"/>
    <n v="155.6"/>
    <x v="85"/>
    <x v="68"/>
    <x v="80"/>
    <n v="0"/>
    <x v="80"/>
    <s v="NA"/>
  </r>
  <r>
    <s v="Rural+Urban"/>
    <x v="7"/>
    <x v="4"/>
    <d v="2020-05-01T00:00:00"/>
    <n v="0"/>
    <x v="84"/>
    <n v="0"/>
    <x v="78"/>
    <n v="0"/>
    <x v="86"/>
    <x v="68"/>
    <x v="80"/>
    <n v="0"/>
    <x v="80"/>
    <s v="NA"/>
  </r>
  <r>
    <s v="Rural+Urban"/>
    <x v="7"/>
    <x v="5"/>
    <d v="2020-06-01T00:00:00"/>
    <n v="1966.8000000000002"/>
    <x v="85"/>
    <n v="448.29999999999995"/>
    <x v="79"/>
    <n v="301.10000000000002"/>
    <x v="87"/>
    <x v="69"/>
    <x v="81"/>
    <n v="299.89999999999998"/>
    <x v="81"/>
    <n v="151.80000000000001"/>
  </r>
  <r>
    <s v="Rural+Urban"/>
    <x v="7"/>
    <x v="6"/>
    <d v="2020-07-01T00:00:00"/>
    <n v="1966.8000000000002"/>
    <x v="85"/>
    <n v="448.29999999999995"/>
    <x v="79"/>
    <n v="301.10000000000002"/>
    <x v="87"/>
    <x v="69"/>
    <x v="81"/>
    <n v="299.89999999999998"/>
    <x v="81"/>
    <n v="151.80000000000001"/>
  </r>
  <r>
    <s v="Rural+Urban"/>
    <x v="7"/>
    <x v="7"/>
    <d v="2020-08-01T00:00:00"/>
    <n v="1995.1999999999998"/>
    <x v="86"/>
    <n v="448.2"/>
    <x v="80"/>
    <n v="303.89999999999998"/>
    <x v="88"/>
    <x v="70"/>
    <x v="82"/>
    <n v="300.3"/>
    <x v="82"/>
    <n v="153.9"/>
  </r>
  <r>
    <s v="Rural+Urban"/>
    <x v="7"/>
    <x v="8"/>
    <d v="2020-09-01T00:00:00"/>
    <n v="2007"/>
    <x v="87"/>
    <n v="449.70000000000005"/>
    <x v="81"/>
    <n v="305"/>
    <x v="89"/>
    <x v="71"/>
    <x v="83"/>
    <n v="305"/>
    <x v="83"/>
    <n v="154.69999999999999"/>
  </r>
  <r>
    <s v="Rural+Urban"/>
    <x v="7"/>
    <x v="9"/>
    <d v="2020-10-01T00:00:00"/>
    <n v="2048.6000000000004"/>
    <x v="88"/>
    <n v="450.59999999999997"/>
    <x v="82"/>
    <n v="305.2"/>
    <x v="90"/>
    <x v="72"/>
    <x v="82"/>
    <n v="303.5"/>
    <x v="84"/>
    <n v="156.4"/>
  </r>
  <r>
    <s v="Rural+Urban"/>
    <x v="7"/>
    <x v="10"/>
    <d v="2020-11-01T00:00:00"/>
    <n v="2095.6"/>
    <x v="89"/>
    <n v="452.00000000000006"/>
    <x v="83"/>
    <n v="307.2"/>
    <x v="91"/>
    <x v="73"/>
    <x v="84"/>
    <n v="305.3"/>
    <x v="85"/>
    <n v="158.4"/>
  </r>
  <r>
    <s v="Rural+Urban"/>
    <x v="7"/>
    <x v="11"/>
    <d v="2020-12-01T00:00:00"/>
    <n v="2109.1"/>
    <x v="90"/>
    <n v="454"/>
    <x v="74"/>
    <n v="308.10000000000002"/>
    <x v="92"/>
    <x v="74"/>
    <x v="85"/>
    <n v="305.60000000000002"/>
    <x v="86"/>
    <n v="158.9"/>
  </r>
  <r>
    <s v="Rural+Urban"/>
    <x v="8"/>
    <x v="0"/>
    <d v="2021-01-01T00:00:00"/>
    <n v="2076.5"/>
    <x v="91"/>
    <n v="455.8"/>
    <x v="84"/>
    <n v="307.7"/>
    <x v="93"/>
    <x v="75"/>
    <x v="86"/>
    <n v="306.39999999999998"/>
    <x v="87"/>
    <n v="157.30000000000001"/>
  </r>
  <r>
    <s v="Rural+Urban"/>
    <x v="8"/>
    <x v="1"/>
    <d v="2021-02-01T00:00:00"/>
    <n v="2039.3000000000002"/>
    <x v="92"/>
    <n v="460.40000000000003"/>
    <x v="85"/>
    <n v="310.70000000000005"/>
    <x v="94"/>
    <x v="76"/>
    <x v="87"/>
    <n v="307.3"/>
    <x v="88"/>
    <n v="156.6"/>
  </r>
  <r>
    <s v="Rural+Urban"/>
    <x v="8"/>
    <x v="2"/>
    <d v="2021-03-01T00:00:00"/>
    <n v="2039.3999999999999"/>
    <x v="93"/>
    <n v="462.1"/>
    <x v="86"/>
    <n v="311.10000000000002"/>
    <x v="95"/>
    <x v="77"/>
    <x v="88"/>
    <n v="306.39999999999998"/>
    <x v="89"/>
    <n v="156.80000000000001"/>
  </r>
  <r>
    <s v="Rural+Urban"/>
    <x v="8"/>
    <x v="3"/>
    <d v="2021-04-01T00:00:00"/>
    <n v="2064.1"/>
    <x v="94"/>
    <n v="464.6"/>
    <x v="87"/>
    <n v="313.20000000000005"/>
    <x v="96"/>
    <x v="78"/>
    <x v="89"/>
    <n v="308.60000000000002"/>
    <x v="90"/>
    <n v="157.80000000000001"/>
  </r>
  <r>
    <s v="Rural+Urban"/>
    <x v="8"/>
    <x v="4"/>
    <d v="2021-05-01T00:00:00"/>
    <n v="2105.7000000000003"/>
    <x v="95"/>
    <n v="474.29999999999995"/>
    <x v="88"/>
    <n v="316.29999999999995"/>
    <x v="97"/>
    <x v="79"/>
    <x v="90"/>
    <n v="314.39999999999998"/>
    <x v="91"/>
    <n v="160.4"/>
  </r>
  <r>
    <s v="Rural+Urban"/>
    <x v="8"/>
    <x v="5"/>
    <d v="2021-06-01T00:00:00"/>
    <n v="2133.9"/>
    <x v="96"/>
    <n v="474.7"/>
    <x v="89"/>
    <n v="315.3"/>
    <x v="98"/>
    <x v="80"/>
    <x v="91"/>
    <n v="313.70000000000005"/>
    <x v="92"/>
    <n v="161.30000000000001"/>
  </r>
  <r>
    <s v="Rural+Urban"/>
    <x v="8"/>
    <x v="6"/>
    <d v="2021-07-01T00:00:00"/>
    <n v="2147"/>
    <x v="97"/>
    <n v="477.29999999999995"/>
    <x v="90"/>
    <n v="317.3"/>
    <x v="99"/>
    <x v="81"/>
    <x v="92"/>
    <n v="315.39999999999998"/>
    <x v="93"/>
    <n v="162.5"/>
  </r>
  <r>
    <s v="Rural+Urban"/>
    <x v="8"/>
    <x v="7"/>
    <d v="2021-08-01T00:00:00"/>
    <n v="2142"/>
    <x v="98"/>
    <n v="483"/>
    <x v="91"/>
    <n v="319.60000000000002"/>
    <x v="100"/>
    <x v="82"/>
    <x v="93"/>
    <n v="317.60000000000002"/>
    <x v="94"/>
    <n v="163.19999999999999"/>
  </r>
  <r>
    <s v="Rural+Urban"/>
    <x v="8"/>
    <x v="8"/>
    <d v="2021-09-01T00:00:00"/>
    <n v="2142"/>
    <x v="98"/>
    <n v="483.2"/>
    <x v="91"/>
    <n v="319.60000000000002"/>
    <x v="100"/>
    <x v="82"/>
    <x v="94"/>
    <n v="317.7"/>
    <x v="94"/>
    <n v="163.19999999999999"/>
  </r>
  <r>
    <s v="Rural+Urban"/>
    <x v="8"/>
    <x v="9"/>
    <d v="2021-10-01T00:00:00"/>
    <n v="2175.5"/>
    <x v="99"/>
    <n v="486.3"/>
    <x v="92"/>
    <n v="322"/>
    <x v="101"/>
    <x v="83"/>
    <x v="95"/>
    <n v="319.39999999999998"/>
    <x v="95"/>
    <n v="165.5"/>
  </r>
  <r>
    <s v="Rural+Urban"/>
    <x v="8"/>
    <x v="10"/>
    <d v="2021-11-01T00:00:00"/>
    <n v="2194.1"/>
    <x v="100"/>
    <n v="490.40000000000003"/>
    <x v="93"/>
    <n v="323.5"/>
    <x v="102"/>
    <x v="84"/>
    <x v="96"/>
    <n v="322"/>
    <x v="96"/>
    <n v="166.7"/>
  </r>
  <r>
    <s v="Rural+Urban"/>
    <x v="8"/>
    <x v="11"/>
    <d v="2021-12-01T00:00:00"/>
    <n v="2180.9"/>
    <x v="101"/>
    <n v="494.2"/>
    <x v="94"/>
    <n v="323.60000000000002"/>
    <x v="103"/>
    <x v="83"/>
    <x v="97"/>
    <n v="323.2"/>
    <x v="97"/>
    <n v="166.2"/>
  </r>
  <r>
    <s v="Rural+Urban"/>
    <x v="9"/>
    <x v="0"/>
    <d v="2022-01-01T00:00:00"/>
    <n v="2164.1999999999998"/>
    <x v="102"/>
    <n v="499.1"/>
    <x v="92"/>
    <n v="325.60000000000002"/>
    <x v="104"/>
    <x v="85"/>
    <x v="98"/>
    <n v="324.2"/>
    <x v="98"/>
    <n v="165.7"/>
  </r>
  <r>
    <s v="Rural+Urban"/>
    <x v="9"/>
    <x v="1"/>
    <d v="2022-02-01T00:00:00"/>
    <n v="2161.2000000000003"/>
    <x v="103"/>
    <n v="502.80000000000007"/>
    <x v="95"/>
    <n v="327.3"/>
    <x v="105"/>
    <x v="86"/>
    <x v="99"/>
    <n v="326.5"/>
    <x v="99"/>
    <n v="166.1"/>
  </r>
  <r>
    <s v="Rural+Urban"/>
    <x v="9"/>
    <x v="2"/>
    <d v="2022-03-01T00:00:00"/>
    <n v="2184.2000000000003"/>
    <x v="104"/>
    <n v="507.79999999999995"/>
    <x v="96"/>
    <n v="328.1"/>
    <x v="106"/>
    <x v="87"/>
    <x v="100"/>
    <n v="330.5"/>
    <x v="100"/>
    <n v="167.7"/>
  </r>
  <r>
    <s v="Rural+Urban"/>
    <x v="9"/>
    <x v="3"/>
    <d v="2022-04-01T00:00:00"/>
    <n v="2214.3000000000002"/>
    <x v="105"/>
    <n v="513.20000000000005"/>
    <x v="97"/>
    <n v="331"/>
    <x v="107"/>
    <x v="88"/>
    <x v="101"/>
    <n v="333.20000000000005"/>
    <x v="101"/>
    <n v="170.1"/>
  </r>
  <r>
    <s v="Rural+Urban"/>
    <x v="9"/>
    <x v="4"/>
    <d v="2022-05-01T00:00:00"/>
    <n v="2238.9000000000005"/>
    <x v="106"/>
    <n v="518.6"/>
    <x v="98"/>
    <n v="332.7"/>
    <x v="108"/>
    <x v="89"/>
    <x v="102"/>
    <n v="333.5"/>
    <x v="102"/>
    <n v="171.7"/>
  </r>
  <r>
    <s v="Rural+Urban"/>
    <x v="9"/>
    <x v="5"/>
    <d v="2022-06-01T00:00:00"/>
    <n v="2261.9"/>
    <x v="107"/>
    <n v="523"/>
    <x v="99"/>
    <n v="333.20000000000005"/>
    <x v="109"/>
    <x v="90"/>
    <x v="103"/>
    <n v="335.20000000000005"/>
    <x v="102"/>
    <n v="172.6"/>
  </r>
  <r>
    <s v="Rural+Urban"/>
    <x v="9"/>
    <x v="6"/>
    <d v="2022-07-01T00:00:00"/>
    <n v="2266.3000000000002"/>
    <x v="108"/>
    <n v="526.90000000000009"/>
    <x v="100"/>
    <n v="335.20000000000005"/>
    <x v="110"/>
    <x v="91"/>
    <x v="104"/>
    <n v="336"/>
    <x v="103"/>
    <n v="173.4"/>
  </r>
  <r>
    <s v="Rural+Urban"/>
    <x v="9"/>
    <x v="7"/>
    <d v="2022-08-01T00:00:00"/>
    <n v="2269.2000000000003"/>
    <x v="109"/>
    <n v="530.70000000000005"/>
    <x v="101"/>
    <n v="337.5"/>
    <x v="111"/>
    <x v="92"/>
    <x v="105"/>
    <n v="338.1"/>
    <x v="104"/>
    <n v="174.3"/>
  </r>
  <r>
    <s v="Rural+Urban"/>
    <x v="9"/>
    <x v="8"/>
    <d v="2022-09-01T00:00:00"/>
    <n v="2280.9"/>
    <x v="110"/>
    <n v="535.1"/>
    <x v="102"/>
    <n v="339"/>
    <x v="112"/>
    <x v="93"/>
    <x v="106"/>
    <n v="338.5"/>
    <x v="105"/>
    <n v="175.3"/>
  </r>
  <r>
    <s v="Rural+Urban"/>
    <x v="9"/>
    <x v="9"/>
    <d v="2022-10-01T00:00:00"/>
    <n v="2297.3000000000002"/>
    <x v="111"/>
    <n v="538.20000000000005"/>
    <x v="103"/>
    <n v="341.6"/>
    <x v="113"/>
    <x v="94"/>
    <x v="107"/>
    <n v="340.29999999999995"/>
    <x v="106"/>
    <n v="176.7"/>
  </r>
  <r>
    <s v="Rural+Urban"/>
    <x v="9"/>
    <x v="10"/>
    <d v="2022-11-01T00:00:00"/>
    <n v="2296.8000000000002"/>
    <x v="112"/>
    <n v="541.4"/>
    <x v="104"/>
    <n v="343.20000000000005"/>
    <x v="114"/>
    <x v="89"/>
    <x v="108"/>
    <n v="342.1"/>
    <x v="107"/>
    <n v="176.5"/>
  </r>
  <r>
    <s v="Rural+Urban"/>
    <x v="9"/>
    <x v="11"/>
    <d v="2022-12-01T00:00:00"/>
    <n v="2283.4"/>
    <x v="113"/>
    <n v="544"/>
    <x v="105"/>
    <n v="342.79999999999995"/>
    <x v="115"/>
    <x v="95"/>
    <x v="109"/>
    <n v="344.70000000000005"/>
    <x v="108"/>
    <n v="175.7"/>
  </r>
  <r>
    <s v="Rural+Urban"/>
    <x v="10"/>
    <x v="0"/>
    <d v="2023-01-01T00:00:00"/>
    <n v="2292.6999999999998"/>
    <x v="114"/>
    <n v="546.29999999999995"/>
    <x v="105"/>
    <n v="345"/>
    <x v="116"/>
    <x v="96"/>
    <x v="110"/>
    <n v="348.1"/>
    <x v="109"/>
    <n v="176.5"/>
  </r>
  <r>
    <s v="Rural+Urban"/>
    <x v="10"/>
    <x v="1"/>
    <d v="2023-02-01T00:00:00"/>
    <n v="2279.1"/>
    <x v="115"/>
    <n v="550"/>
    <x v="106"/>
    <n v="347.7"/>
    <x v="117"/>
    <x v="97"/>
    <x v="111"/>
    <n v="351.3"/>
    <x v="110"/>
    <n v="177.2"/>
  </r>
  <r>
    <s v="Rural+Urban"/>
    <x v="10"/>
    <x v="2"/>
    <d v="2023-03-01T00:00:00"/>
    <n v="2279.1999999999998"/>
    <x v="115"/>
    <n v="549.9"/>
    <x v="107"/>
    <n v="347.7"/>
    <x v="117"/>
    <x v="97"/>
    <x v="111"/>
    <n v="351.3"/>
    <x v="110"/>
    <n v="177.2"/>
  </r>
  <r>
    <s v="Rural+Urban"/>
    <x v="10"/>
    <x v="3"/>
    <d v="2023-04-01T00:00:00"/>
    <n v="2289.6000000000004"/>
    <x v="116"/>
    <n v="551.79999999999995"/>
    <x v="108"/>
    <n v="349.79999999999995"/>
    <x v="118"/>
    <x v="98"/>
    <x v="112"/>
    <n v="354.7"/>
    <x v="111"/>
    <n v="178.1"/>
  </r>
  <r>
    <s v="Rural+Urban"/>
    <x v="10"/>
    <x v="4"/>
    <d v="2023-05-01T00:00:00"/>
    <n v="2306.9"/>
    <x v="117"/>
    <n v="553.20000000000005"/>
    <x v="109"/>
    <n v="350.79999999999995"/>
    <x v="119"/>
    <x v="99"/>
    <x v="113"/>
    <n v="356.4"/>
    <x v="112"/>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8FBCE-5451-4E88-86A2-7FD544482E4D}"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4" firstHeaderRow="1" firstDataRow="1" firstDataCol="1" rowPageCount="2" colPageCount="1"/>
  <pivotFields count="35">
    <pivotField showAll="0"/>
    <pivotField axis="axisPage" showAll="0">
      <items count="12">
        <item x="0"/>
        <item x="1"/>
        <item x="2"/>
        <item x="3"/>
        <item x="4"/>
        <item x="5"/>
        <item x="6"/>
        <item x="7"/>
        <item x="8"/>
        <item x="9"/>
        <item x="10"/>
        <item t="default"/>
      </items>
    </pivotField>
    <pivotField axis="axisPage"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dataField="1" showAll="0"/>
    <pivotField showAll="0"/>
    <pivotField dataField="1" showAll="0"/>
    <pivotField showAll="0"/>
    <pivotField dataField="1" showAll="0"/>
    <pivotField dataField="1" showAll="0"/>
    <pivotField dataField="1" showAll="0"/>
    <pivotField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5"/>
        <item x="76"/>
        <item x="77"/>
        <item x="78"/>
        <item x="79"/>
        <item x="80"/>
        <item x="81"/>
        <item x="82"/>
        <item x="83"/>
        <item x="86"/>
        <item x="88"/>
        <item x="87"/>
        <item x="85"/>
        <item x="89"/>
        <item x="90"/>
        <item x="91"/>
        <item x="92"/>
        <item x="93"/>
        <item x="94"/>
        <item x="96"/>
        <item x="97"/>
        <item x="95"/>
        <item x="98"/>
        <item x="99"/>
        <item x="100"/>
        <item x="101"/>
        <item x="102"/>
        <item x="103"/>
        <item x="104"/>
        <item x="105"/>
        <item x="106"/>
        <item x="107"/>
        <item x="108"/>
        <item x="109"/>
        <item x="110"/>
        <item x="111"/>
        <item x="112"/>
        <item x="113"/>
        <item x="114"/>
        <item x="115"/>
        <item x="116"/>
        <item x="117"/>
        <item x="118"/>
        <item x="84"/>
        <item t="default"/>
      </items>
    </pivotField>
    <pivotField dataField="1" showAll="0">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3"/>
        <item x="35"/>
        <item x="36"/>
        <item x="37"/>
        <item x="38"/>
        <item x="39"/>
        <item x="40"/>
        <item x="41"/>
        <item x="42"/>
        <item x="43"/>
        <item x="44"/>
        <item x="45"/>
        <item x="46"/>
        <item x="47"/>
        <item x="48"/>
        <item x="49"/>
        <item x="50"/>
        <item x="51"/>
        <item x="52"/>
        <item x="54"/>
        <item x="53"/>
        <item x="55"/>
        <item x="57"/>
        <item x="56"/>
        <item x="58"/>
        <item x="59"/>
        <item x="60"/>
        <item x="61"/>
        <item x="62"/>
        <item x="63"/>
        <item x="64"/>
        <item x="65"/>
        <item x="66"/>
        <item x="67"/>
        <item x="68"/>
        <item x="69"/>
        <item x="70"/>
        <item x="71"/>
        <item x="72"/>
        <item x="73"/>
        <item x="74"/>
        <item x="75"/>
        <item x="76"/>
        <item x="77"/>
        <item x="78"/>
        <item x="79"/>
        <item x="81"/>
        <item x="83"/>
        <item x="82"/>
        <item x="84"/>
        <item x="86"/>
        <item x="85"/>
        <item x="87"/>
        <item x="88"/>
        <item x="89"/>
        <item x="90"/>
        <item x="91"/>
        <item x="92"/>
        <item x="94"/>
        <item x="93"/>
        <item x="95"/>
        <item x="96"/>
        <item x="97"/>
        <item x="98"/>
        <item x="99"/>
        <item x="100"/>
        <item x="101"/>
        <item x="102"/>
        <item x="103"/>
        <item x="104"/>
        <item x="105"/>
        <item x="106"/>
        <item x="107"/>
        <item x="108"/>
        <item x="109"/>
        <item x="110"/>
        <item x="111"/>
        <item x="112"/>
        <item x="113"/>
        <item x="80"/>
        <item t="default"/>
      </items>
    </pivotField>
    <pivotField showAll="0"/>
    <pivotField dataField="1" showAll="0"/>
    <pivotField dataField="1" showAll="0">
      <items count="114">
        <item x="0"/>
        <item x="1"/>
        <item x="2"/>
        <item x="3"/>
        <item x="4"/>
        <item x="5"/>
        <item x="6"/>
        <item x="7"/>
        <item x="8"/>
        <item x="9"/>
        <item x="10"/>
        <item x="11"/>
        <item x="12"/>
        <item x="13"/>
        <item x="14"/>
        <item x="15"/>
        <item x="16"/>
        <item x="17"/>
        <item x="18"/>
        <item x="20"/>
        <item x="1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80"/>
        <item t="default"/>
      </items>
    </pivotField>
    <pivotField showAll="0"/>
  </pivotFields>
  <rowFields count="1">
    <field x="-2"/>
  </rowFields>
  <rowItems count="10">
    <i>
      <x/>
    </i>
    <i i="1">
      <x v="1"/>
    </i>
    <i i="2">
      <x v="2"/>
    </i>
    <i i="3">
      <x v="3"/>
    </i>
    <i i="4">
      <x v="4"/>
    </i>
    <i i="5">
      <x v="5"/>
    </i>
    <i i="6">
      <x v="6"/>
    </i>
    <i i="7">
      <x v="7"/>
    </i>
    <i i="8">
      <x v="8"/>
    </i>
    <i i="9">
      <x v="9"/>
    </i>
  </rowItems>
  <colItems count="1">
    <i/>
  </colItems>
  <pageFields count="2">
    <pageField fld="1" item="10" hier="-1"/>
    <pageField fld="2" item="4" hier="-1"/>
  </pageFields>
  <dataFields count="10">
    <dataField name="Sum of Food &amp; Beverages" fld="16" baseField="0" baseItem="0"/>
    <dataField name="Sum of Intoxicants" fld="18" baseField="0" baseItem="0"/>
    <dataField name="Sum of Clothing &amp; Footwear" fld="22" baseField="0" baseItem="0"/>
    <dataField name="Sum of Fuel and light" fld="24" baseField="0" baseItem="0"/>
    <dataField name="Sum of Housing Utility " fld="26" baseField="0" baseItem="0"/>
    <dataField name="Sum of Health" fld="27" baseField="0" baseItem="1127031024"/>
    <dataField name="Sum of Transport and communication" fld="28" baseField="0" baseItem="0"/>
    <dataField name="Sum of Education" fld="30" baseField="0" baseItem="0"/>
    <dataField name="Sum of Luxury " fld="32" baseField="0" baseItem="0"/>
    <dataField name="Sum of Miscellaneous" fld="3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EB6FB-ABFB-4C15-8939-FC5A7BF7CB31}" name="PivotTable8"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6:AK17" firstHeaderRow="1" firstDataRow="2" firstDataCol="1" rowPageCount="1" colPageCount="1"/>
  <pivotFields count="15">
    <pivotField showAll="0"/>
    <pivotField axis="axisPage" showAll="0">
      <items count="12">
        <item x="0"/>
        <item x="1"/>
        <item x="2"/>
        <item x="3"/>
        <item x="4"/>
        <item x="5"/>
        <item x="6"/>
        <item x="7"/>
        <item x="8"/>
        <item x="9"/>
        <item x="10"/>
        <item t="default"/>
      </items>
    </pivotField>
    <pivotField axis="axisCol" showAll="0">
      <items count="13">
        <item x="0"/>
        <item x="1"/>
        <item x="2"/>
        <item x="3"/>
        <item x="4"/>
        <item x="5"/>
        <item x="6"/>
        <item x="7"/>
        <item x="8"/>
        <item x="9"/>
        <item x="10"/>
        <item x="11"/>
        <item t="default"/>
      </items>
    </pivotField>
    <pivotField numFmtId="165" showAll="0"/>
    <pivotField dataField="1" showAll="0"/>
    <pivotField dataField="1" showAll="0">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6"/>
        <item x="64"/>
        <item x="65"/>
        <item x="67"/>
        <item x="68"/>
        <item x="69"/>
        <item x="70"/>
        <item x="71"/>
        <item x="72"/>
        <item x="73"/>
        <item x="74"/>
        <item x="75"/>
        <item x="76"/>
        <item x="77"/>
        <item x="78"/>
        <item x="79"/>
        <item x="80"/>
        <item x="81"/>
        <item x="82"/>
        <item x="83"/>
        <item x="86"/>
        <item x="85"/>
        <item x="88"/>
        <item x="87"/>
        <item x="89"/>
        <item x="90"/>
        <item x="91"/>
        <item x="93"/>
        <item x="92"/>
        <item x="94"/>
        <item x="96"/>
        <item x="97"/>
        <item x="95"/>
        <item x="98"/>
        <item x="102"/>
        <item x="101"/>
        <item x="99"/>
        <item x="103"/>
        <item x="100"/>
        <item x="104"/>
        <item x="105"/>
        <item x="106"/>
        <item x="107"/>
        <item x="108"/>
        <item x="109"/>
        <item x="110"/>
        <item x="111"/>
        <item x="112"/>
        <item x="113"/>
        <item x="114"/>
        <item x="115"/>
        <item x="116"/>
        <item x="117"/>
        <item x="84"/>
        <item t="default"/>
      </items>
    </pivotField>
    <pivotField dataField="1" showAll="0"/>
    <pivotField dataField="1" showAll="0">
      <items count="111">
        <item x="0"/>
        <item x="1"/>
        <item x="2"/>
        <item x="3"/>
        <item x="4"/>
        <item x="5"/>
        <item x="6"/>
        <item x="7"/>
        <item x="8"/>
        <item x="9"/>
        <item x="10"/>
        <item x="11"/>
        <item x="12"/>
        <item x="13"/>
        <item x="14"/>
        <item x="15"/>
        <item x="16"/>
        <item x="17"/>
        <item x="18"/>
        <item x="19"/>
        <item x="20"/>
        <item x="21"/>
        <item x="22"/>
        <item x="23"/>
        <item x="24"/>
        <item x="25"/>
        <item x="26"/>
        <item x="27"/>
        <item x="28"/>
        <item x="30"/>
        <item x="29"/>
        <item x="31"/>
        <item x="32"/>
        <item x="33"/>
        <item x="37"/>
        <item x="36"/>
        <item x="34"/>
        <item x="35"/>
        <item x="38"/>
        <item x="39"/>
        <item x="40"/>
        <item x="41"/>
        <item x="42"/>
        <item x="43"/>
        <item x="44"/>
        <item x="45"/>
        <item x="46"/>
        <item x="50"/>
        <item x="47"/>
        <item x="49"/>
        <item x="48"/>
        <item x="51"/>
        <item x="52"/>
        <item x="53"/>
        <item x="56"/>
        <item x="54"/>
        <item x="55"/>
        <item x="57"/>
        <item x="58"/>
        <item x="66"/>
        <item x="70"/>
        <item x="71"/>
        <item x="69"/>
        <item x="65"/>
        <item x="59"/>
        <item x="67"/>
        <item x="72"/>
        <item x="60"/>
        <item x="68"/>
        <item x="79"/>
        <item x="61"/>
        <item x="64"/>
        <item x="81"/>
        <item x="80"/>
        <item x="82"/>
        <item x="83"/>
        <item x="73"/>
        <item x="77"/>
        <item x="74"/>
        <item x="63"/>
        <item x="62"/>
        <item x="75"/>
        <item x="84"/>
        <item x="76"/>
        <item x="85"/>
        <item x="86"/>
        <item x="87"/>
        <item x="88"/>
        <item x="89"/>
        <item x="90"/>
        <item x="91"/>
        <item x="93"/>
        <item x="94"/>
        <item x="92"/>
        <item x="95"/>
        <item x="96"/>
        <item x="97"/>
        <item x="98"/>
        <item x="99"/>
        <item x="101"/>
        <item x="102"/>
        <item x="100"/>
        <item x="103"/>
        <item x="104"/>
        <item x="108"/>
        <item x="107"/>
        <item x="105"/>
        <item x="106"/>
        <item x="109"/>
        <item x="78"/>
        <item t="default"/>
      </items>
    </pivotField>
    <pivotField dataField="1" showAll="0"/>
    <pivotField dataField="1"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5"/>
        <item x="82"/>
        <item x="83"/>
        <item x="84"/>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86"/>
        <item t="default"/>
      </items>
    </pivotField>
    <pivotField dataField="1" showAll="0">
      <items count="101">
        <item x="0"/>
        <item x="4"/>
        <item x="1"/>
        <item x="3"/>
        <item x="2"/>
        <item x="5"/>
        <item x="6"/>
        <item x="22"/>
        <item x="21"/>
        <item x="8"/>
        <item x="9"/>
        <item x="7"/>
        <item x="20"/>
        <item x="10"/>
        <item x="19"/>
        <item x="27"/>
        <item x="11"/>
        <item x="13"/>
        <item x="14"/>
        <item x="12"/>
        <item x="26"/>
        <item x="25"/>
        <item x="15"/>
        <item x="18"/>
        <item x="28"/>
        <item x="24"/>
        <item x="17"/>
        <item x="23"/>
        <item x="16"/>
        <item x="30"/>
        <item x="29"/>
        <item x="31"/>
        <item x="32"/>
        <item x="33"/>
        <item x="34"/>
        <item x="40"/>
        <item x="38"/>
        <item x="39"/>
        <item x="35"/>
        <item x="41"/>
        <item x="36"/>
        <item x="37"/>
        <item x="43"/>
        <item x="42"/>
        <item x="44"/>
        <item x="45"/>
        <item x="46"/>
        <item x="47"/>
        <item x="48"/>
        <item x="49"/>
        <item x="55"/>
        <item x="51"/>
        <item x="50"/>
        <item x="56"/>
        <item x="52"/>
        <item x="57"/>
        <item x="58"/>
        <item x="54"/>
        <item x="59"/>
        <item x="60"/>
        <item x="53"/>
        <item x="61"/>
        <item x="62"/>
        <item x="63"/>
        <item x="64"/>
        <item x="67"/>
        <item x="66"/>
        <item x="65"/>
        <item x="69"/>
        <item x="70"/>
        <item x="71"/>
        <item x="73"/>
        <item x="72"/>
        <item x="74"/>
        <item x="75"/>
        <item x="76"/>
        <item x="77"/>
        <item x="78"/>
        <item x="79"/>
        <item x="80"/>
        <item x="81"/>
        <item x="82"/>
        <item x="84"/>
        <item x="83"/>
        <item x="85"/>
        <item x="86"/>
        <item x="87"/>
        <item x="90"/>
        <item x="91"/>
        <item x="92"/>
        <item x="93"/>
        <item x="88"/>
        <item x="94"/>
        <item x="89"/>
        <item x="95"/>
        <item x="96"/>
        <item x="97"/>
        <item x="98"/>
        <item x="99"/>
        <item x="68"/>
        <item t="default"/>
      </items>
    </pivotField>
    <pivotField dataField="1" showAll="0">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3"/>
        <item x="35"/>
        <item x="36"/>
        <item x="37"/>
        <item x="38"/>
        <item x="39"/>
        <item x="40"/>
        <item x="41"/>
        <item x="42"/>
        <item x="43"/>
        <item x="44"/>
        <item x="45"/>
        <item x="46"/>
        <item x="47"/>
        <item x="48"/>
        <item x="49"/>
        <item x="50"/>
        <item x="51"/>
        <item x="52"/>
        <item x="54"/>
        <item x="53"/>
        <item x="55"/>
        <item x="57"/>
        <item x="56"/>
        <item x="58"/>
        <item x="59"/>
        <item x="60"/>
        <item x="61"/>
        <item x="62"/>
        <item x="63"/>
        <item x="64"/>
        <item x="65"/>
        <item x="66"/>
        <item x="67"/>
        <item x="68"/>
        <item x="69"/>
        <item x="70"/>
        <item x="71"/>
        <item x="72"/>
        <item x="73"/>
        <item x="74"/>
        <item x="75"/>
        <item x="76"/>
        <item x="77"/>
        <item x="78"/>
        <item x="79"/>
        <item x="81"/>
        <item x="83"/>
        <item x="82"/>
        <item x="84"/>
        <item x="86"/>
        <item x="85"/>
        <item x="87"/>
        <item x="88"/>
        <item x="89"/>
        <item x="90"/>
        <item x="91"/>
        <item x="92"/>
        <item x="94"/>
        <item x="93"/>
        <item x="95"/>
        <item x="96"/>
        <item x="97"/>
        <item x="98"/>
        <item x="99"/>
        <item x="100"/>
        <item x="101"/>
        <item x="102"/>
        <item x="103"/>
        <item x="104"/>
        <item x="105"/>
        <item x="106"/>
        <item x="107"/>
        <item x="108"/>
        <item x="109"/>
        <item x="110"/>
        <item x="111"/>
        <item x="112"/>
        <item x="113"/>
        <item x="80"/>
        <item t="default"/>
      </items>
    </pivotField>
    <pivotField dataField="1" showAll="0"/>
    <pivotField dataField="1" showAll="0">
      <items count="114">
        <item x="0"/>
        <item x="1"/>
        <item x="2"/>
        <item x="3"/>
        <item x="4"/>
        <item x="5"/>
        <item x="6"/>
        <item x="7"/>
        <item x="8"/>
        <item x="9"/>
        <item x="10"/>
        <item x="11"/>
        <item x="12"/>
        <item x="13"/>
        <item x="14"/>
        <item x="15"/>
        <item x="16"/>
        <item x="17"/>
        <item x="18"/>
        <item x="20"/>
        <item x="1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80"/>
        <item t="default"/>
      </items>
    </pivotField>
    <pivotField showAll="0"/>
  </pivotFields>
  <rowFields count="1">
    <field x="-2"/>
  </rowFields>
  <rowItems count="10">
    <i>
      <x/>
    </i>
    <i i="1">
      <x v="1"/>
    </i>
    <i i="2">
      <x v="2"/>
    </i>
    <i i="3">
      <x v="3"/>
    </i>
    <i i="4">
      <x v="4"/>
    </i>
    <i i="5">
      <x v="5"/>
    </i>
    <i i="6">
      <x v="6"/>
    </i>
    <i i="7">
      <x v="7"/>
    </i>
    <i i="8">
      <x v="8"/>
    </i>
    <i i="9">
      <x v="9"/>
    </i>
  </rowItems>
  <colFields count="1">
    <field x="2"/>
  </colFields>
  <colItems count="12">
    <i>
      <x/>
    </i>
    <i>
      <x v="1"/>
    </i>
    <i>
      <x v="2"/>
    </i>
    <i>
      <x v="4"/>
    </i>
    <i>
      <x v="5"/>
    </i>
    <i>
      <x v="6"/>
    </i>
    <i>
      <x v="7"/>
    </i>
    <i>
      <x v="8"/>
    </i>
    <i>
      <x v="9"/>
    </i>
    <i>
      <x v="10"/>
    </i>
    <i>
      <x v="11"/>
    </i>
    <i t="grand">
      <x/>
    </i>
  </colItems>
  <pageFields count="1">
    <pageField fld="1" item="6" hier="-1"/>
  </pageFields>
  <dataFields count="10">
    <dataField name="Sum of Food &amp; Beverages" fld="4" baseField="0" baseItem="0"/>
    <dataField name="Sum of Intoxicants" fld="5" baseField="0" baseItem="0"/>
    <dataField name="Sum of Clothing &amp; Footwear" fld="6" baseField="0" baseItem="0"/>
    <dataField name="Sum of Fuel and light" fld="7" baseField="0" baseItem="0"/>
    <dataField name="Sum of Housing Utility " fld="8" baseField="0" baseItem="0"/>
    <dataField name="Sum of Health" fld="9" baseField="0" baseItem="0"/>
    <dataField name="Sum of Transport and communication" fld="10" baseField="0" baseItem="0"/>
    <dataField name="Sum of Education" fld="11" baseField="0" baseItem="0"/>
    <dataField name="Sum of Luxury " fld="12" baseField="0" baseItem="0"/>
    <dataField name="Sum of Miscellaneou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131178-FADE-4533-93FF-9AA982E82547}" autoFormatId="16" applyNumberFormats="0" applyBorderFormats="0" applyFontFormats="0" applyPatternFormats="0" applyAlignmentFormats="0" applyWidthHeightFormats="0">
  <queryTableRefresh nextId="41">
    <queryTableFields count="15">
      <queryTableField id="1" name="Sector" tableColumnId="1"/>
      <queryTableField id="37" name="Year" tableColumnId="37"/>
      <queryTableField id="38" name="Month" tableColumnId="38"/>
      <queryTableField id="4" name="Date" tableColumnId="4"/>
      <queryTableField id="18" name="Food &amp; Beverages" tableColumnId="18"/>
      <queryTableField id="20" name="Intoxicants" tableColumnId="20"/>
      <queryTableField id="24" name="Clothing &amp; Footwear" tableColumnId="24"/>
      <queryTableField id="26" name="Fuel and light" tableColumnId="26"/>
      <queryTableField id="28" name="Housing Utility " tableColumnId="28"/>
      <queryTableField id="29" name="Health" tableColumnId="29"/>
      <queryTableField id="30" name="Transport and communication" tableColumnId="30"/>
      <queryTableField id="32" name="Education" tableColumnId="32"/>
      <queryTableField id="34" name="Luxury " tableColumnId="34"/>
      <queryTableField id="35" name="Miscellaneous" tableColumnId="35"/>
      <queryTableField id="36" name="General index"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9F588E6-D5C4-4760-A722-6CF62CD0DC74}" autoFormatId="16" applyNumberFormats="0" applyBorderFormats="0" applyFontFormats="0" applyPatternFormats="0" applyAlignmentFormats="0" applyWidthHeightFormats="0">
  <queryTableRefresh nextId="37">
    <queryTableFields count="18">
      <queryTableField id="1" name="Sector" tableColumnId="1"/>
      <queryTableField id="2" name="Year" tableColumnId="2"/>
      <queryTableField id="3" name="Month" tableColumnId="3"/>
      <queryTableField id="4" name="Date" tableColumnId="4"/>
      <queryTableField id="5" name="Cereals and products" tableColumnId="5"/>
      <queryTableField id="6" name="Meat and fish" tableColumnId="6"/>
      <queryTableField id="7" name="Egg" tableColumnId="7"/>
      <queryTableField id="8" name="Milk and products" tableColumnId="8"/>
      <queryTableField id="9" name="Oils and fats" tableColumnId="9"/>
      <queryTableField id="10" name="Fruits" tableColumnId="10"/>
      <queryTableField id="11" name="Vegetables" tableColumnId="11"/>
      <queryTableField id="12" name="Pulses and products" tableColumnId="12"/>
      <queryTableField id="13" name="Sugar and Confectionery" tableColumnId="13"/>
      <queryTableField id="14" name="Spices" tableColumnId="14"/>
      <queryTableField id="15" name="Non-alcoholic beverages" tableColumnId="15"/>
      <queryTableField id="16" name="Prepared meals, snacks, sweets etc." tableColumnId="16"/>
      <queryTableField id="17" name="Food and beverages" tableColumnId="17"/>
      <queryTableField id="18" name="Food &amp; Beverages"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DC2D30-7B82-4660-B820-DC3FA1F150A0}" sourceName="Year">
  <pivotTables>
    <pivotTable tabId="6" name="PivotTable2"/>
  </pivotTables>
  <data>
    <tabular pivotCacheId="1035089879">
      <items count="11">
        <i x="0"/>
        <i x="1"/>
        <i x="2"/>
        <i x="3"/>
        <i x="4"/>
        <i x="5"/>
        <i x="6"/>
        <i x="7"/>
        <i x="8"/>
        <i x="9"/>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DD4F0A9-17E0-485A-948B-5F873F0AD677}" sourceName="Month">
  <pivotTables>
    <pivotTable tabId="6" name="PivotTable2"/>
  </pivotTables>
  <data>
    <tabular pivotCacheId="1035089879">
      <items count="12">
        <i x="0"/>
        <i x="1"/>
        <i x="2"/>
        <i x="3"/>
        <i x="4" s="1"/>
        <i x="5" nd="1"/>
        <i x="6" nd="1"/>
        <i x="7" nd="1"/>
        <i x="8" nd="1"/>
        <i x="9" nd="1"/>
        <i x="10"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4A33BCE-5C6F-42AD-9DD6-FF4393EB1445}" cache="Slicer_Year" caption="Year" startItem="10" rowHeight="257175"/>
  <slicer name="Month" xr10:uid="{BC7DE445-29A5-4C0B-BFD6-857C98CF2E2C}" cache="Slicer_Month" caption="Month" startItem="3"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9F08B1-B3D7-4128-910E-F3AF6B74EB73}" name="Table1" displayName="Table1" ref="A1:AI125" totalsRowShown="0" headerRowDxfId="44" headerRowBorderDxfId="43" tableBorderDxfId="42" totalsRowBorderDxfId="41">
  <autoFilter ref="A1:AI125" xr:uid="{8E9F08B1-B3D7-4128-910E-F3AF6B74EB73}"/>
  <tableColumns count="35">
    <tableColumn id="1" xr3:uid="{0772502A-6A4C-4E43-8F61-4E424C4E6ACE}" name="Sector" dataDxfId="40"/>
    <tableColumn id="2" xr3:uid="{4FDDFD1C-10D3-4A17-A240-88D66A7B1DCA}" name="Year" dataDxfId="39"/>
    <tableColumn id="3" xr3:uid="{FB186B59-CC8F-4212-A21C-84FE2AC2209A}" name="Month" dataDxfId="38"/>
    <tableColumn id="4" xr3:uid="{DB1ECC49-9482-4574-9E3C-EB40804FE62C}" name="Cereals and products" dataDxfId="37"/>
    <tableColumn id="5" xr3:uid="{5BB571EC-54E2-45E0-BF81-E76B51B5E559}" name="Meat and fish" dataDxfId="36"/>
    <tableColumn id="6" xr3:uid="{FD94AE2D-01D6-4D98-B7B8-88FA15B8E0B8}" name="Egg" dataDxfId="35"/>
    <tableColumn id="7" xr3:uid="{8423BB43-C6C4-4797-9DD0-B384EA266097}" name="Milk and products" dataDxfId="34"/>
    <tableColumn id="8" xr3:uid="{9FF202FE-C68A-4541-B97E-13CDDEA52F66}" name="Oils and fats" dataDxfId="33"/>
    <tableColumn id="9" xr3:uid="{346507D1-856A-448B-BC2F-13682A1FEF40}" name="Fruits" dataDxfId="32"/>
    <tableColumn id="10" xr3:uid="{AB061499-2E61-42B4-9A29-9B5712E813A7}" name="Vegetables" dataDxfId="31"/>
    <tableColumn id="11" xr3:uid="{51F7C9CE-4A81-468F-A50F-0B3ADC3FDF73}" name="Pulses and products" dataDxfId="30"/>
    <tableColumn id="12" xr3:uid="{6A91264A-1C5A-4D8E-A9A4-BAB12115D197}" name="Sugar and Confectionery" dataDxfId="29"/>
    <tableColumn id="13" xr3:uid="{C81B9C2F-81A6-4C6C-8D76-4417AD446245}" name="Spices" dataDxfId="28"/>
    <tableColumn id="14" xr3:uid="{A8388659-7465-4862-A072-98855AC4F5C5}" name="Non-alcoholic beverages" dataDxfId="27"/>
    <tableColumn id="15" xr3:uid="{54874BEC-B0A5-4E50-B968-3C63CDE3F7C4}" name="Prepared meals, snacks, sweets etc." dataDxfId="26"/>
    <tableColumn id="16" xr3:uid="{2D5642C0-FD3A-4CBC-9795-AFC15D2F6C6B}" name="Food and beverages" dataDxfId="25"/>
    <tableColumn id="17" xr3:uid="{648A5C36-4307-435A-B986-BC7D71FE3B51}" name="Food &amp; Beverages" dataDxfId="24"/>
    <tableColumn id="18" xr3:uid="{F9902C51-0918-4495-8730-06918D471D66}" name="Pan, tobacco and intoxicants" dataDxfId="23"/>
    <tableColumn id="19" xr3:uid="{26C939E8-5F4A-414D-B5D1-947F9F76CFD9}" name="Intoxicants" dataDxfId="22"/>
    <tableColumn id="20" xr3:uid="{9A652A8D-FF17-45F7-ACDA-231B20E59FFF}" name="Clothing" dataDxfId="21"/>
    <tableColumn id="21" xr3:uid="{05B41255-4D64-4920-AE35-E636910D0724}" name="Footwear" dataDxfId="20"/>
    <tableColumn id="22" xr3:uid="{0A2AF965-098B-41C6-AD6E-0417464F37B0}" name="Clothing and footwear" dataDxfId="19"/>
    <tableColumn id="23" xr3:uid="{9DD56FBE-3E18-44C1-A160-F3B00BC8D787}" name="Clothing &amp; Footwear" dataDxfId="18"/>
    <tableColumn id="24" xr3:uid="{E609A224-70F0-4F76-9BAA-FBF7D431CAF4}" name="Housing" dataDxfId="17"/>
    <tableColumn id="25" xr3:uid="{9246A39C-E011-4017-9E00-CE011C4CC358}" name="Fuel and light" dataDxfId="16"/>
    <tableColumn id="26" xr3:uid="{102B65AC-9A66-467C-AE59-AE60A6BB71BC}" name="Household goods and services" dataDxfId="15"/>
    <tableColumn id="27" xr3:uid="{EEAAD096-D135-44BF-85EB-01AD7B8CE6AF}" name="Housing Utility " dataDxfId="14">
      <calculatedColumnFormula>SUM(X2,Z2)</calculatedColumnFormula>
    </tableColumn>
    <tableColumn id="28" xr3:uid="{1AB5F073-52E9-4FCB-87A6-8DF89EDCA44F}" name="Health" dataDxfId="13"/>
    <tableColumn id="29" xr3:uid="{9442A3B3-6339-4EC0-82C1-1BB43BC38014}" name="Transport and communication" dataDxfId="12"/>
    <tableColumn id="30" xr3:uid="{6DDB6260-F8E8-4BFF-840D-ACD6E9C72F8A}" name="Recreation and amusement" dataDxfId="11"/>
    <tableColumn id="31" xr3:uid="{49E0BC40-6361-4251-BD22-6E6253CB2C06}" name="Education" dataDxfId="10"/>
    <tableColumn id="32" xr3:uid="{3A5B32EC-AD05-4328-958C-BB203CC8574E}" name="Personal care and effects" dataDxfId="9"/>
    <tableColumn id="33" xr3:uid="{F235571A-0F66-4095-AF10-A06DC4ECE00D}" name="Luxury " dataDxfId="8"/>
    <tableColumn id="34" xr3:uid="{7C9B6AC2-745E-45FB-BF09-4A8DA14BAE13}" name="Miscellaneous" dataDxfId="7"/>
    <tableColumn id="35" xr3:uid="{95A44AAB-286C-433D-8244-35F49BE73091}" name="General index"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0C4E3E-44B3-47AF-8C76-201E2069ABB2}" name="Table1_1" displayName="Table1_1" ref="A1:O125" tableType="queryTable" totalsRowShown="0">
  <autoFilter ref="A1:O125" xr:uid="{280C4E3E-44B3-47AF-8C76-201E2069ABB2}"/>
  <tableColumns count="15">
    <tableColumn id="1" xr3:uid="{1AFEEFAE-48D7-4E9B-BCDF-E2485B787DB8}" uniqueName="1" name="Sector" queryTableFieldId="1" dataDxfId="5"/>
    <tableColumn id="37" xr3:uid="{8DD0E459-D084-4694-9714-6E0B8B3F4A35}" uniqueName="37" name="Year" queryTableFieldId="37"/>
    <tableColumn id="38" xr3:uid="{E79E2652-FFDC-40A2-89F9-B3A80D7B83AB}" uniqueName="38" name="Month" queryTableFieldId="38" dataDxfId="4"/>
    <tableColumn id="4" xr3:uid="{5D8DF2F2-5642-4627-A4F1-6F6A4F25CA2E}" uniqueName="4" name="Date" queryTableFieldId="4" dataDxfId="3"/>
    <tableColumn id="18" xr3:uid="{E0B7B895-90A5-4A46-9929-CEA612AB570C}" uniqueName="18" name="Food &amp; Beverages" queryTableFieldId="18"/>
    <tableColumn id="20" xr3:uid="{5D32458B-2FE2-43F7-BC73-075B8FC6359E}" uniqueName="20" name="Intoxicants" queryTableFieldId="20"/>
    <tableColumn id="24" xr3:uid="{69231578-6E8B-4D53-947D-BF8FC13EC1D3}" uniqueName="24" name="Clothing &amp; Footwear" queryTableFieldId="24"/>
    <tableColumn id="26" xr3:uid="{75157C9F-7ACC-4647-BAC9-AD1ED13608EC}" uniqueName="26" name="Fuel and light" queryTableFieldId="26"/>
    <tableColumn id="28" xr3:uid="{E09829B4-5725-4678-8C09-CCFAF8ECC4C9}" uniqueName="28" name="Housing Utility " queryTableFieldId="28"/>
    <tableColumn id="29" xr3:uid="{40484F86-0E71-4AC6-BBEC-2885F6A3E046}" uniqueName="29" name="Health" queryTableFieldId="29"/>
    <tableColumn id="30" xr3:uid="{BEEAA0C7-9875-44BC-95C2-5C5B45CB2CE5}" uniqueName="30" name="Transport and communication" queryTableFieldId="30"/>
    <tableColumn id="32" xr3:uid="{0A66CCA6-D16A-40CA-ACA5-8FB36F5CF69C}" uniqueName="32" name="Education" queryTableFieldId="32"/>
    <tableColumn id="34" xr3:uid="{E6658194-64A3-4C7D-A157-57BA0EDD8E85}" uniqueName="34" name="Luxury " queryTableFieldId="34"/>
    <tableColumn id="35" xr3:uid="{860802C8-C4BF-4A7B-9E6E-D02B8C118A02}" uniqueName="35" name="Miscellaneous" queryTableFieldId="35"/>
    <tableColumn id="36" xr3:uid="{06788639-2596-4544-B8BB-EF5BDA8E47B9}" uniqueName="36" name="General index" queryTableFieldId="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63C069-AD72-4552-B55D-0E5809E8289A}" name="Table1__2" displayName="Table1__2" ref="A1:R125" tableType="queryTable" totalsRowShown="0">
  <autoFilter ref="A1:R125" xr:uid="{1D63C069-AD72-4552-B55D-0E5809E8289A}"/>
  <tableColumns count="18">
    <tableColumn id="1" xr3:uid="{F6962C18-AEDD-4AB3-930D-966614BBB0F5}" uniqueName="1" name="Sector" queryTableFieldId="1" dataDxfId="2"/>
    <tableColumn id="2" xr3:uid="{80406AA8-EADB-4F3E-AC16-A152569ED906}" uniqueName="2" name="Year" queryTableFieldId="2"/>
    <tableColumn id="3" xr3:uid="{CA5F5704-65CF-4453-93D2-BA392A8BF12D}" uniqueName="3" name="Month" queryTableFieldId="3" dataDxfId="1"/>
    <tableColumn id="4" xr3:uid="{709FF0CD-B082-49E0-BC9B-D29D81A23444}" uniqueName="4" name="Date" queryTableFieldId="4" dataDxfId="0"/>
    <tableColumn id="5" xr3:uid="{79F4C6D3-4242-44D7-9D29-B3519A02F428}" uniqueName="5" name="Cereals and products" queryTableFieldId="5"/>
    <tableColumn id="6" xr3:uid="{C0C69CF8-33F4-4E68-93E3-538C11A33712}" uniqueName="6" name="Meat and fish" queryTableFieldId="6"/>
    <tableColumn id="7" xr3:uid="{263157DE-A4D7-4FF7-B233-69297FB14880}" uniqueName="7" name="Egg" queryTableFieldId="7"/>
    <tableColumn id="8" xr3:uid="{7D858119-3C80-4048-ABC0-6BB74F4C1A61}" uniqueName="8" name="Milk and products" queryTableFieldId="8"/>
    <tableColumn id="9" xr3:uid="{02142396-3FB7-41A2-A05F-22FAB1DA60EF}" uniqueName="9" name="Oils and fats" queryTableFieldId="9"/>
    <tableColumn id="10" xr3:uid="{C4A6B042-AE1E-449F-ADF4-C3D25E748FD9}" uniqueName="10" name="Fruits" queryTableFieldId="10"/>
    <tableColumn id="11" xr3:uid="{C83B1D5C-031B-4EEF-B75D-0EC855F04DFC}" uniqueName="11" name="Vegetables" queryTableFieldId="11"/>
    <tableColumn id="12" xr3:uid="{A6F42581-896A-4CBF-9057-585AB95553B9}" uniqueName="12" name="Pulses and products" queryTableFieldId="12"/>
    <tableColumn id="13" xr3:uid="{C488B257-9CC5-4EE3-A4EA-94F4BC026E8E}" uniqueName="13" name="Sugar and Confectionery" queryTableFieldId="13"/>
    <tableColumn id="14" xr3:uid="{311B55A3-2A0A-4AA4-94F3-DC5C1C6D817C}" uniqueName="14" name="Spices" queryTableFieldId="14"/>
    <tableColumn id="15" xr3:uid="{4BF9F25F-43DD-438E-88C6-4B85A0D7674F}" uniqueName="15" name="Non-alcoholic beverages" queryTableFieldId="15"/>
    <tableColumn id="16" xr3:uid="{B367AF71-FED9-4B66-B46F-015F0D211009}" uniqueName="16" name="Prepared meals, snacks, sweets etc." queryTableFieldId="16"/>
    <tableColumn id="17" xr3:uid="{CFD3028D-425F-453E-BAAD-1C0A51D8F85F}" uniqueName="17" name="Food and beverages" queryTableFieldId="17"/>
    <tableColumn id="18" xr3:uid="{792250B9-EC17-466A-A516-E4B8F0FA2624}" uniqueName="18" name="Food &amp; Beverages"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B2123-17AB-47DC-B696-E7C962D40A64}">
  <dimension ref="B2:Z126"/>
  <sheetViews>
    <sheetView tabSelected="1" topLeftCell="A13" zoomScale="70" zoomScaleNormal="70" workbookViewId="0">
      <selection activeCell="Y29" sqref="Y29"/>
    </sheetView>
  </sheetViews>
  <sheetFormatPr defaultRowHeight="15" x14ac:dyDescent="0.25"/>
  <cols>
    <col min="1" max="16384" width="9.140625" style="70"/>
  </cols>
  <sheetData>
    <row r="2" spans="2:18" ht="15" customHeight="1" x14ac:dyDescent="0.25">
      <c r="B2" s="71"/>
      <c r="C2" s="71"/>
      <c r="D2" s="71"/>
      <c r="E2" s="71"/>
      <c r="F2" s="71"/>
      <c r="G2" s="71"/>
      <c r="H2" s="71"/>
      <c r="I2" s="71"/>
      <c r="J2" s="71"/>
      <c r="K2" s="71"/>
      <c r="L2" s="71"/>
      <c r="M2" s="71"/>
      <c r="N2" s="71"/>
      <c r="O2" s="71"/>
      <c r="P2" s="71"/>
      <c r="Q2" s="71"/>
      <c r="R2" s="71"/>
    </row>
    <row r="3" spans="2:18" ht="15.75" customHeight="1" x14ac:dyDescent="0.25">
      <c r="B3" s="71"/>
      <c r="C3" s="71"/>
      <c r="D3" s="71"/>
      <c r="E3" s="71"/>
      <c r="F3" s="71"/>
      <c r="G3" s="71"/>
      <c r="H3" s="71"/>
      <c r="I3" s="71"/>
      <c r="J3" s="71"/>
      <c r="K3" s="71"/>
      <c r="L3" s="71"/>
      <c r="M3" s="71"/>
      <c r="N3" s="71"/>
      <c r="O3" s="71"/>
      <c r="P3" s="71"/>
      <c r="Q3" s="71"/>
      <c r="R3" s="71"/>
    </row>
    <row r="24" spans="2:26" x14ac:dyDescent="0.25">
      <c r="B24" s="71"/>
      <c r="C24" s="71"/>
      <c r="D24" s="71"/>
      <c r="E24" s="71"/>
      <c r="F24" s="71"/>
      <c r="G24" s="71"/>
      <c r="H24" s="71"/>
      <c r="I24" s="71"/>
      <c r="J24" s="71"/>
      <c r="K24" s="71"/>
      <c r="L24" s="71"/>
      <c r="M24" s="71"/>
      <c r="N24" s="71"/>
      <c r="O24" s="71"/>
      <c r="P24" s="71"/>
      <c r="Q24" s="71"/>
      <c r="R24" s="71"/>
    </row>
    <row r="25" spans="2:26" x14ac:dyDescent="0.25">
      <c r="B25" s="71"/>
      <c r="C25" s="71"/>
      <c r="D25" s="71"/>
      <c r="E25" s="71"/>
      <c r="F25" s="71"/>
      <c r="G25" s="71"/>
      <c r="H25" s="71"/>
      <c r="I25" s="71"/>
      <c r="J25" s="71"/>
      <c r="K25" s="71"/>
      <c r="L25" s="71"/>
      <c r="M25" s="71"/>
      <c r="N25" s="71"/>
      <c r="O25" s="71"/>
      <c r="P25" s="71"/>
      <c r="Q25" s="71"/>
      <c r="R25" s="71"/>
    </row>
    <row r="26" spans="2:26" x14ac:dyDescent="0.25">
      <c r="U26" s="71"/>
      <c r="V26" s="71"/>
      <c r="W26" s="71"/>
      <c r="X26" s="71"/>
      <c r="Y26" s="71"/>
      <c r="Z26" s="71"/>
    </row>
    <row r="27" spans="2:26" ht="15" customHeight="1" x14ac:dyDescent="0.25">
      <c r="S27" s="71"/>
      <c r="T27" s="71"/>
      <c r="U27" s="71"/>
      <c r="V27" s="71"/>
      <c r="W27" s="71"/>
      <c r="X27" s="71"/>
      <c r="Y27" s="71"/>
      <c r="Z27" s="71"/>
    </row>
    <row r="28" spans="2:26" ht="15" customHeight="1" x14ac:dyDescent="0.25">
      <c r="S28" s="71"/>
      <c r="T28" s="71"/>
      <c r="U28" s="71"/>
      <c r="V28" s="71"/>
      <c r="W28" s="71"/>
      <c r="X28" s="71"/>
      <c r="Y28" s="71"/>
      <c r="Z28" s="71"/>
    </row>
    <row r="29" spans="2:26" ht="15.75" customHeight="1" x14ac:dyDescent="0.25">
      <c r="S29" s="71"/>
      <c r="T29" s="71"/>
      <c r="U29" s="71"/>
      <c r="V29" s="71"/>
      <c r="W29" s="71"/>
      <c r="X29" s="71"/>
      <c r="Y29" s="71"/>
      <c r="Z29" s="71"/>
    </row>
    <row r="30" spans="2:26" x14ac:dyDescent="0.25">
      <c r="U30" s="71"/>
      <c r="V30" s="71"/>
      <c r="W30" s="71"/>
      <c r="X30" s="71"/>
      <c r="Y30" s="71"/>
      <c r="Z30" s="71"/>
    </row>
    <row r="31" spans="2:26" ht="15" customHeight="1" x14ac:dyDescent="0.25">
      <c r="S31" s="71"/>
      <c r="T31" s="71"/>
      <c r="U31" s="71"/>
      <c r="V31" s="71"/>
      <c r="W31" s="71"/>
      <c r="X31" s="71"/>
      <c r="Y31" s="71"/>
      <c r="Z31" s="71"/>
    </row>
    <row r="32" spans="2:26" ht="15" customHeight="1" x14ac:dyDescent="0.25">
      <c r="S32" s="71"/>
      <c r="T32" s="71"/>
      <c r="U32" s="71"/>
      <c r="V32" s="71"/>
      <c r="W32" s="71"/>
      <c r="X32" s="71"/>
      <c r="Y32" s="71"/>
      <c r="Z32" s="71"/>
    </row>
    <row r="33" spans="2:26" ht="15" customHeight="1" x14ac:dyDescent="0.25">
      <c r="S33" s="71"/>
      <c r="T33" s="71"/>
      <c r="U33" s="71"/>
      <c r="V33" s="71"/>
      <c r="W33" s="71"/>
      <c r="X33" s="71"/>
      <c r="Y33" s="71"/>
      <c r="Z33" s="71"/>
    </row>
    <row r="34" spans="2:26" ht="15" customHeight="1" x14ac:dyDescent="0.25">
      <c r="S34" s="71"/>
      <c r="T34" s="71"/>
      <c r="U34" s="71"/>
      <c r="V34" s="71"/>
      <c r="W34" s="71"/>
      <c r="X34" s="71"/>
      <c r="Y34" s="71"/>
      <c r="Z34" s="71"/>
    </row>
    <row r="35" spans="2:26" ht="15" customHeight="1" x14ac:dyDescent="0.25">
      <c r="S35" s="71"/>
      <c r="T35" s="71"/>
      <c r="U35" s="71"/>
      <c r="V35" s="71"/>
      <c r="W35" s="71"/>
      <c r="X35" s="71"/>
      <c r="Y35" s="71"/>
      <c r="Z35" s="71"/>
    </row>
    <row r="36" spans="2:26" ht="15.75" customHeight="1" x14ac:dyDescent="0.25">
      <c r="S36" s="71"/>
      <c r="T36" s="71"/>
      <c r="U36" s="71"/>
      <c r="V36" s="71"/>
      <c r="W36" s="71"/>
      <c r="X36" s="71"/>
      <c r="Y36" s="71"/>
      <c r="Z36" s="71"/>
    </row>
    <row r="37" spans="2:26" x14ac:dyDescent="0.25">
      <c r="U37" s="71"/>
      <c r="V37" s="71"/>
      <c r="W37" s="71"/>
      <c r="X37" s="71"/>
      <c r="Y37" s="71"/>
      <c r="Z37" s="71"/>
    </row>
    <row r="48" spans="2:26" x14ac:dyDescent="0.25">
      <c r="B48" s="71"/>
      <c r="C48" s="71"/>
      <c r="D48" s="71"/>
      <c r="E48" s="71"/>
      <c r="F48" s="71"/>
      <c r="G48" s="71"/>
      <c r="H48" s="71"/>
      <c r="I48" s="71"/>
      <c r="J48" s="71"/>
      <c r="K48" s="71"/>
      <c r="L48" s="71"/>
      <c r="M48" s="71"/>
      <c r="N48" s="71"/>
      <c r="O48" s="71"/>
      <c r="P48" s="71"/>
      <c r="Q48" s="71"/>
      <c r="R48" s="71"/>
    </row>
    <row r="49" spans="2:26" x14ac:dyDescent="0.25">
      <c r="B49" s="71"/>
      <c r="C49" s="71"/>
      <c r="D49" s="71"/>
      <c r="E49" s="71"/>
      <c r="F49" s="71"/>
      <c r="G49" s="71"/>
      <c r="H49" s="71"/>
      <c r="I49" s="71"/>
      <c r="J49" s="71"/>
      <c r="K49" s="71"/>
      <c r="L49" s="71"/>
      <c r="M49" s="71"/>
      <c r="N49" s="71"/>
      <c r="O49" s="71"/>
      <c r="P49" s="71"/>
      <c r="Q49" s="71"/>
      <c r="R49" s="71"/>
    </row>
    <row r="50" spans="2:26" x14ac:dyDescent="0.25">
      <c r="S50" s="71"/>
      <c r="T50" s="71"/>
      <c r="U50" s="71"/>
      <c r="V50" s="71"/>
    </row>
    <row r="51" spans="2:26" ht="15" customHeight="1" x14ac:dyDescent="0.25">
      <c r="S51" s="71"/>
      <c r="T51" s="71"/>
      <c r="U51" s="71"/>
      <c r="V51" s="71"/>
      <c r="W51" s="71"/>
      <c r="X51" s="71"/>
      <c r="Y51" s="71"/>
      <c r="Z51" s="71"/>
    </row>
    <row r="52" spans="2:26" ht="15" customHeight="1" x14ac:dyDescent="0.25">
      <c r="S52" s="71"/>
      <c r="T52" s="71"/>
      <c r="U52" s="71"/>
      <c r="V52" s="71"/>
      <c r="W52" s="71"/>
      <c r="X52" s="71"/>
      <c r="Y52" s="71"/>
      <c r="Z52" s="71"/>
    </row>
    <row r="53" spans="2:26" ht="15" customHeight="1" x14ac:dyDescent="0.25">
      <c r="S53" s="71"/>
      <c r="T53" s="71"/>
      <c r="U53" s="71"/>
      <c r="V53" s="71"/>
      <c r="W53" s="71"/>
      <c r="X53" s="71"/>
      <c r="Y53" s="71"/>
      <c r="Z53" s="71"/>
    </row>
    <row r="54" spans="2:26" ht="15" customHeight="1" x14ac:dyDescent="0.25">
      <c r="S54" s="71"/>
      <c r="T54" s="71"/>
      <c r="U54" s="71"/>
      <c r="V54" s="71"/>
      <c r="W54" s="71"/>
      <c r="X54" s="71"/>
      <c r="Y54" s="71"/>
      <c r="Z54" s="71"/>
    </row>
    <row r="55" spans="2:26" ht="15" customHeight="1" x14ac:dyDescent="0.25">
      <c r="S55" s="71"/>
      <c r="T55" s="71"/>
      <c r="U55" s="71"/>
      <c r="V55" s="71"/>
      <c r="W55" s="71"/>
      <c r="X55" s="71"/>
      <c r="Y55" s="71"/>
      <c r="Z55" s="71"/>
    </row>
    <row r="56" spans="2:26" ht="15.75" customHeight="1" x14ac:dyDescent="0.25">
      <c r="S56" s="71"/>
      <c r="T56" s="71"/>
      <c r="U56" s="71"/>
      <c r="V56" s="71"/>
      <c r="W56" s="71"/>
      <c r="X56" s="71"/>
      <c r="Y56" s="71"/>
      <c r="Z56" s="71"/>
    </row>
    <row r="57" spans="2:26" ht="15" customHeight="1" x14ac:dyDescent="0.25">
      <c r="S57" s="71"/>
      <c r="T57" s="71"/>
      <c r="U57" s="71"/>
      <c r="V57" s="71"/>
      <c r="W57" s="71"/>
      <c r="X57" s="71"/>
      <c r="Y57" s="71"/>
      <c r="Z57" s="71"/>
    </row>
    <row r="58" spans="2:26" ht="15.75" customHeight="1" x14ac:dyDescent="0.25">
      <c r="S58" s="71"/>
      <c r="T58" s="71"/>
      <c r="U58" s="71"/>
      <c r="V58" s="71"/>
      <c r="W58" s="71"/>
      <c r="X58" s="71"/>
      <c r="Y58" s="71"/>
      <c r="Z58" s="71"/>
    </row>
    <row r="59" spans="2:26" x14ac:dyDescent="0.25">
      <c r="U59" s="71"/>
      <c r="V59" s="71"/>
      <c r="W59" s="71"/>
      <c r="X59" s="71"/>
      <c r="Y59" s="71"/>
      <c r="Z59" s="71"/>
    </row>
    <row r="60" spans="2:26" x14ac:dyDescent="0.25">
      <c r="U60" s="71"/>
      <c r="V60" s="71"/>
      <c r="W60" s="71"/>
      <c r="X60" s="71"/>
      <c r="Y60" s="71"/>
      <c r="Z60" s="71"/>
    </row>
    <row r="61" spans="2:26" x14ac:dyDescent="0.25">
      <c r="U61" s="71"/>
      <c r="V61" s="71"/>
      <c r="W61" s="71"/>
      <c r="X61" s="71"/>
      <c r="Y61" s="71"/>
      <c r="Z61" s="71"/>
    </row>
    <row r="62" spans="2:26" x14ac:dyDescent="0.25">
      <c r="U62" s="71"/>
      <c r="V62" s="71"/>
      <c r="W62" s="71"/>
      <c r="X62" s="71"/>
      <c r="Y62" s="71"/>
      <c r="Z62" s="71"/>
    </row>
    <row r="63" spans="2:26" x14ac:dyDescent="0.25">
      <c r="U63" s="71"/>
      <c r="V63" s="71"/>
      <c r="W63" s="71"/>
      <c r="X63" s="71"/>
      <c r="Y63" s="71"/>
      <c r="Z63" s="71"/>
    </row>
    <row r="64" spans="2:26" x14ac:dyDescent="0.25">
      <c r="U64" s="71"/>
      <c r="V64" s="71"/>
      <c r="W64" s="71"/>
      <c r="X64" s="71"/>
      <c r="Y64" s="71"/>
      <c r="Z64" s="71"/>
    </row>
    <row r="65" spans="21:26" x14ac:dyDescent="0.25">
      <c r="U65" s="71"/>
      <c r="V65" s="71"/>
      <c r="W65" s="71"/>
      <c r="X65" s="71"/>
      <c r="Y65" s="71"/>
      <c r="Z65" s="71"/>
    </row>
    <row r="66" spans="21:26" x14ac:dyDescent="0.25">
      <c r="U66" s="71"/>
      <c r="V66" s="71"/>
      <c r="W66" s="71"/>
      <c r="X66" s="71"/>
      <c r="Y66" s="71"/>
      <c r="Z66" s="71"/>
    </row>
    <row r="84" spans="2:18" ht="15" customHeight="1" x14ac:dyDescent="0.25">
      <c r="B84" s="71"/>
      <c r="C84" s="71"/>
      <c r="D84" s="71"/>
      <c r="E84" s="71"/>
      <c r="F84" s="71"/>
      <c r="G84" s="71"/>
      <c r="H84" s="71"/>
      <c r="I84" s="71"/>
      <c r="K84" s="71"/>
      <c r="L84" s="71"/>
      <c r="M84" s="71"/>
      <c r="N84" s="71"/>
      <c r="O84" s="71"/>
      <c r="P84" s="71"/>
      <c r="Q84" s="71"/>
      <c r="R84" s="71"/>
    </row>
    <row r="85" spans="2:18" ht="15" customHeight="1" x14ac:dyDescent="0.25">
      <c r="B85" s="71"/>
      <c r="C85" s="71"/>
      <c r="D85" s="71"/>
      <c r="E85" s="71"/>
      <c r="F85" s="71"/>
      <c r="G85" s="71"/>
      <c r="H85" s="71"/>
      <c r="I85" s="71"/>
      <c r="K85" s="71"/>
      <c r="L85" s="71"/>
      <c r="M85" s="71"/>
      <c r="N85" s="71"/>
      <c r="O85" s="71"/>
      <c r="P85" s="71"/>
      <c r="Q85" s="71"/>
      <c r="R85" s="71"/>
    </row>
    <row r="86" spans="2:18" ht="15.75" customHeight="1" x14ac:dyDescent="0.25">
      <c r="B86" s="71"/>
      <c r="C86" s="71"/>
      <c r="D86" s="71"/>
      <c r="E86" s="71"/>
      <c r="F86" s="71"/>
      <c r="G86" s="71"/>
      <c r="H86" s="71"/>
      <c r="I86" s="71"/>
      <c r="K86" s="71"/>
      <c r="L86" s="71"/>
      <c r="M86" s="71"/>
      <c r="N86" s="71"/>
      <c r="O86" s="71"/>
      <c r="P86" s="71"/>
      <c r="Q86" s="71"/>
      <c r="R86" s="71"/>
    </row>
    <row r="94" spans="2:18" x14ac:dyDescent="0.25">
      <c r="B94" s="71"/>
      <c r="C94" s="71"/>
      <c r="D94" s="71"/>
      <c r="E94" s="71"/>
      <c r="F94" s="71"/>
      <c r="G94" s="71"/>
      <c r="H94" s="71"/>
      <c r="I94" s="71"/>
      <c r="J94" s="71"/>
      <c r="K94" s="71"/>
      <c r="L94" s="71"/>
      <c r="M94" s="71"/>
      <c r="N94" s="71"/>
      <c r="O94" s="71"/>
      <c r="P94" s="71"/>
      <c r="Q94" s="71"/>
      <c r="R94" s="71"/>
    </row>
    <row r="95" spans="2:18" x14ac:dyDescent="0.25">
      <c r="B95" s="71"/>
      <c r="C95" s="71"/>
      <c r="D95" s="71"/>
      <c r="E95" s="71"/>
      <c r="F95" s="71"/>
      <c r="G95" s="71"/>
      <c r="H95" s="71"/>
      <c r="I95" s="71"/>
      <c r="J95" s="71"/>
      <c r="K95" s="71"/>
      <c r="L95" s="71"/>
      <c r="M95" s="71"/>
      <c r="N95" s="71"/>
      <c r="O95" s="71"/>
      <c r="P95" s="71"/>
      <c r="Q95" s="71"/>
      <c r="R95" s="71"/>
    </row>
    <row r="125" spans="2:18" x14ac:dyDescent="0.25">
      <c r="B125" s="71"/>
      <c r="C125" s="71"/>
      <c r="D125" s="71"/>
      <c r="E125" s="71"/>
      <c r="F125" s="71"/>
      <c r="G125" s="71"/>
      <c r="H125" s="71"/>
      <c r="I125" s="71"/>
      <c r="J125" s="71"/>
      <c r="K125" s="71"/>
      <c r="L125" s="71"/>
      <c r="M125" s="71"/>
      <c r="N125" s="71"/>
      <c r="O125" s="71"/>
      <c r="P125" s="71"/>
      <c r="Q125" s="71"/>
      <c r="R125" s="71"/>
    </row>
    <row r="126" spans="2:18" x14ac:dyDescent="0.25">
      <c r="B126" s="71"/>
      <c r="C126" s="71"/>
      <c r="D126" s="71"/>
      <c r="E126" s="71"/>
      <c r="F126" s="71"/>
      <c r="G126" s="71"/>
      <c r="H126" s="71"/>
      <c r="I126" s="71"/>
      <c r="J126" s="71"/>
      <c r="K126" s="71"/>
      <c r="L126" s="71"/>
      <c r="M126" s="71"/>
      <c r="N126" s="71"/>
      <c r="O126" s="71"/>
      <c r="P126" s="71"/>
      <c r="Q126" s="71"/>
      <c r="R126" s="7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9E37-88C4-487F-9E6F-8995A6F612D2}">
  <dimension ref="B3:AK47"/>
  <sheetViews>
    <sheetView zoomScale="70" zoomScaleNormal="70" workbookViewId="0">
      <selection activeCell="B30" sqref="B30:E31"/>
    </sheetView>
  </sheetViews>
  <sheetFormatPr defaultRowHeight="15" x14ac:dyDescent="0.25"/>
  <cols>
    <col min="1" max="2" width="12.140625" bestFit="1" customWidth="1"/>
    <col min="3" max="3" width="13.7109375" bestFit="1" customWidth="1"/>
    <col min="4" max="4" width="16.7109375" bestFit="1" customWidth="1"/>
    <col min="5" max="5" width="14.7109375" bestFit="1" customWidth="1"/>
    <col min="6" max="6" width="14.5703125" bestFit="1" customWidth="1"/>
    <col min="18" max="19" width="0" hidden="1" customWidth="1"/>
    <col min="20" max="21" width="9.140625" hidden="1" customWidth="1"/>
    <col min="22" max="22" width="0" hidden="1" customWidth="1"/>
    <col min="25" max="25" width="35.140625" bestFit="1" customWidth="1"/>
    <col min="26" max="26" width="16.85546875" bestFit="1" customWidth="1"/>
    <col min="27" max="27" width="8.85546875" bestFit="1" customWidth="1"/>
    <col min="28" max="31" width="7" bestFit="1" customWidth="1"/>
    <col min="32" max="32" width="7.140625" bestFit="1" customWidth="1"/>
    <col min="33" max="33" width="11" bestFit="1" customWidth="1"/>
    <col min="34" max="34" width="8.28515625" bestFit="1" customWidth="1"/>
    <col min="35" max="36" width="10.42578125" bestFit="1" customWidth="1"/>
    <col min="37" max="37" width="11.28515625" bestFit="1" customWidth="1"/>
  </cols>
  <sheetData>
    <row r="3" spans="2:37" ht="15.75" thickBot="1" x14ac:dyDescent="0.3">
      <c r="B3" s="34"/>
      <c r="C3" s="34"/>
      <c r="D3" s="34"/>
    </row>
    <row r="4" spans="2:37" ht="15.75" thickBot="1" x14ac:dyDescent="0.3">
      <c r="B4" s="35" t="s">
        <v>0</v>
      </c>
      <c r="C4" s="36" t="s">
        <v>69</v>
      </c>
      <c r="D4" s="37" t="s">
        <v>70</v>
      </c>
      <c r="Y4" s="4" t="s">
        <v>1</v>
      </c>
      <c r="Z4" s="5">
        <v>2019</v>
      </c>
    </row>
    <row r="5" spans="2:37" x14ac:dyDescent="0.25">
      <c r="B5" s="122" t="s">
        <v>34</v>
      </c>
      <c r="C5" s="23">
        <v>42736</v>
      </c>
      <c r="D5" s="25">
        <f>VLOOKUP($C5,Table1_1[[Date]:[General index]],12,0)</f>
        <v>130.30000000000001</v>
      </c>
    </row>
    <row r="6" spans="2:37" ht="15.75" thickBot="1" x14ac:dyDescent="0.3">
      <c r="B6" s="122"/>
      <c r="C6" s="24">
        <v>43070</v>
      </c>
      <c r="D6" s="26">
        <f>VLOOKUP($C6,Table1_1[[Date]:[General index]],12,0)</f>
        <v>137.19999999999999</v>
      </c>
      <c r="Z6" s="4" t="s">
        <v>76</v>
      </c>
    </row>
    <row r="7" spans="2:37" x14ac:dyDescent="0.25">
      <c r="B7" s="123"/>
      <c r="C7" s="23">
        <v>43101</v>
      </c>
      <c r="D7" s="25">
        <f>VLOOKUP($C7,Table1_1[[Date]:[General index]],12,0)</f>
        <v>136.9</v>
      </c>
      <c r="Y7" s="4" t="s">
        <v>52</v>
      </c>
      <c r="Z7" t="s">
        <v>31</v>
      </c>
      <c r="AA7" t="s">
        <v>35</v>
      </c>
      <c r="AB7" t="s">
        <v>36</v>
      </c>
      <c r="AC7" t="s">
        <v>38</v>
      </c>
      <c r="AD7" t="s">
        <v>39</v>
      </c>
      <c r="AE7" t="s">
        <v>40</v>
      </c>
      <c r="AF7" t="s">
        <v>41</v>
      </c>
      <c r="AG7" t="s">
        <v>42</v>
      </c>
      <c r="AH7" t="s">
        <v>43</v>
      </c>
      <c r="AI7" t="s">
        <v>45</v>
      </c>
      <c r="AJ7" t="s">
        <v>46</v>
      </c>
      <c r="AK7" t="s">
        <v>75</v>
      </c>
    </row>
    <row r="8" spans="2:37" ht="15.75" thickBot="1" x14ac:dyDescent="0.3">
      <c r="B8" s="123"/>
      <c r="C8" s="24">
        <v>43435</v>
      </c>
      <c r="D8" s="26">
        <f>VLOOKUP($C8,Table1_1[[Date]:[General index]],12,0)</f>
        <v>140.1</v>
      </c>
      <c r="Y8" s="5" t="s">
        <v>62</v>
      </c>
      <c r="Z8">
        <v>1753.3999999999999</v>
      </c>
      <c r="AA8">
        <v>1757.1</v>
      </c>
      <c r="AB8">
        <v>1762.9</v>
      </c>
      <c r="AC8">
        <v>1791.9000000000003</v>
      </c>
      <c r="AD8">
        <v>1814.1000000000001</v>
      </c>
      <c r="AE8">
        <v>1837.5</v>
      </c>
      <c r="AF8">
        <v>1846.5</v>
      </c>
      <c r="AG8">
        <v>1857.6999999999998</v>
      </c>
      <c r="AH8">
        <v>1885.5999999999997</v>
      </c>
      <c r="AI8">
        <v>1910.9</v>
      </c>
      <c r="AJ8">
        <v>1946.1000000000001</v>
      </c>
      <c r="AK8">
        <v>20163.699999999997</v>
      </c>
    </row>
    <row r="9" spans="2:37" x14ac:dyDescent="0.25">
      <c r="B9" s="123"/>
      <c r="C9" s="23">
        <v>43466</v>
      </c>
      <c r="D9" s="25">
        <f>VLOOKUP($C9,Table1_1[[Date]:[General index]],12,0)</f>
        <v>139.6</v>
      </c>
      <c r="Y9" s="5" t="s">
        <v>54</v>
      </c>
      <c r="Z9">
        <v>163.19999999999999</v>
      </c>
      <c r="AA9">
        <v>163.4</v>
      </c>
      <c r="AB9">
        <v>163.5</v>
      </c>
      <c r="AC9">
        <v>164.1</v>
      </c>
      <c r="AD9">
        <v>164.9</v>
      </c>
      <c r="AE9">
        <v>165.2</v>
      </c>
      <c r="AF9">
        <v>165.8</v>
      </c>
      <c r="AG9">
        <v>166.5</v>
      </c>
      <c r="AH9">
        <v>167.1</v>
      </c>
      <c r="AI9">
        <v>167.9</v>
      </c>
      <c r="AJ9">
        <v>168.5</v>
      </c>
      <c r="AK9">
        <v>1820.1</v>
      </c>
    </row>
    <row r="10" spans="2:37" ht="15.75" thickBot="1" x14ac:dyDescent="0.3">
      <c r="B10" s="123"/>
      <c r="C10" s="24">
        <v>43800</v>
      </c>
      <c r="D10" s="26">
        <f>VLOOKUP($C10,Table1_1[[Date]:[General index]],12,0)</f>
        <v>150.4</v>
      </c>
      <c r="Y10" s="5" t="s">
        <v>63</v>
      </c>
      <c r="Z10">
        <v>433</v>
      </c>
      <c r="AA10">
        <v>433.9</v>
      </c>
      <c r="AB10">
        <v>434.5</v>
      </c>
      <c r="AC10">
        <v>436.1</v>
      </c>
      <c r="AD10">
        <v>436.4</v>
      </c>
      <c r="AE10">
        <v>437</v>
      </c>
      <c r="AF10">
        <v>437.6</v>
      </c>
      <c r="AG10">
        <v>437.69999999999993</v>
      </c>
      <c r="AH10">
        <v>438.40000000000003</v>
      </c>
      <c r="AI10">
        <v>439.5</v>
      </c>
      <c r="AJ10">
        <v>440.6</v>
      </c>
      <c r="AK10">
        <v>4804.7000000000007</v>
      </c>
    </row>
    <row r="11" spans="2:37" x14ac:dyDescent="0.25">
      <c r="B11" s="123"/>
      <c r="C11" s="23">
        <v>43831</v>
      </c>
      <c r="D11" s="25">
        <f>VLOOKUP($C11,Table1_1[[Date]:[General index]],12,0)</f>
        <v>150.19999999999999</v>
      </c>
      <c r="Y11" s="5" t="s">
        <v>55</v>
      </c>
      <c r="Z11">
        <v>139.5</v>
      </c>
      <c r="AA11">
        <v>138.4</v>
      </c>
      <c r="AB11">
        <v>139.69999999999999</v>
      </c>
      <c r="AC11">
        <v>140.30000000000001</v>
      </c>
      <c r="AD11">
        <v>141.19999999999999</v>
      </c>
      <c r="AE11">
        <v>139.30000000000001</v>
      </c>
      <c r="AF11">
        <v>138.5</v>
      </c>
      <c r="AG11">
        <v>139.19999999999999</v>
      </c>
      <c r="AH11">
        <v>140.6</v>
      </c>
      <c r="AI11">
        <v>142.30000000000001</v>
      </c>
      <c r="AJ11">
        <v>143.69999999999999</v>
      </c>
      <c r="AK11">
        <v>1542.6999999999998</v>
      </c>
    </row>
    <row r="12" spans="2:37" ht="15.75" thickBot="1" x14ac:dyDescent="0.3">
      <c r="B12" s="123"/>
      <c r="C12" s="24">
        <v>44166</v>
      </c>
      <c r="D12" s="26">
        <f>VLOOKUP($C12,Table1_1[[Date]:[General index]],12,0)</f>
        <v>158.9</v>
      </c>
      <c r="Y12" s="5" t="s">
        <v>64</v>
      </c>
      <c r="Z12">
        <v>291.29999999999995</v>
      </c>
      <c r="AA12">
        <v>292.2</v>
      </c>
      <c r="AB12">
        <v>292.8</v>
      </c>
      <c r="AC12">
        <v>293.79999999999995</v>
      </c>
      <c r="AD12">
        <v>293.20000000000005</v>
      </c>
      <c r="AE12">
        <v>294.79999999999995</v>
      </c>
      <c r="AF12">
        <v>296.10000000000002</v>
      </c>
      <c r="AG12">
        <v>296.79999999999995</v>
      </c>
      <c r="AH12">
        <v>298</v>
      </c>
      <c r="AI12">
        <v>298.8</v>
      </c>
      <c r="AJ12">
        <v>298.60000000000002</v>
      </c>
      <c r="AK12">
        <v>3246.4</v>
      </c>
    </row>
    <row r="13" spans="2:37" x14ac:dyDescent="0.25">
      <c r="B13" s="123"/>
      <c r="C13" s="23">
        <v>44197</v>
      </c>
      <c r="D13" s="25">
        <f>VLOOKUP($C13,Table1_1[[Date]:[General index]],12,0)</f>
        <v>157.30000000000001</v>
      </c>
      <c r="Y13" s="5" t="s">
        <v>57</v>
      </c>
      <c r="Z13">
        <v>145.1</v>
      </c>
      <c r="AA13">
        <v>145.6</v>
      </c>
      <c r="AB13">
        <v>146.19999999999999</v>
      </c>
      <c r="AC13">
        <v>146.9</v>
      </c>
      <c r="AD13">
        <v>147.4</v>
      </c>
      <c r="AE13">
        <v>147.9</v>
      </c>
      <c r="AF13">
        <v>148.5</v>
      </c>
      <c r="AG13">
        <v>149</v>
      </c>
      <c r="AH13">
        <v>149.4</v>
      </c>
      <c r="AI13">
        <v>149.9</v>
      </c>
      <c r="AJ13">
        <v>150.4</v>
      </c>
      <c r="AK13">
        <v>1626.3000000000002</v>
      </c>
    </row>
    <row r="14" spans="2:37" ht="15.75" thickBot="1" x14ac:dyDescent="0.3">
      <c r="B14" s="123"/>
      <c r="C14" s="24">
        <v>44531</v>
      </c>
      <c r="D14" s="26">
        <f>VLOOKUP($C14,Table1_1[[Date]:[General index]],12,0)</f>
        <v>166.2</v>
      </c>
      <c r="Y14" s="5" t="s">
        <v>53</v>
      </c>
      <c r="Z14">
        <v>123.3</v>
      </c>
      <c r="AA14">
        <v>123.9</v>
      </c>
      <c r="AB14">
        <v>124.6</v>
      </c>
      <c r="AC14">
        <v>124.9</v>
      </c>
      <c r="AD14">
        <v>124.6</v>
      </c>
      <c r="AE14">
        <v>125.6</v>
      </c>
      <c r="AF14">
        <v>125.8</v>
      </c>
      <c r="AG14">
        <v>126.1</v>
      </c>
      <c r="AH14">
        <v>126.3</v>
      </c>
      <c r="AI14">
        <v>126.6</v>
      </c>
      <c r="AJ14">
        <v>129.80000000000001</v>
      </c>
      <c r="AK14">
        <v>1381.4999999999998</v>
      </c>
    </row>
    <row r="15" spans="2:37" x14ac:dyDescent="0.25">
      <c r="B15" s="123"/>
      <c r="C15" s="23">
        <v>44562</v>
      </c>
      <c r="D15" s="25">
        <f>VLOOKUP($C15,Table1_1[[Date]:[General index]],12,0)</f>
        <v>165.7</v>
      </c>
      <c r="Y15" s="5" t="s">
        <v>58</v>
      </c>
      <c r="Z15">
        <v>150.19999999999999</v>
      </c>
      <c r="AA15">
        <v>150.30000000000001</v>
      </c>
      <c r="AB15">
        <v>150.30000000000001</v>
      </c>
      <c r="AC15">
        <v>151.6</v>
      </c>
      <c r="AD15">
        <v>152.5</v>
      </c>
      <c r="AE15">
        <v>154</v>
      </c>
      <c r="AF15">
        <v>154.9</v>
      </c>
      <c r="AG15">
        <v>155.19999999999999</v>
      </c>
      <c r="AH15">
        <v>155.4</v>
      </c>
      <c r="AI15">
        <v>155.5</v>
      </c>
      <c r="AJ15">
        <v>155.69999999999999</v>
      </c>
      <c r="AK15">
        <v>1685.6000000000001</v>
      </c>
    </row>
    <row r="16" spans="2:37" ht="15.75" thickBot="1" x14ac:dyDescent="0.3">
      <c r="B16" s="123"/>
      <c r="C16" s="24">
        <v>44896</v>
      </c>
      <c r="D16" s="26">
        <f>VLOOKUP($C16,Table1_1[[Date]:[General index]],12,0)</f>
        <v>175.7</v>
      </c>
      <c r="Y16" s="5" t="s">
        <v>51</v>
      </c>
      <c r="Z16">
        <v>269.5</v>
      </c>
      <c r="AA16">
        <v>271.2</v>
      </c>
      <c r="AB16">
        <v>271.10000000000002</v>
      </c>
      <c r="AC16">
        <v>272.60000000000002</v>
      </c>
      <c r="AD16">
        <v>273.89999999999998</v>
      </c>
      <c r="AE16">
        <v>276.2</v>
      </c>
      <c r="AF16">
        <v>279.3</v>
      </c>
      <c r="AG16">
        <v>281</v>
      </c>
      <c r="AH16">
        <v>281.7</v>
      </c>
      <c r="AI16">
        <v>282.39999999999998</v>
      </c>
      <c r="AJ16">
        <v>282.70000000000005</v>
      </c>
      <c r="AK16">
        <v>3041.6000000000004</v>
      </c>
    </row>
    <row r="17" spans="2:37" x14ac:dyDescent="0.25">
      <c r="B17" s="123"/>
      <c r="C17" s="23">
        <v>44927</v>
      </c>
      <c r="D17" s="25">
        <f>VLOOKUP($C17,Table1_1[[Date]:[General index]],12,0)</f>
        <v>176.5</v>
      </c>
      <c r="Y17" s="5" t="s">
        <v>56</v>
      </c>
      <c r="Z17">
        <v>136.9</v>
      </c>
      <c r="AA17">
        <v>137.4</v>
      </c>
      <c r="AB17">
        <v>137.69999999999999</v>
      </c>
      <c r="AC17">
        <v>138.19999999999999</v>
      </c>
      <c r="AD17">
        <v>138.6</v>
      </c>
      <c r="AE17">
        <v>139.5</v>
      </c>
      <c r="AF17">
        <v>140.19999999999999</v>
      </c>
      <c r="AG17">
        <v>140.69999999999999</v>
      </c>
      <c r="AH17">
        <v>141</v>
      </c>
      <c r="AI17">
        <v>141.30000000000001</v>
      </c>
      <c r="AJ17">
        <v>142.5</v>
      </c>
      <c r="AK17">
        <v>1534</v>
      </c>
    </row>
    <row r="18" spans="2:37" ht="15.75" customHeight="1" thickBot="1" x14ac:dyDescent="0.3">
      <c r="B18" s="124"/>
      <c r="C18" s="24">
        <v>45047</v>
      </c>
      <c r="D18" s="26">
        <f>VLOOKUP($C18,Table1_1[[Date]:[General index]],12,0)</f>
        <v>179.1</v>
      </c>
    </row>
    <row r="20" spans="2:37" ht="15.75" thickBot="1" x14ac:dyDescent="0.3"/>
    <row r="21" spans="2:37" x14ac:dyDescent="0.25">
      <c r="B21" s="27" t="s">
        <v>0</v>
      </c>
      <c r="C21" s="28" t="s">
        <v>1</v>
      </c>
      <c r="D21" s="28" t="s">
        <v>73</v>
      </c>
      <c r="E21" s="29" t="s">
        <v>71</v>
      </c>
    </row>
    <row r="22" spans="2:37" x14ac:dyDescent="0.25">
      <c r="B22" s="120" t="s">
        <v>34</v>
      </c>
      <c r="C22" s="2">
        <v>2017</v>
      </c>
      <c r="D22" s="21">
        <f>(D6-D5)/D5</f>
        <v>5.295471987720627E-2</v>
      </c>
      <c r="E22" s="31" t="s">
        <v>48</v>
      </c>
      <c r="Z22" s="39" t="s">
        <v>31</v>
      </c>
      <c r="AA22" s="39" t="s">
        <v>35</v>
      </c>
      <c r="AB22" s="39" t="s">
        <v>36</v>
      </c>
      <c r="AC22" s="39" t="s">
        <v>38</v>
      </c>
      <c r="AD22" s="39" t="s">
        <v>39</v>
      </c>
      <c r="AE22" s="39" t="s">
        <v>40</v>
      </c>
      <c r="AF22" s="39" t="s">
        <v>41</v>
      </c>
      <c r="AG22" s="39" t="s">
        <v>42</v>
      </c>
      <c r="AH22" s="39" t="s">
        <v>43</v>
      </c>
      <c r="AI22" s="39" t="s">
        <v>45</v>
      </c>
      <c r="AJ22" s="39" t="s">
        <v>46</v>
      </c>
      <c r="AK22" s="39" t="s">
        <v>75</v>
      </c>
    </row>
    <row r="23" spans="2:37" x14ac:dyDescent="0.25">
      <c r="B23" s="120"/>
      <c r="C23" s="2">
        <v>2018</v>
      </c>
      <c r="D23" s="21">
        <f>(D8-D7)/D7</f>
        <v>2.3374726077428697E-2</v>
      </c>
      <c r="E23" s="32">
        <f>D23-D22</f>
        <v>-2.9579993799777573E-2</v>
      </c>
      <c r="Y23" s="38" t="s">
        <v>59</v>
      </c>
      <c r="Z23" s="2">
        <v>1753.3999999999999</v>
      </c>
      <c r="AA23" s="2">
        <v>1757.1</v>
      </c>
      <c r="AB23" s="2">
        <v>1762.9</v>
      </c>
      <c r="AC23" s="2">
        <v>1791.9000000000003</v>
      </c>
      <c r="AD23" s="2">
        <v>1814.1000000000001</v>
      </c>
      <c r="AE23" s="2">
        <v>1837.5</v>
      </c>
      <c r="AF23" s="2">
        <v>1846.5</v>
      </c>
      <c r="AG23" s="2">
        <v>1857.6999999999998</v>
      </c>
      <c r="AH23" s="2">
        <v>1885.5999999999997</v>
      </c>
      <c r="AI23" s="2">
        <v>1910.9</v>
      </c>
      <c r="AJ23" s="2">
        <v>1946.1000000000001</v>
      </c>
      <c r="AK23" s="2">
        <f>SUM(Z23:AJ23)</f>
        <v>20163.699999999997</v>
      </c>
    </row>
    <row r="24" spans="2:37" x14ac:dyDescent="0.25">
      <c r="B24" s="120"/>
      <c r="C24" s="2">
        <v>2019</v>
      </c>
      <c r="D24" s="21">
        <f>(D10-D9)/D9</f>
        <v>7.7363896848137617E-2</v>
      </c>
      <c r="E24" s="32">
        <f t="shared" ref="E24:E28" si="0">D24-D23</f>
        <v>5.3989170770708916E-2</v>
      </c>
      <c r="Y24" s="38" t="s">
        <v>49</v>
      </c>
      <c r="Z24" s="2">
        <v>163.19999999999999</v>
      </c>
      <c r="AA24" s="2">
        <v>163.4</v>
      </c>
      <c r="AB24" s="2">
        <v>163.5</v>
      </c>
      <c r="AC24" s="2">
        <v>164.1</v>
      </c>
      <c r="AD24" s="2">
        <v>164.9</v>
      </c>
      <c r="AE24" s="2">
        <v>165.2</v>
      </c>
      <c r="AF24" s="2">
        <v>165.8</v>
      </c>
      <c r="AG24" s="2">
        <v>166.5</v>
      </c>
      <c r="AH24" s="2">
        <v>167.1</v>
      </c>
      <c r="AI24" s="2">
        <v>167.9</v>
      </c>
      <c r="AJ24" s="2">
        <v>168.5</v>
      </c>
      <c r="AK24" s="2">
        <f t="shared" ref="AK24:AK32" si="1">SUM(Z24:AJ24)</f>
        <v>1820.1</v>
      </c>
    </row>
    <row r="25" spans="2:37" x14ac:dyDescent="0.25">
      <c r="B25" s="120"/>
      <c r="C25" s="2">
        <v>2020</v>
      </c>
      <c r="D25" s="21">
        <f>(D12-D11)/D11</f>
        <v>5.7922769640479481E-2</v>
      </c>
      <c r="E25" s="32">
        <f t="shared" si="0"/>
        <v>-1.9441127207658136E-2</v>
      </c>
      <c r="Y25" s="38" t="s">
        <v>61</v>
      </c>
      <c r="Z25" s="2">
        <v>433</v>
      </c>
      <c r="AA25" s="2">
        <v>433.9</v>
      </c>
      <c r="AB25" s="2">
        <v>434.5</v>
      </c>
      <c r="AC25" s="2">
        <v>436.1</v>
      </c>
      <c r="AD25" s="2">
        <v>436.4</v>
      </c>
      <c r="AE25" s="2">
        <v>437</v>
      </c>
      <c r="AF25" s="2">
        <v>437.6</v>
      </c>
      <c r="AG25" s="2">
        <v>437.69999999999993</v>
      </c>
      <c r="AH25" s="2">
        <v>438.40000000000003</v>
      </c>
      <c r="AI25" s="2">
        <v>439.5</v>
      </c>
      <c r="AJ25" s="2">
        <v>440.6</v>
      </c>
      <c r="AK25" s="2">
        <f t="shared" si="1"/>
        <v>4804.7000000000007</v>
      </c>
    </row>
    <row r="26" spans="2:37" x14ac:dyDescent="0.25">
      <c r="B26" s="120"/>
      <c r="C26" s="2">
        <v>2021</v>
      </c>
      <c r="D26" s="21">
        <f>(D14-D13)/D13</f>
        <v>5.657978385251098E-2</v>
      </c>
      <c r="E26" s="32">
        <f t="shared" si="0"/>
        <v>-1.3429857879685009E-3</v>
      </c>
      <c r="Y26" s="38" t="s">
        <v>21</v>
      </c>
      <c r="Z26" s="2">
        <v>139.5</v>
      </c>
      <c r="AA26" s="2">
        <v>138.4</v>
      </c>
      <c r="AB26" s="2">
        <v>139.69999999999999</v>
      </c>
      <c r="AC26" s="2">
        <v>140.30000000000001</v>
      </c>
      <c r="AD26" s="2">
        <v>141.19999999999999</v>
      </c>
      <c r="AE26" s="2">
        <v>139.30000000000001</v>
      </c>
      <c r="AF26" s="2">
        <v>138.5</v>
      </c>
      <c r="AG26" s="2">
        <v>139.19999999999999</v>
      </c>
      <c r="AH26" s="2">
        <v>140.6</v>
      </c>
      <c r="AI26" s="2">
        <v>142.30000000000001</v>
      </c>
      <c r="AJ26" s="2">
        <v>143.69999999999999</v>
      </c>
      <c r="AK26" s="2">
        <f t="shared" si="1"/>
        <v>1542.6999999999998</v>
      </c>
    </row>
    <row r="27" spans="2:37" x14ac:dyDescent="0.25">
      <c r="B27" s="120"/>
      <c r="C27" s="2">
        <v>2022</v>
      </c>
      <c r="D27" s="21">
        <f>(D16-D15)/D15</f>
        <v>6.0350030175015092E-2</v>
      </c>
      <c r="E27" s="32">
        <f t="shared" si="0"/>
        <v>3.7702463225041116E-3</v>
      </c>
      <c r="Y27" s="38" t="s">
        <v>60</v>
      </c>
      <c r="Z27" s="2">
        <v>291.29999999999995</v>
      </c>
      <c r="AA27" s="2">
        <v>292.2</v>
      </c>
      <c r="AB27" s="2">
        <v>292.8</v>
      </c>
      <c r="AC27" s="2">
        <v>293.79999999999995</v>
      </c>
      <c r="AD27" s="2">
        <v>293.20000000000005</v>
      </c>
      <c r="AE27" s="2">
        <v>294.79999999999995</v>
      </c>
      <c r="AF27" s="2">
        <v>296.10000000000002</v>
      </c>
      <c r="AG27" s="2">
        <v>296.79999999999995</v>
      </c>
      <c r="AH27" s="2">
        <v>298</v>
      </c>
      <c r="AI27" s="2">
        <v>298.8</v>
      </c>
      <c r="AJ27" s="2">
        <v>298.60000000000002</v>
      </c>
      <c r="AK27" s="2">
        <f t="shared" si="1"/>
        <v>3246.4</v>
      </c>
    </row>
    <row r="28" spans="2:37" ht="15.75" thickBot="1" x14ac:dyDescent="0.3">
      <c r="B28" s="121"/>
      <c r="C28" s="22">
        <v>2023</v>
      </c>
      <c r="D28" s="30">
        <f>(D18-D17)/D17</f>
        <v>1.4730878186968806E-2</v>
      </c>
      <c r="E28" s="33">
        <f t="shared" si="0"/>
        <v>-4.5619151988046287E-2</v>
      </c>
      <c r="Y28" s="38" t="s">
        <v>23</v>
      </c>
      <c r="Z28" s="2">
        <v>145.1</v>
      </c>
      <c r="AA28" s="2">
        <v>145.6</v>
      </c>
      <c r="AB28" s="2">
        <v>146.19999999999999</v>
      </c>
      <c r="AC28" s="2">
        <v>146.9</v>
      </c>
      <c r="AD28" s="2">
        <v>147.4</v>
      </c>
      <c r="AE28" s="2">
        <v>147.9</v>
      </c>
      <c r="AF28" s="2">
        <v>148.5</v>
      </c>
      <c r="AG28" s="2">
        <v>149</v>
      </c>
      <c r="AH28" s="2">
        <v>149.4</v>
      </c>
      <c r="AI28" s="2">
        <v>149.9</v>
      </c>
      <c r="AJ28" s="2">
        <v>150.4</v>
      </c>
      <c r="AK28" s="2">
        <f t="shared" si="1"/>
        <v>1626.3000000000002</v>
      </c>
    </row>
    <row r="29" spans="2:37" ht="15.75" thickBot="1" x14ac:dyDescent="0.3">
      <c r="Y29" s="38" t="s">
        <v>24</v>
      </c>
      <c r="Z29" s="2">
        <v>123.3</v>
      </c>
      <c r="AA29" s="2">
        <v>123.9</v>
      </c>
      <c r="AB29" s="2">
        <v>124.6</v>
      </c>
      <c r="AC29" s="2">
        <v>124.9</v>
      </c>
      <c r="AD29" s="2">
        <v>124.6</v>
      </c>
      <c r="AE29" s="2">
        <v>125.6</v>
      </c>
      <c r="AF29" s="2">
        <v>125.8</v>
      </c>
      <c r="AG29" s="2">
        <v>126.1</v>
      </c>
      <c r="AH29" s="2">
        <v>126.3</v>
      </c>
      <c r="AI29" s="2">
        <v>126.6</v>
      </c>
      <c r="AJ29" s="2">
        <v>129.80000000000001</v>
      </c>
      <c r="AK29" s="2">
        <f t="shared" si="1"/>
        <v>1381.4999999999998</v>
      </c>
    </row>
    <row r="30" spans="2:37" ht="15" customHeight="1" x14ac:dyDescent="0.25">
      <c r="B30" s="96" t="s">
        <v>72</v>
      </c>
      <c r="C30" s="97"/>
      <c r="D30" s="97"/>
      <c r="E30" s="98"/>
      <c r="Y30" s="38" t="s">
        <v>26</v>
      </c>
      <c r="Z30" s="2">
        <v>150.19999999999999</v>
      </c>
      <c r="AA30" s="2">
        <v>150.30000000000001</v>
      </c>
      <c r="AB30" s="2">
        <v>150.30000000000001</v>
      </c>
      <c r="AC30" s="2">
        <v>151.6</v>
      </c>
      <c r="AD30" s="2">
        <v>152.5</v>
      </c>
      <c r="AE30" s="2">
        <v>154</v>
      </c>
      <c r="AF30" s="2">
        <v>154.9</v>
      </c>
      <c r="AG30" s="2">
        <v>155.19999999999999</v>
      </c>
      <c r="AH30" s="2">
        <v>155.4</v>
      </c>
      <c r="AI30" s="2">
        <v>155.5</v>
      </c>
      <c r="AJ30" s="2">
        <v>155.69999999999999</v>
      </c>
      <c r="AK30" s="2">
        <f t="shared" si="1"/>
        <v>1685.6000000000001</v>
      </c>
    </row>
    <row r="31" spans="2:37" ht="15.75" thickBot="1" x14ac:dyDescent="0.3">
      <c r="B31" s="99"/>
      <c r="C31" s="100"/>
      <c r="D31" s="100"/>
      <c r="E31" s="101"/>
      <c r="Y31" s="38" t="s">
        <v>50</v>
      </c>
      <c r="Z31" s="2">
        <v>269.5</v>
      </c>
      <c r="AA31" s="2">
        <v>271.2</v>
      </c>
      <c r="AB31" s="2">
        <v>271.10000000000002</v>
      </c>
      <c r="AC31" s="2">
        <v>272.60000000000002</v>
      </c>
      <c r="AD31" s="2">
        <v>273.89999999999998</v>
      </c>
      <c r="AE31" s="2">
        <v>276.2</v>
      </c>
      <c r="AF31" s="2">
        <v>279.3</v>
      </c>
      <c r="AG31" s="2">
        <v>281</v>
      </c>
      <c r="AH31" s="2">
        <v>281.7</v>
      </c>
      <c r="AI31" s="2">
        <v>282.39999999999998</v>
      </c>
      <c r="AJ31" s="2">
        <v>282.70000000000005</v>
      </c>
      <c r="AK31" s="2">
        <f t="shared" si="1"/>
        <v>3041.6000000000004</v>
      </c>
    </row>
    <row r="32" spans="2:37" ht="15" customHeight="1" x14ac:dyDescent="0.25">
      <c r="G32" s="102" t="s">
        <v>74</v>
      </c>
      <c r="H32" s="103"/>
      <c r="I32" s="103"/>
      <c r="J32" s="103"/>
      <c r="K32" s="103"/>
      <c r="L32" s="103"/>
      <c r="M32" s="103"/>
      <c r="N32" s="103"/>
      <c r="O32" s="103"/>
      <c r="P32" s="104"/>
      <c r="Y32" s="38" t="s">
        <v>28</v>
      </c>
      <c r="Z32" s="2">
        <v>136.9</v>
      </c>
      <c r="AA32" s="2">
        <v>137.4</v>
      </c>
      <c r="AB32" s="2">
        <v>137.69999999999999</v>
      </c>
      <c r="AC32" s="2">
        <v>138.19999999999999</v>
      </c>
      <c r="AD32" s="2">
        <v>138.6</v>
      </c>
      <c r="AE32" s="2">
        <v>139.5</v>
      </c>
      <c r="AF32" s="2">
        <v>140.19999999999999</v>
      </c>
      <c r="AG32" s="2">
        <v>140.69999999999999</v>
      </c>
      <c r="AH32" s="2">
        <v>141</v>
      </c>
      <c r="AI32" s="2">
        <v>141.30000000000001</v>
      </c>
      <c r="AJ32" s="2">
        <v>142.5</v>
      </c>
      <c r="AK32" s="2">
        <f t="shared" si="1"/>
        <v>1534</v>
      </c>
    </row>
    <row r="33" spans="7:37" ht="15.75" customHeight="1" x14ac:dyDescent="0.25">
      <c r="G33" s="105"/>
      <c r="H33" s="106"/>
      <c r="I33" s="106"/>
      <c r="J33" s="106"/>
      <c r="K33" s="106"/>
      <c r="L33" s="106"/>
      <c r="M33" s="106"/>
      <c r="N33" s="106"/>
      <c r="O33" s="106"/>
      <c r="P33" s="107"/>
    </row>
    <row r="34" spans="7:37" ht="15.75" thickBot="1" x14ac:dyDescent="0.3">
      <c r="G34" s="108"/>
      <c r="H34" s="109"/>
      <c r="I34" s="109"/>
      <c r="J34" s="109"/>
      <c r="K34" s="109"/>
      <c r="L34" s="109"/>
      <c r="M34" s="109"/>
      <c r="N34" s="109"/>
      <c r="O34" s="109"/>
      <c r="P34" s="110"/>
    </row>
    <row r="35" spans="7:37" ht="15.75" thickBot="1" x14ac:dyDescent="0.3"/>
    <row r="36" spans="7:37" ht="15" customHeight="1" x14ac:dyDescent="0.25">
      <c r="G36" s="111" t="s">
        <v>77</v>
      </c>
      <c r="H36" s="112"/>
      <c r="I36" s="112"/>
      <c r="J36" s="112"/>
      <c r="K36" s="112"/>
      <c r="L36" s="112"/>
      <c r="M36" s="112"/>
      <c r="N36" s="112"/>
      <c r="O36" s="112"/>
      <c r="P36" s="113"/>
    </row>
    <row r="37" spans="7:37" x14ac:dyDescent="0.25">
      <c r="G37" s="114"/>
      <c r="H37" s="115"/>
      <c r="I37" s="115"/>
      <c r="J37" s="115"/>
      <c r="K37" s="115"/>
      <c r="L37" s="115"/>
      <c r="M37" s="115"/>
      <c r="N37" s="115"/>
      <c r="O37" s="115"/>
      <c r="P37" s="116"/>
      <c r="Z37" s="39" t="s">
        <v>31</v>
      </c>
      <c r="AA37" s="39" t="s">
        <v>35</v>
      </c>
      <c r="AB37" s="39" t="s">
        <v>36</v>
      </c>
      <c r="AC37" s="39" t="s">
        <v>38</v>
      </c>
      <c r="AD37" s="39" t="s">
        <v>39</v>
      </c>
      <c r="AE37" s="39" t="s">
        <v>40</v>
      </c>
      <c r="AF37" s="39" t="s">
        <v>41</v>
      </c>
      <c r="AG37" s="39" t="s">
        <v>42</v>
      </c>
      <c r="AH37" s="39" t="s">
        <v>43</v>
      </c>
      <c r="AI37" s="39" t="s">
        <v>45</v>
      </c>
      <c r="AJ37" s="39" t="s">
        <v>46</v>
      </c>
      <c r="AK37" s="39" t="s">
        <v>75</v>
      </c>
    </row>
    <row r="38" spans="7:37" x14ac:dyDescent="0.25">
      <c r="G38" s="114"/>
      <c r="H38" s="115"/>
      <c r="I38" s="115"/>
      <c r="J38" s="115"/>
      <c r="K38" s="115"/>
      <c r="L38" s="115"/>
      <c r="M38" s="115"/>
      <c r="N38" s="115"/>
      <c r="O38" s="115"/>
      <c r="P38" s="116"/>
      <c r="Y38" s="38" t="s">
        <v>59</v>
      </c>
      <c r="Z38" s="21">
        <f>Z23/$AK23</f>
        <v>8.6958246750348397E-2</v>
      </c>
      <c r="AA38" s="21">
        <f t="shared" ref="AA38:AJ38" si="2">AA23/$AK23</f>
        <v>8.7141744818659286E-2</v>
      </c>
      <c r="AB38" s="21">
        <f t="shared" si="2"/>
        <v>8.7429390439254712E-2</v>
      </c>
      <c r="AC38" s="21">
        <f t="shared" si="2"/>
        <v>8.8867618542231866E-2</v>
      </c>
      <c r="AD38" s="21">
        <f t="shared" si="2"/>
        <v>8.9968606952097102E-2</v>
      </c>
      <c r="AE38" s="21">
        <f t="shared" si="2"/>
        <v>9.1129108248982099E-2</v>
      </c>
      <c r="AF38" s="21">
        <f t="shared" si="2"/>
        <v>9.1575454901630174E-2</v>
      </c>
      <c r="AG38" s="21">
        <f t="shared" si="2"/>
        <v>9.2130908513814433E-2</v>
      </c>
      <c r="AH38" s="21">
        <f t="shared" si="2"/>
        <v>9.351458313702346E-2</v>
      </c>
      <c r="AI38" s="21">
        <f t="shared" si="2"/>
        <v>9.476931317168974E-2</v>
      </c>
      <c r="AJ38" s="21">
        <f t="shared" si="2"/>
        <v>9.6515024524268883E-2</v>
      </c>
      <c r="AK38" s="21">
        <f>SUM(Z38:AJ38)</f>
        <v>1.0000000000000002</v>
      </c>
    </row>
    <row r="39" spans="7:37" ht="15" customHeight="1" x14ac:dyDescent="0.25">
      <c r="G39" s="114"/>
      <c r="H39" s="115"/>
      <c r="I39" s="115"/>
      <c r="J39" s="115"/>
      <c r="K39" s="115"/>
      <c r="L39" s="115"/>
      <c r="M39" s="115"/>
      <c r="N39" s="115"/>
      <c r="O39" s="115"/>
      <c r="P39" s="116"/>
      <c r="Y39" s="38" t="s">
        <v>49</v>
      </c>
      <c r="Z39" s="21">
        <f t="shared" ref="Z39:AJ39" si="3">Z24/$AK24</f>
        <v>8.9665402999835178E-2</v>
      </c>
      <c r="AA39" s="21">
        <f t="shared" si="3"/>
        <v>8.9775287072138901E-2</v>
      </c>
      <c r="AB39" s="21">
        <f t="shared" si="3"/>
        <v>8.9830229108290763E-2</v>
      </c>
      <c r="AC39" s="21">
        <f t="shared" si="3"/>
        <v>9.0159881325201918E-2</v>
      </c>
      <c r="AD39" s="21">
        <f t="shared" si="3"/>
        <v>9.0599417614416797E-2</v>
      </c>
      <c r="AE39" s="21">
        <f t="shared" si="3"/>
        <v>9.0764243722872368E-2</v>
      </c>
      <c r="AF39" s="21">
        <f t="shared" si="3"/>
        <v>9.1093895939783537E-2</v>
      </c>
      <c r="AG39" s="21">
        <f t="shared" si="3"/>
        <v>9.1478490192846554E-2</v>
      </c>
      <c r="AH39" s="21">
        <f t="shared" si="3"/>
        <v>9.1808142409757709E-2</v>
      </c>
      <c r="AI39" s="21">
        <f t="shared" si="3"/>
        <v>9.2247678698972588E-2</v>
      </c>
      <c r="AJ39" s="21">
        <f t="shared" si="3"/>
        <v>9.2577330915883743E-2</v>
      </c>
      <c r="AK39" s="21">
        <f t="shared" ref="AK39:AK47" si="4">SUM(Z39:AJ39)</f>
        <v>1</v>
      </c>
    </row>
    <row r="40" spans="7:37" x14ac:dyDescent="0.25">
      <c r="G40" s="114"/>
      <c r="H40" s="115"/>
      <c r="I40" s="115"/>
      <c r="J40" s="115"/>
      <c r="K40" s="115"/>
      <c r="L40" s="115"/>
      <c r="M40" s="115"/>
      <c r="N40" s="115"/>
      <c r="O40" s="115"/>
      <c r="P40" s="116"/>
      <c r="Y40" s="38" t="s">
        <v>61</v>
      </c>
      <c r="Z40" s="21">
        <f t="shared" ref="Z40:AJ40" si="5">Z25/$AK25</f>
        <v>9.0120090744479353E-2</v>
      </c>
      <c r="AA40" s="21">
        <f t="shared" si="5"/>
        <v>9.0307407330322373E-2</v>
      </c>
      <c r="AB40" s="21">
        <f t="shared" si="5"/>
        <v>9.0432285054217729E-2</v>
      </c>
      <c r="AC40" s="21">
        <f t="shared" si="5"/>
        <v>9.0765292317938673E-2</v>
      </c>
      <c r="AD40" s="21">
        <f t="shared" si="5"/>
        <v>9.0827731179886337E-2</v>
      </c>
      <c r="AE40" s="21">
        <f t="shared" si="5"/>
        <v>9.0952608903781706E-2</v>
      </c>
      <c r="AF40" s="21">
        <f t="shared" si="5"/>
        <v>9.1077486627677062E-2</v>
      </c>
      <c r="AG40" s="21">
        <f t="shared" si="5"/>
        <v>9.1098299581659603E-2</v>
      </c>
      <c r="AH40" s="21">
        <f t="shared" si="5"/>
        <v>9.1243990259537527E-2</v>
      </c>
      <c r="AI40" s="21">
        <f t="shared" si="5"/>
        <v>9.147293275334567E-2</v>
      </c>
      <c r="AJ40" s="21">
        <f t="shared" si="5"/>
        <v>9.1701875247153813E-2</v>
      </c>
      <c r="AK40" s="21">
        <f t="shared" si="4"/>
        <v>1</v>
      </c>
    </row>
    <row r="41" spans="7:37" ht="15.75" thickBot="1" x14ac:dyDescent="0.3">
      <c r="G41" s="117"/>
      <c r="H41" s="118"/>
      <c r="I41" s="118"/>
      <c r="J41" s="118"/>
      <c r="K41" s="118"/>
      <c r="L41" s="118"/>
      <c r="M41" s="118"/>
      <c r="N41" s="118"/>
      <c r="O41" s="118"/>
      <c r="P41" s="119"/>
      <c r="Y41" s="38" t="s">
        <v>21</v>
      </c>
      <c r="Z41" s="21">
        <f t="shared" ref="Z41:AJ41" si="6">Z26/$AK26</f>
        <v>9.0425876709664885E-2</v>
      </c>
      <c r="AA41" s="21">
        <f t="shared" si="6"/>
        <v>8.9712841122706957E-2</v>
      </c>
      <c r="AB41" s="21">
        <f t="shared" si="6"/>
        <v>9.0555519543657231E-2</v>
      </c>
      <c r="AC41" s="21">
        <f t="shared" si="6"/>
        <v>9.0944448045634299E-2</v>
      </c>
      <c r="AD41" s="21">
        <f t="shared" si="6"/>
        <v>9.1527840798599866E-2</v>
      </c>
      <c r="AE41" s="21">
        <f t="shared" si="6"/>
        <v>9.0296233875672538E-2</v>
      </c>
      <c r="AF41" s="21">
        <f t="shared" si="6"/>
        <v>8.9777662539703124E-2</v>
      </c>
      <c r="AG41" s="21">
        <f t="shared" si="6"/>
        <v>9.0231412458676344E-2</v>
      </c>
      <c r="AH41" s="21">
        <f t="shared" si="6"/>
        <v>9.1138912296622812E-2</v>
      </c>
      <c r="AI41" s="21">
        <f t="shared" si="6"/>
        <v>9.2240876385557807E-2</v>
      </c>
      <c r="AJ41" s="21">
        <f t="shared" si="6"/>
        <v>9.3148376223504248E-2</v>
      </c>
      <c r="AK41" s="21">
        <f t="shared" si="4"/>
        <v>1</v>
      </c>
    </row>
    <row r="42" spans="7:37" x14ac:dyDescent="0.25">
      <c r="Y42" s="38" t="s">
        <v>60</v>
      </c>
      <c r="Z42" s="21">
        <f t="shared" ref="Z42:AJ42" si="7">Z27/$AK27</f>
        <v>8.9730162641695393E-2</v>
      </c>
      <c r="AA42" s="21">
        <f t="shared" si="7"/>
        <v>9.0007392804337102E-2</v>
      </c>
      <c r="AB42" s="21">
        <f t="shared" si="7"/>
        <v>9.0192212912764913E-2</v>
      </c>
      <c r="AC42" s="21">
        <f t="shared" si="7"/>
        <v>9.0500246426811218E-2</v>
      </c>
      <c r="AD42" s="21">
        <f t="shared" si="7"/>
        <v>9.0315426318383449E-2</v>
      </c>
      <c r="AE42" s="21">
        <f t="shared" si="7"/>
        <v>9.080827994085755E-2</v>
      </c>
      <c r="AF42" s="21">
        <f t="shared" si="7"/>
        <v>9.1208723509117795E-2</v>
      </c>
      <c r="AG42" s="21">
        <f t="shared" si="7"/>
        <v>9.1424346968950201E-2</v>
      </c>
      <c r="AH42" s="21">
        <f t="shared" si="7"/>
        <v>9.1793987185805809E-2</v>
      </c>
      <c r="AI42" s="21">
        <f t="shared" si="7"/>
        <v>9.204041399704288E-2</v>
      </c>
      <c r="AJ42" s="21">
        <f t="shared" si="7"/>
        <v>9.1978807294233619E-2</v>
      </c>
      <c r="AK42" s="21">
        <f t="shared" si="4"/>
        <v>0.99999999999999978</v>
      </c>
    </row>
    <row r="43" spans="7:37" x14ac:dyDescent="0.25">
      <c r="Y43" s="38" t="s">
        <v>23</v>
      </c>
      <c r="Z43" s="21">
        <f t="shared" ref="Z43:AJ43" si="8">Z28/$AK28</f>
        <v>8.922093094754964E-2</v>
      </c>
      <c r="AA43" s="21">
        <f t="shared" si="8"/>
        <v>8.952837729816146E-2</v>
      </c>
      <c r="AB43" s="21">
        <f t="shared" si="8"/>
        <v>8.9897312918895633E-2</v>
      </c>
      <c r="AC43" s="21">
        <f t="shared" si="8"/>
        <v>9.0327737809752187E-2</v>
      </c>
      <c r="AD43" s="21">
        <f t="shared" si="8"/>
        <v>9.0635184160364007E-2</v>
      </c>
      <c r="AE43" s="21">
        <f t="shared" si="8"/>
        <v>9.0942630510975828E-2</v>
      </c>
      <c r="AF43" s="21">
        <f t="shared" si="8"/>
        <v>9.1311566131710001E-2</v>
      </c>
      <c r="AG43" s="21">
        <f t="shared" si="8"/>
        <v>9.1619012482321821E-2</v>
      </c>
      <c r="AH43" s="21">
        <f t="shared" si="8"/>
        <v>9.1864969562811288E-2</v>
      </c>
      <c r="AI43" s="21">
        <f t="shared" si="8"/>
        <v>9.2172415913423095E-2</v>
      </c>
      <c r="AJ43" s="21">
        <f t="shared" si="8"/>
        <v>9.2479862264034915E-2</v>
      </c>
      <c r="AK43" s="21">
        <f t="shared" si="4"/>
        <v>0.99999999999999989</v>
      </c>
    </row>
    <row r="44" spans="7:37" x14ac:dyDescent="0.25">
      <c r="Y44" s="38" t="s">
        <v>24</v>
      </c>
      <c r="Z44" s="21">
        <f t="shared" ref="Z44:AJ44" si="9">Z29/$AK29</f>
        <v>8.9250814332247574E-2</v>
      </c>
      <c r="AA44" s="21">
        <f t="shared" si="9"/>
        <v>8.9685124864277974E-2</v>
      </c>
      <c r="AB44" s="21">
        <f t="shared" si="9"/>
        <v>9.0191820484980104E-2</v>
      </c>
      <c r="AC44" s="21">
        <f t="shared" si="9"/>
        <v>9.040897575099531E-2</v>
      </c>
      <c r="AD44" s="21">
        <f t="shared" si="9"/>
        <v>9.0191820484980104E-2</v>
      </c>
      <c r="AE44" s="21">
        <f t="shared" si="9"/>
        <v>9.091567137169744E-2</v>
      </c>
      <c r="AF44" s="21">
        <f t="shared" si="9"/>
        <v>9.1060441549040916E-2</v>
      </c>
      <c r="AG44" s="21">
        <f t="shared" si="9"/>
        <v>9.1277596815056108E-2</v>
      </c>
      <c r="AH44" s="21">
        <f t="shared" si="9"/>
        <v>9.1422366992399584E-2</v>
      </c>
      <c r="AI44" s="21">
        <f t="shared" si="9"/>
        <v>9.1639522258414777E-2</v>
      </c>
      <c r="AJ44" s="21">
        <f t="shared" si="9"/>
        <v>9.3955845095910262E-2</v>
      </c>
      <c r="AK44" s="21">
        <f t="shared" si="4"/>
        <v>1</v>
      </c>
    </row>
    <row r="45" spans="7:37" x14ac:dyDescent="0.25">
      <c r="Y45" s="38" t="s">
        <v>26</v>
      </c>
      <c r="Z45" s="21">
        <f t="shared" ref="Z45:AJ45" si="10">Z30/$AK30</f>
        <v>8.9107736117702882E-2</v>
      </c>
      <c r="AA45" s="21">
        <f t="shared" si="10"/>
        <v>8.9167062173706693E-2</v>
      </c>
      <c r="AB45" s="21">
        <f t="shared" si="10"/>
        <v>8.9167062173706693E-2</v>
      </c>
      <c r="AC45" s="21">
        <f t="shared" si="10"/>
        <v>8.9938300901756044E-2</v>
      </c>
      <c r="AD45" s="21">
        <f t="shared" si="10"/>
        <v>9.0472235405790219E-2</v>
      </c>
      <c r="AE45" s="21">
        <f t="shared" si="10"/>
        <v>9.1362126245847164E-2</v>
      </c>
      <c r="AF45" s="21">
        <f t="shared" si="10"/>
        <v>9.1896060749881339E-2</v>
      </c>
      <c r="AG45" s="21">
        <f t="shared" si="10"/>
        <v>9.2074038917892731E-2</v>
      </c>
      <c r="AH45" s="21">
        <f t="shared" si="10"/>
        <v>9.2192691029900325E-2</v>
      </c>
      <c r="AI45" s="21">
        <f t="shared" si="10"/>
        <v>9.2252017085904123E-2</v>
      </c>
      <c r="AJ45" s="21">
        <f t="shared" si="10"/>
        <v>9.2370669197911703E-2</v>
      </c>
      <c r="AK45" s="21">
        <f t="shared" si="4"/>
        <v>0.99999999999999989</v>
      </c>
    </row>
    <row r="46" spans="7:37" x14ac:dyDescent="0.25">
      <c r="Y46" s="38" t="s">
        <v>50</v>
      </c>
      <c r="Z46" s="21">
        <f t="shared" ref="Z46:AJ46" si="11">Z31/$AK31</f>
        <v>8.8604681746449226E-2</v>
      </c>
      <c r="AA46" s="21">
        <f t="shared" si="11"/>
        <v>8.9163598106259845E-2</v>
      </c>
      <c r="AB46" s="21">
        <f t="shared" si="11"/>
        <v>8.9130720673329819E-2</v>
      </c>
      <c r="AC46" s="21">
        <f t="shared" si="11"/>
        <v>8.9623882167280372E-2</v>
      </c>
      <c r="AD46" s="21">
        <f t="shared" si="11"/>
        <v>9.0051288795370846E-2</v>
      </c>
      <c r="AE46" s="21">
        <f t="shared" si="11"/>
        <v>9.0807469752761688E-2</v>
      </c>
      <c r="AF46" s="21">
        <f t="shared" si="11"/>
        <v>9.1826670173592834E-2</v>
      </c>
      <c r="AG46" s="21">
        <f t="shared" si="11"/>
        <v>9.2385586533403466E-2</v>
      </c>
      <c r="AH46" s="21">
        <f t="shared" si="11"/>
        <v>9.2615728563913716E-2</v>
      </c>
      <c r="AI46" s="21">
        <f t="shared" si="11"/>
        <v>9.2845870594423965E-2</v>
      </c>
      <c r="AJ46" s="21">
        <f t="shared" si="11"/>
        <v>9.2944502893214098E-2</v>
      </c>
      <c r="AK46" s="21">
        <f t="shared" si="4"/>
        <v>0.99999999999999978</v>
      </c>
    </row>
    <row r="47" spans="7:37" x14ac:dyDescent="0.25">
      <c r="Y47" s="38" t="s">
        <v>28</v>
      </c>
      <c r="Z47" s="21">
        <f t="shared" ref="Z47:AJ47" si="12">Z32/$AK32</f>
        <v>8.924380704041722E-2</v>
      </c>
      <c r="AA47" s="21">
        <f t="shared" si="12"/>
        <v>8.9569752281616691E-2</v>
      </c>
      <c r="AB47" s="21">
        <f t="shared" si="12"/>
        <v>8.9765319426336365E-2</v>
      </c>
      <c r="AC47" s="21">
        <f t="shared" si="12"/>
        <v>9.009126466753585E-2</v>
      </c>
      <c r="AD47" s="21">
        <f t="shared" si="12"/>
        <v>9.035202086049543E-2</v>
      </c>
      <c r="AE47" s="21">
        <f t="shared" si="12"/>
        <v>9.0938722294654495E-2</v>
      </c>
      <c r="AF47" s="21">
        <f t="shared" si="12"/>
        <v>9.1395045632333763E-2</v>
      </c>
      <c r="AG47" s="21">
        <f t="shared" si="12"/>
        <v>9.1720990873533234E-2</v>
      </c>
      <c r="AH47" s="21">
        <f t="shared" si="12"/>
        <v>9.1916558018252936E-2</v>
      </c>
      <c r="AI47" s="21">
        <f t="shared" si="12"/>
        <v>9.2112125162972625E-2</v>
      </c>
      <c r="AJ47" s="21">
        <f t="shared" si="12"/>
        <v>9.2894393741851364E-2</v>
      </c>
      <c r="AK47" s="21">
        <f t="shared" si="4"/>
        <v>1</v>
      </c>
    </row>
  </sheetData>
  <mergeCells count="5">
    <mergeCell ref="G36:P41"/>
    <mergeCell ref="B30:E31"/>
    <mergeCell ref="G32:P34"/>
    <mergeCell ref="B22:B28"/>
    <mergeCell ref="B5:B18"/>
  </mergeCells>
  <phoneticPr fontId="20" type="noConversion"/>
  <conditionalFormatting sqref="E22:E28">
    <cfRule type="colorScale" priority="2">
      <colorScale>
        <cfvo type="min"/>
        <cfvo type="percentile" val="50"/>
        <cfvo type="max"/>
        <color rgb="FF63BE7B"/>
        <color rgb="FFFFEB84"/>
        <color rgb="FFF8696B"/>
      </colorScale>
    </cfRule>
  </conditionalFormatting>
  <conditionalFormatting sqref="Z38:AJ47">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B207-2353-4FA3-9078-B000C297FDBF}">
  <dimension ref="B3:AH66"/>
  <sheetViews>
    <sheetView zoomScale="70" zoomScaleNormal="70" workbookViewId="0">
      <selection activeCell="V82" sqref="V82"/>
    </sheetView>
  </sheetViews>
  <sheetFormatPr defaultRowHeight="15" x14ac:dyDescent="0.25"/>
  <cols>
    <col min="3" max="3" width="16.5703125" bestFit="1" customWidth="1"/>
    <col min="4" max="4" width="12.7109375" bestFit="1" customWidth="1"/>
    <col min="5" max="5" width="15.42578125" bestFit="1" customWidth="1"/>
    <col min="21" max="33" width="12.140625" customWidth="1"/>
  </cols>
  <sheetData>
    <row r="3" spans="2:34" x14ac:dyDescent="0.25">
      <c r="B3" s="46" t="s">
        <v>69</v>
      </c>
      <c r="C3" s="47" t="s">
        <v>59</v>
      </c>
      <c r="D3" s="47" t="s">
        <v>78</v>
      </c>
      <c r="E3" s="47" t="s">
        <v>79</v>
      </c>
    </row>
    <row r="4" spans="2:34" x14ac:dyDescent="0.25">
      <c r="B4" s="20">
        <v>44713</v>
      </c>
      <c r="C4" s="2">
        <f>VLOOKUP($B4,Table1_1[[Date]:[General index]],MATCH($C$3,Table1_1[#Headers],0),0)</f>
        <v>176</v>
      </c>
      <c r="D4" s="44">
        <f>$C4/$C$16</f>
        <v>8.1173323494142594E-2</v>
      </c>
      <c r="E4" s="49">
        <v>0</v>
      </c>
      <c r="T4" s="46" t="s">
        <v>69</v>
      </c>
      <c r="U4" s="46" t="s">
        <v>3</v>
      </c>
      <c r="V4" s="46" t="s">
        <v>4</v>
      </c>
      <c r="W4" s="46" t="s">
        <v>5</v>
      </c>
      <c r="X4" s="46" t="s">
        <v>6</v>
      </c>
      <c r="Y4" s="46" t="s">
        <v>7</v>
      </c>
      <c r="Z4" s="46" t="s">
        <v>8</v>
      </c>
      <c r="AA4" s="46" t="s">
        <v>9</v>
      </c>
      <c r="AB4" s="46" t="s">
        <v>10</v>
      </c>
      <c r="AC4" s="46" t="s">
        <v>11</v>
      </c>
      <c r="AD4" s="46" t="s">
        <v>12</v>
      </c>
      <c r="AE4" s="46" t="s">
        <v>13</v>
      </c>
      <c r="AF4" s="46" t="s">
        <v>14</v>
      </c>
      <c r="AG4" s="46" t="s">
        <v>15</v>
      </c>
      <c r="AH4" s="46" t="s">
        <v>66</v>
      </c>
    </row>
    <row r="5" spans="2:34" x14ac:dyDescent="0.25">
      <c r="B5" s="20">
        <v>44743</v>
      </c>
      <c r="C5" s="2">
        <f>VLOOKUP($B5,Table1_1[[Date]:[General index]],MATCH($C$3,Table1_1[#Headers],0),0)</f>
        <v>179.6</v>
      </c>
      <c r="D5" s="44">
        <f t="shared" ref="D5:D15" si="0">$C5/$C$16</f>
        <v>8.2833686929250055E-2</v>
      </c>
      <c r="E5" s="50">
        <f>(C5-C4)/C4</f>
        <v>2.0454545454545423E-2</v>
      </c>
      <c r="T5" s="53">
        <v>44713</v>
      </c>
      <c r="U5" s="2">
        <f>VLOOKUP('ETA 3'!$T5,Table1__2[[Date]:[Food &amp; Beverages]],MATCH(U$4,Table1__2[[#Headers],[Date]:[Food &amp; Beverages]],0),0)</f>
        <v>155</v>
      </c>
      <c r="V5" s="2">
        <f>VLOOKUP('ETA 3'!$T5,Table1__2[[Date]:[Food &amp; Beverages]],MATCH(V$4,Table1__2[[#Headers],[Date]:[Food &amp; Beverages]],0),0)</f>
        <v>219.4</v>
      </c>
      <c r="W5" s="2">
        <f>VLOOKUP('ETA 3'!$T5,Table1__2[[Date]:[Food &amp; Beverages]],MATCH(W$4,Table1__2[[#Headers],[Date]:[Food &amp; Beverages]],0),0)</f>
        <v>170.8</v>
      </c>
      <c r="X5" s="2">
        <f>VLOOKUP('ETA 3'!$T5,Table1__2[[Date]:[Food &amp; Beverages]],MATCH(X$4,Table1__2[[#Headers],[Date]:[Food &amp; Beverages]],0),0)</f>
        <v>165.8</v>
      </c>
      <c r="Y5" s="2">
        <f>VLOOKUP('ETA 3'!$T5,Table1__2[[Date]:[Food &amp; Beverages]],MATCH(Y$4,Table1__2[[#Headers],[Date]:[Food &amp; Beverages]],0),0)</f>
        <v>200.9</v>
      </c>
      <c r="Z5" s="2">
        <f>VLOOKUP('ETA 3'!$T5,Table1__2[[Date]:[Food &amp; Beverages]],MATCH(Z$4,Table1__2[[#Headers],[Date]:[Food &amp; Beverages]],0),0)</f>
        <v>169.7</v>
      </c>
      <c r="AA5" s="2">
        <f>VLOOKUP('ETA 3'!$T5,Table1__2[[Date]:[Food &amp; Beverages]],MATCH(AA$4,Table1__2[[#Headers],[Date]:[Food &amp; Beverages]],0),0)</f>
        <v>182.3</v>
      </c>
      <c r="AB5" s="2">
        <f>VLOOKUP('ETA 3'!$T5,Table1__2[[Date]:[Food &amp; Beverages]],MATCH(AB$4,Table1__2[[#Headers],[Date]:[Food &amp; Beverages]],0),0)</f>
        <v>164.3</v>
      </c>
      <c r="AC5" s="2">
        <f>VLOOKUP('ETA 3'!$T5,Table1__2[[Date]:[Food &amp; Beverages]],MATCH(AC$4,Table1__2[[#Headers],[Date]:[Food &amp; Beverages]],0),0)</f>
        <v>119.9</v>
      </c>
      <c r="AD5" s="2">
        <f>VLOOKUP('ETA 3'!$T5,Table1__2[[Date]:[Food &amp; Beverages]],MATCH(AD$4,Table1__2[[#Headers],[Date]:[Food &amp; Beverages]],0),0)</f>
        <v>187.1</v>
      </c>
      <c r="AE5" s="2">
        <f>VLOOKUP('ETA 3'!$T5,Table1__2[[Date]:[Food &amp; Beverages]],MATCH(AE$4,Table1__2[[#Headers],[Date]:[Food &amp; Beverages]],0),0)</f>
        <v>167.9</v>
      </c>
      <c r="AF5" s="2">
        <f>VLOOKUP('ETA 3'!$T5,Table1__2[[Date]:[Food &amp; Beverages]],MATCH(AF$4,Table1__2[[#Headers],[Date]:[Food &amp; Beverages]],0),0)</f>
        <v>183.9</v>
      </c>
      <c r="AG5" s="2">
        <f>VLOOKUP('ETA 3'!$T5,Table1__2[[Date]:[Food &amp; Beverages]],MATCH(AG$4,Table1__2[[#Headers],[Date]:[Food &amp; Beverages]],0),0)</f>
        <v>174.9</v>
      </c>
      <c r="AH5" s="2">
        <f>SUM(U5:AG5)</f>
        <v>2261.9</v>
      </c>
    </row>
    <row r="6" spans="2:34" x14ac:dyDescent="0.25">
      <c r="B6" s="20">
        <v>44774</v>
      </c>
      <c r="C6" s="2">
        <f>VLOOKUP($B6,Table1_1[[Date]:[General index]],MATCH($C$3,Table1_1[#Headers],0),0)</f>
        <v>178.8</v>
      </c>
      <c r="D6" s="44">
        <f t="shared" si="0"/>
        <v>8.2464717277003954E-2</v>
      </c>
      <c r="E6" s="50">
        <f t="shared" ref="E6:E15" si="1">(C6-C5)/C5</f>
        <v>-4.4543429844097048E-3</v>
      </c>
      <c r="T6" s="53">
        <v>44743</v>
      </c>
      <c r="U6" s="2">
        <f>VLOOKUP('ETA 3'!$T6,Table1__2[[Date]:[Food &amp; Beverages]],MATCH(U$4,Table1__2[[#Headers],[Date]:[Food &amp; Beverages]],0),0)</f>
        <v>156.5</v>
      </c>
      <c r="V6" s="2">
        <f>VLOOKUP('ETA 3'!$T6,Table1__2[[Date]:[Food &amp; Beverages]],MATCH(V$4,Table1__2[[#Headers],[Date]:[Food &amp; Beverages]],0),0)</f>
        <v>213</v>
      </c>
      <c r="W6" s="2">
        <f>VLOOKUP('ETA 3'!$T6,Table1__2[[Date]:[Food &amp; Beverages]],MATCH(W$4,Table1__2[[#Headers],[Date]:[Food &amp; Beverages]],0),0)</f>
        <v>175.2</v>
      </c>
      <c r="X6" s="2">
        <f>VLOOKUP('ETA 3'!$T6,Table1__2[[Date]:[Food &amp; Beverages]],MATCH(X$4,Table1__2[[#Headers],[Date]:[Food &amp; Beverages]],0),0)</f>
        <v>166.6</v>
      </c>
      <c r="Y6" s="2">
        <f>VLOOKUP('ETA 3'!$T6,Table1__2[[Date]:[Food &amp; Beverages]],MATCH(Y$4,Table1__2[[#Headers],[Date]:[Food &amp; Beverages]],0),0)</f>
        <v>195.8</v>
      </c>
      <c r="Z6" s="2">
        <f>VLOOKUP('ETA 3'!$T6,Table1__2[[Date]:[Food &amp; Beverages]],MATCH(Z$4,Table1__2[[#Headers],[Date]:[Food &amp; Beverages]],0),0)</f>
        <v>174.2</v>
      </c>
      <c r="AA6" s="2">
        <f>VLOOKUP('ETA 3'!$T6,Table1__2[[Date]:[Food &amp; Beverages]],MATCH(AA$4,Table1__2[[#Headers],[Date]:[Food &amp; Beverages]],0),0)</f>
        <v>182.1</v>
      </c>
      <c r="AB6" s="2">
        <f>VLOOKUP('ETA 3'!$T6,Table1__2[[Date]:[Food &amp; Beverages]],MATCH(AB$4,Table1__2[[#Headers],[Date]:[Food &amp; Beverages]],0),0)</f>
        <v>164.3</v>
      </c>
      <c r="AC6" s="2">
        <f>VLOOKUP('ETA 3'!$T6,Table1__2[[Date]:[Food &amp; Beverages]],MATCH(AC$4,Table1__2[[#Headers],[Date]:[Food &amp; Beverages]],0),0)</f>
        <v>120</v>
      </c>
      <c r="AD6" s="2">
        <f>VLOOKUP('ETA 3'!$T6,Table1__2[[Date]:[Food &amp; Beverages]],MATCH(AD$4,Table1__2[[#Headers],[Date]:[Food &amp; Beverages]],0),0)</f>
        <v>190</v>
      </c>
      <c r="AE6" s="2">
        <f>VLOOKUP('ETA 3'!$T6,Table1__2[[Date]:[Food &amp; Beverages]],MATCH(AE$4,Table1__2[[#Headers],[Date]:[Food &amp; Beverages]],0),0)</f>
        <v>168.4</v>
      </c>
      <c r="AF6" s="2">
        <f>VLOOKUP('ETA 3'!$T6,Table1__2[[Date]:[Food &amp; Beverages]],MATCH(AF$4,Table1__2[[#Headers],[Date]:[Food &amp; Beverages]],0),0)</f>
        <v>185.2</v>
      </c>
      <c r="AG6" s="2">
        <f>VLOOKUP('ETA 3'!$T6,Table1__2[[Date]:[Food &amp; Beverages]],MATCH(AG$4,Table1__2[[#Headers],[Date]:[Food &amp; Beverages]],0),0)</f>
        <v>175</v>
      </c>
      <c r="AH6" s="2">
        <f t="shared" ref="AH6:AH16" si="2">SUM(U6:AG6)</f>
        <v>2266.3000000000002</v>
      </c>
    </row>
    <row r="7" spans="2:34" x14ac:dyDescent="0.25">
      <c r="B7" s="20">
        <v>44805</v>
      </c>
      <c r="C7" s="2">
        <f>VLOOKUP($B7,Table1_1[[Date]:[General index]],MATCH($C$3,Table1_1[#Headers],0),0)</f>
        <v>179.5</v>
      </c>
      <c r="D7" s="44">
        <f t="shared" si="0"/>
        <v>8.2787565722719295E-2</v>
      </c>
      <c r="E7" s="50">
        <f t="shared" si="1"/>
        <v>3.9149888143176093E-3</v>
      </c>
      <c r="T7" s="53">
        <v>44774</v>
      </c>
      <c r="U7" s="2">
        <f>VLOOKUP('ETA 3'!$T7,Table1__2[[Date]:[Food &amp; Beverages]],MATCH(U$4,Table1__2[[#Headers],[Date]:[Food &amp; Beverages]],0),0)</f>
        <v>160.30000000000001</v>
      </c>
      <c r="V7" s="2">
        <f>VLOOKUP('ETA 3'!$T7,Table1__2[[Date]:[Food &amp; Beverages]],MATCH(V$4,Table1__2[[#Headers],[Date]:[Food &amp; Beverages]],0),0)</f>
        <v>206.5</v>
      </c>
      <c r="W7" s="2">
        <f>VLOOKUP('ETA 3'!$T7,Table1__2[[Date]:[Food &amp; Beverages]],MATCH(W$4,Table1__2[[#Headers],[Date]:[Food &amp; Beverages]],0),0)</f>
        <v>169.2</v>
      </c>
      <c r="X7" s="2">
        <f>VLOOKUP('ETA 3'!$T7,Table1__2[[Date]:[Food &amp; Beverages]],MATCH(X$4,Table1__2[[#Headers],[Date]:[Food &amp; Beverages]],0),0)</f>
        <v>168.1</v>
      </c>
      <c r="Y7" s="2">
        <f>VLOOKUP('ETA 3'!$T7,Table1__2[[Date]:[Food &amp; Beverages]],MATCH(Y$4,Table1__2[[#Headers],[Date]:[Food &amp; Beverages]],0),0)</f>
        <v>192.4</v>
      </c>
      <c r="Z7" s="2">
        <f>VLOOKUP('ETA 3'!$T7,Table1__2[[Date]:[Food &amp; Beverages]],MATCH(Z$4,Table1__2[[#Headers],[Date]:[Food &amp; Beverages]],0),0)</f>
        <v>172.9</v>
      </c>
      <c r="AA7" s="2">
        <f>VLOOKUP('ETA 3'!$T7,Table1__2[[Date]:[Food &amp; Beverages]],MATCH(AA$4,Table1__2[[#Headers],[Date]:[Food &amp; Beverages]],0),0)</f>
        <v>186.7</v>
      </c>
      <c r="AB7" s="2">
        <f>VLOOKUP('ETA 3'!$T7,Table1__2[[Date]:[Food &amp; Beverages]],MATCH(AB$4,Table1__2[[#Headers],[Date]:[Food &amp; Beverages]],0),0)</f>
        <v>167.2</v>
      </c>
      <c r="AC7" s="2">
        <f>VLOOKUP('ETA 3'!$T7,Table1__2[[Date]:[Food &amp; Beverages]],MATCH(AC$4,Table1__2[[#Headers],[Date]:[Food &amp; Beverages]],0),0)</f>
        <v>120.9</v>
      </c>
      <c r="AD7" s="2">
        <f>VLOOKUP('ETA 3'!$T7,Table1__2[[Date]:[Food &amp; Beverages]],MATCH(AD$4,Table1__2[[#Headers],[Date]:[Food &amp; Beverages]],0),0)</f>
        <v>193.6</v>
      </c>
      <c r="AE7" s="2">
        <f>VLOOKUP('ETA 3'!$T7,Table1__2[[Date]:[Food &amp; Beverages]],MATCH(AE$4,Table1__2[[#Headers],[Date]:[Food &amp; Beverages]],0),0)</f>
        <v>168.8</v>
      </c>
      <c r="AF7" s="2">
        <f>VLOOKUP('ETA 3'!$T7,Table1__2[[Date]:[Food &amp; Beverages]],MATCH(AF$4,Table1__2[[#Headers],[Date]:[Food &amp; Beverages]],0),0)</f>
        <v>186.3</v>
      </c>
      <c r="AG7" s="2">
        <f>VLOOKUP('ETA 3'!$T7,Table1__2[[Date]:[Food &amp; Beverages]],MATCH(AG$4,Table1__2[[#Headers],[Date]:[Food &amp; Beverages]],0),0)</f>
        <v>176.3</v>
      </c>
      <c r="AH7" s="2">
        <f t="shared" si="2"/>
        <v>2269.2000000000003</v>
      </c>
    </row>
    <row r="8" spans="2:34" x14ac:dyDescent="0.25">
      <c r="B8" s="20">
        <v>44835</v>
      </c>
      <c r="C8" s="2">
        <f>VLOOKUP($B8,Table1_1[[Date]:[General index]],MATCH($C$3,Table1_1[#Headers],0),0)</f>
        <v>180.5</v>
      </c>
      <c r="D8" s="44">
        <f t="shared" si="0"/>
        <v>8.3248777788026918E-2</v>
      </c>
      <c r="E8" s="50">
        <f t="shared" si="1"/>
        <v>5.5710306406685237E-3</v>
      </c>
      <c r="T8" s="53">
        <v>44805</v>
      </c>
      <c r="U8" s="2">
        <f>VLOOKUP('ETA 3'!$T8,Table1__2[[Date]:[Food &amp; Beverages]],MATCH(U$4,Table1__2[[#Headers],[Date]:[Food &amp; Beverages]],0),0)</f>
        <v>163.5</v>
      </c>
      <c r="V8" s="2">
        <f>VLOOKUP('ETA 3'!$T8,Table1__2[[Date]:[Food &amp; Beverages]],MATCH(V$4,Table1__2[[#Headers],[Date]:[Food &amp; Beverages]],0),0)</f>
        <v>209.2</v>
      </c>
      <c r="W8" s="2">
        <f>VLOOKUP('ETA 3'!$T8,Table1__2[[Date]:[Food &amp; Beverages]],MATCH(W$4,Table1__2[[#Headers],[Date]:[Food &amp; Beverages]],0),0)</f>
        <v>169.7</v>
      </c>
      <c r="X8" s="2">
        <f>VLOOKUP('ETA 3'!$T8,Table1__2[[Date]:[Food &amp; Beverages]],MATCH(X$4,Table1__2[[#Headers],[Date]:[Food &amp; Beverages]],0),0)</f>
        <v>169.7</v>
      </c>
      <c r="Y8" s="2">
        <f>VLOOKUP('ETA 3'!$T8,Table1__2[[Date]:[Food &amp; Beverages]],MATCH(Y$4,Table1__2[[#Headers],[Date]:[Food &amp; Beverages]],0),0)</f>
        <v>188.7</v>
      </c>
      <c r="Z8" s="2">
        <f>VLOOKUP('ETA 3'!$T8,Table1__2[[Date]:[Food &amp; Beverages]],MATCH(Z$4,Table1__2[[#Headers],[Date]:[Food &amp; Beverages]],0),0)</f>
        <v>165.7</v>
      </c>
      <c r="AA8" s="2">
        <f>VLOOKUP('ETA 3'!$T8,Table1__2[[Date]:[Food &amp; Beverages]],MATCH(AA$4,Table1__2[[#Headers],[Date]:[Food &amp; Beverages]],0),0)</f>
        <v>191.8</v>
      </c>
      <c r="AB8" s="2">
        <f>VLOOKUP('ETA 3'!$T8,Table1__2[[Date]:[Food &amp; Beverages]],MATCH(AB$4,Table1__2[[#Headers],[Date]:[Food &amp; Beverages]],0),0)</f>
        <v>169.1</v>
      </c>
      <c r="AC8" s="2">
        <f>VLOOKUP('ETA 3'!$T8,Table1__2[[Date]:[Food &amp; Beverages]],MATCH(AC$4,Table1__2[[#Headers],[Date]:[Food &amp; Beverages]],0),0)</f>
        <v>121.6</v>
      </c>
      <c r="AD8" s="2">
        <f>VLOOKUP('ETA 3'!$T8,Table1__2[[Date]:[Food &amp; Beverages]],MATCH(AD$4,Table1__2[[#Headers],[Date]:[Food &amp; Beverages]],0),0)</f>
        <v>197.3</v>
      </c>
      <c r="AE8" s="2">
        <f>VLOOKUP('ETA 3'!$T8,Table1__2[[Date]:[Food &amp; Beverages]],MATCH(AE$4,Table1__2[[#Headers],[Date]:[Food &amp; Beverages]],0),0)</f>
        <v>169.4</v>
      </c>
      <c r="AF8" s="2">
        <f>VLOOKUP('ETA 3'!$T8,Table1__2[[Date]:[Food &amp; Beverages]],MATCH(AF$4,Table1__2[[#Headers],[Date]:[Food &amp; Beverages]],0),0)</f>
        <v>187.4</v>
      </c>
      <c r="AG8" s="2">
        <f>VLOOKUP('ETA 3'!$T8,Table1__2[[Date]:[Food &amp; Beverages]],MATCH(AG$4,Table1__2[[#Headers],[Date]:[Food &amp; Beverages]],0),0)</f>
        <v>177.8</v>
      </c>
      <c r="AH8" s="2">
        <f t="shared" si="2"/>
        <v>2280.9</v>
      </c>
    </row>
    <row r="9" spans="2:34" x14ac:dyDescent="0.25">
      <c r="B9" s="20">
        <v>44866</v>
      </c>
      <c r="C9" s="2">
        <f>VLOOKUP($B9,Table1_1[[Date]:[General index]],MATCH($C$3,Table1_1[#Headers],0),0)</f>
        <v>181.3</v>
      </c>
      <c r="D9" s="44">
        <f t="shared" si="0"/>
        <v>8.3617747440273033E-2</v>
      </c>
      <c r="E9" s="50">
        <f t="shared" si="1"/>
        <v>4.4321329639889825E-3</v>
      </c>
      <c r="T9" s="53">
        <v>44835</v>
      </c>
      <c r="U9" s="2">
        <f>VLOOKUP('ETA 3'!$T9,Table1__2[[Date]:[Food &amp; Beverages]],MATCH(U$4,Table1__2[[#Headers],[Date]:[Food &amp; Beverages]],0),0)</f>
        <v>165.2</v>
      </c>
      <c r="V9" s="2">
        <f>VLOOKUP('ETA 3'!$T9,Table1__2[[Date]:[Food &amp; Beverages]],MATCH(V$4,Table1__2[[#Headers],[Date]:[Food &amp; Beverages]],0),0)</f>
        <v>210.9</v>
      </c>
      <c r="W9" s="2">
        <f>VLOOKUP('ETA 3'!$T9,Table1__2[[Date]:[Food &amp; Beverages]],MATCH(W$4,Table1__2[[#Headers],[Date]:[Food &amp; Beverages]],0),0)</f>
        <v>170.9</v>
      </c>
      <c r="X9" s="2">
        <f>VLOOKUP('ETA 3'!$T9,Table1__2[[Date]:[Food &amp; Beverages]],MATCH(X$4,Table1__2[[#Headers],[Date]:[Food &amp; Beverages]],0),0)</f>
        <v>170.9</v>
      </c>
      <c r="Y9" s="2">
        <f>VLOOKUP('ETA 3'!$T9,Table1__2[[Date]:[Food &amp; Beverages]],MATCH(Y$4,Table1__2[[#Headers],[Date]:[Food &amp; Beverages]],0),0)</f>
        <v>186.5</v>
      </c>
      <c r="Z9" s="2">
        <f>VLOOKUP('ETA 3'!$T9,Table1__2[[Date]:[Food &amp; Beverages]],MATCH(Z$4,Table1__2[[#Headers],[Date]:[Food &amp; Beverages]],0),0)</f>
        <v>163.80000000000001</v>
      </c>
      <c r="AA9" s="2">
        <f>VLOOKUP('ETA 3'!$T9,Table1__2[[Date]:[Food &amp; Beverages]],MATCH(AA$4,Table1__2[[#Headers],[Date]:[Food &amp; Beverages]],0),0)</f>
        <v>199.7</v>
      </c>
      <c r="AB9" s="2">
        <f>VLOOKUP('ETA 3'!$T9,Table1__2[[Date]:[Food &amp; Beverages]],MATCH(AB$4,Table1__2[[#Headers],[Date]:[Food &amp; Beverages]],0),0)</f>
        <v>169.8</v>
      </c>
      <c r="AC9" s="2">
        <f>VLOOKUP('ETA 3'!$T9,Table1__2[[Date]:[Food &amp; Beverages]],MATCH(AC$4,Table1__2[[#Headers],[Date]:[Food &amp; Beverages]],0),0)</f>
        <v>121.9</v>
      </c>
      <c r="AD9" s="2">
        <f>VLOOKUP('ETA 3'!$T9,Table1__2[[Date]:[Food &amp; Beverages]],MATCH(AD$4,Table1__2[[#Headers],[Date]:[Food &amp; Beverages]],0),0)</f>
        <v>199.9</v>
      </c>
      <c r="AE9" s="2">
        <f>VLOOKUP('ETA 3'!$T9,Table1__2[[Date]:[Food &amp; Beverages]],MATCH(AE$4,Table1__2[[#Headers],[Date]:[Food &amp; Beverages]],0),0)</f>
        <v>169.9</v>
      </c>
      <c r="AF9" s="2">
        <f>VLOOKUP('ETA 3'!$T9,Table1__2[[Date]:[Food &amp; Beverages]],MATCH(AF$4,Table1__2[[#Headers],[Date]:[Food &amp; Beverages]],0),0)</f>
        <v>188.3</v>
      </c>
      <c r="AG9" s="2">
        <f>VLOOKUP('ETA 3'!$T9,Table1__2[[Date]:[Food &amp; Beverages]],MATCH(AG$4,Table1__2[[#Headers],[Date]:[Food &amp; Beverages]],0),0)</f>
        <v>179.6</v>
      </c>
      <c r="AH9" s="2">
        <f t="shared" si="2"/>
        <v>2297.3000000000002</v>
      </c>
    </row>
    <row r="10" spans="2:34" x14ac:dyDescent="0.25">
      <c r="B10" s="20">
        <v>44896</v>
      </c>
      <c r="C10" s="2">
        <f>VLOOKUP($B10,Table1_1[[Date]:[General index]],MATCH($C$3,Table1_1[#Headers],0),0)</f>
        <v>182</v>
      </c>
      <c r="D10" s="44">
        <f t="shared" si="0"/>
        <v>8.3940595885988373E-2</v>
      </c>
      <c r="E10" s="50">
        <f t="shared" si="1"/>
        <v>3.8610038610037982E-3</v>
      </c>
      <c r="T10" s="53">
        <v>44866</v>
      </c>
      <c r="U10" s="2">
        <f>VLOOKUP('ETA 3'!$T10,Table1__2[[Date]:[Food &amp; Beverages]],MATCH(U$4,Table1__2[[#Headers],[Date]:[Food &amp; Beverages]],0),0)</f>
        <v>167.4</v>
      </c>
      <c r="V10" s="2">
        <f>VLOOKUP('ETA 3'!$T10,Table1__2[[Date]:[Food &amp; Beverages]],MATCH(V$4,Table1__2[[#Headers],[Date]:[Food &amp; Beverages]],0),0)</f>
        <v>209.4</v>
      </c>
      <c r="W10" s="2">
        <f>VLOOKUP('ETA 3'!$T10,Table1__2[[Date]:[Food &amp; Beverages]],MATCH(W$4,Table1__2[[#Headers],[Date]:[Food &amp; Beverages]],0),0)</f>
        <v>181.4</v>
      </c>
      <c r="X10" s="2">
        <f>VLOOKUP('ETA 3'!$T10,Table1__2[[Date]:[Food &amp; Beverages]],MATCH(X$4,Table1__2[[#Headers],[Date]:[Food &amp; Beverages]],0),0)</f>
        <v>172.3</v>
      </c>
      <c r="Y10" s="2">
        <f>VLOOKUP('ETA 3'!$T10,Table1__2[[Date]:[Food &amp; Beverages]],MATCH(Y$4,Table1__2[[#Headers],[Date]:[Food &amp; Beverages]],0),0)</f>
        <v>188.9</v>
      </c>
      <c r="Z10" s="2">
        <f>VLOOKUP('ETA 3'!$T10,Table1__2[[Date]:[Food &amp; Beverages]],MATCH(Z$4,Table1__2[[#Headers],[Date]:[Food &amp; Beverages]],0),0)</f>
        <v>160.69999999999999</v>
      </c>
      <c r="AA10" s="2">
        <f>VLOOKUP('ETA 3'!$T10,Table1__2[[Date]:[Food &amp; Beverages]],MATCH(AA$4,Table1__2[[#Headers],[Date]:[Food &amp; Beverages]],0),0)</f>
        <v>183.1</v>
      </c>
      <c r="AB10" s="2">
        <f>VLOOKUP('ETA 3'!$T10,Table1__2[[Date]:[Food &amp; Beverages]],MATCH(AB$4,Table1__2[[#Headers],[Date]:[Food &amp; Beverages]],0),0)</f>
        <v>170.5</v>
      </c>
      <c r="AC10" s="2">
        <f>VLOOKUP('ETA 3'!$T10,Table1__2[[Date]:[Food &amp; Beverages]],MATCH(AC$4,Table1__2[[#Headers],[Date]:[Food &amp; Beverages]],0),0)</f>
        <v>122.1</v>
      </c>
      <c r="AD10" s="2">
        <f>VLOOKUP('ETA 3'!$T10,Table1__2[[Date]:[Food &amp; Beverages]],MATCH(AD$4,Table1__2[[#Headers],[Date]:[Food &amp; Beverages]],0),0)</f>
        <v>202.8</v>
      </c>
      <c r="AE10" s="2">
        <f>VLOOKUP('ETA 3'!$T10,Table1__2[[Date]:[Food &amp; Beverages]],MATCH(AE$4,Table1__2[[#Headers],[Date]:[Food &amp; Beverages]],0),0)</f>
        <v>170.4</v>
      </c>
      <c r="AF10" s="2">
        <f>VLOOKUP('ETA 3'!$T10,Table1__2[[Date]:[Food &amp; Beverages]],MATCH(AF$4,Table1__2[[#Headers],[Date]:[Food &amp; Beverages]],0),0)</f>
        <v>189.5</v>
      </c>
      <c r="AG10" s="2">
        <f>VLOOKUP('ETA 3'!$T10,Table1__2[[Date]:[Food &amp; Beverages]],MATCH(AG$4,Table1__2[[#Headers],[Date]:[Food &amp; Beverages]],0),0)</f>
        <v>178.3</v>
      </c>
      <c r="AH10" s="2">
        <f t="shared" si="2"/>
        <v>2296.8000000000002</v>
      </c>
    </row>
    <row r="11" spans="2:34" x14ac:dyDescent="0.25">
      <c r="B11" s="20">
        <v>44927</v>
      </c>
      <c r="C11" s="2">
        <f>VLOOKUP($B11,Table1_1[[Date]:[General index]],MATCH($C$3,Table1_1[#Headers],0),0)</f>
        <v>182</v>
      </c>
      <c r="D11" s="44">
        <f t="shared" si="0"/>
        <v>8.3940595885988373E-2</v>
      </c>
      <c r="E11" s="50">
        <f t="shared" si="1"/>
        <v>0</v>
      </c>
      <c r="T11" s="53">
        <v>44896</v>
      </c>
      <c r="U11" s="2">
        <f>VLOOKUP('ETA 3'!$T11,Table1__2[[Date]:[Food &amp; Beverages]],MATCH(U$4,Table1__2[[#Headers],[Date]:[Food &amp; Beverages]],0),0)</f>
        <v>169.2</v>
      </c>
      <c r="V11" s="2">
        <f>VLOOKUP('ETA 3'!$T11,Table1__2[[Date]:[Food &amp; Beverages]],MATCH(V$4,Table1__2[[#Headers],[Date]:[Food &amp; Beverages]],0),0)</f>
        <v>209</v>
      </c>
      <c r="W11" s="2">
        <f>VLOOKUP('ETA 3'!$T11,Table1__2[[Date]:[Food &amp; Beverages]],MATCH(W$4,Table1__2[[#Headers],[Date]:[Food &amp; Beverages]],0),0)</f>
        <v>190.2</v>
      </c>
      <c r="X11" s="2">
        <f>VLOOKUP('ETA 3'!$T11,Table1__2[[Date]:[Food &amp; Beverages]],MATCH(X$4,Table1__2[[#Headers],[Date]:[Food &amp; Beverages]],0),0)</f>
        <v>173.6</v>
      </c>
      <c r="Y11" s="2">
        <f>VLOOKUP('ETA 3'!$T11,Table1__2[[Date]:[Food &amp; Beverages]],MATCH(Y$4,Table1__2[[#Headers],[Date]:[Food &amp; Beverages]],0),0)</f>
        <v>188.5</v>
      </c>
      <c r="Z11" s="2">
        <f>VLOOKUP('ETA 3'!$T11,Table1__2[[Date]:[Food &amp; Beverages]],MATCH(Z$4,Table1__2[[#Headers],[Date]:[Food &amp; Beverages]],0),0)</f>
        <v>158</v>
      </c>
      <c r="AA11" s="2">
        <f>VLOOKUP('ETA 3'!$T11,Table1__2[[Date]:[Food &amp; Beverages]],MATCH(AA$4,Table1__2[[#Headers],[Date]:[Food &amp; Beverages]],0),0)</f>
        <v>159.9</v>
      </c>
      <c r="AB11" s="2">
        <f>VLOOKUP('ETA 3'!$T11,Table1__2[[Date]:[Food &amp; Beverages]],MATCH(AB$4,Table1__2[[#Headers],[Date]:[Food &amp; Beverages]],0),0)</f>
        <v>170.8</v>
      </c>
      <c r="AC11" s="2">
        <f>VLOOKUP('ETA 3'!$T11,Table1__2[[Date]:[Food &amp; Beverages]],MATCH(AC$4,Table1__2[[#Headers],[Date]:[Food &amp; Beverages]],0),0)</f>
        <v>121.8</v>
      </c>
      <c r="AD11" s="2">
        <f>VLOOKUP('ETA 3'!$T11,Table1__2[[Date]:[Food &amp; Beverages]],MATCH(AD$4,Table1__2[[#Headers],[Date]:[Food &amp; Beverages]],0),0)</f>
        <v>205.2</v>
      </c>
      <c r="AE11" s="2">
        <f>VLOOKUP('ETA 3'!$T11,Table1__2[[Date]:[Food &amp; Beverages]],MATCH(AE$4,Table1__2[[#Headers],[Date]:[Food &amp; Beverages]],0),0)</f>
        <v>171</v>
      </c>
      <c r="AF11" s="2">
        <f>VLOOKUP('ETA 3'!$T11,Table1__2[[Date]:[Food &amp; Beverages]],MATCH(AF$4,Table1__2[[#Headers],[Date]:[Food &amp; Beverages]],0),0)</f>
        <v>190.3</v>
      </c>
      <c r="AG11" s="2">
        <f>VLOOKUP('ETA 3'!$T11,Table1__2[[Date]:[Food &amp; Beverages]],MATCH(AG$4,Table1__2[[#Headers],[Date]:[Food &amp; Beverages]],0),0)</f>
        <v>175.9</v>
      </c>
      <c r="AH11" s="2">
        <f t="shared" si="2"/>
        <v>2283.4</v>
      </c>
    </row>
    <row r="12" spans="2:34" x14ac:dyDescent="0.25">
      <c r="B12" s="20">
        <v>44958</v>
      </c>
      <c r="C12" s="2">
        <f>VLOOKUP($B12,Table1_1[[Date]:[General index]],MATCH($C$3,Table1_1[#Headers],0),0)</f>
        <v>182.1</v>
      </c>
      <c r="D12" s="44">
        <f t="shared" si="0"/>
        <v>8.3986717092519134E-2</v>
      </c>
      <c r="E12" s="50">
        <f t="shared" si="1"/>
        <v>5.4945054945051823E-4</v>
      </c>
      <c r="T12" s="53">
        <v>44927</v>
      </c>
      <c r="U12" s="2">
        <f>VLOOKUP('ETA 3'!$T12,Table1__2[[Date]:[Food &amp; Beverages]],MATCH(U$4,Table1__2[[#Headers],[Date]:[Food &amp; Beverages]],0),0)</f>
        <v>173.8</v>
      </c>
      <c r="V12" s="2">
        <f>VLOOKUP('ETA 3'!$T12,Table1__2[[Date]:[Food &amp; Beverages]],MATCH(V$4,Table1__2[[#Headers],[Date]:[Food &amp; Beverages]],0),0)</f>
        <v>210.7</v>
      </c>
      <c r="W12" s="2">
        <f>VLOOKUP('ETA 3'!$T12,Table1__2[[Date]:[Food &amp; Beverages]],MATCH(W$4,Table1__2[[#Headers],[Date]:[Food &amp; Beverages]],0),0)</f>
        <v>194.5</v>
      </c>
      <c r="X12" s="2">
        <f>VLOOKUP('ETA 3'!$T12,Table1__2[[Date]:[Food &amp; Beverages]],MATCH(X$4,Table1__2[[#Headers],[Date]:[Food &amp; Beverages]],0),0)</f>
        <v>174.6</v>
      </c>
      <c r="Y12" s="2">
        <f>VLOOKUP('ETA 3'!$T12,Table1__2[[Date]:[Food &amp; Beverages]],MATCH(Y$4,Table1__2[[#Headers],[Date]:[Food &amp; Beverages]],0),0)</f>
        <v>187.2</v>
      </c>
      <c r="Z12" s="2">
        <f>VLOOKUP('ETA 3'!$T12,Table1__2[[Date]:[Food &amp; Beverages]],MATCH(Z$4,Table1__2[[#Headers],[Date]:[Food &amp; Beverages]],0),0)</f>
        <v>158.30000000000001</v>
      </c>
      <c r="AA12" s="2">
        <f>VLOOKUP('ETA 3'!$T12,Table1__2[[Date]:[Food &amp; Beverages]],MATCH(AA$4,Table1__2[[#Headers],[Date]:[Food &amp; Beverages]],0),0)</f>
        <v>153.9</v>
      </c>
      <c r="AB12" s="2">
        <f>VLOOKUP('ETA 3'!$T12,Table1__2[[Date]:[Food &amp; Beverages]],MATCH(AB$4,Table1__2[[#Headers],[Date]:[Food &amp; Beverages]],0),0)</f>
        <v>170.9</v>
      </c>
      <c r="AC12" s="2">
        <f>VLOOKUP('ETA 3'!$T12,Table1__2[[Date]:[Food &amp; Beverages]],MATCH(AC$4,Table1__2[[#Headers],[Date]:[Food &amp; Beverages]],0),0)</f>
        <v>121.1</v>
      </c>
      <c r="AD12" s="2">
        <f>VLOOKUP('ETA 3'!$T12,Table1__2[[Date]:[Food &amp; Beverages]],MATCH(AD$4,Table1__2[[#Headers],[Date]:[Food &amp; Beverages]],0),0)</f>
        <v>208.4</v>
      </c>
      <c r="AE12" s="2">
        <f>VLOOKUP('ETA 3'!$T12,Table1__2[[Date]:[Food &amp; Beverages]],MATCH(AE$4,Table1__2[[#Headers],[Date]:[Food &amp; Beverages]],0),0)</f>
        <v>171.4</v>
      </c>
      <c r="AF12" s="2">
        <f>VLOOKUP('ETA 3'!$T12,Table1__2[[Date]:[Food &amp; Beverages]],MATCH(AF$4,Table1__2[[#Headers],[Date]:[Food &amp; Beverages]],0),0)</f>
        <v>191.2</v>
      </c>
      <c r="AG12" s="2">
        <f>VLOOKUP('ETA 3'!$T12,Table1__2[[Date]:[Food &amp; Beverages]],MATCH(AG$4,Table1__2[[#Headers],[Date]:[Food &amp; Beverages]],0),0)</f>
        <v>176.7</v>
      </c>
      <c r="AH12" s="2">
        <f t="shared" si="2"/>
        <v>2292.6999999999998</v>
      </c>
    </row>
    <row r="13" spans="2:34" x14ac:dyDescent="0.25">
      <c r="B13" s="20">
        <v>44986</v>
      </c>
      <c r="C13" s="2">
        <f>VLOOKUP($B13,Table1_1[[Date]:[General index]],MATCH($C$3,Table1_1[#Headers],0),0)</f>
        <v>181.9</v>
      </c>
      <c r="D13" s="44">
        <f t="shared" si="0"/>
        <v>8.3894474679457612E-2</v>
      </c>
      <c r="E13" s="50">
        <f t="shared" si="1"/>
        <v>-1.0982976386600144E-3</v>
      </c>
      <c r="T13" s="53">
        <v>44958</v>
      </c>
      <c r="U13" s="2">
        <f>VLOOKUP('ETA 3'!$T13,Table1__2[[Date]:[Food &amp; Beverages]],MATCH(U$4,Table1__2[[#Headers],[Date]:[Food &amp; Beverages]],0),0)</f>
        <v>174.4</v>
      </c>
      <c r="V13" s="2">
        <f>VLOOKUP('ETA 3'!$T13,Table1__2[[Date]:[Food &amp; Beverages]],MATCH(V$4,Table1__2[[#Headers],[Date]:[Food &amp; Beverages]],0),0)</f>
        <v>207.7</v>
      </c>
      <c r="W13" s="2">
        <f>VLOOKUP('ETA 3'!$T13,Table1__2[[Date]:[Food &amp; Beverages]],MATCH(W$4,Table1__2[[#Headers],[Date]:[Food &amp; Beverages]],0),0)</f>
        <v>175.2</v>
      </c>
      <c r="X13" s="2">
        <f>VLOOKUP('ETA 3'!$T13,Table1__2[[Date]:[Food &amp; Beverages]],MATCH(X$4,Table1__2[[#Headers],[Date]:[Food &amp; Beverages]],0),0)</f>
        <v>177.3</v>
      </c>
      <c r="Y13" s="2">
        <f>VLOOKUP('ETA 3'!$T13,Table1__2[[Date]:[Food &amp; Beverages]],MATCH(Y$4,Table1__2[[#Headers],[Date]:[Food &amp; Beverages]],0),0)</f>
        <v>179.3</v>
      </c>
      <c r="Z13" s="2">
        <f>VLOOKUP('ETA 3'!$T13,Table1__2[[Date]:[Food &amp; Beverages]],MATCH(Z$4,Table1__2[[#Headers],[Date]:[Food &amp; Beverages]],0),0)</f>
        <v>169.5</v>
      </c>
      <c r="AA13" s="2">
        <f>VLOOKUP('ETA 3'!$T13,Table1__2[[Date]:[Food &amp; Beverages]],MATCH(AA$4,Table1__2[[#Headers],[Date]:[Food &amp; Beverages]],0),0)</f>
        <v>152.69999999999999</v>
      </c>
      <c r="AB13" s="2">
        <f>VLOOKUP('ETA 3'!$T13,Table1__2[[Date]:[Food &amp; Beverages]],MATCH(AB$4,Table1__2[[#Headers],[Date]:[Food &amp; Beverages]],0),0)</f>
        <v>171</v>
      </c>
      <c r="AC13" s="2">
        <f>VLOOKUP('ETA 3'!$T13,Table1__2[[Date]:[Food &amp; Beverages]],MATCH(AC$4,Table1__2[[#Headers],[Date]:[Food &amp; Beverages]],0),0)</f>
        <v>120</v>
      </c>
      <c r="AD13" s="2">
        <f>VLOOKUP('ETA 3'!$T13,Table1__2[[Date]:[Food &amp; Beverages]],MATCH(AD$4,Table1__2[[#Headers],[Date]:[Food &amp; Beverages]],0),0)</f>
        <v>209.7</v>
      </c>
      <c r="AE13" s="2">
        <f>VLOOKUP('ETA 3'!$T13,Table1__2[[Date]:[Food &amp; Beverages]],MATCH(AE$4,Table1__2[[#Headers],[Date]:[Food &amp; Beverages]],0),0)</f>
        <v>172.3</v>
      </c>
      <c r="AF13" s="2">
        <f>VLOOKUP('ETA 3'!$T13,Table1__2[[Date]:[Food &amp; Beverages]],MATCH(AF$4,Table1__2[[#Headers],[Date]:[Food &amp; Beverages]],0),0)</f>
        <v>193</v>
      </c>
      <c r="AG13" s="2">
        <f>VLOOKUP('ETA 3'!$T13,Table1__2[[Date]:[Food &amp; Beverages]],MATCH(AG$4,Table1__2[[#Headers],[Date]:[Food &amp; Beverages]],0),0)</f>
        <v>177</v>
      </c>
      <c r="AH13" s="2">
        <f t="shared" si="2"/>
        <v>2279.1</v>
      </c>
    </row>
    <row r="14" spans="2:34" x14ac:dyDescent="0.25">
      <c r="B14" s="20">
        <v>45017</v>
      </c>
      <c r="C14" s="2">
        <f>VLOOKUP($B14,Table1_1[[Date]:[General index]],MATCH($C$3,Table1_1[#Headers],0),0)</f>
        <v>181.7</v>
      </c>
      <c r="D14" s="44">
        <f t="shared" si="0"/>
        <v>8.3802232266396076E-2</v>
      </c>
      <c r="E14" s="50">
        <f t="shared" si="1"/>
        <v>-1.0995052226499013E-3</v>
      </c>
      <c r="T14" s="53">
        <v>44986</v>
      </c>
      <c r="U14" s="2">
        <f>VLOOKUP('ETA 3'!$T14,Table1__2[[Date]:[Food &amp; Beverages]],MATCH(U$4,Table1__2[[#Headers],[Date]:[Food &amp; Beverages]],0),0)</f>
        <v>174.4</v>
      </c>
      <c r="V14" s="2">
        <f>VLOOKUP('ETA 3'!$T14,Table1__2[[Date]:[Food &amp; Beverages]],MATCH(V$4,Table1__2[[#Headers],[Date]:[Food &amp; Beverages]],0),0)</f>
        <v>207.7</v>
      </c>
      <c r="W14" s="2">
        <f>VLOOKUP('ETA 3'!$T14,Table1__2[[Date]:[Food &amp; Beverages]],MATCH(W$4,Table1__2[[#Headers],[Date]:[Food &amp; Beverages]],0),0)</f>
        <v>175.2</v>
      </c>
      <c r="X14" s="2">
        <f>VLOOKUP('ETA 3'!$T14,Table1__2[[Date]:[Food &amp; Beverages]],MATCH(X$4,Table1__2[[#Headers],[Date]:[Food &amp; Beverages]],0),0)</f>
        <v>177.3</v>
      </c>
      <c r="Y14" s="2">
        <f>VLOOKUP('ETA 3'!$T14,Table1__2[[Date]:[Food &amp; Beverages]],MATCH(Y$4,Table1__2[[#Headers],[Date]:[Food &amp; Beverages]],0),0)</f>
        <v>179.2</v>
      </c>
      <c r="Z14" s="2">
        <f>VLOOKUP('ETA 3'!$T14,Table1__2[[Date]:[Food &amp; Beverages]],MATCH(Z$4,Table1__2[[#Headers],[Date]:[Food &amp; Beverages]],0),0)</f>
        <v>169.5</v>
      </c>
      <c r="AA14" s="2">
        <f>VLOOKUP('ETA 3'!$T14,Table1__2[[Date]:[Food &amp; Beverages]],MATCH(AA$4,Table1__2[[#Headers],[Date]:[Food &amp; Beverages]],0),0)</f>
        <v>152.80000000000001</v>
      </c>
      <c r="AB14" s="2">
        <f>VLOOKUP('ETA 3'!$T14,Table1__2[[Date]:[Food &amp; Beverages]],MATCH(AB$4,Table1__2[[#Headers],[Date]:[Food &amp; Beverages]],0),0)</f>
        <v>171.1</v>
      </c>
      <c r="AC14" s="2">
        <f>VLOOKUP('ETA 3'!$T14,Table1__2[[Date]:[Food &amp; Beverages]],MATCH(AC$4,Table1__2[[#Headers],[Date]:[Food &amp; Beverages]],0),0)</f>
        <v>120</v>
      </c>
      <c r="AD14" s="2">
        <f>VLOOKUP('ETA 3'!$T14,Table1__2[[Date]:[Food &amp; Beverages]],MATCH(AD$4,Table1__2[[#Headers],[Date]:[Food &amp; Beverages]],0),0)</f>
        <v>209.7</v>
      </c>
      <c r="AE14" s="2">
        <f>VLOOKUP('ETA 3'!$T14,Table1__2[[Date]:[Food &amp; Beverages]],MATCH(AE$4,Table1__2[[#Headers],[Date]:[Food &amp; Beverages]],0),0)</f>
        <v>172.3</v>
      </c>
      <c r="AF14" s="2">
        <f>VLOOKUP('ETA 3'!$T14,Table1__2[[Date]:[Food &amp; Beverages]],MATCH(AF$4,Table1__2[[#Headers],[Date]:[Food &amp; Beverages]],0),0)</f>
        <v>193</v>
      </c>
      <c r="AG14" s="2">
        <f>VLOOKUP('ETA 3'!$T14,Table1__2[[Date]:[Food &amp; Beverages]],MATCH(AG$4,Table1__2[[#Headers],[Date]:[Food &amp; Beverages]],0),0)</f>
        <v>177</v>
      </c>
      <c r="AH14" s="2">
        <f t="shared" si="2"/>
        <v>2279.1999999999998</v>
      </c>
    </row>
    <row r="15" spans="2:34" x14ac:dyDescent="0.25">
      <c r="B15" s="20">
        <v>45047</v>
      </c>
      <c r="C15" s="2">
        <f>VLOOKUP($B15,Table1_1[[Date]:[General index]],MATCH($C$3,Table1_1[#Headers],0),0)</f>
        <v>182.8</v>
      </c>
      <c r="D15" s="44">
        <f t="shared" si="0"/>
        <v>8.4309565538234474E-2</v>
      </c>
      <c r="E15" s="50">
        <f t="shared" si="1"/>
        <v>6.0539350577876877E-3</v>
      </c>
      <c r="T15" s="53">
        <v>45017</v>
      </c>
      <c r="U15" s="2">
        <f>VLOOKUP('ETA 3'!$T15,Table1__2[[Date]:[Food &amp; Beverages]],MATCH(U$4,Table1__2[[#Headers],[Date]:[Food &amp; Beverages]],0),0)</f>
        <v>173.8</v>
      </c>
      <c r="V15" s="2">
        <f>VLOOKUP('ETA 3'!$T15,Table1__2[[Date]:[Food &amp; Beverages]],MATCH(V$4,Table1__2[[#Headers],[Date]:[Food &amp; Beverages]],0),0)</f>
        <v>209.3</v>
      </c>
      <c r="W15" s="2">
        <f>VLOOKUP('ETA 3'!$T15,Table1__2[[Date]:[Food &amp; Beverages]],MATCH(W$4,Table1__2[[#Headers],[Date]:[Food &amp; Beverages]],0),0)</f>
        <v>169.6</v>
      </c>
      <c r="X15" s="2">
        <f>VLOOKUP('ETA 3'!$T15,Table1__2[[Date]:[Food &amp; Beverages]],MATCH(X$4,Table1__2[[#Headers],[Date]:[Food &amp; Beverages]],0),0)</f>
        <v>178.4</v>
      </c>
      <c r="Y15" s="2">
        <f>VLOOKUP('ETA 3'!$T15,Table1__2[[Date]:[Food &amp; Beverages]],MATCH(Y$4,Table1__2[[#Headers],[Date]:[Food &amp; Beverages]],0),0)</f>
        <v>174.9</v>
      </c>
      <c r="Z15" s="2">
        <f>VLOOKUP('ETA 3'!$T15,Table1__2[[Date]:[Food &amp; Beverages]],MATCH(Z$4,Table1__2[[#Headers],[Date]:[Food &amp; Beverages]],0),0)</f>
        <v>176.3</v>
      </c>
      <c r="AA15" s="2">
        <f>VLOOKUP('ETA 3'!$T15,Table1__2[[Date]:[Food &amp; Beverages]],MATCH(AA$4,Table1__2[[#Headers],[Date]:[Food &amp; Beverages]],0),0)</f>
        <v>155.4</v>
      </c>
      <c r="AB15" s="2">
        <f>VLOOKUP('ETA 3'!$T15,Table1__2[[Date]:[Food &amp; Beverages]],MATCH(AB$4,Table1__2[[#Headers],[Date]:[Food &amp; Beverages]],0),0)</f>
        <v>173.4</v>
      </c>
      <c r="AC15" s="2">
        <f>VLOOKUP('ETA 3'!$T15,Table1__2[[Date]:[Food &amp; Beverages]],MATCH(AC$4,Table1__2[[#Headers],[Date]:[Food &amp; Beverages]],0),0)</f>
        <v>121.3</v>
      </c>
      <c r="AD15" s="2">
        <f>VLOOKUP('ETA 3'!$T15,Table1__2[[Date]:[Food &amp; Beverages]],MATCH(AD$4,Table1__2[[#Headers],[Date]:[Food &amp; Beverages]],0),0)</f>
        <v>212.9</v>
      </c>
      <c r="AE15" s="2">
        <f>VLOOKUP('ETA 3'!$T15,Table1__2[[Date]:[Food &amp; Beverages]],MATCH(AE$4,Table1__2[[#Headers],[Date]:[Food &amp; Beverages]],0),0)</f>
        <v>172.9</v>
      </c>
      <c r="AF15" s="2">
        <f>VLOOKUP('ETA 3'!$T15,Table1__2[[Date]:[Food &amp; Beverages]],MATCH(AF$4,Table1__2[[#Headers],[Date]:[Food &amp; Beverages]],0),0)</f>
        <v>193.5</v>
      </c>
      <c r="AG15" s="2">
        <f>VLOOKUP('ETA 3'!$T15,Table1__2[[Date]:[Food &amp; Beverages]],MATCH(AG$4,Table1__2[[#Headers],[Date]:[Food &amp; Beverages]],0),0)</f>
        <v>177.9</v>
      </c>
      <c r="AH15" s="2">
        <f t="shared" si="2"/>
        <v>2289.6000000000004</v>
      </c>
    </row>
    <row r="16" spans="2:34" x14ac:dyDescent="0.25">
      <c r="B16" s="2"/>
      <c r="C16" s="45">
        <f>SUM(C4:C15)</f>
        <v>2168.2000000000003</v>
      </c>
      <c r="D16" s="48">
        <f>SUM(D4:D15)</f>
        <v>0.99999999999999978</v>
      </c>
      <c r="E16" s="2"/>
      <c r="T16" s="53">
        <v>45047</v>
      </c>
      <c r="U16" s="2">
        <f>VLOOKUP('ETA 3'!$T16,Table1__2[[Date]:[Food &amp; Beverages]],MATCH(U$4,Table1__2[[#Headers],[Date]:[Food &amp; Beverages]],0),0)</f>
        <v>173.7</v>
      </c>
      <c r="V16" s="2">
        <f>VLOOKUP('ETA 3'!$T16,Table1__2[[Date]:[Food &amp; Beverages]],MATCH(V$4,Table1__2[[#Headers],[Date]:[Food &amp; Beverages]],0),0)</f>
        <v>214.3</v>
      </c>
      <c r="W16" s="2">
        <f>VLOOKUP('ETA 3'!$T16,Table1__2[[Date]:[Food &amp; Beverages]],MATCH(W$4,Table1__2[[#Headers],[Date]:[Food &amp; Beverages]],0),0)</f>
        <v>173.2</v>
      </c>
      <c r="X16" s="2">
        <f>VLOOKUP('ETA 3'!$T16,Table1__2[[Date]:[Food &amp; Beverages]],MATCH(X$4,Table1__2[[#Headers],[Date]:[Food &amp; Beverages]],0),0)</f>
        <v>179.5</v>
      </c>
      <c r="Y16" s="2">
        <f>VLOOKUP('ETA 3'!$T16,Table1__2[[Date]:[Food &amp; Beverages]],MATCH(Y$4,Table1__2[[#Headers],[Date]:[Food &amp; Beverages]],0),0)</f>
        <v>170</v>
      </c>
      <c r="Z16" s="2">
        <f>VLOOKUP('ETA 3'!$T16,Table1__2[[Date]:[Food &amp; Beverages]],MATCH(Z$4,Table1__2[[#Headers],[Date]:[Food &amp; Beverages]],0),0)</f>
        <v>172.2</v>
      </c>
      <c r="AA16" s="2">
        <f>VLOOKUP('ETA 3'!$T16,Table1__2[[Date]:[Food &amp; Beverages]],MATCH(AA$4,Table1__2[[#Headers],[Date]:[Food &amp; Beverages]],0),0)</f>
        <v>161</v>
      </c>
      <c r="AB16" s="2">
        <f>VLOOKUP('ETA 3'!$T16,Table1__2[[Date]:[Food &amp; Beverages]],MATCH(AB$4,Table1__2[[#Headers],[Date]:[Food &amp; Beverages]],0),0)</f>
        <v>175.6</v>
      </c>
      <c r="AC16" s="2">
        <f>VLOOKUP('ETA 3'!$T16,Table1__2[[Date]:[Food &amp; Beverages]],MATCH(AC$4,Table1__2[[#Headers],[Date]:[Food &amp; Beverages]],0),0)</f>
        <v>122.7</v>
      </c>
      <c r="AD16" s="2">
        <f>VLOOKUP('ETA 3'!$T16,Table1__2[[Date]:[Food &amp; Beverages]],MATCH(AD$4,Table1__2[[#Headers],[Date]:[Food &amp; Beverages]],0),0)</f>
        <v>218</v>
      </c>
      <c r="AE16" s="2">
        <f>VLOOKUP('ETA 3'!$T16,Table1__2[[Date]:[Food &amp; Beverages]],MATCH(AE$4,Table1__2[[#Headers],[Date]:[Food &amp; Beverages]],0),0)</f>
        <v>173.4</v>
      </c>
      <c r="AF16" s="2">
        <f>VLOOKUP('ETA 3'!$T16,Table1__2[[Date]:[Food &amp; Beverages]],MATCH(AF$4,Table1__2[[#Headers],[Date]:[Food &amp; Beverages]],0),0)</f>
        <v>194.2</v>
      </c>
      <c r="AG16" s="2">
        <f>VLOOKUP('ETA 3'!$T16,Table1__2[[Date]:[Food &amp; Beverages]],MATCH(AG$4,Table1__2[[#Headers],[Date]:[Food &amp; Beverages]],0),0)</f>
        <v>179.1</v>
      </c>
      <c r="AH16" s="2">
        <f t="shared" si="2"/>
        <v>2306.9</v>
      </c>
    </row>
    <row r="17" spans="3:34" x14ac:dyDescent="0.25">
      <c r="T17" s="2" t="s">
        <v>66</v>
      </c>
      <c r="U17" s="2">
        <f>SUM(U5:U16)</f>
        <v>2007.2</v>
      </c>
      <c r="V17" s="2">
        <f t="shared" ref="V17:AG17" si="3">SUM(V5:V16)</f>
        <v>2527.1000000000004</v>
      </c>
      <c r="W17" s="2">
        <f t="shared" si="3"/>
        <v>2115.1</v>
      </c>
      <c r="X17" s="2">
        <f t="shared" si="3"/>
        <v>2074.1</v>
      </c>
      <c r="Y17" s="2">
        <f t="shared" si="3"/>
        <v>2232.3000000000002</v>
      </c>
      <c r="Z17" s="2">
        <f t="shared" si="3"/>
        <v>2010.8</v>
      </c>
      <c r="AA17" s="2">
        <f t="shared" si="3"/>
        <v>2061.4</v>
      </c>
      <c r="AB17" s="2">
        <f t="shared" si="3"/>
        <v>2038</v>
      </c>
      <c r="AC17" s="2">
        <f t="shared" si="3"/>
        <v>1453.3</v>
      </c>
      <c r="AD17" s="2">
        <f t="shared" si="3"/>
        <v>2434.6000000000004</v>
      </c>
      <c r="AE17" s="2">
        <f t="shared" si="3"/>
        <v>2048.1</v>
      </c>
      <c r="AF17" s="2">
        <f t="shared" si="3"/>
        <v>2275.8000000000002</v>
      </c>
      <c r="AG17" s="2">
        <f t="shared" si="3"/>
        <v>2125.5000000000005</v>
      </c>
      <c r="AH17" s="2"/>
    </row>
    <row r="19" spans="3:34" ht="15.75" thickBot="1" x14ac:dyDescent="0.3">
      <c r="C19" s="50">
        <f>(C15-C4)/C4</f>
        <v>3.8636363636363698E-2</v>
      </c>
    </row>
    <row r="20" spans="3:34" x14ac:dyDescent="0.25">
      <c r="G20" s="111" t="s">
        <v>81</v>
      </c>
      <c r="H20" s="112"/>
      <c r="I20" s="112"/>
      <c r="J20" s="112"/>
      <c r="K20" s="112"/>
      <c r="L20" s="112"/>
      <c r="M20" s="112"/>
      <c r="N20" s="112"/>
      <c r="O20" s="112"/>
      <c r="P20" s="113"/>
      <c r="R20" s="52"/>
      <c r="T20" s="46" t="s">
        <v>69</v>
      </c>
      <c r="U20" s="46" t="s">
        <v>3</v>
      </c>
      <c r="V20" s="46" t="s">
        <v>4</v>
      </c>
      <c r="W20" s="46" t="s">
        <v>5</v>
      </c>
      <c r="X20" s="46" t="s">
        <v>6</v>
      </c>
      <c r="Y20" s="46" t="s">
        <v>7</v>
      </c>
      <c r="Z20" s="46" t="s">
        <v>8</v>
      </c>
      <c r="AA20" s="46" t="s">
        <v>9</v>
      </c>
      <c r="AB20" s="46" t="s">
        <v>10</v>
      </c>
      <c r="AC20" s="46" t="s">
        <v>11</v>
      </c>
      <c r="AD20" s="46" t="s">
        <v>12</v>
      </c>
      <c r="AE20" s="46" t="s">
        <v>13</v>
      </c>
      <c r="AF20" s="46" t="s">
        <v>14</v>
      </c>
      <c r="AG20" s="46" t="s">
        <v>15</v>
      </c>
    </row>
    <row r="21" spans="3:34" x14ac:dyDescent="0.25">
      <c r="G21" s="114"/>
      <c r="H21" s="115"/>
      <c r="I21" s="115"/>
      <c r="J21" s="115"/>
      <c r="K21" s="115"/>
      <c r="L21" s="115"/>
      <c r="M21" s="115"/>
      <c r="N21" s="115"/>
      <c r="O21" s="115"/>
      <c r="P21" s="116"/>
      <c r="T21" s="20">
        <v>44713</v>
      </c>
      <c r="U21" s="21">
        <f>U5/$AH5</f>
        <v>6.8526460055705382E-2</v>
      </c>
      <c r="V21" s="21">
        <f t="shared" ref="V21:AG21" si="4">V5/$AH5</f>
        <v>9.6998098943366196E-2</v>
      </c>
      <c r="W21" s="21">
        <f t="shared" si="4"/>
        <v>7.5511737919448249E-2</v>
      </c>
      <c r="X21" s="21">
        <f t="shared" si="4"/>
        <v>7.3301206949909367E-2</v>
      </c>
      <c r="Y21" s="21">
        <f t="shared" si="4"/>
        <v>8.8819134356072332E-2</v>
      </c>
      <c r="Z21" s="21">
        <f t="shared" si="4"/>
        <v>7.5025421106149695E-2</v>
      </c>
      <c r="AA21" s="21">
        <f t="shared" si="4"/>
        <v>8.0595959149387691E-2</v>
      </c>
      <c r="AB21" s="21">
        <f t="shared" si="4"/>
        <v>7.2638047659047703E-2</v>
      </c>
      <c r="AC21" s="21">
        <f t="shared" si="4"/>
        <v>5.3008532649542424E-2</v>
      </c>
      <c r="AD21" s="21">
        <f t="shared" si="4"/>
        <v>8.2718068880145004E-2</v>
      </c>
      <c r="AE21" s="21">
        <f t="shared" si="4"/>
        <v>7.4229629957115698E-2</v>
      </c>
      <c r="AF21" s="21">
        <f t="shared" si="4"/>
        <v>8.130332905964012E-2</v>
      </c>
      <c r="AG21" s="21">
        <f t="shared" si="4"/>
        <v>7.7324373314470132E-2</v>
      </c>
    </row>
    <row r="22" spans="3:34" x14ac:dyDescent="0.25">
      <c r="G22" s="114"/>
      <c r="H22" s="115"/>
      <c r="I22" s="115"/>
      <c r="J22" s="115"/>
      <c r="K22" s="115"/>
      <c r="L22" s="115"/>
      <c r="M22" s="115"/>
      <c r="N22" s="115"/>
      <c r="O22" s="115"/>
      <c r="P22" s="116"/>
      <c r="T22" s="20">
        <v>44743</v>
      </c>
      <c r="U22" s="21">
        <f t="shared" ref="U22:AG22" si="5">U6/$AH6</f>
        <v>6.9055288355469258E-2</v>
      </c>
      <c r="V22" s="21">
        <f t="shared" si="5"/>
        <v>9.3985791819264877E-2</v>
      </c>
      <c r="W22" s="21">
        <f t="shared" si="5"/>
        <v>7.7306623130212235E-2</v>
      </c>
      <c r="X22" s="21">
        <f t="shared" si="5"/>
        <v>7.35118916295283E-2</v>
      </c>
      <c r="Y22" s="21">
        <f t="shared" si="5"/>
        <v>8.6396328817897008E-2</v>
      </c>
      <c r="Z22" s="21">
        <f t="shared" si="5"/>
        <v>7.6865375281295487E-2</v>
      </c>
      <c r="AA22" s="21">
        <f t="shared" si="5"/>
        <v>8.0351233287737717E-2</v>
      </c>
      <c r="AB22" s="21">
        <f t="shared" si="5"/>
        <v>7.2497021577019816E-2</v>
      </c>
      <c r="AC22" s="21">
        <f t="shared" si="5"/>
        <v>5.2949741870008379E-2</v>
      </c>
      <c r="AD22" s="21">
        <f t="shared" si="5"/>
        <v>8.3837091294179933E-2</v>
      </c>
      <c r="AE22" s="21">
        <f t="shared" si="5"/>
        <v>7.4306137757578425E-2</v>
      </c>
      <c r="AF22" s="21">
        <f t="shared" si="5"/>
        <v>8.1719101619379592E-2</v>
      </c>
      <c r="AG22" s="21">
        <f t="shared" si="5"/>
        <v>7.7218373560428891E-2</v>
      </c>
    </row>
    <row r="23" spans="3:34" x14ac:dyDescent="0.25">
      <c r="G23" s="114"/>
      <c r="H23" s="115"/>
      <c r="I23" s="115"/>
      <c r="J23" s="115"/>
      <c r="K23" s="115"/>
      <c r="L23" s="115"/>
      <c r="M23" s="115"/>
      <c r="N23" s="115"/>
      <c r="O23" s="115"/>
      <c r="P23" s="116"/>
      <c r="T23" s="20">
        <v>44774</v>
      </c>
      <c r="U23" s="21">
        <f t="shared" ref="U23:AG23" si="6">U7/$AH7</f>
        <v>7.0641635818790766E-2</v>
      </c>
      <c r="V23" s="21">
        <f t="shared" si="6"/>
        <v>9.1001233915036131E-2</v>
      </c>
      <c r="W23" s="21">
        <f t="shared" si="6"/>
        <v>7.4563722897937584E-2</v>
      </c>
      <c r="X23" s="21">
        <f t="shared" si="6"/>
        <v>7.4078970562312704E-2</v>
      </c>
      <c r="Y23" s="21">
        <f t="shared" si="6"/>
        <v>8.4787590340207997E-2</v>
      </c>
      <c r="Z23" s="21">
        <f t="shared" si="6"/>
        <v>7.6194253481403129E-2</v>
      </c>
      <c r="AA23" s="21">
        <f t="shared" si="6"/>
        <v>8.2275691873788109E-2</v>
      </c>
      <c r="AB23" s="21">
        <f t="shared" si="6"/>
        <v>7.3682355014983242E-2</v>
      </c>
      <c r="AC23" s="21">
        <f t="shared" si="6"/>
        <v>5.3278688524590161E-2</v>
      </c>
      <c r="AD23" s="21">
        <f t="shared" si="6"/>
        <v>8.5316411069980599E-2</v>
      </c>
      <c r="AE23" s="21">
        <f t="shared" si="6"/>
        <v>7.4387449321346721E-2</v>
      </c>
      <c r="AF23" s="21">
        <f t="shared" si="6"/>
        <v>8.2099418297197246E-2</v>
      </c>
      <c r="AG23" s="21">
        <f t="shared" si="6"/>
        <v>7.769257888242552E-2</v>
      </c>
    </row>
    <row r="24" spans="3:34" x14ac:dyDescent="0.25">
      <c r="G24" s="114"/>
      <c r="H24" s="115"/>
      <c r="I24" s="115"/>
      <c r="J24" s="115"/>
      <c r="K24" s="115"/>
      <c r="L24" s="115"/>
      <c r="M24" s="115"/>
      <c r="N24" s="115"/>
      <c r="O24" s="115"/>
      <c r="P24" s="116"/>
      <c r="T24" s="20">
        <v>44805</v>
      </c>
      <c r="U24" s="21">
        <f t="shared" ref="U24:AG24" si="7">U8/$AH8</f>
        <v>7.1682230698408525E-2</v>
      </c>
      <c r="V24" s="21">
        <f t="shared" si="7"/>
        <v>9.1718181419615061E-2</v>
      </c>
      <c r="W24" s="21">
        <f t="shared" si="7"/>
        <v>7.4400455960366513E-2</v>
      </c>
      <c r="X24" s="21">
        <f t="shared" si="7"/>
        <v>7.4400455960366513E-2</v>
      </c>
      <c r="Y24" s="21">
        <f t="shared" si="7"/>
        <v>8.2730501117979735E-2</v>
      </c>
      <c r="Z24" s="21">
        <f t="shared" si="7"/>
        <v>7.2646762242974255E-2</v>
      </c>
      <c r="AA24" s="21">
        <f t="shared" si="7"/>
        <v>8.408961374895875E-2</v>
      </c>
      <c r="AB24" s="21">
        <f t="shared" si="7"/>
        <v>7.413740190275768E-2</v>
      </c>
      <c r="AC24" s="21">
        <f t="shared" si="7"/>
        <v>5.3312289008724624E-2</v>
      </c>
      <c r="AD24" s="21">
        <f t="shared" si="7"/>
        <v>8.6500942610373097E-2</v>
      </c>
      <c r="AE24" s="21">
        <f t="shared" si="7"/>
        <v>7.4268928931562103E-2</v>
      </c>
      <c r="AF24" s="21">
        <f t="shared" si="7"/>
        <v>8.2160550659827261E-2</v>
      </c>
      <c r="AG24" s="21">
        <f t="shared" si="7"/>
        <v>7.7951685738085849E-2</v>
      </c>
    </row>
    <row r="25" spans="3:34" ht="15.75" thickBot="1" x14ac:dyDescent="0.3">
      <c r="G25" s="117"/>
      <c r="H25" s="118"/>
      <c r="I25" s="118"/>
      <c r="J25" s="118"/>
      <c r="K25" s="118"/>
      <c r="L25" s="118"/>
      <c r="M25" s="118"/>
      <c r="N25" s="118"/>
      <c r="O25" s="118"/>
      <c r="P25" s="119"/>
      <c r="T25" s="20">
        <v>44835</v>
      </c>
      <c r="U25" s="21">
        <f t="shared" ref="U25:AG25" si="8">U9/$AH9</f>
        <v>7.1910503634701597E-2</v>
      </c>
      <c r="V25" s="21">
        <f t="shared" si="8"/>
        <v>9.1803421407739519E-2</v>
      </c>
      <c r="W25" s="21">
        <f t="shared" si="8"/>
        <v>7.4391677186262134E-2</v>
      </c>
      <c r="X25" s="21">
        <f t="shared" si="8"/>
        <v>7.4391677186262134E-2</v>
      </c>
      <c r="Y25" s="21">
        <f t="shared" si="8"/>
        <v>8.1182257432638308E-2</v>
      </c>
      <c r="Z25" s="21">
        <f t="shared" si="8"/>
        <v>7.1301092586949902E-2</v>
      </c>
      <c r="AA25" s="21">
        <f t="shared" si="8"/>
        <v>8.6928133025725843E-2</v>
      </c>
      <c r="AB25" s="21">
        <f t="shared" si="8"/>
        <v>7.3912854220171506E-2</v>
      </c>
      <c r="AC25" s="21">
        <f t="shared" si="8"/>
        <v>5.3062290514952336E-2</v>
      </c>
      <c r="AD25" s="21">
        <f t="shared" si="8"/>
        <v>8.701519174683324E-2</v>
      </c>
      <c r="AE25" s="21">
        <f t="shared" si="8"/>
        <v>7.3956383580725191E-2</v>
      </c>
      <c r="AF25" s="21">
        <f t="shared" si="8"/>
        <v>8.1965785922604797E-2</v>
      </c>
      <c r="AG25" s="21">
        <f t="shared" si="8"/>
        <v>7.8178731554433459E-2</v>
      </c>
    </row>
    <row r="26" spans="3:34" x14ac:dyDescent="0.25">
      <c r="T26" s="20">
        <v>44866</v>
      </c>
      <c r="U26" s="21">
        <f t="shared" ref="U26:AG26" si="9">U10/$AH10</f>
        <v>7.2884012539184945E-2</v>
      </c>
      <c r="V26" s="21">
        <f t="shared" si="9"/>
        <v>9.1170323928944613E-2</v>
      </c>
      <c r="W26" s="21">
        <f t="shared" si="9"/>
        <v>7.8979449669104834E-2</v>
      </c>
      <c r="X26" s="21">
        <f t="shared" si="9"/>
        <v>7.5017415534656906E-2</v>
      </c>
      <c r="Y26" s="21">
        <f t="shared" si="9"/>
        <v>8.2244862417276202E-2</v>
      </c>
      <c r="Z26" s="21">
        <f t="shared" si="9"/>
        <v>6.9966910484151851E-2</v>
      </c>
      <c r="AA26" s="21">
        <f t="shared" si="9"/>
        <v>7.9719609892023674E-2</v>
      </c>
      <c r="AB26" s="21">
        <f t="shared" si="9"/>
        <v>7.4233716475095773E-2</v>
      </c>
      <c r="AC26" s="21">
        <f t="shared" si="9"/>
        <v>5.3160919540229876E-2</v>
      </c>
      <c r="AD26" s="21">
        <f t="shared" si="9"/>
        <v>8.8296760710553812E-2</v>
      </c>
      <c r="AE26" s="21">
        <f t="shared" si="9"/>
        <v>7.4190177638453494E-2</v>
      </c>
      <c r="AF26" s="21">
        <f t="shared" si="9"/>
        <v>8.2506095437129917E-2</v>
      </c>
      <c r="AG26" s="21">
        <f t="shared" si="9"/>
        <v>7.7629745733194006E-2</v>
      </c>
    </row>
    <row r="27" spans="3:34" ht="15.75" thickBot="1" x14ac:dyDescent="0.3">
      <c r="T27" s="20">
        <v>44896</v>
      </c>
      <c r="U27" s="21">
        <f t="shared" ref="U27:AG27" si="10">U11/$AH11</f>
        <v>7.4100026276605058E-2</v>
      </c>
      <c r="V27" s="21">
        <f t="shared" si="10"/>
        <v>9.1530174301480249E-2</v>
      </c>
      <c r="W27" s="21">
        <f t="shared" si="10"/>
        <v>8.3296838048524127E-2</v>
      </c>
      <c r="X27" s="21">
        <f t="shared" si="10"/>
        <v>7.6026977314530952E-2</v>
      </c>
      <c r="Y27" s="21">
        <f t="shared" si="10"/>
        <v>8.2552334238416389E-2</v>
      </c>
      <c r="Z27" s="21">
        <f t="shared" si="10"/>
        <v>6.9195059998248223E-2</v>
      </c>
      <c r="AA27" s="21">
        <f t="shared" si="10"/>
        <v>7.0027152491898045E-2</v>
      </c>
      <c r="AB27" s="21">
        <f t="shared" si="10"/>
        <v>7.4800735744941754E-2</v>
      </c>
      <c r="AC27" s="21">
        <f t="shared" si="10"/>
        <v>5.3341508277130592E-2</v>
      </c>
      <c r="AD27" s="21">
        <f t="shared" si="10"/>
        <v>8.9865989314180605E-2</v>
      </c>
      <c r="AE27" s="21">
        <f t="shared" si="10"/>
        <v>7.4888324428483838E-2</v>
      </c>
      <c r="AF27" s="21">
        <f t="shared" si="10"/>
        <v>8.3340632390295169E-2</v>
      </c>
      <c r="AG27" s="21">
        <f t="shared" si="10"/>
        <v>7.7034247175264955E-2</v>
      </c>
    </row>
    <row r="28" spans="3:34" ht="15" customHeight="1" x14ac:dyDescent="0.25">
      <c r="G28" s="111" t="s">
        <v>80</v>
      </c>
      <c r="H28" s="112"/>
      <c r="I28" s="112"/>
      <c r="J28" s="112"/>
      <c r="K28" s="112"/>
      <c r="L28" s="112"/>
      <c r="M28" s="112"/>
      <c r="N28" s="112"/>
      <c r="O28" s="112"/>
      <c r="P28" s="113"/>
      <c r="T28" s="20">
        <v>44927</v>
      </c>
      <c r="U28" s="21">
        <f t="shared" ref="U28:AG28" si="11">U12/$AH12</f>
        <v>7.5805818467309299E-2</v>
      </c>
      <c r="V28" s="21">
        <f t="shared" si="11"/>
        <v>9.1900379465259308E-2</v>
      </c>
      <c r="W28" s="21">
        <f t="shared" si="11"/>
        <v>8.4834474636891005E-2</v>
      </c>
      <c r="X28" s="21">
        <f t="shared" si="11"/>
        <v>7.6154752039080564E-2</v>
      </c>
      <c r="Y28" s="21">
        <f t="shared" si="11"/>
        <v>8.1650455794478133E-2</v>
      </c>
      <c r="Z28" s="21">
        <f t="shared" si="11"/>
        <v>6.9045230514240857E-2</v>
      </c>
      <c r="AA28" s="21">
        <f t="shared" si="11"/>
        <v>6.7126095869498859E-2</v>
      </c>
      <c r="AB28" s="21">
        <f t="shared" si="11"/>
        <v>7.4540934269638426E-2</v>
      </c>
      <c r="AC28" s="21">
        <f t="shared" si="11"/>
        <v>5.2819819426876607E-2</v>
      </c>
      <c r="AD28" s="21">
        <f t="shared" si="11"/>
        <v>9.0897195446416904E-2</v>
      </c>
      <c r="AE28" s="21">
        <f t="shared" si="11"/>
        <v>7.4759017751995477E-2</v>
      </c>
      <c r="AF28" s="21">
        <f t="shared" si="11"/>
        <v>8.3395123653334499E-2</v>
      </c>
      <c r="AG28" s="21">
        <f t="shared" si="11"/>
        <v>7.7070702664980159E-2</v>
      </c>
    </row>
    <row r="29" spans="3:34" ht="15" customHeight="1" x14ac:dyDescent="0.25">
      <c r="G29" s="114"/>
      <c r="H29" s="115"/>
      <c r="I29" s="115"/>
      <c r="J29" s="115"/>
      <c r="K29" s="115"/>
      <c r="L29" s="115"/>
      <c r="M29" s="115"/>
      <c r="N29" s="115"/>
      <c r="O29" s="115"/>
      <c r="P29" s="116"/>
      <c r="T29" s="20">
        <v>44958</v>
      </c>
      <c r="U29" s="21">
        <f t="shared" ref="U29:AG29" si="12">U13/$AH13</f>
        <v>7.6521433899346236E-2</v>
      </c>
      <c r="V29" s="21">
        <f t="shared" si="12"/>
        <v>9.1132464569347552E-2</v>
      </c>
      <c r="W29" s="21">
        <f t="shared" si="12"/>
        <v>7.6872449651178093E-2</v>
      </c>
      <c r="X29" s="21">
        <f t="shared" si="12"/>
        <v>7.7793865999736742E-2</v>
      </c>
      <c r="Y29" s="21">
        <f t="shared" si="12"/>
        <v>7.8671405379316411E-2</v>
      </c>
      <c r="Z29" s="21">
        <f t="shared" si="12"/>
        <v>7.4371462419376075E-2</v>
      </c>
      <c r="AA29" s="21">
        <f t="shared" si="12"/>
        <v>6.7000131630906928E-2</v>
      </c>
      <c r="AB29" s="21">
        <f t="shared" si="12"/>
        <v>7.502961695406081E-2</v>
      </c>
      <c r="AC29" s="21">
        <f t="shared" si="12"/>
        <v>5.2652362774779519E-2</v>
      </c>
      <c r="AD29" s="21">
        <f t="shared" si="12"/>
        <v>9.2010003948927208E-2</v>
      </c>
      <c r="AE29" s="21">
        <f t="shared" si="12"/>
        <v>7.5600017550787602E-2</v>
      </c>
      <c r="AF29" s="21">
        <f t="shared" si="12"/>
        <v>8.4682550129437067E-2</v>
      </c>
      <c r="AG29" s="21">
        <f t="shared" si="12"/>
        <v>7.7662235092799792E-2</v>
      </c>
    </row>
    <row r="30" spans="3:34" ht="15" customHeight="1" x14ac:dyDescent="0.25">
      <c r="G30" s="114"/>
      <c r="H30" s="115"/>
      <c r="I30" s="115"/>
      <c r="J30" s="115"/>
      <c r="K30" s="115"/>
      <c r="L30" s="115"/>
      <c r="M30" s="115"/>
      <c r="N30" s="115"/>
      <c r="O30" s="115"/>
      <c r="P30" s="116"/>
      <c r="T30" s="20">
        <v>44986</v>
      </c>
      <c r="U30" s="21">
        <f t="shared" ref="U30:AG30" si="13">U14/$AH14</f>
        <v>7.651807651807653E-2</v>
      </c>
      <c r="V30" s="21">
        <f t="shared" si="13"/>
        <v>9.1128466128466132E-2</v>
      </c>
      <c r="W30" s="21">
        <f t="shared" si="13"/>
        <v>7.6869076869076874E-2</v>
      </c>
      <c r="X30" s="21">
        <f t="shared" si="13"/>
        <v>7.7790452790452796E-2</v>
      </c>
      <c r="Y30" s="21">
        <f t="shared" si="13"/>
        <v>7.8624078624078622E-2</v>
      </c>
      <c r="Z30" s="21">
        <f t="shared" si="13"/>
        <v>7.436819936819937E-2</v>
      </c>
      <c r="AA30" s="21">
        <f t="shared" si="13"/>
        <v>6.7041067041067048E-2</v>
      </c>
      <c r="AB30" s="21">
        <f t="shared" si="13"/>
        <v>7.5070200070200072E-2</v>
      </c>
      <c r="AC30" s="21">
        <f t="shared" si="13"/>
        <v>5.2650052650052653E-2</v>
      </c>
      <c r="AD30" s="21">
        <f t="shared" si="13"/>
        <v>9.2005967005967013E-2</v>
      </c>
      <c r="AE30" s="21">
        <f t="shared" si="13"/>
        <v>7.5596700596700608E-2</v>
      </c>
      <c r="AF30" s="21">
        <f t="shared" si="13"/>
        <v>8.4678834678834691E-2</v>
      </c>
      <c r="AG30" s="21">
        <f t="shared" si="13"/>
        <v>7.7658827658827659E-2</v>
      </c>
    </row>
    <row r="31" spans="3:34" ht="15" customHeight="1" x14ac:dyDescent="0.25">
      <c r="G31" s="114"/>
      <c r="H31" s="115"/>
      <c r="I31" s="115"/>
      <c r="J31" s="115"/>
      <c r="K31" s="115"/>
      <c r="L31" s="115"/>
      <c r="M31" s="115"/>
      <c r="N31" s="115"/>
      <c r="O31" s="115"/>
      <c r="P31" s="116"/>
      <c r="T31" s="20">
        <v>45017</v>
      </c>
      <c r="U31" s="21">
        <f t="shared" ref="U31:AG31" si="14">U15/$AH15</f>
        <v>7.5908455625436744E-2</v>
      </c>
      <c r="V31" s="21">
        <f t="shared" si="14"/>
        <v>9.141334730957372E-2</v>
      </c>
      <c r="W31" s="21">
        <f t="shared" si="14"/>
        <v>7.4074074074074056E-2</v>
      </c>
      <c r="X31" s="21">
        <f t="shared" si="14"/>
        <v>7.7917540181691114E-2</v>
      </c>
      <c r="Y31" s="21">
        <f>Y15/$AH15</f>
        <v>7.6388888888888881E-2</v>
      </c>
      <c r="Z31" s="21">
        <f t="shared" si="14"/>
        <v>7.7000349406009777E-2</v>
      </c>
      <c r="AA31" s="21">
        <f t="shared" si="14"/>
        <v>6.7872117400419277E-2</v>
      </c>
      <c r="AB31" s="21">
        <f t="shared" si="14"/>
        <v>7.5733752620545061E-2</v>
      </c>
      <c r="AC31" s="21">
        <f t="shared" si="14"/>
        <v>5.2978686233403204E-2</v>
      </c>
      <c r="AD31" s="21">
        <f t="shared" si="14"/>
        <v>9.2985674353598863E-2</v>
      </c>
      <c r="AE31" s="21">
        <f t="shared" si="14"/>
        <v>7.5515373864430455E-2</v>
      </c>
      <c r="AF31" s="21">
        <f t="shared" si="14"/>
        <v>8.4512578616352182E-2</v>
      </c>
      <c r="AG31" s="21">
        <f t="shared" si="14"/>
        <v>7.7699161425576507E-2</v>
      </c>
    </row>
    <row r="32" spans="3:34" ht="15" customHeight="1" x14ac:dyDescent="0.25">
      <c r="G32" s="114"/>
      <c r="H32" s="115"/>
      <c r="I32" s="115"/>
      <c r="J32" s="115"/>
      <c r="K32" s="115"/>
      <c r="L32" s="115"/>
      <c r="M32" s="115"/>
      <c r="N32" s="115"/>
      <c r="O32" s="115"/>
      <c r="P32" s="116"/>
      <c r="T32" s="20">
        <v>45047</v>
      </c>
      <c r="U32" s="21">
        <f t="shared" ref="U32:AG32" si="15">U16/$AH16</f>
        <v>7.5295851575707645E-2</v>
      </c>
      <c r="V32" s="21">
        <f t="shared" si="15"/>
        <v>9.2895227361394078E-2</v>
      </c>
      <c r="W32" s="21">
        <f t="shared" si="15"/>
        <v>7.5079110494603141E-2</v>
      </c>
      <c r="X32" s="21">
        <f t="shared" si="15"/>
        <v>7.7810048116520009E-2</v>
      </c>
      <c r="Y32" s="21">
        <f t="shared" si="15"/>
        <v>7.369196757553427E-2</v>
      </c>
      <c r="Z32" s="21">
        <f t="shared" si="15"/>
        <v>7.4645628332394118E-2</v>
      </c>
      <c r="AA32" s="21">
        <f t="shared" si="15"/>
        <v>6.9790628115653036E-2</v>
      </c>
      <c r="AB32" s="21">
        <f t="shared" si="15"/>
        <v>7.6119467683904804E-2</v>
      </c>
      <c r="AC32" s="21">
        <f t="shared" si="15"/>
        <v>5.3188261303047379E-2</v>
      </c>
      <c r="AD32" s="21">
        <f t="shared" si="15"/>
        <v>9.4499111361567467E-2</v>
      </c>
      <c r="AE32" s="21">
        <f t="shared" si="15"/>
        <v>7.5165806927044956E-2</v>
      </c>
      <c r="AF32" s="21">
        <f t="shared" si="15"/>
        <v>8.4182235900992664E-2</v>
      </c>
      <c r="AG32" s="21">
        <f t="shared" si="15"/>
        <v>7.7636655251636391E-2</v>
      </c>
    </row>
    <row r="33" spans="4:34" ht="15.75" customHeight="1" x14ac:dyDescent="0.25">
      <c r="G33" s="114"/>
      <c r="H33" s="115"/>
      <c r="I33" s="115"/>
      <c r="J33" s="115"/>
      <c r="K33" s="115"/>
      <c r="L33" s="115"/>
      <c r="M33" s="115"/>
      <c r="N33" s="115"/>
      <c r="O33" s="115"/>
      <c r="P33" s="116"/>
      <c r="T33" s="73" t="s">
        <v>66</v>
      </c>
      <c r="U33" s="74">
        <f>AVERAGE(U21:U32)</f>
        <v>7.3237482788728492E-2</v>
      </c>
      <c r="V33" s="74">
        <f t="shared" ref="V33:AG33" si="16">AVERAGE(V21:V32)</f>
        <v>9.2223092547457294E-2</v>
      </c>
      <c r="W33" s="74">
        <f t="shared" si="16"/>
        <v>7.7181640878139904E-2</v>
      </c>
      <c r="X33" s="74">
        <f t="shared" si="16"/>
        <v>7.5682937855420684E-2</v>
      </c>
      <c r="Y33" s="74">
        <f t="shared" si="16"/>
        <v>8.1478317081898691E-2</v>
      </c>
      <c r="Z33" s="74">
        <f t="shared" si="16"/>
        <v>7.3385478768449391E-2</v>
      </c>
      <c r="AA33" s="74">
        <f t="shared" si="16"/>
        <v>7.5234786127255412E-2</v>
      </c>
      <c r="AB33" s="74">
        <f t="shared" si="16"/>
        <v>7.436634201603054E-2</v>
      </c>
      <c r="AC33" s="74">
        <f t="shared" si="16"/>
        <v>5.303359606444482E-2</v>
      </c>
      <c r="AD33" s="74">
        <f t="shared" si="16"/>
        <v>8.8829033978560304E-2</v>
      </c>
      <c r="AE33" s="74">
        <f t="shared" si="16"/>
        <v>7.4738662358852057E-2</v>
      </c>
      <c r="AF33" s="74">
        <f t="shared" si="16"/>
        <v>8.3045519697085415E-2</v>
      </c>
      <c r="AG33" s="74">
        <f t="shared" si="16"/>
        <v>7.7563109837676961E-2</v>
      </c>
      <c r="AH33" s="54"/>
    </row>
    <row r="34" spans="4:34" ht="15" customHeight="1" x14ac:dyDescent="0.25">
      <c r="G34" s="114"/>
      <c r="H34" s="115"/>
      <c r="I34" s="115"/>
      <c r="J34" s="115"/>
      <c r="K34" s="115"/>
      <c r="L34" s="115"/>
      <c r="M34" s="115"/>
      <c r="N34" s="115"/>
      <c r="O34" s="115"/>
      <c r="P34" s="116"/>
    </row>
    <row r="35" spans="4:34" ht="15" customHeight="1" thickBot="1" x14ac:dyDescent="0.3">
      <c r="G35" s="117"/>
      <c r="H35" s="118"/>
      <c r="I35" s="118"/>
      <c r="J35" s="118"/>
      <c r="K35" s="118"/>
      <c r="L35" s="118"/>
      <c r="M35" s="118"/>
      <c r="N35" s="118"/>
      <c r="O35" s="118"/>
      <c r="P35" s="119"/>
    </row>
    <row r="36" spans="4:34" ht="15" customHeight="1" x14ac:dyDescent="0.25">
      <c r="T36" s="46" t="s">
        <v>69</v>
      </c>
      <c r="U36" s="46" t="s">
        <v>3</v>
      </c>
      <c r="V36" s="46" t="s">
        <v>4</v>
      </c>
      <c r="W36" s="46" t="s">
        <v>5</v>
      </c>
      <c r="X36" s="46" t="s">
        <v>6</v>
      </c>
      <c r="Y36" s="46" t="s">
        <v>7</v>
      </c>
      <c r="Z36" s="46" t="s">
        <v>8</v>
      </c>
      <c r="AA36" s="46" t="s">
        <v>9</v>
      </c>
      <c r="AB36" s="46" t="s">
        <v>10</v>
      </c>
      <c r="AC36" s="46" t="s">
        <v>11</v>
      </c>
      <c r="AD36" s="46" t="s">
        <v>12</v>
      </c>
      <c r="AE36" s="46" t="s">
        <v>13</v>
      </c>
      <c r="AF36" s="46" t="s">
        <v>14</v>
      </c>
      <c r="AG36" s="46" t="s">
        <v>15</v>
      </c>
    </row>
    <row r="37" spans="4:34" ht="15" customHeight="1" x14ac:dyDescent="0.25">
      <c r="T37" s="20">
        <v>44713</v>
      </c>
      <c r="U37" s="21">
        <f>U5/U$17</f>
        <v>7.7222000797130333E-2</v>
      </c>
      <c r="V37" s="21">
        <f t="shared" ref="V37:AG37" si="17">V5/V$17</f>
        <v>8.6818883304974073E-2</v>
      </c>
      <c r="W37" s="21">
        <f t="shared" si="17"/>
        <v>8.0752683088270064E-2</v>
      </c>
      <c r="X37" s="21">
        <f t="shared" si="17"/>
        <v>7.9938286485704654E-2</v>
      </c>
      <c r="Y37" s="21">
        <f t="shared" si="17"/>
        <v>8.9996864220758852E-2</v>
      </c>
      <c r="Z37" s="21">
        <f t="shared" si="17"/>
        <v>8.4394270936940519E-2</v>
      </c>
      <c r="AA37" s="21">
        <f t="shared" si="17"/>
        <v>8.8435044144755989E-2</v>
      </c>
      <c r="AB37" s="21">
        <f t="shared" si="17"/>
        <v>8.0618253189401384E-2</v>
      </c>
      <c r="AC37" s="21">
        <f t="shared" si="17"/>
        <v>8.2501892245234992E-2</v>
      </c>
      <c r="AD37" s="21">
        <f t="shared" si="17"/>
        <v>7.6850406637640672E-2</v>
      </c>
      <c r="AE37" s="21">
        <f t="shared" si="17"/>
        <v>8.1978419022508672E-2</v>
      </c>
      <c r="AF37" s="21">
        <f t="shared" si="17"/>
        <v>8.0806749274980216E-2</v>
      </c>
      <c r="AG37" s="21">
        <f t="shared" si="17"/>
        <v>8.2286520818630901E-2</v>
      </c>
    </row>
    <row r="38" spans="4:34" ht="15" customHeight="1" x14ac:dyDescent="0.25">
      <c r="T38" s="20">
        <v>44743</v>
      </c>
      <c r="U38" s="21">
        <f t="shared" ref="U38:AG38" si="18">U6/U$17</f>
        <v>7.7969310482263854E-2</v>
      </c>
      <c r="V38" s="21">
        <f t="shared" si="18"/>
        <v>8.4286336116497163E-2</v>
      </c>
      <c r="W38" s="21">
        <f t="shared" si="18"/>
        <v>8.283296298047374E-2</v>
      </c>
      <c r="X38" s="21">
        <f t="shared" si="18"/>
        <v>8.0323995950050631E-2</v>
      </c>
      <c r="Y38" s="21">
        <f t="shared" si="18"/>
        <v>8.7712225059355817E-2</v>
      </c>
      <c r="Z38" s="21">
        <f t="shared" si="18"/>
        <v>8.6632186194549432E-2</v>
      </c>
      <c r="AA38" s="21">
        <f t="shared" si="18"/>
        <v>8.8338022703017355E-2</v>
      </c>
      <c r="AB38" s="21">
        <f t="shared" si="18"/>
        <v>8.0618253189401384E-2</v>
      </c>
      <c r="AC38" s="21">
        <f t="shared" si="18"/>
        <v>8.2570701162870713E-2</v>
      </c>
      <c r="AD38" s="21">
        <f t="shared" si="18"/>
        <v>7.8041567403269521E-2</v>
      </c>
      <c r="AE38" s="21">
        <f t="shared" si="18"/>
        <v>8.2222547727161768E-2</v>
      </c>
      <c r="AF38" s="21">
        <f t="shared" si="18"/>
        <v>8.1377976975129607E-2</v>
      </c>
      <c r="AG38" s="21">
        <f t="shared" si="18"/>
        <v>8.2333568572100668E-2</v>
      </c>
    </row>
    <row r="39" spans="4:34" x14ac:dyDescent="0.25">
      <c r="D39" s="46" t="s">
        <v>3</v>
      </c>
      <c r="E39" s="72">
        <f t="shared" ref="E39:E51" si="19">HLOOKUP(D39,$T$20:$AG$33,MATCH("Total",T20:T33,0),0)</f>
        <v>7.3237482788728492E-2</v>
      </c>
      <c r="T39" s="20">
        <v>44774</v>
      </c>
      <c r="U39" s="21">
        <f t="shared" ref="U39:AG39" si="20">U7/U$17</f>
        <v>7.9862495017935436E-2</v>
      </c>
      <c r="V39" s="21">
        <f t="shared" si="20"/>
        <v>8.1714217878200296E-2</v>
      </c>
      <c r="W39" s="21">
        <f t="shared" si="20"/>
        <v>7.9996217672923267E-2</v>
      </c>
      <c r="X39" s="21">
        <f t="shared" si="20"/>
        <v>8.1047201195699345E-2</v>
      </c>
      <c r="Y39" s="21">
        <f t="shared" si="20"/>
        <v>8.6189132285087122E-2</v>
      </c>
      <c r="Z39" s="21">
        <f t="shared" si="20"/>
        <v>8.598567734235131E-2</v>
      </c>
      <c r="AA39" s="21">
        <f t="shared" si="20"/>
        <v>9.0569515863005712E-2</v>
      </c>
      <c r="AB39" s="21">
        <f t="shared" si="20"/>
        <v>8.2041216879293416E-2</v>
      </c>
      <c r="AC39" s="21">
        <f t="shared" si="20"/>
        <v>8.3189981421592243E-2</v>
      </c>
      <c r="AD39" s="21">
        <f t="shared" si="20"/>
        <v>7.9520249733015677E-2</v>
      </c>
      <c r="AE39" s="21">
        <f t="shared" si="20"/>
        <v>8.241785069088424E-2</v>
      </c>
      <c r="AF39" s="21">
        <f t="shared" si="20"/>
        <v>8.1861323490640653E-2</v>
      </c>
      <c r="AG39" s="21">
        <f t="shared" si="20"/>
        <v>8.2945189367207697E-2</v>
      </c>
    </row>
    <row r="40" spans="4:34" x14ac:dyDescent="0.25">
      <c r="D40" s="46" t="s">
        <v>4</v>
      </c>
      <c r="E40" s="72">
        <f t="shared" si="19"/>
        <v>9.2895227361394078E-2</v>
      </c>
      <c r="T40" s="20">
        <v>44805</v>
      </c>
      <c r="U40" s="21">
        <f t="shared" ref="U40:AG40" si="21">U8/U$17</f>
        <v>8.14567556795536E-2</v>
      </c>
      <c r="V40" s="21">
        <f t="shared" si="21"/>
        <v>8.2782636223338993E-2</v>
      </c>
      <c r="W40" s="21">
        <f t="shared" si="21"/>
        <v>8.0232613115219134E-2</v>
      </c>
      <c r="X40" s="21">
        <f t="shared" si="21"/>
        <v>8.1818620124391297E-2</v>
      </c>
      <c r="Y40" s="21">
        <f t="shared" si="21"/>
        <v>8.4531648971912371E-2</v>
      </c>
      <c r="Z40" s="21">
        <f t="shared" si="21"/>
        <v>8.2405012930177046E-2</v>
      </c>
      <c r="AA40" s="21">
        <f t="shared" si="21"/>
        <v>9.3043562627340648E-2</v>
      </c>
      <c r="AB40" s="21">
        <f t="shared" si="21"/>
        <v>8.2973503434739942E-2</v>
      </c>
      <c r="AC40" s="21">
        <f t="shared" si="21"/>
        <v>8.3671643845042318E-2</v>
      </c>
      <c r="AD40" s="21">
        <f t="shared" si="21"/>
        <v>8.1040006571921452E-2</v>
      </c>
      <c r="AE40" s="21">
        <f t="shared" si="21"/>
        <v>8.2710805136467946E-2</v>
      </c>
      <c r="AF40" s="21">
        <f t="shared" si="21"/>
        <v>8.2344670006151685E-2</v>
      </c>
      <c r="AG40" s="21">
        <f t="shared" si="21"/>
        <v>8.3650905669254275E-2</v>
      </c>
    </row>
    <row r="41" spans="4:34" x14ac:dyDescent="0.25">
      <c r="D41" s="46" t="s">
        <v>5</v>
      </c>
      <c r="E41" s="72">
        <f t="shared" si="19"/>
        <v>7.4074074074074056E-2</v>
      </c>
      <c r="T41" s="20">
        <v>44835</v>
      </c>
      <c r="U41" s="21">
        <f t="shared" ref="U41:AG41" si="22">U9/U$17</f>
        <v>8.2303706656038256E-2</v>
      </c>
      <c r="V41" s="21">
        <f t="shared" si="22"/>
        <v>8.3455344070278173E-2</v>
      </c>
      <c r="W41" s="21">
        <f t="shared" si="22"/>
        <v>8.0799962176729245E-2</v>
      </c>
      <c r="X41" s="21">
        <f t="shared" si="22"/>
        <v>8.2397184320910283E-2</v>
      </c>
      <c r="Y41" s="21">
        <f t="shared" si="22"/>
        <v>8.3546118353267917E-2</v>
      </c>
      <c r="Z41" s="21">
        <f t="shared" si="22"/>
        <v>8.1460115376964404E-2</v>
      </c>
      <c r="AA41" s="21">
        <f t="shared" si="22"/>
        <v>9.6875909576016286E-2</v>
      </c>
      <c r="AB41" s="21">
        <f t="shared" si="22"/>
        <v>8.3316977428851816E-2</v>
      </c>
      <c r="AC41" s="21">
        <f t="shared" si="22"/>
        <v>8.3878070597949494E-2</v>
      </c>
      <c r="AD41" s="21">
        <f t="shared" si="22"/>
        <v>8.2107943810071457E-2</v>
      </c>
      <c r="AE41" s="21">
        <f t="shared" si="22"/>
        <v>8.2954933841121042E-2</v>
      </c>
      <c r="AF41" s="21">
        <f t="shared" si="22"/>
        <v>8.2740135337024345E-2</v>
      </c>
      <c r="AG41" s="21">
        <f t="shared" si="22"/>
        <v>8.4497765231710167E-2</v>
      </c>
    </row>
    <row r="42" spans="4:34" x14ac:dyDescent="0.25">
      <c r="D42" s="46" t="s">
        <v>6</v>
      </c>
      <c r="E42" s="72">
        <f t="shared" si="19"/>
        <v>7.7790452790452796E-2</v>
      </c>
      <c r="T42" s="20">
        <v>44866</v>
      </c>
      <c r="U42" s="21">
        <f t="shared" ref="U42:AG42" si="23">U10/U$17</f>
        <v>8.3399760860900757E-2</v>
      </c>
      <c r="V42" s="21">
        <f t="shared" si="23"/>
        <v>8.2861778322978905E-2</v>
      </c>
      <c r="W42" s="21">
        <f t="shared" si="23"/>
        <v>8.5764266464942562E-2</v>
      </c>
      <c r="X42" s="21">
        <f t="shared" si="23"/>
        <v>8.3072175883515745E-2</v>
      </c>
      <c r="Y42" s="21">
        <f t="shared" si="23"/>
        <v>8.4621242664516413E-2</v>
      </c>
      <c r="Z42" s="21">
        <f t="shared" si="23"/>
        <v>7.9918440421722692E-2</v>
      </c>
      <c r="AA42" s="21">
        <f t="shared" si="23"/>
        <v>8.8823129911710486E-2</v>
      </c>
      <c r="AB42" s="21">
        <f t="shared" si="23"/>
        <v>8.3660451422963689E-2</v>
      </c>
      <c r="AC42" s="21">
        <f t="shared" si="23"/>
        <v>8.401568843322095E-2</v>
      </c>
      <c r="AD42" s="21">
        <f t="shared" si="23"/>
        <v>8.3299104575700306E-2</v>
      </c>
      <c r="AE42" s="21">
        <f t="shared" si="23"/>
        <v>8.3199062545774138E-2</v>
      </c>
      <c r="AF42" s="21">
        <f t="shared" si="23"/>
        <v>8.326742244485455E-2</v>
      </c>
      <c r="AG42" s="21">
        <f t="shared" si="23"/>
        <v>8.3886144436603138E-2</v>
      </c>
    </row>
    <row r="43" spans="4:34" x14ac:dyDescent="0.25">
      <c r="D43" s="46" t="s">
        <v>7</v>
      </c>
      <c r="E43" s="72">
        <f t="shared" si="19"/>
        <v>7.8671405379316411E-2</v>
      </c>
      <c r="T43" s="20">
        <v>44896</v>
      </c>
      <c r="U43" s="21">
        <f t="shared" ref="U43:AG43" si="24">U11/U$17</f>
        <v>8.4296532483060974E-2</v>
      </c>
      <c r="V43" s="21">
        <f t="shared" si="24"/>
        <v>8.2703494123699095E-2</v>
      </c>
      <c r="W43" s="21">
        <f t="shared" si="24"/>
        <v>8.9924826249349915E-2</v>
      </c>
      <c r="X43" s="21">
        <f t="shared" si="24"/>
        <v>8.3698953763077968E-2</v>
      </c>
      <c r="Y43" s="21">
        <f t="shared" si="24"/>
        <v>8.4442055279308328E-2</v>
      </c>
      <c r="Z43" s="21">
        <f t="shared" si="24"/>
        <v>7.8575691267157355E-2</v>
      </c>
      <c r="AA43" s="21">
        <f t="shared" si="24"/>
        <v>7.756864267003008E-2</v>
      </c>
      <c r="AB43" s="21">
        <f t="shared" si="24"/>
        <v>8.3807654563297362E-2</v>
      </c>
      <c r="AC43" s="21">
        <f t="shared" si="24"/>
        <v>8.3809261680313774E-2</v>
      </c>
      <c r="AD43" s="21">
        <f t="shared" si="24"/>
        <v>8.4284892795531072E-2</v>
      </c>
      <c r="AE43" s="21">
        <f t="shared" si="24"/>
        <v>8.3492016991357845E-2</v>
      </c>
      <c r="AF43" s="21">
        <f t="shared" si="24"/>
        <v>8.3618947183408024E-2</v>
      </c>
      <c r="AG43" s="21">
        <f t="shared" si="24"/>
        <v>8.2756998353328615E-2</v>
      </c>
    </row>
    <row r="44" spans="4:34" x14ac:dyDescent="0.25">
      <c r="D44" s="46" t="s">
        <v>8</v>
      </c>
      <c r="E44" s="72">
        <f t="shared" si="19"/>
        <v>6.9045230514240857E-2</v>
      </c>
      <c r="T44" s="20">
        <v>44927</v>
      </c>
      <c r="U44" s="21">
        <f t="shared" ref="U44:AG44" si="25">U12/U$17</f>
        <v>8.6588282184137111E-2</v>
      </c>
      <c r="V44" s="21">
        <f t="shared" si="25"/>
        <v>8.3376201970638261E-2</v>
      </c>
      <c r="W44" s="21">
        <f t="shared" si="25"/>
        <v>9.1957827053094424E-2</v>
      </c>
      <c r="X44" s="21">
        <f t="shared" si="25"/>
        <v>8.4181090593510435E-2</v>
      </c>
      <c r="Y44" s="21">
        <f t="shared" si="25"/>
        <v>8.3859696277382059E-2</v>
      </c>
      <c r="Z44" s="21">
        <f t="shared" si="25"/>
        <v>7.8724885617664622E-2</v>
      </c>
      <c r="AA44" s="21">
        <f t="shared" si="25"/>
        <v>7.4657999417871351E-2</v>
      </c>
      <c r="AB44" s="21">
        <f t="shared" si="25"/>
        <v>8.3856722276741902E-2</v>
      </c>
      <c r="AC44" s="21">
        <f t="shared" si="25"/>
        <v>8.3327599256863685E-2</v>
      </c>
      <c r="AD44" s="21">
        <f t="shared" si="25"/>
        <v>8.5599277088638778E-2</v>
      </c>
      <c r="AE44" s="21">
        <f t="shared" si="25"/>
        <v>8.368731995508033E-2</v>
      </c>
      <c r="AF44" s="21">
        <f t="shared" si="25"/>
        <v>8.4014412514280684E-2</v>
      </c>
      <c r="AG44" s="21">
        <f t="shared" si="25"/>
        <v>8.313338038108678E-2</v>
      </c>
    </row>
    <row r="45" spans="4:34" x14ac:dyDescent="0.25">
      <c r="D45" s="46" t="s">
        <v>9</v>
      </c>
      <c r="E45" s="72">
        <f t="shared" si="19"/>
        <v>7.0027152491898045E-2</v>
      </c>
      <c r="T45" s="20">
        <v>44958</v>
      </c>
      <c r="U45" s="21">
        <f t="shared" ref="U45:AG45" si="26">U13/U$17</f>
        <v>8.6887206058190516E-2</v>
      </c>
      <c r="V45" s="21">
        <f t="shared" si="26"/>
        <v>8.2189070476039711E-2</v>
      </c>
      <c r="W45" s="21">
        <f t="shared" si="26"/>
        <v>8.283296298047374E-2</v>
      </c>
      <c r="X45" s="21">
        <f t="shared" si="26"/>
        <v>8.5482860035678135E-2</v>
      </c>
      <c r="Y45" s="21">
        <f t="shared" si="26"/>
        <v>8.0320745419522457E-2</v>
      </c>
      <c r="Z45" s="21">
        <f t="shared" si="26"/>
        <v>8.4294808036602345E-2</v>
      </c>
      <c r="AA45" s="21">
        <f t="shared" si="26"/>
        <v>7.40758707674396E-2</v>
      </c>
      <c r="AB45" s="21">
        <f t="shared" si="26"/>
        <v>8.3905789990186455E-2</v>
      </c>
      <c r="AC45" s="21">
        <f t="shared" si="26"/>
        <v>8.2570701162870713E-2</v>
      </c>
      <c r="AD45" s="21">
        <f t="shared" si="26"/>
        <v>8.6133245707713774E-2</v>
      </c>
      <c r="AE45" s="21">
        <f t="shared" si="26"/>
        <v>8.4126751623455898E-2</v>
      </c>
      <c r="AF45" s="21">
        <f t="shared" si="26"/>
        <v>8.4805343176026005E-2</v>
      </c>
      <c r="AG45" s="21">
        <f t="shared" si="26"/>
        <v>8.3274523641496095E-2</v>
      </c>
    </row>
    <row r="46" spans="4:34" x14ac:dyDescent="0.25">
      <c r="D46" s="46" t="s">
        <v>10</v>
      </c>
      <c r="E46" s="72">
        <f t="shared" si="19"/>
        <v>7.4233716475095773E-2</v>
      </c>
      <c r="T46" s="20">
        <v>44986</v>
      </c>
      <c r="U46" s="21">
        <f t="shared" ref="U46:AG46" si="27">U14/U$17</f>
        <v>8.6887206058190516E-2</v>
      </c>
      <c r="V46" s="21">
        <f t="shared" si="27"/>
        <v>8.2189070476039711E-2</v>
      </c>
      <c r="W46" s="21">
        <f t="shared" si="27"/>
        <v>8.283296298047374E-2</v>
      </c>
      <c r="X46" s="21">
        <f t="shared" si="27"/>
        <v>8.5482860035678135E-2</v>
      </c>
      <c r="Y46" s="21">
        <f t="shared" si="27"/>
        <v>8.0275948573220429E-2</v>
      </c>
      <c r="Z46" s="21">
        <f t="shared" si="27"/>
        <v>8.4294808036602345E-2</v>
      </c>
      <c r="AA46" s="21">
        <f t="shared" si="27"/>
        <v>7.4124381488308924E-2</v>
      </c>
      <c r="AB46" s="21">
        <f t="shared" si="27"/>
        <v>8.3954857703631008E-2</v>
      </c>
      <c r="AC46" s="21">
        <f t="shared" si="27"/>
        <v>8.2570701162870713E-2</v>
      </c>
      <c r="AD46" s="21">
        <f t="shared" si="27"/>
        <v>8.6133245707713774E-2</v>
      </c>
      <c r="AE46" s="21">
        <f t="shared" si="27"/>
        <v>8.4126751623455898E-2</v>
      </c>
      <c r="AF46" s="21">
        <f t="shared" si="27"/>
        <v>8.4805343176026005E-2</v>
      </c>
      <c r="AG46" s="21">
        <f t="shared" si="27"/>
        <v>8.3274523641496095E-2</v>
      </c>
    </row>
    <row r="47" spans="4:34" x14ac:dyDescent="0.25">
      <c r="D47" s="46" t="s">
        <v>11</v>
      </c>
      <c r="E47" s="72">
        <f t="shared" si="19"/>
        <v>5.3062290514952336E-2</v>
      </c>
      <c r="T47" s="20">
        <v>45017</v>
      </c>
      <c r="U47" s="21">
        <f t="shared" ref="U47:AG47" si="28">U15/U$17</f>
        <v>8.6588282184137111E-2</v>
      </c>
      <c r="V47" s="21">
        <f t="shared" si="28"/>
        <v>8.2822207273158949E-2</v>
      </c>
      <c r="W47" s="21">
        <f t="shared" si="28"/>
        <v>8.0185334026759966E-2</v>
      </c>
      <c r="X47" s="21">
        <f t="shared" si="28"/>
        <v>8.6013210549153854E-2</v>
      </c>
      <c r="Y47" s="21">
        <f t="shared" si="28"/>
        <v>7.8349684182233564E-2</v>
      </c>
      <c r="Z47" s="21">
        <f t="shared" si="28"/>
        <v>8.7676546648100262E-2</v>
      </c>
      <c r="AA47" s="21">
        <f t="shared" si="28"/>
        <v>7.5385660230911034E-2</v>
      </c>
      <c r="AB47" s="21">
        <f t="shared" si="28"/>
        <v>8.5083415112855748E-2</v>
      </c>
      <c r="AC47" s="21">
        <f t="shared" si="28"/>
        <v>8.3465217092135141E-2</v>
      </c>
      <c r="AD47" s="21">
        <f t="shared" si="28"/>
        <v>8.744763000082148E-2</v>
      </c>
      <c r="AE47" s="21">
        <f t="shared" si="28"/>
        <v>8.4419706069039605E-2</v>
      </c>
      <c r="AF47" s="21">
        <f t="shared" si="28"/>
        <v>8.5025046137621935E-2</v>
      </c>
      <c r="AG47" s="21">
        <f t="shared" si="28"/>
        <v>8.3697953422724056E-2</v>
      </c>
    </row>
    <row r="48" spans="4:34" x14ac:dyDescent="0.25">
      <c r="D48" s="46" t="s">
        <v>12</v>
      </c>
      <c r="E48" s="72">
        <f t="shared" si="19"/>
        <v>8.6500942610373097E-2</v>
      </c>
      <c r="T48" s="20">
        <v>45047</v>
      </c>
      <c r="U48" s="21">
        <f t="shared" ref="U48:AG48" si="29">U16/U$17</f>
        <v>8.6538461538461536E-2</v>
      </c>
      <c r="V48" s="21">
        <f t="shared" si="29"/>
        <v>8.4800759764156533E-2</v>
      </c>
      <c r="W48" s="21">
        <f t="shared" si="29"/>
        <v>8.1887381211290244E-2</v>
      </c>
      <c r="X48" s="21">
        <f t="shared" si="29"/>
        <v>8.6543561062629573E-2</v>
      </c>
      <c r="Y48" s="21">
        <f t="shared" si="29"/>
        <v>7.6154638713434572E-2</v>
      </c>
      <c r="Z48" s="21">
        <f t="shared" si="29"/>
        <v>8.5637557191167696E-2</v>
      </c>
      <c r="AA48" s="21">
        <f t="shared" si="29"/>
        <v>7.8102260599592507E-2</v>
      </c>
      <c r="AB48" s="21">
        <f t="shared" si="29"/>
        <v>8.6162904808635921E-2</v>
      </c>
      <c r="AC48" s="21">
        <f t="shared" si="29"/>
        <v>8.4428541939035304E-2</v>
      </c>
      <c r="AD48" s="21">
        <f t="shared" si="29"/>
        <v>8.954242996796187E-2</v>
      </c>
      <c r="AE48" s="21">
        <f t="shared" si="29"/>
        <v>8.46638347736927E-2</v>
      </c>
      <c r="AF48" s="21">
        <f t="shared" si="29"/>
        <v>8.5332630283856209E-2</v>
      </c>
      <c r="AG48" s="21">
        <f t="shared" si="29"/>
        <v>8.4262526464361304E-2</v>
      </c>
    </row>
    <row r="49" spans="4:33" x14ac:dyDescent="0.25">
      <c r="D49" s="46" t="s">
        <v>13</v>
      </c>
      <c r="E49" s="72">
        <f t="shared" si="19"/>
        <v>7.4387449321346721E-2</v>
      </c>
    </row>
    <row r="50" spans="4:33" x14ac:dyDescent="0.25">
      <c r="D50" s="46" t="s">
        <v>14</v>
      </c>
      <c r="E50" s="72">
        <f t="shared" si="19"/>
        <v>8.1719101619379592E-2</v>
      </c>
    </row>
    <row r="51" spans="4:33" x14ac:dyDescent="0.25">
      <c r="D51" s="46" t="s">
        <v>15</v>
      </c>
      <c r="E51" s="72">
        <f t="shared" si="19"/>
        <v>7.7324373314470132E-2</v>
      </c>
      <c r="T51" s="46" t="s">
        <v>69</v>
      </c>
      <c r="U51" s="46" t="s">
        <v>3</v>
      </c>
      <c r="V51" s="46" t="s">
        <v>4</v>
      </c>
      <c r="W51" s="46" t="s">
        <v>5</v>
      </c>
      <c r="X51" s="46" t="s">
        <v>6</v>
      </c>
      <c r="Y51" s="46" t="s">
        <v>7</v>
      </c>
      <c r="Z51" s="46" t="s">
        <v>8</v>
      </c>
      <c r="AA51" s="46" t="s">
        <v>9</v>
      </c>
      <c r="AB51" s="46" t="s">
        <v>10</v>
      </c>
      <c r="AC51" s="46" t="s">
        <v>11</v>
      </c>
      <c r="AD51" s="46" t="s">
        <v>12</v>
      </c>
      <c r="AE51" s="46" t="s">
        <v>13</v>
      </c>
      <c r="AF51" s="46" t="s">
        <v>14</v>
      </c>
      <c r="AG51" s="46" t="s">
        <v>15</v>
      </c>
    </row>
    <row r="52" spans="4:33" x14ac:dyDescent="0.25">
      <c r="T52" s="20">
        <v>44713</v>
      </c>
      <c r="U52" s="21"/>
      <c r="V52" s="21"/>
      <c r="W52" s="21"/>
      <c r="X52" s="21"/>
      <c r="Y52" s="21"/>
      <c r="Z52" s="21"/>
      <c r="AA52" s="21"/>
      <c r="AB52" s="21"/>
      <c r="AC52" s="21"/>
      <c r="AD52" s="21"/>
      <c r="AE52" s="21"/>
      <c r="AF52" s="21"/>
      <c r="AG52" s="21"/>
    </row>
    <row r="53" spans="4:33" x14ac:dyDescent="0.25">
      <c r="T53" s="20">
        <v>44743</v>
      </c>
      <c r="U53" s="21">
        <f>(U6-U5)/U5</f>
        <v>9.6774193548387101E-3</v>
      </c>
      <c r="V53" s="21">
        <f t="shared" ref="V53:AG53" si="30">(V6-V5)/V5</f>
        <v>-2.9170464904284436E-2</v>
      </c>
      <c r="W53" s="21">
        <f t="shared" si="30"/>
        <v>2.5761124121779725E-2</v>
      </c>
      <c r="X53" s="21">
        <f t="shared" si="30"/>
        <v>4.8250904704462173E-3</v>
      </c>
      <c r="Y53" s="21">
        <f t="shared" si="30"/>
        <v>-2.5385764061722219E-2</v>
      </c>
      <c r="Z53" s="21">
        <f t="shared" si="30"/>
        <v>2.6517383618149679E-2</v>
      </c>
      <c r="AA53" s="21">
        <f t="shared" si="30"/>
        <v>-1.0970927043336097E-3</v>
      </c>
      <c r="AB53" s="21">
        <f t="shared" si="30"/>
        <v>0</v>
      </c>
      <c r="AC53" s="21">
        <f t="shared" si="30"/>
        <v>8.3402835696408937E-4</v>
      </c>
      <c r="AD53" s="21">
        <f t="shared" si="30"/>
        <v>1.5499732763228252E-2</v>
      </c>
      <c r="AE53" s="21">
        <f t="shared" si="30"/>
        <v>2.9779630732578916E-3</v>
      </c>
      <c r="AF53" s="21">
        <f t="shared" si="30"/>
        <v>7.0690592713430287E-3</v>
      </c>
      <c r="AG53" s="21">
        <f t="shared" si="30"/>
        <v>5.7175528873638828E-4</v>
      </c>
    </row>
    <row r="54" spans="4:33" x14ac:dyDescent="0.25">
      <c r="D54" s="45" t="s">
        <v>4</v>
      </c>
      <c r="E54" s="75">
        <v>9.2895227361394078E-2</v>
      </c>
      <c r="T54" s="20">
        <v>44774</v>
      </c>
      <c r="U54" s="21">
        <f t="shared" ref="U54:AG63" si="31">(U7-U6)/U6</f>
        <v>2.4281150159744483E-2</v>
      </c>
      <c r="V54" s="21">
        <f t="shared" si="31"/>
        <v>-3.0516431924882629E-2</v>
      </c>
      <c r="W54" s="21">
        <f t="shared" si="31"/>
        <v>-3.4246575342465758E-2</v>
      </c>
      <c r="X54" s="21">
        <f t="shared" si="31"/>
        <v>9.00360144057623E-3</v>
      </c>
      <c r="Y54" s="21">
        <f t="shared" si="31"/>
        <v>-1.7364657814096043E-2</v>
      </c>
      <c r="Z54" s="21">
        <f t="shared" si="31"/>
        <v>-7.4626865671640818E-3</v>
      </c>
      <c r="AA54" s="21">
        <f t="shared" si="31"/>
        <v>2.5260845689181737E-2</v>
      </c>
      <c r="AB54" s="21">
        <f t="shared" si="31"/>
        <v>1.7650639074862917E-2</v>
      </c>
      <c r="AC54" s="21">
        <f t="shared" si="31"/>
        <v>7.5000000000000474E-3</v>
      </c>
      <c r="AD54" s="21">
        <f t="shared" si="31"/>
        <v>1.8947368421052602E-2</v>
      </c>
      <c r="AE54" s="21">
        <f t="shared" si="31"/>
        <v>2.3752969121140478E-3</v>
      </c>
      <c r="AF54" s="21">
        <f t="shared" si="31"/>
        <v>5.9395248380130824E-3</v>
      </c>
      <c r="AG54" s="21">
        <f t="shared" si="31"/>
        <v>7.4285714285714935E-3</v>
      </c>
    </row>
    <row r="55" spans="4:33" x14ac:dyDescent="0.25">
      <c r="D55" s="45" t="s">
        <v>12</v>
      </c>
      <c r="E55" s="75">
        <v>8.6500942610373097E-2</v>
      </c>
      <c r="T55" s="20">
        <v>44805</v>
      </c>
      <c r="U55" s="21">
        <f t="shared" si="31"/>
        <v>1.9962570180910719E-2</v>
      </c>
      <c r="V55" s="21">
        <f t="shared" si="31"/>
        <v>1.3075060532687597E-2</v>
      </c>
      <c r="W55" s="21">
        <f t="shared" si="31"/>
        <v>2.9550827423167852E-3</v>
      </c>
      <c r="X55" s="21">
        <f t="shared" si="31"/>
        <v>9.5181439619273899E-3</v>
      </c>
      <c r="Y55" s="21">
        <f t="shared" si="31"/>
        <v>-1.9230769230769319E-2</v>
      </c>
      <c r="Z55" s="21">
        <f t="shared" si="31"/>
        <v>-4.1642567958357531E-2</v>
      </c>
      <c r="AA55" s="21">
        <f t="shared" si="31"/>
        <v>2.7316550615961558E-2</v>
      </c>
      <c r="AB55" s="21">
        <f t="shared" si="31"/>
        <v>1.1363636363636399E-2</v>
      </c>
      <c r="AC55" s="21">
        <f t="shared" si="31"/>
        <v>5.7899090157153728E-3</v>
      </c>
      <c r="AD55" s="21">
        <f t="shared" si="31"/>
        <v>1.9111570247933973E-2</v>
      </c>
      <c r="AE55" s="21">
        <f t="shared" si="31"/>
        <v>3.5545023696682125E-3</v>
      </c>
      <c r="AF55" s="21">
        <f t="shared" si="31"/>
        <v>5.9044551798174676E-3</v>
      </c>
      <c r="AG55" s="21">
        <f t="shared" si="31"/>
        <v>8.5082246171298923E-3</v>
      </c>
    </row>
    <row r="56" spans="4:33" x14ac:dyDescent="0.25">
      <c r="D56" s="45" t="s">
        <v>14</v>
      </c>
      <c r="E56" s="75">
        <v>8.1719101619379592E-2</v>
      </c>
      <c r="T56" s="20">
        <v>44835</v>
      </c>
      <c r="U56" s="21">
        <f t="shared" si="31"/>
        <v>1.0397553516819502E-2</v>
      </c>
      <c r="V56" s="21">
        <f t="shared" si="31"/>
        <v>8.1261950286807706E-3</v>
      </c>
      <c r="W56" s="21">
        <f t="shared" si="31"/>
        <v>7.0713022981733478E-3</v>
      </c>
      <c r="X56" s="21">
        <f t="shared" si="31"/>
        <v>7.0713022981733478E-3</v>
      </c>
      <c r="Y56" s="21">
        <f t="shared" si="31"/>
        <v>-1.1658717541070422E-2</v>
      </c>
      <c r="Z56" s="21">
        <f t="shared" si="31"/>
        <v>-1.1466505733252729E-2</v>
      </c>
      <c r="AA56" s="21">
        <f t="shared" si="31"/>
        <v>4.118873826903012E-2</v>
      </c>
      <c r="AB56" s="21">
        <f t="shared" si="31"/>
        <v>4.1395623891189656E-3</v>
      </c>
      <c r="AC56" s="21">
        <f t="shared" si="31"/>
        <v>2.4671052631579883E-3</v>
      </c>
      <c r="AD56" s="21">
        <f t="shared" si="31"/>
        <v>1.3177901672579798E-2</v>
      </c>
      <c r="AE56" s="21">
        <f t="shared" si="31"/>
        <v>2.9515938606847697E-3</v>
      </c>
      <c r="AF56" s="21">
        <f t="shared" si="31"/>
        <v>4.8025613660619302E-3</v>
      </c>
      <c r="AG56" s="21">
        <f t="shared" si="31"/>
        <v>1.0123734533183255E-2</v>
      </c>
    </row>
    <row r="57" spans="4:33" x14ac:dyDescent="0.25">
      <c r="D57" s="45" t="s">
        <v>7</v>
      </c>
      <c r="E57" s="75">
        <v>7.8671405379316411E-2</v>
      </c>
      <c r="T57" s="20">
        <v>44866</v>
      </c>
      <c r="U57" s="21">
        <f t="shared" si="31"/>
        <v>1.3317191283293082E-2</v>
      </c>
      <c r="V57" s="21">
        <f t="shared" si="31"/>
        <v>-7.1123755334281651E-3</v>
      </c>
      <c r="W57" s="21">
        <f t="shared" si="31"/>
        <v>6.1439438267992974E-2</v>
      </c>
      <c r="X57" s="21">
        <f t="shared" si="31"/>
        <v>8.1919251023990971E-3</v>
      </c>
      <c r="Y57" s="21">
        <f t="shared" si="31"/>
        <v>1.286863270777483E-2</v>
      </c>
      <c r="Z57" s="21">
        <f t="shared" si="31"/>
        <v>-1.8925518925519063E-2</v>
      </c>
      <c r="AA57" s="21">
        <f t="shared" si="31"/>
        <v>-8.3124687030545791E-2</v>
      </c>
      <c r="AB57" s="21">
        <f t="shared" si="31"/>
        <v>4.1224970553591792E-3</v>
      </c>
      <c r="AC57" s="21">
        <f t="shared" si="31"/>
        <v>1.640689089417462E-3</v>
      </c>
      <c r="AD57" s="21">
        <f t="shared" si="31"/>
        <v>1.4507253626813434E-2</v>
      </c>
      <c r="AE57" s="21">
        <f t="shared" si="31"/>
        <v>2.942907592701589E-3</v>
      </c>
      <c r="AF57" s="21">
        <f t="shared" si="31"/>
        <v>6.3728093467869812E-3</v>
      </c>
      <c r="AG57" s="21">
        <f t="shared" si="31"/>
        <v>-7.2383073496658295E-3</v>
      </c>
    </row>
    <row r="58" spans="4:33" x14ac:dyDescent="0.25">
      <c r="D58" s="45" t="s">
        <v>6</v>
      </c>
      <c r="E58" s="75">
        <v>7.7790452790452796E-2</v>
      </c>
      <c r="T58" s="20">
        <v>44896</v>
      </c>
      <c r="U58" s="21">
        <f t="shared" si="31"/>
        <v>1.0752688172042909E-2</v>
      </c>
      <c r="V58" s="21">
        <f t="shared" si="31"/>
        <v>-1.9102196752626823E-3</v>
      </c>
      <c r="W58" s="21">
        <f t="shared" si="31"/>
        <v>4.8511576626240255E-2</v>
      </c>
      <c r="X58" s="21">
        <f t="shared" si="31"/>
        <v>7.5449796865930518E-3</v>
      </c>
      <c r="Y58" s="21">
        <f t="shared" si="31"/>
        <v>-2.1175224986765785E-3</v>
      </c>
      <c r="Z58" s="21">
        <f t="shared" si="31"/>
        <v>-1.6801493466085806E-2</v>
      </c>
      <c r="AA58" s="21">
        <f t="shared" si="31"/>
        <v>-0.12670671764063349</v>
      </c>
      <c r="AB58" s="21">
        <f t="shared" si="31"/>
        <v>1.7595307917889231E-3</v>
      </c>
      <c r="AC58" s="21">
        <f t="shared" si="31"/>
        <v>-2.457002457002434E-3</v>
      </c>
      <c r="AD58" s="21">
        <f t="shared" si="31"/>
        <v>1.1834319526627106E-2</v>
      </c>
      <c r="AE58" s="21">
        <f t="shared" si="31"/>
        <v>3.521126760563347E-3</v>
      </c>
      <c r="AF58" s="21">
        <f t="shared" si="31"/>
        <v>4.2216358839050729E-3</v>
      </c>
      <c r="AG58" s="21">
        <f t="shared" si="31"/>
        <v>-1.3460459899046581E-2</v>
      </c>
    </row>
    <row r="59" spans="4:33" x14ac:dyDescent="0.25">
      <c r="D59" s="45" t="s">
        <v>15</v>
      </c>
      <c r="E59" s="75">
        <v>7.7324373314470132E-2</v>
      </c>
      <c r="T59" s="20">
        <v>44927</v>
      </c>
      <c r="U59" s="21">
        <f t="shared" si="31"/>
        <v>2.7186761229314557E-2</v>
      </c>
      <c r="V59" s="21">
        <f t="shared" si="31"/>
        <v>8.1339712918659744E-3</v>
      </c>
      <c r="W59" s="21">
        <f t="shared" si="31"/>
        <v>2.2607781282860208E-2</v>
      </c>
      <c r="X59" s="21">
        <f t="shared" si="31"/>
        <v>5.7603686635944703E-3</v>
      </c>
      <c r="Y59" s="21">
        <f t="shared" si="31"/>
        <v>-6.8965517241379917E-3</v>
      </c>
      <c r="Z59" s="21">
        <f t="shared" si="31"/>
        <v>1.8987341772152618E-3</v>
      </c>
      <c r="AA59" s="21">
        <f t="shared" si="31"/>
        <v>-3.7523452157598496E-2</v>
      </c>
      <c r="AB59" s="21">
        <f t="shared" si="31"/>
        <v>5.854800936767817E-4</v>
      </c>
      <c r="AC59" s="21">
        <f t="shared" si="31"/>
        <v>-5.7471264367816325E-3</v>
      </c>
      <c r="AD59" s="21">
        <f t="shared" si="31"/>
        <v>1.5594541910331468E-2</v>
      </c>
      <c r="AE59" s="21">
        <f t="shared" si="31"/>
        <v>2.339181286549741E-3</v>
      </c>
      <c r="AF59" s="21">
        <f t="shared" si="31"/>
        <v>4.7293746715710832E-3</v>
      </c>
      <c r="AG59" s="21">
        <f t="shared" si="31"/>
        <v>4.5480386583284984E-3</v>
      </c>
    </row>
    <row r="60" spans="4:33" x14ac:dyDescent="0.25">
      <c r="D60" s="45" t="s">
        <v>13</v>
      </c>
      <c r="E60" s="75">
        <v>7.4387449321346721E-2</v>
      </c>
      <c r="T60" s="20">
        <v>44958</v>
      </c>
      <c r="U60" s="21">
        <f t="shared" si="31"/>
        <v>3.4522439585730398E-3</v>
      </c>
      <c r="V60" s="21">
        <f t="shared" si="31"/>
        <v>-1.423825344091125E-2</v>
      </c>
      <c r="W60" s="21">
        <f t="shared" si="31"/>
        <v>-9.9228791773778982E-2</v>
      </c>
      <c r="X60" s="21">
        <f t="shared" si="31"/>
        <v>1.5463917525773294E-2</v>
      </c>
      <c r="Y60" s="21">
        <f t="shared" si="31"/>
        <v>-4.2200854700854579E-2</v>
      </c>
      <c r="Z60" s="21">
        <f t="shared" si="31"/>
        <v>7.0751737207833149E-2</v>
      </c>
      <c r="AA60" s="21">
        <f t="shared" si="31"/>
        <v>-7.7972709551658026E-3</v>
      </c>
      <c r="AB60" s="21">
        <f t="shared" si="31"/>
        <v>5.8513750731418557E-4</v>
      </c>
      <c r="AC60" s="21">
        <f t="shared" si="31"/>
        <v>-9.0834021469859156E-3</v>
      </c>
      <c r="AD60" s="21">
        <f t="shared" si="31"/>
        <v>6.2380038387715112E-3</v>
      </c>
      <c r="AE60" s="21">
        <f t="shared" si="31"/>
        <v>5.2508751458576761E-3</v>
      </c>
      <c r="AF60" s="21">
        <f t="shared" si="31"/>
        <v>9.4142259414226534E-3</v>
      </c>
      <c r="AG60" s="21">
        <f t="shared" si="31"/>
        <v>1.6977928692700134E-3</v>
      </c>
    </row>
    <row r="61" spans="4:33" x14ac:dyDescent="0.25">
      <c r="D61" s="45" t="s">
        <v>10</v>
      </c>
      <c r="E61" s="75">
        <v>7.4233716475095773E-2</v>
      </c>
      <c r="T61" s="20">
        <v>44986</v>
      </c>
      <c r="U61" s="21">
        <f t="shared" si="31"/>
        <v>0</v>
      </c>
      <c r="V61" s="21">
        <f t="shared" si="31"/>
        <v>0</v>
      </c>
      <c r="W61" s="21">
        <f t="shared" si="31"/>
        <v>0</v>
      </c>
      <c r="X61" s="21">
        <f t="shared" si="31"/>
        <v>0</v>
      </c>
      <c r="Y61" s="21">
        <f t="shared" si="31"/>
        <v>-5.5772448410497898E-4</v>
      </c>
      <c r="Z61" s="21">
        <f t="shared" si="31"/>
        <v>0</v>
      </c>
      <c r="AA61" s="21">
        <f t="shared" si="31"/>
        <v>6.5487884741337755E-4</v>
      </c>
      <c r="AB61" s="21">
        <f t="shared" si="31"/>
        <v>5.8479532163739363E-4</v>
      </c>
      <c r="AC61" s="21">
        <f t="shared" si="31"/>
        <v>0</v>
      </c>
      <c r="AD61" s="21">
        <f t="shared" si="31"/>
        <v>0</v>
      </c>
      <c r="AE61" s="21">
        <f t="shared" si="31"/>
        <v>0</v>
      </c>
      <c r="AF61" s="21">
        <f t="shared" si="31"/>
        <v>0</v>
      </c>
      <c r="AG61" s="21">
        <f t="shared" si="31"/>
        <v>0</v>
      </c>
    </row>
    <row r="62" spans="4:33" x14ac:dyDescent="0.25">
      <c r="D62" s="45" t="s">
        <v>5</v>
      </c>
      <c r="E62" s="75">
        <v>7.4074074074074056E-2</v>
      </c>
      <c r="T62" s="20">
        <v>45017</v>
      </c>
      <c r="U62" s="21">
        <f t="shared" si="31"/>
        <v>-3.4403669724770315E-3</v>
      </c>
      <c r="V62" s="21">
        <f t="shared" si="31"/>
        <v>7.7034183919115207E-3</v>
      </c>
      <c r="W62" s="21">
        <f t="shared" si="31"/>
        <v>-3.1963470319634674E-2</v>
      </c>
      <c r="X62" s="21">
        <f t="shared" si="31"/>
        <v>6.2041737168640398E-3</v>
      </c>
      <c r="Y62" s="21">
        <f t="shared" si="31"/>
        <v>-2.3995535714285622E-2</v>
      </c>
      <c r="Z62" s="21">
        <f t="shared" si="31"/>
        <v>4.0117994100295054E-2</v>
      </c>
      <c r="AA62" s="21">
        <f t="shared" si="31"/>
        <v>1.7015706806282685E-2</v>
      </c>
      <c r="AB62" s="21">
        <f t="shared" si="31"/>
        <v>1.3442431326709593E-2</v>
      </c>
      <c r="AC62" s="21">
        <f t="shared" si="31"/>
        <v>1.0833333333333309E-2</v>
      </c>
      <c r="AD62" s="21">
        <f t="shared" si="31"/>
        <v>1.5259895088221351E-2</v>
      </c>
      <c r="AE62" s="21">
        <f t="shared" si="31"/>
        <v>3.4822983168891135E-3</v>
      </c>
      <c r="AF62" s="21">
        <f t="shared" si="31"/>
        <v>2.5906735751295338E-3</v>
      </c>
      <c r="AG62" s="21">
        <f t="shared" si="31"/>
        <v>5.0847457627118961E-3</v>
      </c>
    </row>
    <row r="63" spans="4:33" x14ac:dyDescent="0.25">
      <c r="D63" s="45" t="s">
        <v>3</v>
      </c>
      <c r="E63" s="75">
        <v>7.3237482788728492E-2</v>
      </c>
      <c r="T63" s="20">
        <v>45047</v>
      </c>
      <c r="U63" s="21">
        <f t="shared" si="31"/>
        <v>-5.7537399309564284E-4</v>
      </c>
      <c r="V63" s="21">
        <f t="shared" si="31"/>
        <v>2.3889154323936932E-2</v>
      </c>
      <c r="W63" s="21">
        <f t="shared" si="31"/>
        <v>2.122641509433959E-2</v>
      </c>
      <c r="X63" s="21">
        <f t="shared" si="31"/>
        <v>6.1659192825111791E-3</v>
      </c>
      <c r="Y63" s="21">
        <f t="shared" si="31"/>
        <v>-2.801600914808465E-2</v>
      </c>
      <c r="Z63" s="21">
        <f t="shared" si="31"/>
        <v>-2.32558139534885E-2</v>
      </c>
      <c r="AA63" s="21">
        <f t="shared" si="31"/>
        <v>3.6036036036036001E-2</v>
      </c>
      <c r="AB63" s="21">
        <f t="shared" si="31"/>
        <v>1.2687427912341341E-2</v>
      </c>
      <c r="AC63" s="21">
        <f t="shared" si="31"/>
        <v>1.1541632316570533E-2</v>
      </c>
      <c r="AD63" s="21">
        <f t="shared" si="31"/>
        <v>2.3954908407703118E-2</v>
      </c>
      <c r="AE63" s="21">
        <f t="shared" si="31"/>
        <v>2.8918449971081549E-3</v>
      </c>
      <c r="AF63" s="21">
        <f t="shared" si="31"/>
        <v>3.6175710594314658E-3</v>
      </c>
      <c r="AG63" s="21">
        <f t="shared" si="31"/>
        <v>6.7453625632377095E-3</v>
      </c>
    </row>
    <row r="64" spans="4:33" x14ac:dyDescent="0.25">
      <c r="D64" s="45" t="s">
        <v>9</v>
      </c>
      <c r="E64" s="75">
        <v>7.0027152491898045E-2</v>
      </c>
    </row>
    <row r="65" spans="4:5" x14ac:dyDescent="0.25">
      <c r="D65" s="45" t="s">
        <v>8</v>
      </c>
      <c r="E65" s="75">
        <v>6.9045230514240857E-2</v>
      </c>
    </row>
    <row r="66" spans="4:5" x14ac:dyDescent="0.25">
      <c r="D66" s="45" t="s">
        <v>11</v>
      </c>
      <c r="E66" s="75">
        <v>5.3062290514952336E-2</v>
      </c>
    </row>
  </sheetData>
  <sortState xmlns:xlrd2="http://schemas.microsoft.com/office/spreadsheetml/2017/richdata2" ref="D54:E66">
    <sortCondition descending="1" ref="E54:E66"/>
  </sortState>
  <mergeCells count="2">
    <mergeCell ref="G20:P25"/>
    <mergeCell ref="G28:P35"/>
  </mergeCells>
  <phoneticPr fontId="20" type="noConversion"/>
  <conditionalFormatting sqref="E4:E15">
    <cfRule type="colorScale" priority="4">
      <colorScale>
        <cfvo type="min"/>
        <cfvo type="percentile" val="50"/>
        <cfvo type="max"/>
        <color rgb="FF63BE7B"/>
        <color rgb="FFFFEB84"/>
        <color rgb="FFF8696B"/>
      </colorScale>
    </cfRule>
  </conditionalFormatting>
  <conditionalFormatting sqref="U21:AG32">
    <cfRule type="colorScale" priority="3">
      <colorScale>
        <cfvo type="min"/>
        <cfvo type="percentile" val="50"/>
        <cfvo type="max"/>
        <color rgb="FF63BE7B"/>
        <color rgb="FFFFEB84"/>
        <color rgb="FFF8696B"/>
      </colorScale>
    </cfRule>
  </conditionalFormatting>
  <conditionalFormatting sqref="U37:AG48">
    <cfRule type="colorScale" priority="2">
      <colorScale>
        <cfvo type="min"/>
        <cfvo type="percentile" val="50"/>
        <cfvo type="max"/>
        <color rgb="FF63BE7B"/>
        <color rgb="FFFFEB84"/>
        <color rgb="FFF8696B"/>
      </colorScale>
    </cfRule>
  </conditionalFormatting>
  <conditionalFormatting sqref="U52:AG63">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4C1BC-521C-444B-9CEC-EFCB4B22DC39}">
  <dimension ref="B2:Q51"/>
  <sheetViews>
    <sheetView zoomScale="85" zoomScaleNormal="85" workbookViewId="0">
      <selection activeCell="C3" sqref="C3:E3"/>
    </sheetView>
  </sheetViews>
  <sheetFormatPr defaultRowHeight="15" x14ac:dyDescent="0.25"/>
  <cols>
    <col min="2" max="2" width="7.28515625" bestFit="1" customWidth="1"/>
    <col min="3" max="3" width="7" bestFit="1" customWidth="1"/>
    <col min="4" max="4" width="17" bestFit="1" customWidth="1"/>
    <col min="5" max="5" width="13.140625" bestFit="1" customWidth="1"/>
    <col min="8" max="8" width="7.28515625" hidden="1" customWidth="1"/>
    <col min="9" max="9" width="7" hidden="1" customWidth="1"/>
    <col min="10" max="10" width="17" hidden="1" customWidth="1"/>
    <col min="11" max="11" width="13.140625" hidden="1" customWidth="1"/>
    <col min="12" max="13" width="0" hidden="1" customWidth="1"/>
    <col min="14" max="14" width="15.5703125" bestFit="1" customWidth="1"/>
    <col min="15" max="15" width="7" bestFit="1" customWidth="1"/>
    <col min="16" max="16" width="17" bestFit="1" customWidth="1"/>
    <col min="17" max="17" width="13.140625" bestFit="1" customWidth="1"/>
  </cols>
  <sheetData>
    <row r="2" spans="2:17" ht="15.75" thickBot="1" x14ac:dyDescent="0.3"/>
    <row r="3" spans="2:17" x14ac:dyDescent="0.25">
      <c r="B3" s="56" t="s">
        <v>69</v>
      </c>
      <c r="C3" s="57" t="s">
        <v>23</v>
      </c>
      <c r="D3" s="57" t="s">
        <v>59</v>
      </c>
      <c r="E3" s="57" t="s">
        <v>21</v>
      </c>
      <c r="N3" s="61" t="s">
        <v>69</v>
      </c>
      <c r="O3" s="62" t="s">
        <v>23</v>
      </c>
      <c r="P3" s="62" t="s">
        <v>59</v>
      </c>
      <c r="Q3" s="63" t="s">
        <v>21</v>
      </c>
    </row>
    <row r="4" spans="2:17" x14ac:dyDescent="0.25">
      <c r="B4" s="20">
        <v>43191</v>
      </c>
      <c r="C4" s="3">
        <f>VLOOKUP($B4,Table1_1[[Date]:[General index]],MATCH(C$3,Table1_1[[#Headers],[Date]:[General index]],0),0)</f>
        <v>135.19999999999999</v>
      </c>
      <c r="D4" s="3">
        <f>VLOOKUP($B4,Table1_1[[Date]:[General index]],MATCH(D$3,Table1_1[[#Headers],[Date]:[General index]],0),0)</f>
        <v>1757.1000000000001</v>
      </c>
      <c r="E4" s="3">
        <f>VLOOKUP($B4,Table1_1[[Date]:[General index]],MATCH(E$3,Table1_1[[#Headers],[Date]:[General index]],0),0)</f>
        <v>136.5</v>
      </c>
      <c r="N4" s="64" t="s">
        <v>82</v>
      </c>
      <c r="O4" s="21">
        <f>(C15-C4)/C4</f>
        <v>8.1360946745562143E-2</v>
      </c>
      <c r="P4" s="21">
        <f t="shared" ref="P4:Q4" si="0">(D15-D4)/D4</f>
        <v>3.3008935177280484E-3</v>
      </c>
      <c r="Q4" s="65">
        <f t="shared" si="0"/>
        <v>2.344322344322336E-2</v>
      </c>
    </row>
    <row r="5" spans="2:17" x14ac:dyDescent="0.25">
      <c r="B5" s="20">
        <v>43221</v>
      </c>
      <c r="C5" s="2">
        <v>136</v>
      </c>
      <c r="D5" s="2">
        <v>1759.8</v>
      </c>
      <c r="E5" s="2">
        <v>136.9</v>
      </c>
      <c r="N5" s="64" t="s">
        <v>83</v>
      </c>
      <c r="O5" s="21">
        <f>(C27-C16)/C27</f>
        <v>2.9248493105712561E-2</v>
      </c>
      <c r="P5" s="21">
        <f t="shared" ref="P5:Q5" si="1">(D27-D16)/D27</f>
        <v>3.2888236783792338E-2</v>
      </c>
      <c r="Q5" s="65">
        <f t="shared" si="1"/>
        <v>5.8123206850235136E-2</v>
      </c>
    </row>
    <row r="6" spans="2:17" x14ac:dyDescent="0.25">
      <c r="B6" s="20">
        <v>43252</v>
      </c>
      <c r="C6" s="2">
        <v>136.19999999999999</v>
      </c>
      <c r="D6" s="2">
        <v>1774.1000000000001</v>
      </c>
      <c r="E6" s="2">
        <v>138.1</v>
      </c>
      <c r="N6" s="64" t="s">
        <v>85</v>
      </c>
      <c r="O6" s="21">
        <f>(C39-C28)/C28</f>
        <v>7.2992700729927015E-2</v>
      </c>
      <c r="P6" s="21">
        <f t="shared" ref="P6:Q6" si="2">(D39-D28)/D28</f>
        <v>0.25679423183582906</v>
      </c>
      <c r="Q6" s="65">
        <f t="shared" si="2"/>
        <v>7.9111727966689846E-2</v>
      </c>
    </row>
    <row r="7" spans="2:17" ht="15.75" thickBot="1" x14ac:dyDescent="0.3">
      <c r="B7" s="20">
        <v>43282</v>
      </c>
      <c r="C7" s="2">
        <v>137</v>
      </c>
      <c r="D7" s="2">
        <v>1795.3</v>
      </c>
      <c r="E7" s="2">
        <v>139.69999999999999</v>
      </c>
      <c r="N7" s="66" t="s">
        <v>86</v>
      </c>
      <c r="O7" s="30">
        <f>(C51-C40)/C40</f>
        <v>6.5927295132470656E-2</v>
      </c>
      <c r="P7" s="30">
        <f t="shared" ref="P7:Q7" si="3">(D51-D40)/D40</f>
        <v>5.8185165447410675E-2</v>
      </c>
      <c r="Q7" s="67">
        <f t="shared" si="3"/>
        <v>7.455012853470433E-2</v>
      </c>
    </row>
    <row r="8" spans="2:17" x14ac:dyDescent="0.25">
      <c r="B8" s="20">
        <v>43313</v>
      </c>
      <c r="C8" s="2">
        <v>137.69999999999999</v>
      </c>
      <c r="D8" s="2">
        <v>1798.7000000000003</v>
      </c>
      <c r="E8" s="2">
        <v>140.9</v>
      </c>
    </row>
    <row r="9" spans="2:17" ht="15.75" thickBot="1" x14ac:dyDescent="0.3">
      <c r="B9" s="20">
        <v>43344</v>
      </c>
      <c r="C9" s="2">
        <v>138.4</v>
      </c>
      <c r="D9" s="2">
        <v>1779.5</v>
      </c>
      <c r="E9" s="2">
        <v>142.30000000000001</v>
      </c>
    </row>
    <row r="10" spans="2:17" ht="15" customHeight="1" x14ac:dyDescent="0.25">
      <c r="B10" s="20">
        <v>43374</v>
      </c>
      <c r="C10" s="2">
        <v>142.1</v>
      </c>
      <c r="D10" s="2">
        <v>1776.2</v>
      </c>
      <c r="E10" s="2">
        <v>145.30000000000001</v>
      </c>
      <c r="N10" s="125" t="s">
        <v>87</v>
      </c>
      <c r="O10" s="126"/>
      <c r="P10" s="126"/>
      <c r="Q10" s="127"/>
    </row>
    <row r="11" spans="2:17" ht="15" customHeight="1" x14ac:dyDescent="0.25">
      <c r="B11" s="20">
        <v>43405</v>
      </c>
      <c r="C11" s="2">
        <v>142.1</v>
      </c>
      <c r="D11" s="2">
        <v>1775.7000000000003</v>
      </c>
      <c r="E11" s="2">
        <v>145.1</v>
      </c>
      <c r="N11" s="128"/>
      <c r="O11" s="129"/>
      <c r="P11" s="129"/>
      <c r="Q11" s="130"/>
    </row>
    <row r="12" spans="2:17" ht="15.75" customHeight="1" thickBot="1" x14ac:dyDescent="0.3">
      <c r="B12" s="20">
        <v>43435</v>
      </c>
      <c r="C12" s="2">
        <v>144.9</v>
      </c>
      <c r="D12" s="2">
        <v>1762.7999999999997</v>
      </c>
      <c r="E12" s="2">
        <v>142.69999999999999</v>
      </c>
      <c r="N12" s="131"/>
      <c r="O12" s="132"/>
      <c r="P12" s="132"/>
      <c r="Q12" s="133"/>
    </row>
    <row r="13" spans="2:17" ht="15.75" thickBot="1" x14ac:dyDescent="0.3">
      <c r="B13" s="20">
        <v>43466</v>
      </c>
      <c r="C13" s="2">
        <v>145.1</v>
      </c>
      <c r="D13" s="2">
        <v>1753.3999999999999</v>
      </c>
      <c r="E13" s="2">
        <v>139.5</v>
      </c>
    </row>
    <row r="14" spans="2:17" x14ac:dyDescent="0.25">
      <c r="B14" s="20">
        <v>43497</v>
      </c>
      <c r="C14" s="2">
        <v>145.6</v>
      </c>
      <c r="D14" s="2">
        <v>1757.1</v>
      </c>
      <c r="E14" s="2">
        <v>138.4</v>
      </c>
      <c r="N14" s="134" t="s">
        <v>88</v>
      </c>
      <c r="O14" s="135"/>
      <c r="P14" s="135"/>
      <c r="Q14" s="136"/>
    </row>
    <row r="15" spans="2:17" x14ac:dyDescent="0.25">
      <c r="B15" s="20">
        <v>43525</v>
      </c>
      <c r="C15" s="2">
        <v>146.19999999999999</v>
      </c>
      <c r="D15" s="2">
        <v>1762.9</v>
      </c>
      <c r="E15" s="2">
        <v>139.69999999999999</v>
      </c>
      <c r="N15" s="137"/>
      <c r="O15" s="138"/>
      <c r="P15" s="138"/>
      <c r="Q15" s="139"/>
    </row>
    <row r="16" spans="2:17" ht="15.75" thickBot="1" x14ac:dyDescent="0.3">
      <c r="B16" s="20">
        <v>43556</v>
      </c>
      <c r="C16" s="60">
        <v>147.84545449999999</v>
      </c>
      <c r="D16" s="60">
        <v>1833.0636360000001</v>
      </c>
      <c r="E16" s="60">
        <v>140.24545449999999</v>
      </c>
      <c r="N16" s="140"/>
      <c r="O16" s="141"/>
      <c r="P16" s="141"/>
      <c r="Q16" s="142"/>
    </row>
    <row r="17" spans="2:17" ht="15.75" thickBot="1" x14ac:dyDescent="0.3">
      <c r="B17" s="20">
        <v>43586</v>
      </c>
      <c r="C17" s="2">
        <v>146.9</v>
      </c>
      <c r="D17" s="2">
        <v>1791.9000000000003</v>
      </c>
      <c r="E17" s="2">
        <v>140.30000000000001</v>
      </c>
    </row>
    <row r="18" spans="2:17" ht="15" customHeight="1" x14ac:dyDescent="0.25">
      <c r="B18" s="20">
        <v>43617</v>
      </c>
      <c r="C18" s="2">
        <v>147.4</v>
      </c>
      <c r="D18" s="2">
        <v>1814.1000000000001</v>
      </c>
      <c r="E18" s="2">
        <v>141.19999999999999</v>
      </c>
      <c r="N18" s="125" t="s">
        <v>89</v>
      </c>
      <c r="O18" s="126"/>
      <c r="P18" s="126"/>
      <c r="Q18" s="127"/>
    </row>
    <row r="19" spans="2:17" x14ac:dyDescent="0.25">
      <c r="B19" s="20">
        <v>43647</v>
      </c>
      <c r="C19" s="2">
        <v>147.9</v>
      </c>
      <c r="D19" s="2">
        <v>1837.5</v>
      </c>
      <c r="E19" s="2">
        <v>139.30000000000001</v>
      </c>
      <c r="N19" s="128"/>
      <c r="O19" s="129"/>
      <c r="P19" s="129"/>
      <c r="Q19" s="130"/>
    </row>
    <row r="20" spans="2:17" ht="15.75" thickBot="1" x14ac:dyDescent="0.3">
      <c r="B20" s="20">
        <v>43678</v>
      </c>
      <c r="C20" s="2">
        <v>148.5</v>
      </c>
      <c r="D20" s="2">
        <v>1846.5</v>
      </c>
      <c r="E20" s="2">
        <v>138.5</v>
      </c>
      <c r="N20" s="131"/>
      <c r="O20" s="132"/>
      <c r="P20" s="132"/>
      <c r="Q20" s="133"/>
    </row>
    <row r="21" spans="2:17" x14ac:dyDescent="0.25">
      <c r="B21" s="20">
        <v>43709</v>
      </c>
      <c r="C21" s="2">
        <v>149</v>
      </c>
      <c r="D21" s="2">
        <v>1857.6999999999998</v>
      </c>
      <c r="E21" s="2">
        <v>139.19999999999999</v>
      </c>
    </row>
    <row r="22" spans="2:17" x14ac:dyDescent="0.25">
      <c r="B22" s="20">
        <v>43739</v>
      </c>
      <c r="C22" s="2">
        <v>149.4</v>
      </c>
      <c r="D22" s="2">
        <v>1885.5999999999997</v>
      </c>
      <c r="E22" s="2">
        <v>140.6</v>
      </c>
    </row>
    <row r="23" spans="2:17" x14ac:dyDescent="0.25">
      <c r="B23" s="20">
        <v>43770</v>
      </c>
      <c r="C23" s="2">
        <v>149.9</v>
      </c>
      <c r="D23" s="2">
        <v>1910.9</v>
      </c>
      <c r="E23" s="2">
        <v>142.30000000000001</v>
      </c>
    </row>
    <row r="24" spans="2:17" x14ac:dyDescent="0.25">
      <c r="B24" s="20">
        <v>43800</v>
      </c>
      <c r="C24" s="2">
        <v>150.4</v>
      </c>
      <c r="D24" s="2">
        <v>1946.1000000000001</v>
      </c>
      <c r="E24" s="2">
        <v>143.69999999999999</v>
      </c>
    </row>
    <row r="25" spans="2:17" x14ac:dyDescent="0.25">
      <c r="B25" s="20">
        <v>43831</v>
      </c>
      <c r="C25" s="2">
        <v>151.19999999999999</v>
      </c>
      <c r="D25" s="2">
        <v>1940.3999999999999</v>
      </c>
      <c r="E25" s="2">
        <v>144.6</v>
      </c>
    </row>
    <row r="26" spans="2:17" x14ac:dyDescent="0.25">
      <c r="B26" s="20">
        <v>43862</v>
      </c>
      <c r="C26" s="2">
        <v>151.69999999999999</v>
      </c>
      <c r="D26" s="2">
        <v>1911.6</v>
      </c>
      <c r="E26" s="2">
        <v>147.19999999999999</v>
      </c>
    </row>
    <row r="27" spans="2:17" x14ac:dyDescent="0.25">
      <c r="B27" s="58">
        <v>43891</v>
      </c>
      <c r="C27" s="59">
        <v>152.30000000000001</v>
      </c>
      <c r="D27" s="59">
        <v>1895.4</v>
      </c>
      <c r="E27" s="59">
        <v>148.9</v>
      </c>
    </row>
    <row r="28" spans="2:17" x14ac:dyDescent="0.25">
      <c r="B28" s="20">
        <v>43922</v>
      </c>
      <c r="C28" s="2">
        <v>150.69999999999999</v>
      </c>
      <c r="D28" s="2">
        <v>1622.7</v>
      </c>
      <c r="E28" s="2">
        <v>144.1</v>
      </c>
    </row>
    <row r="29" spans="2:17" x14ac:dyDescent="0.25">
      <c r="B29" s="20">
        <v>43952</v>
      </c>
      <c r="C29" s="2" t="s">
        <v>32</v>
      </c>
      <c r="D29" s="2">
        <v>0</v>
      </c>
      <c r="E29" s="2" t="s">
        <v>32</v>
      </c>
    </row>
    <row r="30" spans="2:17" x14ac:dyDescent="0.25">
      <c r="B30" s="20">
        <v>43983</v>
      </c>
      <c r="C30" s="2">
        <v>154.4</v>
      </c>
      <c r="D30" s="2">
        <v>1966.8000000000002</v>
      </c>
      <c r="E30" s="2">
        <v>141.9</v>
      </c>
    </row>
    <row r="31" spans="2:17" x14ac:dyDescent="0.25">
      <c r="B31" s="20">
        <v>44013</v>
      </c>
      <c r="C31" s="2">
        <v>154.4</v>
      </c>
      <c r="D31" s="2">
        <v>1966.8000000000002</v>
      </c>
      <c r="E31" s="2">
        <v>141.9</v>
      </c>
    </row>
    <row r="32" spans="2:17" x14ac:dyDescent="0.25">
      <c r="B32" s="20">
        <v>44044</v>
      </c>
      <c r="C32" s="2">
        <v>155</v>
      </c>
      <c r="D32" s="2">
        <v>1995.1999999999998</v>
      </c>
      <c r="E32" s="2">
        <v>143</v>
      </c>
    </row>
    <row r="33" spans="2:5" x14ac:dyDescent="0.25">
      <c r="B33" s="20">
        <v>44075</v>
      </c>
      <c r="C33" s="2">
        <v>155.6</v>
      </c>
      <c r="D33" s="2">
        <v>2007</v>
      </c>
      <c r="E33" s="2">
        <v>142.9</v>
      </c>
    </row>
    <row r="34" spans="2:5" x14ac:dyDescent="0.25">
      <c r="B34" s="20">
        <v>44105</v>
      </c>
      <c r="C34" s="2">
        <v>156.30000000000001</v>
      </c>
      <c r="D34" s="2">
        <v>2048.6000000000004</v>
      </c>
      <c r="E34" s="2">
        <v>143.1</v>
      </c>
    </row>
    <row r="35" spans="2:5" x14ac:dyDescent="0.25">
      <c r="B35" s="20">
        <v>44136</v>
      </c>
      <c r="C35" s="2">
        <v>157.19999999999999</v>
      </c>
      <c r="D35" s="2">
        <v>2095.6</v>
      </c>
      <c r="E35" s="2">
        <v>143.6</v>
      </c>
    </row>
    <row r="36" spans="2:5" x14ac:dyDescent="0.25">
      <c r="B36" s="20">
        <v>44166</v>
      </c>
      <c r="C36" s="2">
        <v>158.30000000000001</v>
      </c>
      <c r="D36" s="2">
        <v>2109.1</v>
      </c>
      <c r="E36" s="2">
        <v>144.6</v>
      </c>
    </row>
    <row r="37" spans="2:5" x14ac:dyDescent="0.25">
      <c r="B37" s="20">
        <v>44197</v>
      </c>
      <c r="C37" s="2">
        <v>159.30000000000001</v>
      </c>
      <c r="D37" s="2">
        <v>2076.5</v>
      </c>
      <c r="E37" s="2">
        <v>147.9</v>
      </c>
    </row>
    <row r="38" spans="2:5" x14ac:dyDescent="0.25">
      <c r="B38" s="20">
        <v>44228</v>
      </c>
      <c r="C38" s="2">
        <v>161.30000000000001</v>
      </c>
      <c r="D38" s="2">
        <v>2039.3000000000002</v>
      </c>
      <c r="E38" s="2">
        <v>152.4</v>
      </c>
    </row>
    <row r="39" spans="2:5" x14ac:dyDescent="0.25">
      <c r="B39" s="20">
        <v>44256</v>
      </c>
      <c r="C39" s="2">
        <v>161.69999999999999</v>
      </c>
      <c r="D39" s="2">
        <v>2039.3999999999999</v>
      </c>
      <c r="E39" s="2">
        <v>155.5</v>
      </c>
    </row>
    <row r="40" spans="2:5" x14ac:dyDescent="0.25">
      <c r="B40" s="20">
        <v>44287</v>
      </c>
      <c r="C40" s="2">
        <v>162.30000000000001</v>
      </c>
      <c r="D40" s="2">
        <v>2064.1</v>
      </c>
      <c r="E40" s="2">
        <v>155.6</v>
      </c>
    </row>
    <row r="41" spans="2:5" x14ac:dyDescent="0.25">
      <c r="B41" s="20">
        <v>44317</v>
      </c>
      <c r="C41" s="2">
        <v>165.8</v>
      </c>
      <c r="D41" s="2">
        <v>2105.7000000000003</v>
      </c>
      <c r="E41" s="2">
        <v>159.4</v>
      </c>
    </row>
    <row r="42" spans="2:5" x14ac:dyDescent="0.25">
      <c r="B42" s="20">
        <v>44348</v>
      </c>
      <c r="C42" s="2">
        <v>166.3</v>
      </c>
      <c r="D42" s="2">
        <v>2133.9</v>
      </c>
      <c r="E42" s="2">
        <v>159.80000000000001</v>
      </c>
    </row>
    <row r="43" spans="2:5" x14ac:dyDescent="0.25">
      <c r="B43" s="20">
        <v>44378</v>
      </c>
      <c r="C43" s="2">
        <v>167</v>
      </c>
      <c r="D43" s="2">
        <v>2147</v>
      </c>
      <c r="E43" s="2">
        <v>160.69999999999999</v>
      </c>
    </row>
    <row r="44" spans="2:5" x14ac:dyDescent="0.25">
      <c r="B44" s="20">
        <v>44409</v>
      </c>
      <c r="C44" s="2">
        <v>168.4</v>
      </c>
      <c r="D44" s="2">
        <v>2142</v>
      </c>
      <c r="E44" s="2">
        <v>162.6</v>
      </c>
    </row>
    <row r="45" spans="2:5" x14ac:dyDescent="0.25">
      <c r="B45" s="20">
        <v>44440</v>
      </c>
      <c r="C45" s="2">
        <v>168.4</v>
      </c>
      <c r="D45" s="2">
        <v>2142</v>
      </c>
      <c r="E45" s="2">
        <v>162.6</v>
      </c>
    </row>
    <row r="46" spans="2:5" x14ac:dyDescent="0.25">
      <c r="B46" s="20">
        <v>44470</v>
      </c>
      <c r="C46" s="2">
        <v>169.1</v>
      </c>
      <c r="D46" s="2">
        <v>2175.5</v>
      </c>
      <c r="E46" s="2">
        <v>164.2</v>
      </c>
    </row>
    <row r="47" spans="2:5" x14ac:dyDescent="0.25">
      <c r="B47" s="20">
        <v>44501</v>
      </c>
      <c r="C47" s="2">
        <v>169.9</v>
      </c>
      <c r="D47" s="2">
        <v>2194.1</v>
      </c>
      <c r="E47" s="2">
        <v>163.9</v>
      </c>
    </row>
    <row r="48" spans="2:5" x14ac:dyDescent="0.25">
      <c r="B48" s="20">
        <v>44531</v>
      </c>
      <c r="C48" s="2">
        <v>170.6</v>
      </c>
      <c r="D48" s="2">
        <v>2180.9</v>
      </c>
      <c r="E48" s="2">
        <v>164.1</v>
      </c>
    </row>
    <row r="49" spans="2:5" x14ac:dyDescent="0.25">
      <c r="B49" s="20">
        <v>44562</v>
      </c>
      <c r="C49" s="2">
        <v>171.4</v>
      </c>
      <c r="D49" s="2">
        <v>2164.1999999999998</v>
      </c>
      <c r="E49" s="2">
        <v>164.2</v>
      </c>
    </row>
    <row r="50" spans="2:5" x14ac:dyDescent="0.25">
      <c r="B50" s="20">
        <v>44593</v>
      </c>
      <c r="C50" s="2">
        <v>172.2</v>
      </c>
      <c r="D50" s="2">
        <v>2161.2000000000003</v>
      </c>
      <c r="E50" s="2">
        <v>165.7</v>
      </c>
    </row>
    <row r="51" spans="2:5" x14ac:dyDescent="0.25">
      <c r="B51" s="20">
        <v>44621</v>
      </c>
      <c r="C51" s="2">
        <v>173</v>
      </c>
      <c r="D51" s="2">
        <v>2184.2000000000003</v>
      </c>
      <c r="E51" s="2">
        <v>167.2</v>
      </c>
    </row>
  </sheetData>
  <mergeCells count="3">
    <mergeCell ref="N10:Q12"/>
    <mergeCell ref="N14:Q16"/>
    <mergeCell ref="N18:Q20"/>
  </mergeCells>
  <phoneticPr fontId="20" type="noConversion"/>
  <conditionalFormatting sqref="O4:Q7">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641C-D237-4FDC-B85F-5CAD0D44EE44}">
  <dimension ref="A1:I33"/>
  <sheetViews>
    <sheetView zoomScale="80" zoomScaleNormal="80" workbookViewId="0">
      <selection activeCell="R29" sqref="R29"/>
    </sheetView>
  </sheetViews>
  <sheetFormatPr defaultRowHeight="15" x14ac:dyDescent="0.25"/>
  <cols>
    <col min="1" max="1" width="10" bestFit="1" customWidth="1"/>
    <col min="2" max="2" width="39.5703125" customWidth="1"/>
    <col min="3" max="3" width="13.140625" bestFit="1" customWidth="1"/>
    <col min="4" max="4" width="13.7109375" bestFit="1" customWidth="1"/>
    <col min="6" max="6" width="49.5703125" bestFit="1" customWidth="1"/>
  </cols>
  <sheetData>
    <row r="1" spans="1:7" x14ac:dyDescent="0.25">
      <c r="A1" s="55" t="s">
        <v>90</v>
      </c>
      <c r="B1" s="55" t="s">
        <v>91</v>
      </c>
      <c r="C1" s="57" t="s">
        <v>21</v>
      </c>
      <c r="D1" s="57" t="s">
        <v>29</v>
      </c>
    </row>
    <row r="2" spans="1:7" x14ac:dyDescent="0.25">
      <c r="A2" s="20">
        <v>44197</v>
      </c>
      <c r="B2" s="3">
        <f>VLOOKUP(A2,'Crude oil Prices'!A1:B48,2,0)</f>
        <v>54.79</v>
      </c>
      <c r="C2" s="3">
        <f>VLOOKUP($A2,Table1_1[[Date]:[General index]],MATCH('ETA 5'!$C$1,Table1_1[[#Headers],[Date]:[General index]],0),0)</f>
        <v>147.9</v>
      </c>
      <c r="D2" s="3">
        <f>VLOOKUP($A2,Table1_1[[Date]:[General index]],MATCH('ETA 5'!$D$1,Table1_1[[#Headers],[Date]:[General index]],0),0)</f>
        <v>157.30000000000001</v>
      </c>
    </row>
    <row r="3" spans="1:7" x14ac:dyDescent="0.25">
      <c r="A3" s="20">
        <v>44228</v>
      </c>
      <c r="B3" s="2">
        <v>61.22</v>
      </c>
      <c r="C3" s="2">
        <v>152.4</v>
      </c>
      <c r="D3" s="2">
        <v>156.6</v>
      </c>
    </row>
    <row r="4" spans="1:7" x14ac:dyDescent="0.25">
      <c r="A4" s="20">
        <v>44256</v>
      </c>
      <c r="B4" s="2">
        <v>64.73</v>
      </c>
      <c r="C4" s="2">
        <v>155.5</v>
      </c>
      <c r="D4" s="2">
        <v>156.80000000000001</v>
      </c>
    </row>
    <row r="5" spans="1:7" x14ac:dyDescent="0.25">
      <c r="A5" s="20">
        <v>44287</v>
      </c>
      <c r="B5" s="2">
        <v>63.4</v>
      </c>
      <c r="C5" s="2">
        <v>155.6</v>
      </c>
      <c r="D5" s="2">
        <v>157.80000000000001</v>
      </c>
    </row>
    <row r="6" spans="1:7" x14ac:dyDescent="0.25">
      <c r="A6" s="20">
        <v>44317</v>
      </c>
      <c r="B6" s="2">
        <v>66.95</v>
      </c>
      <c r="C6" s="2">
        <v>159.4</v>
      </c>
      <c r="D6" s="2">
        <v>160.4</v>
      </c>
    </row>
    <row r="7" spans="1:7" x14ac:dyDescent="0.25">
      <c r="A7" s="20">
        <v>44348</v>
      </c>
      <c r="B7" s="2">
        <v>71.98</v>
      </c>
      <c r="C7" s="2">
        <v>159.80000000000001</v>
      </c>
      <c r="D7" s="2">
        <v>161.30000000000001</v>
      </c>
      <c r="F7" s="68" t="s">
        <v>92</v>
      </c>
      <c r="G7" s="69">
        <f>CORREL(B2:B25,C2:C25)</f>
        <v>0.73694674441205432</v>
      </c>
    </row>
    <row r="8" spans="1:7" x14ac:dyDescent="0.25">
      <c r="A8" s="20">
        <v>44378</v>
      </c>
      <c r="B8" s="2">
        <v>73.540000000000006</v>
      </c>
      <c r="C8" s="2">
        <v>160.69999999999999</v>
      </c>
      <c r="D8" s="2">
        <v>162.5</v>
      </c>
      <c r="F8" s="68" t="s">
        <v>93</v>
      </c>
      <c r="G8" s="69">
        <f>CORREL($B$2:$B$25,$D$2:$D$25)</f>
        <v>0.7409830038505163</v>
      </c>
    </row>
    <row r="9" spans="1:7" x14ac:dyDescent="0.25">
      <c r="A9" s="20">
        <v>44409</v>
      </c>
      <c r="B9" s="2">
        <v>69.8</v>
      </c>
      <c r="C9" s="2">
        <v>162.6</v>
      </c>
      <c r="D9" s="2">
        <v>163.19999999999999</v>
      </c>
    </row>
    <row r="10" spans="1:7" x14ac:dyDescent="0.25">
      <c r="A10" s="20">
        <v>44440</v>
      </c>
      <c r="B10" s="2">
        <v>73.13</v>
      </c>
      <c r="C10" s="2">
        <v>162.6</v>
      </c>
      <c r="D10" s="2">
        <v>163.19999999999999</v>
      </c>
    </row>
    <row r="11" spans="1:7" x14ac:dyDescent="0.25">
      <c r="A11" s="20">
        <v>44470</v>
      </c>
      <c r="B11" s="2">
        <v>82.11</v>
      </c>
      <c r="C11" s="2">
        <v>164.2</v>
      </c>
      <c r="D11" s="2">
        <v>165.5</v>
      </c>
    </row>
    <row r="12" spans="1:7" x14ac:dyDescent="0.25">
      <c r="A12" s="20">
        <v>44501</v>
      </c>
      <c r="B12" s="2">
        <v>80.64</v>
      </c>
      <c r="C12" s="2">
        <v>163.9</v>
      </c>
      <c r="D12" s="2">
        <v>166.7</v>
      </c>
    </row>
    <row r="13" spans="1:7" x14ac:dyDescent="0.25">
      <c r="A13" s="20">
        <v>44531</v>
      </c>
      <c r="B13" s="2">
        <v>73.3</v>
      </c>
      <c r="C13" s="2">
        <v>164.1</v>
      </c>
      <c r="D13" s="2">
        <v>166.2</v>
      </c>
    </row>
    <row r="14" spans="1:7" x14ac:dyDescent="0.25">
      <c r="A14" s="20">
        <v>44562</v>
      </c>
      <c r="B14" s="2">
        <v>84.67</v>
      </c>
      <c r="C14" s="2">
        <v>164.2</v>
      </c>
      <c r="D14" s="2">
        <v>165.7</v>
      </c>
    </row>
    <row r="15" spans="1:7" x14ac:dyDescent="0.25">
      <c r="A15" s="20">
        <v>44593</v>
      </c>
      <c r="B15" s="2">
        <v>94.07</v>
      </c>
      <c r="C15" s="2">
        <v>165.7</v>
      </c>
      <c r="D15" s="2">
        <v>166.1</v>
      </c>
    </row>
    <row r="16" spans="1:7" x14ac:dyDescent="0.25">
      <c r="A16" s="20">
        <v>44621</v>
      </c>
      <c r="B16" s="2">
        <v>112.87</v>
      </c>
      <c r="C16" s="2">
        <v>167.2</v>
      </c>
      <c r="D16" s="2">
        <v>167.7</v>
      </c>
    </row>
    <row r="17" spans="1:9" x14ac:dyDescent="0.25">
      <c r="A17" s="20">
        <v>44652</v>
      </c>
      <c r="B17" s="2">
        <v>102.97</v>
      </c>
      <c r="C17" s="2">
        <v>172.2</v>
      </c>
      <c r="D17" s="2">
        <v>170.1</v>
      </c>
    </row>
    <row r="18" spans="1:9" x14ac:dyDescent="0.25">
      <c r="A18" s="20">
        <v>44682</v>
      </c>
      <c r="B18" s="2">
        <v>109.51</v>
      </c>
      <c r="C18" s="2">
        <v>174.6</v>
      </c>
      <c r="D18" s="2">
        <v>171.7</v>
      </c>
    </row>
    <row r="19" spans="1:9" x14ac:dyDescent="0.25">
      <c r="A19" s="20">
        <v>44713</v>
      </c>
      <c r="B19" s="2">
        <v>116.01</v>
      </c>
      <c r="C19" s="2">
        <v>176</v>
      </c>
      <c r="D19" s="2">
        <v>172.6</v>
      </c>
    </row>
    <row r="20" spans="1:9" x14ac:dyDescent="0.25">
      <c r="A20" s="20">
        <v>44743</v>
      </c>
      <c r="B20" s="2">
        <v>105.49</v>
      </c>
      <c r="C20" s="2">
        <v>179.6</v>
      </c>
      <c r="D20" s="2">
        <v>173.4</v>
      </c>
    </row>
    <row r="21" spans="1:9" x14ac:dyDescent="0.25">
      <c r="A21" s="20">
        <v>44774</v>
      </c>
      <c r="B21" s="2">
        <v>97.4</v>
      </c>
      <c r="C21" s="2">
        <v>178.8</v>
      </c>
      <c r="D21" s="2">
        <v>174.3</v>
      </c>
    </row>
    <row r="22" spans="1:9" x14ac:dyDescent="0.25">
      <c r="A22" s="20">
        <v>44805</v>
      </c>
      <c r="B22" s="2">
        <v>90.71</v>
      </c>
      <c r="C22" s="2">
        <v>179.5</v>
      </c>
      <c r="D22" s="2">
        <v>175.3</v>
      </c>
    </row>
    <row r="23" spans="1:9" x14ac:dyDescent="0.25">
      <c r="A23" s="20">
        <v>44835</v>
      </c>
      <c r="B23" s="2">
        <v>91.7</v>
      </c>
      <c r="C23" s="2">
        <v>180.5</v>
      </c>
      <c r="D23" s="2">
        <v>176.7</v>
      </c>
    </row>
    <row r="24" spans="1:9" x14ac:dyDescent="0.25">
      <c r="A24" s="20">
        <v>44866</v>
      </c>
      <c r="B24" s="2">
        <v>87.55</v>
      </c>
      <c r="C24" s="2">
        <v>181.3</v>
      </c>
      <c r="D24" s="2">
        <v>176.5</v>
      </c>
    </row>
    <row r="25" spans="1:9" x14ac:dyDescent="0.25">
      <c r="A25" s="20">
        <v>44896</v>
      </c>
      <c r="B25" s="2">
        <v>78.099999999999994</v>
      </c>
      <c r="C25" s="2">
        <v>182</v>
      </c>
      <c r="D25" s="2">
        <v>175.7</v>
      </c>
    </row>
    <row r="26" spans="1:9" ht="15.75" thickBot="1" x14ac:dyDescent="0.3">
      <c r="A26" s="20">
        <v>44927</v>
      </c>
      <c r="B26" s="2">
        <v>80.92</v>
      </c>
      <c r="C26" s="2">
        <v>182</v>
      </c>
      <c r="D26" s="2">
        <v>176.5</v>
      </c>
    </row>
    <row r="27" spans="1:9" ht="15" customHeight="1" x14ac:dyDescent="0.25">
      <c r="A27" s="20">
        <v>44958</v>
      </c>
      <c r="B27" s="2">
        <v>82.28</v>
      </c>
      <c r="C27" s="2">
        <v>182.1</v>
      </c>
      <c r="D27" s="2">
        <v>177.2</v>
      </c>
      <c r="F27" s="125" t="s">
        <v>94</v>
      </c>
      <c r="G27" s="126"/>
      <c r="H27" s="126"/>
      <c r="I27" s="127"/>
    </row>
    <row r="28" spans="1:9" x14ac:dyDescent="0.25">
      <c r="F28" s="128"/>
      <c r="G28" s="129"/>
      <c r="H28" s="129"/>
      <c r="I28" s="130"/>
    </row>
    <row r="29" spans="1:9" x14ac:dyDescent="0.25">
      <c r="F29" s="128"/>
      <c r="G29" s="129"/>
      <c r="H29" s="129"/>
      <c r="I29" s="130"/>
    </row>
    <row r="30" spans="1:9" x14ac:dyDescent="0.25">
      <c r="F30" s="128"/>
      <c r="G30" s="129"/>
      <c r="H30" s="129"/>
      <c r="I30" s="130"/>
    </row>
    <row r="31" spans="1:9" x14ac:dyDescent="0.25">
      <c r="F31" s="128"/>
      <c r="G31" s="129"/>
      <c r="H31" s="129"/>
      <c r="I31" s="130"/>
    </row>
    <row r="32" spans="1:9" x14ac:dyDescent="0.25">
      <c r="F32" s="128"/>
      <c r="G32" s="129"/>
      <c r="H32" s="129"/>
      <c r="I32" s="130"/>
    </row>
    <row r="33" spans="6:9" ht="15.75" thickBot="1" x14ac:dyDescent="0.3">
      <c r="F33" s="131"/>
      <c r="G33" s="132"/>
      <c r="H33" s="132"/>
      <c r="I33" s="133"/>
    </row>
  </sheetData>
  <autoFilter ref="A1:B25" xr:uid="{8C2E641C-D237-4FDC-B85F-5CAD0D44EE44}"/>
  <mergeCells count="1">
    <mergeCell ref="F27:I33"/>
  </mergeCells>
  <pageMargins left="0.7" right="0.7" top="0.75" bottom="0.75" header="0.3" footer="0.3"/>
  <ignoredErrors>
    <ignoredError sqref="G7"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2532-68F0-46AD-8A23-BB00DA9DF919}">
  <dimension ref="A1:AD373"/>
  <sheetViews>
    <sheetView topLeftCell="E1" workbookViewId="0">
      <selection activeCell="K39" sqref="K39"/>
    </sheetView>
  </sheetViews>
  <sheetFormatPr defaultRowHeight="15" x14ac:dyDescent="0.25"/>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2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2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znTIrVX+3lKqbXn3/Lt4chSNbrwBVb3++FROl7X2PNHT6KzaDF/i+DHrC8nvhS7qANAfc9ObnxrsdSq99/9oAQ==" saltValue="gyd1N3dIiHAwZH6+INGVIw==" spinCount="100000"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C79C-45CB-4C9A-9C58-26A025B6A664}">
  <dimension ref="B1:Q29"/>
  <sheetViews>
    <sheetView zoomScale="85" zoomScaleNormal="85" workbookViewId="0">
      <selection activeCell="I14" sqref="I14"/>
    </sheetView>
  </sheetViews>
  <sheetFormatPr defaultRowHeight="15" x14ac:dyDescent="0.25"/>
  <cols>
    <col min="2" max="2" width="33.42578125" bestFit="1" customWidth="1"/>
    <col min="3" max="3" width="28.42578125" bestFit="1" customWidth="1"/>
    <col min="9" max="9" width="12" customWidth="1"/>
    <col min="15" max="15" width="31.7109375" bestFit="1" customWidth="1"/>
    <col min="16" max="16" width="17" bestFit="1" customWidth="1"/>
  </cols>
  <sheetData>
    <row r="1" spans="2:17" ht="15.75" thickBot="1" x14ac:dyDescent="0.3"/>
    <row r="2" spans="2:17" ht="15.75" thickBot="1" x14ac:dyDescent="0.3">
      <c r="B2" s="85" t="s">
        <v>96</v>
      </c>
      <c r="C2" s="86" t="s">
        <v>97</v>
      </c>
      <c r="O2" s="89" t="s">
        <v>99</v>
      </c>
      <c r="P2" s="89" t="s">
        <v>100</v>
      </c>
    </row>
    <row r="3" spans="2:17" x14ac:dyDescent="0.25">
      <c r="B3" s="81" t="s">
        <v>3</v>
      </c>
      <c r="C3" s="90" t="s">
        <v>59</v>
      </c>
    </row>
    <row r="4" spans="2:17" x14ac:dyDescent="0.25">
      <c r="B4" s="9" t="s">
        <v>4</v>
      </c>
      <c r="C4" s="91"/>
    </row>
    <row r="5" spans="2:17" x14ac:dyDescent="0.25">
      <c r="B5" s="9" t="s">
        <v>5</v>
      </c>
      <c r="C5" s="91"/>
    </row>
    <row r="6" spans="2:17" x14ac:dyDescent="0.25">
      <c r="B6" s="9" t="s">
        <v>6</v>
      </c>
      <c r="C6" s="91"/>
    </row>
    <row r="7" spans="2:17" ht="15.75" thickBot="1" x14ac:dyDescent="0.3">
      <c r="B7" s="9" t="s">
        <v>7</v>
      </c>
      <c r="C7" s="91"/>
    </row>
    <row r="8" spans="2:17" x14ac:dyDescent="0.25">
      <c r="B8" s="9" t="s">
        <v>8</v>
      </c>
      <c r="C8" s="91"/>
      <c r="G8" s="96" t="s">
        <v>72</v>
      </c>
      <c r="H8" s="97"/>
      <c r="I8" s="97"/>
      <c r="J8" s="98"/>
      <c r="O8" s="87" t="s">
        <v>84</v>
      </c>
      <c r="P8" s="57" t="s">
        <v>23</v>
      </c>
      <c r="Q8" s="88">
        <v>147.84545449999999</v>
      </c>
    </row>
    <row r="9" spans="2:17" ht="15.75" thickBot="1" x14ac:dyDescent="0.3">
      <c r="B9" s="9" t="s">
        <v>9</v>
      </c>
      <c r="C9" s="91"/>
      <c r="G9" s="99"/>
      <c r="H9" s="100"/>
      <c r="I9" s="100"/>
      <c r="J9" s="101"/>
      <c r="O9" s="95" t="s">
        <v>98</v>
      </c>
      <c r="P9" s="57" t="s">
        <v>59</v>
      </c>
      <c r="Q9" s="60">
        <v>1833.0636360000001</v>
      </c>
    </row>
    <row r="10" spans="2:17" x14ac:dyDescent="0.25">
      <c r="B10" s="9" t="s">
        <v>10</v>
      </c>
      <c r="C10" s="91"/>
      <c r="O10" s="95"/>
      <c r="P10" s="57" t="s">
        <v>21</v>
      </c>
      <c r="Q10" s="60">
        <v>140.24545449999999</v>
      </c>
    </row>
    <row r="11" spans="2:17" x14ac:dyDescent="0.25">
      <c r="B11" s="9" t="s">
        <v>11</v>
      </c>
      <c r="C11" s="91"/>
    </row>
    <row r="12" spans="2:17" x14ac:dyDescent="0.25">
      <c r="B12" s="9" t="s">
        <v>12</v>
      </c>
      <c r="C12" s="91"/>
    </row>
    <row r="13" spans="2:17" x14ac:dyDescent="0.25">
      <c r="B13" s="9" t="s">
        <v>13</v>
      </c>
      <c r="C13" s="91"/>
    </row>
    <row r="14" spans="2:17" x14ac:dyDescent="0.25">
      <c r="B14" s="9" t="s">
        <v>14</v>
      </c>
      <c r="C14" s="91"/>
    </row>
    <row r="15" spans="2:17" ht="15.75" thickBot="1" x14ac:dyDescent="0.3">
      <c r="B15" s="82" t="s">
        <v>15</v>
      </c>
      <c r="C15" s="92"/>
    </row>
    <row r="16" spans="2:17" ht="15.75" thickBot="1" x14ac:dyDescent="0.3">
      <c r="B16" s="77" t="s">
        <v>16</v>
      </c>
      <c r="C16" s="80" t="s">
        <v>49</v>
      </c>
    </row>
    <row r="17" spans="2:7" x14ac:dyDescent="0.25">
      <c r="B17" s="81" t="s">
        <v>17</v>
      </c>
      <c r="C17" s="90" t="s">
        <v>61</v>
      </c>
      <c r="G17" s="76"/>
    </row>
    <row r="18" spans="2:7" x14ac:dyDescent="0.25">
      <c r="B18" s="9" t="s">
        <v>18</v>
      </c>
      <c r="C18" s="91"/>
    </row>
    <row r="19" spans="2:7" ht="15.75" thickBot="1" x14ac:dyDescent="0.3">
      <c r="B19" s="82" t="s">
        <v>19</v>
      </c>
      <c r="C19" s="92"/>
    </row>
    <row r="20" spans="2:7" x14ac:dyDescent="0.25">
      <c r="B20" s="78" t="s">
        <v>20</v>
      </c>
      <c r="C20" s="93" t="s">
        <v>60</v>
      </c>
    </row>
    <row r="21" spans="2:7" ht="15.75" thickBot="1" x14ac:dyDescent="0.3">
      <c r="B21" s="79" t="s">
        <v>22</v>
      </c>
      <c r="C21" s="94"/>
    </row>
    <row r="22" spans="2:7" ht="15.75" thickBot="1" x14ac:dyDescent="0.3">
      <c r="B22" s="83" t="s">
        <v>21</v>
      </c>
      <c r="C22" s="84" t="s">
        <v>21</v>
      </c>
    </row>
    <row r="23" spans="2:7" ht="15.75" thickBot="1" x14ac:dyDescent="0.3">
      <c r="B23" s="77" t="s">
        <v>23</v>
      </c>
      <c r="C23" s="80" t="s">
        <v>23</v>
      </c>
    </row>
    <row r="24" spans="2:7" ht="15.75" thickBot="1" x14ac:dyDescent="0.3">
      <c r="B24" s="83" t="s">
        <v>24</v>
      </c>
      <c r="C24" s="84" t="s">
        <v>24</v>
      </c>
    </row>
    <row r="25" spans="2:7" ht="15.75" thickBot="1" x14ac:dyDescent="0.3">
      <c r="B25" s="77" t="s">
        <v>26</v>
      </c>
      <c r="C25" s="80" t="s">
        <v>26</v>
      </c>
    </row>
    <row r="26" spans="2:7" x14ac:dyDescent="0.25">
      <c r="B26" s="81" t="s">
        <v>25</v>
      </c>
      <c r="C26" s="90" t="s">
        <v>95</v>
      </c>
    </row>
    <row r="27" spans="2:7" ht="15.75" thickBot="1" x14ac:dyDescent="0.3">
      <c r="B27" s="82" t="s">
        <v>27</v>
      </c>
      <c r="C27" s="92"/>
    </row>
    <row r="28" spans="2:7" ht="15.75" thickBot="1" x14ac:dyDescent="0.3">
      <c r="B28" s="77" t="s">
        <v>28</v>
      </c>
      <c r="C28" s="80" t="s">
        <v>28</v>
      </c>
    </row>
    <row r="29" spans="2:7" ht="15.75" thickBot="1" x14ac:dyDescent="0.3">
      <c r="B29" s="83" t="s">
        <v>29</v>
      </c>
      <c r="C29" s="84" t="s">
        <v>29</v>
      </c>
    </row>
  </sheetData>
  <mergeCells count="6">
    <mergeCell ref="C3:C15"/>
    <mergeCell ref="C17:C19"/>
    <mergeCell ref="C20:C21"/>
    <mergeCell ref="C26:C27"/>
    <mergeCell ref="O9:O10"/>
    <mergeCell ref="G8:J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F8E3-A28D-4B24-9C50-959AC09F8A2A}">
  <dimension ref="A1:AD373"/>
  <sheetViews>
    <sheetView workbookViewId="0">
      <selection activeCell="B379" sqref="B379"/>
    </sheetView>
  </sheetViews>
  <sheetFormatPr defaultRowHeight="15" x14ac:dyDescent="0.25"/>
  <cols>
    <col min="1" max="1" width="12.140625" bestFit="1" customWidth="1"/>
    <col min="3" max="3" width="10.42578125" bestFit="1" customWidth="1"/>
    <col min="15" max="15" width="11.5703125" customWidth="1"/>
    <col min="16" max="16" width="10.140625" customWidth="1"/>
    <col min="23" max="23" width="10" customWidth="1"/>
    <col min="30" max="30" width="13.140625" bestFit="1" customWidth="1"/>
  </cols>
  <sheetData>
    <row r="1" spans="1: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s="2" t="s">
        <v>30</v>
      </c>
      <c r="B2" s="2">
        <v>2013</v>
      </c>
      <c r="C2" s="2" t="s">
        <v>31</v>
      </c>
      <c r="D2" s="2">
        <v>107.5</v>
      </c>
      <c r="E2" s="2">
        <v>106.3</v>
      </c>
      <c r="F2" s="2">
        <v>108.1</v>
      </c>
      <c r="G2" s="2">
        <v>104.9</v>
      </c>
      <c r="H2" s="2">
        <v>106.1</v>
      </c>
      <c r="I2" s="2">
        <v>103.9</v>
      </c>
      <c r="J2" s="2">
        <v>101.9</v>
      </c>
      <c r="K2" s="2">
        <v>106.1</v>
      </c>
      <c r="L2" s="2">
        <v>106.8</v>
      </c>
      <c r="M2" s="2">
        <v>103.1</v>
      </c>
      <c r="N2" s="2">
        <v>104.8</v>
      </c>
      <c r="O2" s="2">
        <v>106.7</v>
      </c>
      <c r="P2" s="2">
        <v>105.5</v>
      </c>
      <c r="Q2" s="2">
        <v>105.1</v>
      </c>
      <c r="R2" s="2">
        <v>106.5</v>
      </c>
      <c r="S2" s="2">
        <v>105.8</v>
      </c>
      <c r="T2" s="2">
        <v>106.4</v>
      </c>
      <c r="U2" s="2" t="s">
        <v>32</v>
      </c>
      <c r="V2" s="2">
        <v>105.5</v>
      </c>
      <c r="W2" s="2">
        <v>104.8</v>
      </c>
      <c r="X2" s="2">
        <v>104</v>
      </c>
      <c r="Y2" s="2">
        <v>103.3</v>
      </c>
      <c r="Z2" s="2">
        <v>103.4</v>
      </c>
      <c r="AA2" s="2">
        <v>103.8</v>
      </c>
      <c r="AB2" s="2">
        <v>104.7</v>
      </c>
      <c r="AC2" s="2">
        <v>104</v>
      </c>
      <c r="AD2" s="2">
        <v>105.1</v>
      </c>
    </row>
    <row r="3" spans="1:30" x14ac:dyDescent="0.25">
      <c r="A3" s="2" t="s">
        <v>33</v>
      </c>
      <c r="B3" s="2">
        <v>2013</v>
      </c>
      <c r="C3" s="2" t="s">
        <v>31</v>
      </c>
      <c r="D3" s="2">
        <v>110.5</v>
      </c>
      <c r="E3" s="2">
        <v>109.1</v>
      </c>
      <c r="F3" s="2">
        <v>113</v>
      </c>
      <c r="G3" s="2">
        <v>103.6</v>
      </c>
      <c r="H3" s="2">
        <v>103.4</v>
      </c>
      <c r="I3" s="2">
        <v>102.3</v>
      </c>
      <c r="J3" s="2">
        <v>102.9</v>
      </c>
      <c r="K3" s="2">
        <v>105.8</v>
      </c>
      <c r="L3" s="2">
        <v>105.1</v>
      </c>
      <c r="M3" s="2">
        <v>101.8</v>
      </c>
      <c r="N3" s="2">
        <v>105.1</v>
      </c>
      <c r="O3" s="2">
        <v>107.9</v>
      </c>
      <c r="P3" s="2">
        <v>105.9</v>
      </c>
      <c r="Q3" s="2">
        <v>105.2</v>
      </c>
      <c r="R3" s="2">
        <v>105.9</v>
      </c>
      <c r="S3" s="2">
        <v>105</v>
      </c>
      <c r="T3" s="2">
        <v>105.8</v>
      </c>
      <c r="U3" s="2">
        <v>100.3</v>
      </c>
      <c r="V3" s="2">
        <v>105.4</v>
      </c>
      <c r="W3" s="2">
        <v>104.8</v>
      </c>
      <c r="X3" s="2">
        <v>104.1</v>
      </c>
      <c r="Y3" s="2">
        <v>103.2</v>
      </c>
      <c r="Z3" s="2">
        <v>102.9</v>
      </c>
      <c r="AA3" s="2">
        <v>103.5</v>
      </c>
      <c r="AB3" s="2">
        <v>104.3</v>
      </c>
      <c r="AC3" s="2">
        <v>103.7</v>
      </c>
      <c r="AD3" s="2">
        <v>104</v>
      </c>
    </row>
    <row r="4" spans="1:30" x14ac:dyDescent="0.25">
      <c r="A4" s="2" t="s">
        <v>34</v>
      </c>
      <c r="B4" s="2">
        <v>2013</v>
      </c>
      <c r="C4" s="2" t="s">
        <v>31</v>
      </c>
      <c r="D4" s="2">
        <v>108.4</v>
      </c>
      <c r="E4" s="2">
        <v>107.3</v>
      </c>
      <c r="F4" s="2">
        <v>110</v>
      </c>
      <c r="G4" s="2">
        <v>104.4</v>
      </c>
      <c r="H4" s="2">
        <v>105.1</v>
      </c>
      <c r="I4" s="2">
        <v>103.2</v>
      </c>
      <c r="J4" s="2">
        <v>102.2</v>
      </c>
      <c r="K4" s="2">
        <v>106</v>
      </c>
      <c r="L4" s="2">
        <v>106.2</v>
      </c>
      <c r="M4" s="2">
        <v>102.7</v>
      </c>
      <c r="N4" s="2">
        <v>104.9</v>
      </c>
      <c r="O4" s="2">
        <v>107.3</v>
      </c>
      <c r="P4" s="2">
        <v>105.6</v>
      </c>
      <c r="Q4" s="2">
        <v>105.1</v>
      </c>
      <c r="R4" s="2">
        <v>106.3</v>
      </c>
      <c r="S4" s="2">
        <v>105.5</v>
      </c>
      <c r="T4" s="2">
        <v>106.2</v>
      </c>
      <c r="U4" s="2">
        <v>100.3</v>
      </c>
      <c r="V4" s="2">
        <v>105.5</v>
      </c>
      <c r="W4" s="2">
        <v>104.8</v>
      </c>
      <c r="X4" s="2">
        <v>104</v>
      </c>
      <c r="Y4" s="2">
        <v>103.2</v>
      </c>
      <c r="Z4" s="2">
        <v>103.1</v>
      </c>
      <c r="AA4" s="2">
        <v>103.6</v>
      </c>
      <c r="AB4" s="2">
        <v>104.5</v>
      </c>
      <c r="AC4" s="2">
        <v>103.9</v>
      </c>
      <c r="AD4" s="2">
        <v>104.6</v>
      </c>
    </row>
    <row r="5" spans="1:30" x14ac:dyDescent="0.25">
      <c r="A5" s="2" t="s">
        <v>30</v>
      </c>
      <c r="B5" s="2">
        <v>2013</v>
      </c>
      <c r="C5" s="2" t="s">
        <v>35</v>
      </c>
      <c r="D5" s="2">
        <v>109.2</v>
      </c>
      <c r="E5" s="2">
        <v>108.7</v>
      </c>
      <c r="F5" s="2">
        <v>110.2</v>
      </c>
      <c r="G5" s="2">
        <v>105.4</v>
      </c>
      <c r="H5" s="2">
        <v>106.7</v>
      </c>
      <c r="I5" s="2">
        <v>104</v>
      </c>
      <c r="J5" s="2">
        <v>102.4</v>
      </c>
      <c r="K5" s="2">
        <v>105.9</v>
      </c>
      <c r="L5" s="2">
        <v>105.7</v>
      </c>
      <c r="M5" s="2">
        <v>103.1</v>
      </c>
      <c r="N5" s="2">
        <v>105.1</v>
      </c>
      <c r="O5" s="2">
        <v>107.7</v>
      </c>
      <c r="P5" s="2">
        <v>106.3</v>
      </c>
      <c r="Q5" s="2">
        <v>105.6</v>
      </c>
      <c r="R5" s="2">
        <v>107.1</v>
      </c>
      <c r="S5" s="2">
        <v>106.3</v>
      </c>
      <c r="T5" s="2">
        <v>107</v>
      </c>
      <c r="U5" s="2" t="s">
        <v>32</v>
      </c>
      <c r="V5" s="2">
        <v>106.2</v>
      </c>
      <c r="W5" s="2">
        <v>105.2</v>
      </c>
      <c r="X5" s="2">
        <v>104.4</v>
      </c>
      <c r="Y5" s="2">
        <v>103.9</v>
      </c>
      <c r="Z5" s="2">
        <v>104</v>
      </c>
      <c r="AA5" s="2">
        <v>104.1</v>
      </c>
      <c r="AB5" s="2">
        <v>104.6</v>
      </c>
      <c r="AC5" s="2">
        <v>104.4</v>
      </c>
      <c r="AD5" s="2">
        <v>105.8</v>
      </c>
    </row>
    <row r="6" spans="1:30" x14ac:dyDescent="0.25">
      <c r="A6" s="2" t="s">
        <v>33</v>
      </c>
      <c r="B6" s="2">
        <v>2013</v>
      </c>
      <c r="C6" s="2" t="s">
        <v>35</v>
      </c>
      <c r="D6" s="2">
        <v>112.9</v>
      </c>
      <c r="E6" s="2">
        <v>112.9</v>
      </c>
      <c r="F6" s="2">
        <v>116.9</v>
      </c>
      <c r="G6" s="2">
        <v>104</v>
      </c>
      <c r="H6" s="2">
        <v>103.5</v>
      </c>
      <c r="I6" s="2">
        <v>103.1</v>
      </c>
      <c r="J6" s="2">
        <v>104.9</v>
      </c>
      <c r="K6" s="2">
        <v>104.1</v>
      </c>
      <c r="L6" s="2">
        <v>103.8</v>
      </c>
      <c r="M6" s="2">
        <v>102.3</v>
      </c>
      <c r="N6" s="2">
        <v>106</v>
      </c>
      <c r="O6" s="2">
        <v>109</v>
      </c>
      <c r="P6" s="2">
        <v>107.2</v>
      </c>
      <c r="Q6" s="2">
        <v>106</v>
      </c>
      <c r="R6" s="2">
        <v>106.6</v>
      </c>
      <c r="S6" s="2">
        <v>105.5</v>
      </c>
      <c r="T6" s="2">
        <v>106.4</v>
      </c>
      <c r="U6" s="2">
        <v>100.4</v>
      </c>
      <c r="V6" s="2">
        <v>105.7</v>
      </c>
      <c r="W6" s="2">
        <v>105.2</v>
      </c>
      <c r="X6" s="2">
        <v>104.7</v>
      </c>
      <c r="Y6" s="2">
        <v>104.4</v>
      </c>
      <c r="Z6" s="2">
        <v>103.3</v>
      </c>
      <c r="AA6" s="2">
        <v>103.7</v>
      </c>
      <c r="AB6" s="2">
        <v>104.3</v>
      </c>
      <c r="AC6" s="2">
        <v>104.3</v>
      </c>
      <c r="AD6" s="2">
        <v>104.7</v>
      </c>
    </row>
    <row r="7" spans="1:30" x14ac:dyDescent="0.25">
      <c r="A7" s="2" t="s">
        <v>34</v>
      </c>
      <c r="B7" s="2">
        <v>2013</v>
      </c>
      <c r="C7" s="2" t="s">
        <v>35</v>
      </c>
      <c r="D7" s="2">
        <v>110.4</v>
      </c>
      <c r="E7" s="2">
        <v>110.2</v>
      </c>
      <c r="F7" s="2">
        <v>112.8</v>
      </c>
      <c r="G7" s="2">
        <v>104.9</v>
      </c>
      <c r="H7" s="2">
        <v>105.5</v>
      </c>
      <c r="I7" s="2">
        <v>103.6</v>
      </c>
      <c r="J7" s="2">
        <v>103.2</v>
      </c>
      <c r="K7" s="2">
        <v>105.3</v>
      </c>
      <c r="L7" s="2">
        <v>105.1</v>
      </c>
      <c r="M7" s="2">
        <v>102.8</v>
      </c>
      <c r="N7" s="2">
        <v>105.5</v>
      </c>
      <c r="O7" s="2">
        <v>108.3</v>
      </c>
      <c r="P7" s="2">
        <v>106.6</v>
      </c>
      <c r="Q7" s="2">
        <v>105.7</v>
      </c>
      <c r="R7" s="2">
        <v>106.9</v>
      </c>
      <c r="S7" s="2">
        <v>106</v>
      </c>
      <c r="T7" s="2">
        <v>106.8</v>
      </c>
      <c r="U7" s="2">
        <v>100.4</v>
      </c>
      <c r="V7" s="2">
        <v>106</v>
      </c>
      <c r="W7" s="2">
        <v>105.2</v>
      </c>
      <c r="X7" s="2">
        <v>104.5</v>
      </c>
      <c r="Y7" s="2">
        <v>104.2</v>
      </c>
      <c r="Z7" s="2">
        <v>103.6</v>
      </c>
      <c r="AA7" s="2">
        <v>103.9</v>
      </c>
      <c r="AB7" s="2">
        <v>104.5</v>
      </c>
      <c r="AC7" s="2">
        <v>104.4</v>
      </c>
      <c r="AD7" s="2">
        <v>105.3</v>
      </c>
    </row>
    <row r="8" spans="1:30" x14ac:dyDescent="0.25">
      <c r="A8" s="2" t="s">
        <v>30</v>
      </c>
      <c r="B8" s="2">
        <v>2013</v>
      </c>
      <c r="C8" s="2" t="s">
        <v>36</v>
      </c>
      <c r="D8" s="2">
        <v>110.2</v>
      </c>
      <c r="E8" s="2">
        <v>108.8</v>
      </c>
      <c r="F8" s="2">
        <v>109.9</v>
      </c>
      <c r="G8" s="2">
        <v>105.6</v>
      </c>
      <c r="H8" s="2">
        <v>106.2</v>
      </c>
      <c r="I8" s="2">
        <v>105.7</v>
      </c>
      <c r="J8" s="2">
        <v>101.4</v>
      </c>
      <c r="K8" s="2">
        <v>105.7</v>
      </c>
      <c r="L8" s="2">
        <v>105</v>
      </c>
      <c r="M8" s="2">
        <v>103.3</v>
      </c>
      <c r="N8" s="2">
        <v>105.6</v>
      </c>
      <c r="O8" s="2">
        <v>108.2</v>
      </c>
      <c r="P8" s="2">
        <v>106.6</v>
      </c>
      <c r="Q8" s="2">
        <v>106.5</v>
      </c>
      <c r="R8" s="2">
        <v>107.6</v>
      </c>
      <c r="S8" s="2">
        <v>106.8</v>
      </c>
      <c r="T8" s="2">
        <v>107.5</v>
      </c>
      <c r="U8" s="2" t="s">
        <v>32</v>
      </c>
      <c r="V8" s="2">
        <v>106.1</v>
      </c>
      <c r="W8" s="2">
        <v>105.6</v>
      </c>
      <c r="X8" s="2">
        <v>104.7</v>
      </c>
      <c r="Y8" s="2">
        <v>104.6</v>
      </c>
      <c r="Z8" s="2">
        <v>104</v>
      </c>
      <c r="AA8" s="2">
        <v>104.3</v>
      </c>
      <c r="AB8" s="2">
        <v>104.3</v>
      </c>
      <c r="AC8" s="2">
        <v>104.6</v>
      </c>
      <c r="AD8" s="2">
        <v>106</v>
      </c>
    </row>
    <row r="9" spans="1:30" x14ac:dyDescent="0.25">
      <c r="A9" s="2" t="s">
        <v>33</v>
      </c>
      <c r="B9" s="2">
        <v>2013</v>
      </c>
      <c r="C9" s="2" t="s">
        <v>36</v>
      </c>
      <c r="D9" s="2">
        <v>113.9</v>
      </c>
      <c r="E9" s="2">
        <v>111.4</v>
      </c>
      <c r="F9" s="2">
        <v>113.2</v>
      </c>
      <c r="G9" s="2">
        <v>104.3</v>
      </c>
      <c r="H9" s="2">
        <v>102.7</v>
      </c>
      <c r="I9" s="2">
        <v>104.9</v>
      </c>
      <c r="J9" s="2">
        <v>103.8</v>
      </c>
      <c r="K9" s="2">
        <v>103.5</v>
      </c>
      <c r="L9" s="2">
        <v>102.6</v>
      </c>
      <c r="M9" s="2">
        <v>102.4</v>
      </c>
      <c r="N9" s="2">
        <v>107</v>
      </c>
      <c r="O9" s="2">
        <v>109.8</v>
      </c>
      <c r="P9" s="2">
        <v>107.3</v>
      </c>
      <c r="Q9" s="2">
        <v>106.8</v>
      </c>
      <c r="R9" s="2">
        <v>107.2</v>
      </c>
      <c r="S9" s="2">
        <v>106</v>
      </c>
      <c r="T9" s="2">
        <v>107</v>
      </c>
      <c r="U9" s="2">
        <v>100.4</v>
      </c>
      <c r="V9" s="2">
        <v>106</v>
      </c>
      <c r="W9" s="2">
        <v>105.7</v>
      </c>
      <c r="X9" s="2">
        <v>105.2</v>
      </c>
      <c r="Y9" s="2">
        <v>105.5</v>
      </c>
      <c r="Z9" s="2">
        <v>103.5</v>
      </c>
      <c r="AA9" s="2">
        <v>103.8</v>
      </c>
      <c r="AB9" s="2">
        <v>104.2</v>
      </c>
      <c r="AC9" s="2">
        <v>104.9</v>
      </c>
      <c r="AD9" s="2">
        <v>105</v>
      </c>
    </row>
    <row r="10" spans="1:30" x14ac:dyDescent="0.25">
      <c r="A10" s="2" t="s">
        <v>34</v>
      </c>
      <c r="B10" s="2">
        <v>2013</v>
      </c>
      <c r="C10" s="2" t="s">
        <v>36</v>
      </c>
      <c r="D10" s="2">
        <v>111.4</v>
      </c>
      <c r="E10" s="2">
        <v>109.7</v>
      </c>
      <c r="F10" s="2">
        <v>111.2</v>
      </c>
      <c r="G10" s="2">
        <v>105.1</v>
      </c>
      <c r="H10" s="2">
        <v>104.9</v>
      </c>
      <c r="I10" s="2">
        <v>105.3</v>
      </c>
      <c r="J10" s="2">
        <v>102.2</v>
      </c>
      <c r="K10" s="2">
        <v>105</v>
      </c>
      <c r="L10" s="2">
        <v>104.2</v>
      </c>
      <c r="M10" s="2">
        <v>103</v>
      </c>
      <c r="N10" s="2">
        <v>106.2</v>
      </c>
      <c r="O10" s="2">
        <v>108.9</v>
      </c>
      <c r="P10" s="2">
        <v>106.9</v>
      </c>
      <c r="Q10" s="2">
        <v>106.6</v>
      </c>
      <c r="R10" s="2">
        <v>107.4</v>
      </c>
      <c r="S10" s="2">
        <v>106.5</v>
      </c>
      <c r="T10" s="2">
        <v>107.3</v>
      </c>
      <c r="U10" s="2">
        <v>100.4</v>
      </c>
      <c r="V10" s="2">
        <v>106.1</v>
      </c>
      <c r="W10" s="2">
        <v>105.6</v>
      </c>
      <c r="X10" s="2">
        <v>104.9</v>
      </c>
      <c r="Y10" s="2">
        <v>105.1</v>
      </c>
      <c r="Z10" s="2">
        <v>103.7</v>
      </c>
      <c r="AA10" s="2">
        <v>104</v>
      </c>
      <c r="AB10" s="2">
        <v>104.3</v>
      </c>
      <c r="AC10" s="2">
        <v>104.7</v>
      </c>
      <c r="AD10" s="2">
        <v>105.5</v>
      </c>
    </row>
    <row r="11" spans="1:30" x14ac:dyDescent="0.25">
      <c r="A11" s="2" t="s">
        <v>30</v>
      </c>
      <c r="B11" s="2">
        <v>2013</v>
      </c>
      <c r="C11" s="2" t="s">
        <v>37</v>
      </c>
      <c r="D11" s="2">
        <v>110.2</v>
      </c>
      <c r="E11" s="2">
        <v>109.5</v>
      </c>
      <c r="F11" s="2">
        <v>106.9</v>
      </c>
      <c r="G11" s="2">
        <v>106.3</v>
      </c>
      <c r="H11" s="2">
        <v>105.7</v>
      </c>
      <c r="I11" s="2">
        <v>108.3</v>
      </c>
      <c r="J11" s="2">
        <v>103.4</v>
      </c>
      <c r="K11" s="2">
        <v>105.7</v>
      </c>
      <c r="L11" s="2">
        <v>104.2</v>
      </c>
      <c r="M11" s="2">
        <v>103.2</v>
      </c>
      <c r="N11" s="2">
        <v>106.5</v>
      </c>
      <c r="O11" s="2">
        <v>108.8</v>
      </c>
      <c r="P11" s="2">
        <v>107.1</v>
      </c>
      <c r="Q11" s="2">
        <v>107.1</v>
      </c>
      <c r="R11" s="2">
        <v>108.1</v>
      </c>
      <c r="S11" s="2">
        <v>107.4</v>
      </c>
      <c r="T11" s="2">
        <v>108</v>
      </c>
      <c r="U11" s="2" t="s">
        <v>32</v>
      </c>
      <c r="V11" s="2">
        <v>106.5</v>
      </c>
      <c r="W11" s="2">
        <v>106.1</v>
      </c>
      <c r="X11" s="2">
        <v>105.1</v>
      </c>
      <c r="Y11" s="2">
        <v>104.4</v>
      </c>
      <c r="Z11" s="2">
        <v>104.5</v>
      </c>
      <c r="AA11" s="2">
        <v>104.8</v>
      </c>
      <c r="AB11" s="2">
        <v>102.7</v>
      </c>
      <c r="AC11" s="2">
        <v>104.6</v>
      </c>
      <c r="AD11" s="2">
        <v>106.4</v>
      </c>
    </row>
    <row r="12" spans="1:30" x14ac:dyDescent="0.25">
      <c r="A12" s="2" t="s">
        <v>33</v>
      </c>
      <c r="B12" s="2">
        <v>2013</v>
      </c>
      <c r="C12" s="2" t="s">
        <v>37</v>
      </c>
      <c r="D12" s="2">
        <v>114.6</v>
      </c>
      <c r="E12" s="2">
        <v>113.4</v>
      </c>
      <c r="F12" s="2">
        <v>106</v>
      </c>
      <c r="G12" s="2">
        <v>104.7</v>
      </c>
      <c r="H12" s="2">
        <v>102.1</v>
      </c>
      <c r="I12" s="2">
        <v>109.5</v>
      </c>
      <c r="J12" s="2">
        <v>109.7</v>
      </c>
      <c r="K12" s="2">
        <v>104.6</v>
      </c>
      <c r="L12" s="2">
        <v>102</v>
      </c>
      <c r="M12" s="2">
        <v>103.5</v>
      </c>
      <c r="N12" s="2">
        <v>108.2</v>
      </c>
      <c r="O12" s="2">
        <v>110.6</v>
      </c>
      <c r="P12" s="2">
        <v>108.8</v>
      </c>
      <c r="Q12" s="2">
        <v>108.5</v>
      </c>
      <c r="R12" s="2">
        <v>107.9</v>
      </c>
      <c r="S12" s="2">
        <v>106.4</v>
      </c>
      <c r="T12" s="2">
        <v>107.7</v>
      </c>
      <c r="U12" s="2">
        <v>100.5</v>
      </c>
      <c r="V12" s="2">
        <v>106.4</v>
      </c>
      <c r="W12" s="2">
        <v>106.5</v>
      </c>
      <c r="X12" s="2">
        <v>105.7</v>
      </c>
      <c r="Y12" s="2">
        <v>105</v>
      </c>
      <c r="Z12" s="2">
        <v>104</v>
      </c>
      <c r="AA12" s="2">
        <v>105.2</v>
      </c>
      <c r="AB12" s="2">
        <v>103.2</v>
      </c>
      <c r="AC12" s="2">
        <v>105.1</v>
      </c>
      <c r="AD12" s="2">
        <v>105.7</v>
      </c>
    </row>
    <row r="13" spans="1:30" x14ac:dyDescent="0.25">
      <c r="A13" s="2" t="s">
        <v>34</v>
      </c>
      <c r="B13" s="2">
        <v>2013</v>
      </c>
      <c r="C13" s="2" t="s">
        <v>37</v>
      </c>
      <c r="D13" s="2">
        <v>111.6</v>
      </c>
      <c r="E13" s="2">
        <v>110.9</v>
      </c>
      <c r="F13" s="2">
        <v>106.6</v>
      </c>
      <c r="G13" s="2">
        <v>105.7</v>
      </c>
      <c r="H13" s="2">
        <v>104.4</v>
      </c>
      <c r="I13" s="2">
        <v>108.9</v>
      </c>
      <c r="J13" s="2">
        <v>105.5</v>
      </c>
      <c r="K13" s="2">
        <v>105.3</v>
      </c>
      <c r="L13" s="2">
        <v>103.5</v>
      </c>
      <c r="M13" s="2">
        <v>103.3</v>
      </c>
      <c r="N13" s="2">
        <v>107.2</v>
      </c>
      <c r="O13" s="2">
        <v>109.6</v>
      </c>
      <c r="P13" s="2">
        <v>107.7</v>
      </c>
      <c r="Q13" s="2">
        <v>107.5</v>
      </c>
      <c r="R13" s="2">
        <v>108</v>
      </c>
      <c r="S13" s="2">
        <v>107</v>
      </c>
      <c r="T13" s="2">
        <v>107.9</v>
      </c>
      <c r="U13" s="2">
        <v>100.5</v>
      </c>
      <c r="V13" s="2">
        <v>106.5</v>
      </c>
      <c r="W13" s="2">
        <v>106.3</v>
      </c>
      <c r="X13" s="2">
        <v>105.3</v>
      </c>
      <c r="Y13" s="2">
        <v>104.7</v>
      </c>
      <c r="Z13" s="2">
        <v>104.2</v>
      </c>
      <c r="AA13" s="2">
        <v>105</v>
      </c>
      <c r="AB13" s="2">
        <v>102.9</v>
      </c>
      <c r="AC13" s="2">
        <v>104.8</v>
      </c>
      <c r="AD13" s="2">
        <v>106.1</v>
      </c>
    </row>
    <row r="14" spans="1:30" x14ac:dyDescent="0.25">
      <c r="A14" s="2" t="s">
        <v>30</v>
      </c>
      <c r="B14" s="2">
        <v>2013</v>
      </c>
      <c r="C14" s="2" t="s">
        <v>38</v>
      </c>
      <c r="D14" s="2">
        <v>110.9</v>
      </c>
      <c r="E14" s="2">
        <v>109.8</v>
      </c>
      <c r="F14" s="2">
        <v>105.9</v>
      </c>
      <c r="G14" s="2">
        <v>107.5</v>
      </c>
      <c r="H14" s="2">
        <v>105.3</v>
      </c>
      <c r="I14" s="2">
        <v>108.1</v>
      </c>
      <c r="J14" s="2">
        <v>107.3</v>
      </c>
      <c r="K14" s="2">
        <v>106.1</v>
      </c>
      <c r="L14" s="2">
        <v>103.7</v>
      </c>
      <c r="M14" s="2">
        <v>104</v>
      </c>
      <c r="N14" s="2">
        <v>107.4</v>
      </c>
      <c r="O14" s="2">
        <v>109.9</v>
      </c>
      <c r="P14" s="2">
        <v>108.1</v>
      </c>
      <c r="Q14" s="2">
        <v>108.1</v>
      </c>
      <c r="R14" s="2">
        <v>108.8</v>
      </c>
      <c r="S14" s="2">
        <v>107.9</v>
      </c>
      <c r="T14" s="2">
        <v>108.6</v>
      </c>
      <c r="U14" s="2" t="s">
        <v>32</v>
      </c>
      <c r="V14" s="2">
        <v>107.5</v>
      </c>
      <c r="W14" s="2">
        <v>106.8</v>
      </c>
      <c r="X14" s="2">
        <v>105.7</v>
      </c>
      <c r="Y14" s="2">
        <v>104.1</v>
      </c>
      <c r="Z14" s="2">
        <v>105</v>
      </c>
      <c r="AA14" s="2">
        <v>105.5</v>
      </c>
      <c r="AB14" s="2">
        <v>102.1</v>
      </c>
      <c r="AC14" s="2">
        <v>104.8</v>
      </c>
      <c r="AD14" s="2">
        <v>107.2</v>
      </c>
    </row>
    <row r="15" spans="1:30" x14ac:dyDescent="0.25">
      <c r="A15" s="2" t="s">
        <v>33</v>
      </c>
      <c r="B15" s="2">
        <v>2013</v>
      </c>
      <c r="C15" s="2" t="s">
        <v>38</v>
      </c>
      <c r="D15" s="2">
        <v>115.4</v>
      </c>
      <c r="E15" s="2">
        <v>114.2</v>
      </c>
      <c r="F15" s="2">
        <v>102.7</v>
      </c>
      <c r="G15" s="2">
        <v>105.5</v>
      </c>
      <c r="H15" s="2">
        <v>101.5</v>
      </c>
      <c r="I15" s="2">
        <v>110.6</v>
      </c>
      <c r="J15" s="2">
        <v>123.7</v>
      </c>
      <c r="K15" s="2">
        <v>105.2</v>
      </c>
      <c r="L15" s="2">
        <v>101.9</v>
      </c>
      <c r="M15" s="2">
        <v>105</v>
      </c>
      <c r="N15" s="2">
        <v>109.1</v>
      </c>
      <c r="O15" s="2">
        <v>111.3</v>
      </c>
      <c r="P15" s="2">
        <v>111.1</v>
      </c>
      <c r="Q15" s="2">
        <v>109.8</v>
      </c>
      <c r="R15" s="2">
        <v>108.5</v>
      </c>
      <c r="S15" s="2">
        <v>106.7</v>
      </c>
      <c r="T15" s="2">
        <v>108.3</v>
      </c>
      <c r="U15" s="2">
        <v>100.5</v>
      </c>
      <c r="V15" s="2">
        <v>107.2</v>
      </c>
      <c r="W15" s="2">
        <v>107.1</v>
      </c>
      <c r="X15" s="2">
        <v>106.2</v>
      </c>
      <c r="Y15" s="2">
        <v>103.9</v>
      </c>
      <c r="Z15" s="2">
        <v>104.6</v>
      </c>
      <c r="AA15" s="2">
        <v>105.7</v>
      </c>
      <c r="AB15" s="2">
        <v>102.6</v>
      </c>
      <c r="AC15" s="2">
        <v>104.9</v>
      </c>
      <c r="AD15" s="2">
        <v>106.6</v>
      </c>
    </row>
    <row r="16" spans="1:30" x14ac:dyDescent="0.25">
      <c r="A16" s="2" t="s">
        <v>34</v>
      </c>
      <c r="B16" s="2">
        <v>2013</v>
      </c>
      <c r="C16" s="2" t="s">
        <v>38</v>
      </c>
      <c r="D16" s="2">
        <v>112.3</v>
      </c>
      <c r="E16" s="2">
        <v>111.3</v>
      </c>
      <c r="F16" s="2">
        <v>104.7</v>
      </c>
      <c r="G16" s="2">
        <v>106.8</v>
      </c>
      <c r="H16" s="2">
        <v>103.9</v>
      </c>
      <c r="I16" s="2">
        <v>109.3</v>
      </c>
      <c r="J16" s="2">
        <v>112.9</v>
      </c>
      <c r="K16" s="2">
        <v>105.8</v>
      </c>
      <c r="L16" s="2">
        <v>103.1</v>
      </c>
      <c r="M16" s="2">
        <v>104.3</v>
      </c>
      <c r="N16" s="2">
        <v>108.1</v>
      </c>
      <c r="O16" s="2">
        <v>110.5</v>
      </c>
      <c r="P16" s="2">
        <v>109.2</v>
      </c>
      <c r="Q16" s="2">
        <v>108.6</v>
      </c>
      <c r="R16" s="2">
        <v>108.7</v>
      </c>
      <c r="S16" s="2">
        <v>107.4</v>
      </c>
      <c r="T16" s="2">
        <v>108.5</v>
      </c>
      <c r="U16" s="2">
        <v>100.5</v>
      </c>
      <c r="V16" s="2">
        <v>107.4</v>
      </c>
      <c r="W16" s="2">
        <v>106.9</v>
      </c>
      <c r="X16" s="2">
        <v>105.9</v>
      </c>
      <c r="Y16" s="2">
        <v>104</v>
      </c>
      <c r="Z16" s="2">
        <v>104.8</v>
      </c>
      <c r="AA16" s="2">
        <v>105.6</v>
      </c>
      <c r="AB16" s="2">
        <v>102.3</v>
      </c>
      <c r="AC16" s="2">
        <v>104.8</v>
      </c>
      <c r="AD16" s="2">
        <v>106.9</v>
      </c>
    </row>
    <row r="17" spans="1:30" x14ac:dyDescent="0.25">
      <c r="A17" s="2" t="s">
        <v>30</v>
      </c>
      <c r="B17" s="2">
        <v>2013</v>
      </c>
      <c r="C17" s="2" t="s">
        <v>39</v>
      </c>
      <c r="D17" s="2">
        <v>112.3</v>
      </c>
      <c r="E17" s="2">
        <v>112.1</v>
      </c>
      <c r="F17" s="2">
        <v>108.1</v>
      </c>
      <c r="G17" s="2">
        <v>108.3</v>
      </c>
      <c r="H17" s="2">
        <v>105.9</v>
      </c>
      <c r="I17" s="2">
        <v>109.2</v>
      </c>
      <c r="J17" s="2">
        <v>118</v>
      </c>
      <c r="K17" s="2">
        <v>106.8</v>
      </c>
      <c r="L17" s="2">
        <v>104.1</v>
      </c>
      <c r="M17" s="2">
        <v>105.4</v>
      </c>
      <c r="N17" s="2">
        <v>108.2</v>
      </c>
      <c r="O17" s="2">
        <v>111</v>
      </c>
      <c r="P17" s="2">
        <v>110.6</v>
      </c>
      <c r="Q17" s="2">
        <v>109</v>
      </c>
      <c r="R17" s="2">
        <v>109.7</v>
      </c>
      <c r="S17" s="2">
        <v>108.8</v>
      </c>
      <c r="T17" s="2">
        <v>109.5</v>
      </c>
      <c r="U17" s="2" t="s">
        <v>32</v>
      </c>
      <c r="V17" s="2">
        <v>108.5</v>
      </c>
      <c r="W17" s="2">
        <v>107.5</v>
      </c>
      <c r="X17" s="2">
        <v>106.3</v>
      </c>
      <c r="Y17" s="2">
        <v>105</v>
      </c>
      <c r="Z17" s="2">
        <v>105.6</v>
      </c>
      <c r="AA17" s="2">
        <v>106.5</v>
      </c>
      <c r="AB17" s="2">
        <v>102.5</v>
      </c>
      <c r="AC17" s="2">
        <v>105.5</v>
      </c>
      <c r="AD17" s="2">
        <v>108.9</v>
      </c>
    </row>
    <row r="18" spans="1:30" x14ac:dyDescent="0.25">
      <c r="A18" s="2" t="s">
        <v>33</v>
      </c>
      <c r="B18" s="2">
        <v>2013</v>
      </c>
      <c r="C18" s="2" t="s">
        <v>39</v>
      </c>
      <c r="D18" s="2">
        <v>117</v>
      </c>
      <c r="E18" s="2">
        <v>120.1</v>
      </c>
      <c r="F18" s="2">
        <v>112.5</v>
      </c>
      <c r="G18" s="2">
        <v>107.3</v>
      </c>
      <c r="H18" s="2">
        <v>101.3</v>
      </c>
      <c r="I18" s="2">
        <v>112.4</v>
      </c>
      <c r="J18" s="2">
        <v>143.6</v>
      </c>
      <c r="K18" s="2">
        <v>105.4</v>
      </c>
      <c r="L18" s="2">
        <v>101.4</v>
      </c>
      <c r="M18" s="2">
        <v>106.4</v>
      </c>
      <c r="N18" s="2">
        <v>110</v>
      </c>
      <c r="O18" s="2">
        <v>112.2</v>
      </c>
      <c r="P18" s="2">
        <v>115</v>
      </c>
      <c r="Q18" s="2">
        <v>110.9</v>
      </c>
      <c r="R18" s="2">
        <v>109.2</v>
      </c>
      <c r="S18" s="2">
        <v>107.2</v>
      </c>
      <c r="T18" s="2">
        <v>108.9</v>
      </c>
      <c r="U18" s="2">
        <v>106.6</v>
      </c>
      <c r="V18" s="2">
        <v>108</v>
      </c>
      <c r="W18" s="2">
        <v>107.7</v>
      </c>
      <c r="X18" s="2">
        <v>106.5</v>
      </c>
      <c r="Y18" s="2">
        <v>105.2</v>
      </c>
      <c r="Z18" s="2">
        <v>105.2</v>
      </c>
      <c r="AA18" s="2">
        <v>108.1</v>
      </c>
      <c r="AB18" s="2">
        <v>103.3</v>
      </c>
      <c r="AC18" s="2">
        <v>106.1</v>
      </c>
      <c r="AD18" s="2">
        <v>109.7</v>
      </c>
    </row>
    <row r="19" spans="1:30" x14ac:dyDescent="0.25">
      <c r="A19" s="2" t="s">
        <v>34</v>
      </c>
      <c r="B19" s="2">
        <v>2013</v>
      </c>
      <c r="C19" s="2" t="s">
        <v>39</v>
      </c>
      <c r="D19" s="2">
        <v>113.8</v>
      </c>
      <c r="E19" s="2">
        <v>114.9</v>
      </c>
      <c r="F19" s="2">
        <v>109.8</v>
      </c>
      <c r="G19" s="2">
        <v>107.9</v>
      </c>
      <c r="H19" s="2">
        <v>104.2</v>
      </c>
      <c r="I19" s="2">
        <v>110.7</v>
      </c>
      <c r="J19" s="2">
        <v>126.7</v>
      </c>
      <c r="K19" s="2">
        <v>106.3</v>
      </c>
      <c r="L19" s="2">
        <v>103.2</v>
      </c>
      <c r="M19" s="2">
        <v>105.7</v>
      </c>
      <c r="N19" s="2">
        <v>109</v>
      </c>
      <c r="O19" s="2">
        <v>111.6</v>
      </c>
      <c r="P19" s="2">
        <v>112.2</v>
      </c>
      <c r="Q19" s="2">
        <v>109.5</v>
      </c>
      <c r="R19" s="2">
        <v>109.5</v>
      </c>
      <c r="S19" s="2">
        <v>108.1</v>
      </c>
      <c r="T19" s="2">
        <v>109.3</v>
      </c>
      <c r="U19" s="2">
        <v>106.6</v>
      </c>
      <c r="V19" s="2">
        <v>108.3</v>
      </c>
      <c r="W19" s="2">
        <v>107.6</v>
      </c>
      <c r="X19" s="2">
        <v>106.4</v>
      </c>
      <c r="Y19" s="2">
        <v>105.1</v>
      </c>
      <c r="Z19" s="2">
        <v>105.4</v>
      </c>
      <c r="AA19" s="2">
        <v>107.4</v>
      </c>
      <c r="AB19" s="2">
        <v>102.8</v>
      </c>
      <c r="AC19" s="2">
        <v>105.8</v>
      </c>
      <c r="AD19" s="2">
        <v>109.3</v>
      </c>
    </row>
    <row r="20" spans="1:30" x14ac:dyDescent="0.25">
      <c r="A20" s="2" t="s">
        <v>30</v>
      </c>
      <c r="B20" s="2">
        <v>2013</v>
      </c>
      <c r="C20" s="2" t="s">
        <v>40</v>
      </c>
      <c r="D20" s="2">
        <v>113.4</v>
      </c>
      <c r="E20" s="2">
        <v>114.9</v>
      </c>
      <c r="F20" s="2">
        <v>110.5</v>
      </c>
      <c r="G20" s="2">
        <v>109.3</v>
      </c>
      <c r="H20" s="2">
        <v>106.2</v>
      </c>
      <c r="I20" s="2">
        <v>110.3</v>
      </c>
      <c r="J20" s="2">
        <v>129.19999999999999</v>
      </c>
      <c r="K20" s="2">
        <v>107.1</v>
      </c>
      <c r="L20" s="2">
        <v>104.3</v>
      </c>
      <c r="M20" s="2">
        <v>106.4</v>
      </c>
      <c r="N20" s="2">
        <v>109.1</v>
      </c>
      <c r="O20" s="2">
        <v>112.1</v>
      </c>
      <c r="P20" s="2">
        <v>113.1</v>
      </c>
      <c r="Q20" s="2">
        <v>109.8</v>
      </c>
      <c r="R20" s="2">
        <v>110.5</v>
      </c>
      <c r="S20" s="2">
        <v>109.5</v>
      </c>
      <c r="T20" s="2">
        <v>110.3</v>
      </c>
      <c r="U20" s="2" t="s">
        <v>32</v>
      </c>
      <c r="V20" s="2">
        <v>109.5</v>
      </c>
      <c r="W20" s="2">
        <v>108.3</v>
      </c>
      <c r="X20" s="2">
        <v>106.9</v>
      </c>
      <c r="Y20" s="2">
        <v>106.8</v>
      </c>
      <c r="Z20" s="2">
        <v>106.4</v>
      </c>
      <c r="AA20" s="2">
        <v>107.8</v>
      </c>
      <c r="AB20" s="2">
        <v>102.5</v>
      </c>
      <c r="AC20" s="2">
        <v>106.5</v>
      </c>
      <c r="AD20" s="2">
        <v>110.7</v>
      </c>
    </row>
    <row r="21" spans="1:30" x14ac:dyDescent="0.25">
      <c r="A21" s="2" t="s">
        <v>33</v>
      </c>
      <c r="B21" s="2">
        <v>2013</v>
      </c>
      <c r="C21" s="2" t="s">
        <v>40</v>
      </c>
      <c r="D21" s="2">
        <v>117.8</v>
      </c>
      <c r="E21" s="2">
        <v>119.2</v>
      </c>
      <c r="F21" s="2">
        <v>114</v>
      </c>
      <c r="G21" s="2">
        <v>108.3</v>
      </c>
      <c r="H21" s="2">
        <v>101.1</v>
      </c>
      <c r="I21" s="2">
        <v>113.2</v>
      </c>
      <c r="J21" s="2">
        <v>160.9</v>
      </c>
      <c r="K21" s="2">
        <v>105.1</v>
      </c>
      <c r="L21" s="2">
        <v>101.3</v>
      </c>
      <c r="M21" s="2">
        <v>107.5</v>
      </c>
      <c r="N21" s="2">
        <v>110.4</v>
      </c>
      <c r="O21" s="2">
        <v>113.1</v>
      </c>
      <c r="P21" s="2">
        <v>117.5</v>
      </c>
      <c r="Q21" s="2">
        <v>111.7</v>
      </c>
      <c r="R21" s="2">
        <v>109.8</v>
      </c>
      <c r="S21" s="2">
        <v>107.8</v>
      </c>
      <c r="T21" s="2">
        <v>109.5</v>
      </c>
      <c r="U21" s="2">
        <v>107.7</v>
      </c>
      <c r="V21" s="2">
        <v>108.6</v>
      </c>
      <c r="W21" s="2">
        <v>108.1</v>
      </c>
      <c r="X21" s="2">
        <v>107.1</v>
      </c>
      <c r="Y21" s="2">
        <v>107.3</v>
      </c>
      <c r="Z21" s="2">
        <v>105.9</v>
      </c>
      <c r="AA21" s="2">
        <v>110.1</v>
      </c>
      <c r="AB21" s="2">
        <v>103.2</v>
      </c>
      <c r="AC21" s="2">
        <v>107.3</v>
      </c>
      <c r="AD21" s="2">
        <v>111.4</v>
      </c>
    </row>
    <row r="22" spans="1:30" x14ac:dyDescent="0.25">
      <c r="A22" s="2" t="s">
        <v>34</v>
      </c>
      <c r="B22" s="2">
        <v>2013</v>
      </c>
      <c r="C22" s="2" t="s">
        <v>40</v>
      </c>
      <c r="D22" s="2">
        <v>114.8</v>
      </c>
      <c r="E22" s="2">
        <v>116.4</v>
      </c>
      <c r="F22" s="2">
        <v>111.9</v>
      </c>
      <c r="G22" s="2">
        <v>108.9</v>
      </c>
      <c r="H22" s="2">
        <v>104.3</v>
      </c>
      <c r="I22" s="2">
        <v>111.7</v>
      </c>
      <c r="J22" s="2">
        <v>140</v>
      </c>
      <c r="K22" s="2">
        <v>106.4</v>
      </c>
      <c r="L22" s="2">
        <v>103.3</v>
      </c>
      <c r="M22" s="2">
        <v>106.8</v>
      </c>
      <c r="N22" s="2">
        <v>109.6</v>
      </c>
      <c r="O22" s="2">
        <v>112.6</v>
      </c>
      <c r="P22" s="2">
        <v>114.7</v>
      </c>
      <c r="Q22" s="2">
        <v>110.3</v>
      </c>
      <c r="R22" s="2">
        <v>110.2</v>
      </c>
      <c r="S22" s="2">
        <v>108.8</v>
      </c>
      <c r="T22" s="2">
        <v>110</v>
      </c>
      <c r="U22" s="2">
        <v>107.7</v>
      </c>
      <c r="V22" s="2">
        <v>109.2</v>
      </c>
      <c r="W22" s="2">
        <v>108.2</v>
      </c>
      <c r="X22" s="2">
        <v>107</v>
      </c>
      <c r="Y22" s="2">
        <v>107.1</v>
      </c>
      <c r="Z22" s="2">
        <v>106.1</v>
      </c>
      <c r="AA22" s="2">
        <v>109.1</v>
      </c>
      <c r="AB22" s="2">
        <v>102.8</v>
      </c>
      <c r="AC22" s="2">
        <v>106.9</v>
      </c>
      <c r="AD22" s="2">
        <v>111</v>
      </c>
    </row>
    <row r="23" spans="1:30" x14ac:dyDescent="0.25">
      <c r="A23" s="2" t="s">
        <v>30</v>
      </c>
      <c r="B23" s="2">
        <v>2013</v>
      </c>
      <c r="C23" s="2" t="s">
        <v>41</v>
      </c>
      <c r="D23" s="2">
        <v>114.3</v>
      </c>
      <c r="E23" s="2">
        <v>115.4</v>
      </c>
      <c r="F23" s="2">
        <v>111.1</v>
      </c>
      <c r="G23" s="2">
        <v>110</v>
      </c>
      <c r="H23" s="2">
        <v>106.4</v>
      </c>
      <c r="I23" s="2">
        <v>110.8</v>
      </c>
      <c r="J23" s="2">
        <v>138.9</v>
      </c>
      <c r="K23" s="2">
        <v>107.4</v>
      </c>
      <c r="L23" s="2">
        <v>104.1</v>
      </c>
      <c r="M23" s="2">
        <v>106.9</v>
      </c>
      <c r="N23" s="2">
        <v>109.7</v>
      </c>
      <c r="O23" s="2">
        <v>112.6</v>
      </c>
      <c r="P23" s="2">
        <v>114.9</v>
      </c>
      <c r="Q23" s="2">
        <v>110.7</v>
      </c>
      <c r="R23" s="2">
        <v>111.3</v>
      </c>
      <c r="S23" s="2">
        <v>110.2</v>
      </c>
      <c r="T23" s="2">
        <v>111.1</v>
      </c>
      <c r="U23" s="2" t="s">
        <v>32</v>
      </c>
      <c r="V23" s="2">
        <v>109.9</v>
      </c>
      <c r="W23" s="2">
        <v>108.7</v>
      </c>
      <c r="X23" s="2">
        <v>107.5</v>
      </c>
      <c r="Y23" s="2">
        <v>107.8</v>
      </c>
      <c r="Z23" s="2">
        <v>106.8</v>
      </c>
      <c r="AA23" s="2">
        <v>108.7</v>
      </c>
      <c r="AB23" s="2">
        <v>105</v>
      </c>
      <c r="AC23" s="2">
        <v>107.5</v>
      </c>
      <c r="AD23" s="2">
        <v>112.1</v>
      </c>
    </row>
    <row r="24" spans="1:30" x14ac:dyDescent="0.25">
      <c r="A24" s="2" t="s">
        <v>33</v>
      </c>
      <c r="B24" s="2">
        <v>2013</v>
      </c>
      <c r="C24" s="2" t="s">
        <v>41</v>
      </c>
      <c r="D24" s="2">
        <v>118.3</v>
      </c>
      <c r="E24" s="2">
        <v>120.4</v>
      </c>
      <c r="F24" s="2">
        <v>112.7</v>
      </c>
      <c r="G24" s="2">
        <v>108.9</v>
      </c>
      <c r="H24" s="2">
        <v>101.1</v>
      </c>
      <c r="I24" s="2">
        <v>108.7</v>
      </c>
      <c r="J24" s="2">
        <v>177</v>
      </c>
      <c r="K24" s="2">
        <v>104.7</v>
      </c>
      <c r="L24" s="2">
        <v>101</v>
      </c>
      <c r="M24" s="2">
        <v>108.5</v>
      </c>
      <c r="N24" s="2">
        <v>110.9</v>
      </c>
      <c r="O24" s="2">
        <v>114.3</v>
      </c>
      <c r="P24" s="2">
        <v>119.6</v>
      </c>
      <c r="Q24" s="2">
        <v>112.4</v>
      </c>
      <c r="R24" s="2">
        <v>110.6</v>
      </c>
      <c r="S24" s="2">
        <v>108.3</v>
      </c>
      <c r="T24" s="2">
        <v>110.2</v>
      </c>
      <c r="U24" s="2">
        <v>108.9</v>
      </c>
      <c r="V24" s="2">
        <v>109.3</v>
      </c>
      <c r="W24" s="2">
        <v>108.7</v>
      </c>
      <c r="X24" s="2">
        <v>107.6</v>
      </c>
      <c r="Y24" s="2">
        <v>108.1</v>
      </c>
      <c r="Z24" s="2">
        <v>106.5</v>
      </c>
      <c r="AA24" s="2">
        <v>110.8</v>
      </c>
      <c r="AB24" s="2">
        <v>106</v>
      </c>
      <c r="AC24" s="2">
        <v>108.3</v>
      </c>
      <c r="AD24" s="2">
        <v>112.7</v>
      </c>
    </row>
    <row r="25" spans="1:30" x14ac:dyDescent="0.25">
      <c r="A25" s="2" t="s">
        <v>34</v>
      </c>
      <c r="B25" s="2">
        <v>2013</v>
      </c>
      <c r="C25" s="2" t="s">
        <v>41</v>
      </c>
      <c r="D25" s="2">
        <v>115.6</v>
      </c>
      <c r="E25" s="2">
        <v>117.2</v>
      </c>
      <c r="F25" s="2">
        <v>111.7</v>
      </c>
      <c r="G25" s="2">
        <v>109.6</v>
      </c>
      <c r="H25" s="2">
        <v>104.5</v>
      </c>
      <c r="I25" s="2">
        <v>109.8</v>
      </c>
      <c r="J25" s="2">
        <v>151.80000000000001</v>
      </c>
      <c r="K25" s="2">
        <v>106.5</v>
      </c>
      <c r="L25" s="2">
        <v>103.1</v>
      </c>
      <c r="M25" s="2">
        <v>107.4</v>
      </c>
      <c r="N25" s="2">
        <v>110.2</v>
      </c>
      <c r="O25" s="2">
        <v>113.4</v>
      </c>
      <c r="P25" s="2">
        <v>116.6</v>
      </c>
      <c r="Q25" s="2">
        <v>111.2</v>
      </c>
      <c r="R25" s="2">
        <v>111</v>
      </c>
      <c r="S25" s="2">
        <v>109.4</v>
      </c>
      <c r="T25" s="2">
        <v>110.7</v>
      </c>
      <c r="U25" s="2">
        <v>108.9</v>
      </c>
      <c r="V25" s="2">
        <v>109.7</v>
      </c>
      <c r="W25" s="2">
        <v>108.7</v>
      </c>
      <c r="X25" s="2">
        <v>107.5</v>
      </c>
      <c r="Y25" s="2">
        <v>108</v>
      </c>
      <c r="Z25" s="2">
        <v>106.6</v>
      </c>
      <c r="AA25" s="2">
        <v>109.9</v>
      </c>
      <c r="AB25" s="2">
        <v>105.4</v>
      </c>
      <c r="AC25" s="2">
        <v>107.9</v>
      </c>
      <c r="AD25" s="2">
        <v>112.4</v>
      </c>
    </row>
    <row r="26" spans="1:30" x14ac:dyDescent="0.25">
      <c r="A26" s="2" t="s">
        <v>30</v>
      </c>
      <c r="B26" s="2">
        <v>2013</v>
      </c>
      <c r="C26" s="2" t="s">
        <v>42</v>
      </c>
      <c r="D26" s="2">
        <v>115.4</v>
      </c>
      <c r="E26" s="2">
        <v>115.7</v>
      </c>
      <c r="F26" s="2">
        <v>111.7</v>
      </c>
      <c r="G26" s="2">
        <v>111</v>
      </c>
      <c r="H26" s="2">
        <v>107.4</v>
      </c>
      <c r="I26" s="2">
        <v>110.9</v>
      </c>
      <c r="J26" s="2">
        <v>154</v>
      </c>
      <c r="K26" s="2">
        <v>108.1</v>
      </c>
      <c r="L26" s="2">
        <v>104.2</v>
      </c>
      <c r="M26" s="2">
        <v>107.9</v>
      </c>
      <c r="N26" s="2">
        <v>110.4</v>
      </c>
      <c r="O26" s="2">
        <v>114</v>
      </c>
      <c r="P26" s="2">
        <v>117.8</v>
      </c>
      <c r="Q26" s="2">
        <v>111.7</v>
      </c>
      <c r="R26" s="2">
        <v>112.7</v>
      </c>
      <c r="S26" s="2">
        <v>111.4</v>
      </c>
      <c r="T26" s="2">
        <v>112.5</v>
      </c>
      <c r="U26" s="2" t="s">
        <v>32</v>
      </c>
      <c r="V26" s="2">
        <v>111.1</v>
      </c>
      <c r="W26" s="2">
        <v>109.6</v>
      </c>
      <c r="X26" s="2">
        <v>108.3</v>
      </c>
      <c r="Y26" s="2">
        <v>109.3</v>
      </c>
      <c r="Z26" s="2">
        <v>107.7</v>
      </c>
      <c r="AA26" s="2">
        <v>109.8</v>
      </c>
      <c r="AB26" s="2">
        <v>106.7</v>
      </c>
      <c r="AC26" s="2">
        <v>108.7</v>
      </c>
      <c r="AD26" s="2">
        <v>114.2</v>
      </c>
    </row>
    <row r="27" spans="1:30" x14ac:dyDescent="0.25">
      <c r="A27" s="2" t="s">
        <v>33</v>
      </c>
      <c r="B27" s="2">
        <v>2013</v>
      </c>
      <c r="C27" s="2" t="s">
        <v>42</v>
      </c>
      <c r="D27" s="2">
        <v>118.6</v>
      </c>
      <c r="E27" s="2">
        <v>119.1</v>
      </c>
      <c r="F27" s="2">
        <v>113.2</v>
      </c>
      <c r="G27" s="2">
        <v>109.6</v>
      </c>
      <c r="H27" s="2">
        <v>101.7</v>
      </c>
      <c r="I27" s="2">
        <v>103.2</v>
      </c>
      <c r="J27" s="2">
        <v>174.3</v>
      </c>
      <c r="K27" s="2">
        <v>105.1</v>
      </c>
      <c r="L27" s="2">
        <v>100.8</v>
      </c>
      <c r="M27" s="2">
        <v>109.1</v>
      </c>
      <c r="N27" s="2">
        <v>111.1</v>
      </c>
      <c r="O27" s="2">
        <v>115.4</v>
      </c>
      <c r="P27" s="2">
        <v>119.2</v>
      </c>
      <c r="Q27" s="2">
        <v>112.9</v>
      </c>
      <c r="R27" s="2">
        <v>111.4</v>
      </c>
      <c r="S27" s="2">
        <v>109</v>
      </c>
      <c r="T27" s="2">
        <v>111.1</v>
      </c>
      <c r="U27" s="2">
        <v>109.7</v>
      </c>
      <c r="V27" s="2">
        <v>109.5</v>
      </c>
      <c r="W27" s="2">
        <v>109.6</v>
      </c>
      <c r="X27" s="2">
        <v>107.9</v>
      </c>
      <c r="Y27" s="2">
        <v>110.4</v>
      </c>
      <c r="Z27" s="2">
        <v>107.4</v>
      </c>
      <c r="AA27" s="2">
        <v>111.2</v>
      </c>
      <c r="AB27" s="2">
        <v>106.9</v>
      </c>
      <c r="AC27" s="2">
        <v>109.4</v>
      </c>
      <c r="AD27" s="2">
        <v>113.2</v>
      </c>
    </row>
    <row r="28" spans="1:30" x14ac:dyDescent="0.25">
      <c r="A28" s="2" t="s">
        <v>34</v>
      </c>
      <c r="B28" s="2">
        <v>2013</v>
      </c>
      <c r="C28" s="2" t="s">
        <v>42</v>
      </c>
      <c r="D28" s="2">
        <v>116.4</v>
      </c>
      <c r="E28" s="2">
        <v>116.9</v>
      </c>
      <c r="F28" s="2">
        <v>112.3</v>
      </c>
      <c r="G28" s="2">
        <v>110.5</v>
      </c>
      <c r="H28" s="2">
        <v>105.3</v>
      </c>
      <c r="I28" s="2">
        <v>107.3</v>
      </c>
      <c r="J28" s="2">
        <v>160.9</v>
      </c>
      <c r="K28" s="2">
        <v>107.1</v>
      </c>
      <c r="L28" s="2">
        <v>103.1</v>
      </c>
      <c r="M28" s="2">
        <v>108.3</v>
      </c>
      <c r="N28" s="2">
        <v>110.7</v>
      </c>
      <c r="O28" s="2">
        <v>114.6</v>
      </c>
      <c r="P28" s="2">
        <v>118.3</v>
      </c>
      <c r="Q28" s="2">
        <v>112</v>
      </c>
      <c r="R28" s="2">
        <v>112.2</v>
      </c>
      <c r="S28" s="2">
        <v>110.4</v>
      </c>
      <c r="T28" s="2">
        <v>111.9</v>
      </c>
      <c r="U28" s="2">
        <v>109.7</v>
      </c>
      <c r="V28" s="2">
        <v>110.5</v>
      </c>
      <c r="W28" s="2">
        <v>109.6</v>
      </c>
      <c r="X28" s="2">
        <v>108.1</v>
      </c>
      <c r="Y28" s="2">
        <v>109.9</v>
      </c>
      <c r="Z28" s="2">
        <v>107.5</v>
      </c>
      <c r="AA28" s="2">
        <v>110.6</v>
      </c>
      <c r="AB28" s="2">
        <v>106.8</v>
      </c>
      <c r="AC28" s="2">
        <v>109</v>
      </c>
      <c r="AD28" s="2">
        <v>113.7</v>
      </c>
    </row>
    <row r="29" spans="1:30" x14ac:dyDescent="0.25">
      <c r="A29" s="2" t="s">
        <v>30</v>
      </c>
      <c r="B29" s="2">
        <v>2013</v>
      </c>
      <c r="C29" s="2" t="s">
        <v>43</v>
      </c>
      <c r="D29" s="2">
        <v>116.3</v>
      </c>
      <c r="E29" s="2">
        <v>115.4</v>
      </c>
      <c r="F29" s="2">
        <v>112.6</v>
      </c>
      <c r="G29" s="2">
        <v>111.7</v>
      </c>
      <c r="H29" s="2">
        <v>107.7</v>
      </c>
      <c r="I29" s="2">
        <v>113.2</v>
      </c>
      <c r="J29" s="2">
        <v>164.9</v>
      </c>
      <c r="K29" s="2">
        <v>108.3</v>
      </c>
      <c r="L29" s="2">
        <v>103.9</v>
      </c>
      <c r="M29" s="2">
        <v>108.2</v>
      </c>
      <c r="N29" s="2">
        <v>111.1</v>
      </c>
      <c r="O29" s="2">
        <v>114.9</v>
      </c>
      <c r="P29" s="2">
        <v>119.8</v>
      </c>
      <c r="Q29" s="2">
        <v>112.2</v>
      </c>
      <c r="R29" s="2">
        <v>113.6</v>
      </c>
      <c r="S29" s="2">
        <v>112.3</v>
      </c>
      <c r="T29" s="2">
        <v>113.4</v>
      </c>
      <c r="U29" s="2" t="s">
        <v>32</v>
      </c>
      <c r="V29" s="2">
        <v>111.6</v>
      </c>
      <c r="W29" s="2">
        <v>110.4</v>
      </c>
      <c r="X29" s="2">
        <v>108.9</v>
      </c>
      <c r="Y29" s="2">
        <v>109.3</v>
      </c>
      <c r="Z29" s="2">
        <v>108.3</v>
      </c>
      <c r="AA29" s="2">
        <v>110.2</v>
      </c>
      <c r="AB29" s="2">
        <v>107.5</v>
      </c>
      <c r="AC29" s="2">
        <v>109.1</v>
      </c>
      <c r="AD29" s="2">
        <v>115.5</v>
      </c>
    </row>
    <row r="30" spans="1:30" x14ac:dyDescent="0.25">
      <c r="A30" s="2" t="s">
        <v>33</v>
      </c>
      <c r="B30" s="2">
        <v>2013</v>
      </c>
      <c r="C30" s="2" t="s">
        <v>43</v>
      </c>
      <c r="D30" s="2">
        <v>118.9</v>
      </c>
      <c r="E30" s="2">
        <v>118.1</v>
      </c>
      <c r="F30" s="2">
        <v>114.5</v>
      </c>
      <c r="G30" s="2">
        <v>110.4</v>
      </c>
      <c r="H30" s="2">
        <v>102.3</v>
      </c>
      <c r="I30" s="2">
        <v>106.2</v>
      </c>
      <c r="J30" s="2">
        <v>183.5</v>
      </c>
      <c r="K30" s="2">
        <v>105.3</v>
      </c>
      <c r="L30" s="2">
        <v>100.2</v>
      </c>
      <c r="M30" s="2">
        <v>109.6</v>
      </c>
      <c r="N30" s="2">
        <v>111.4</v>
      </c>
      <c r="O30" s="2">
        <v>116</v>
      </c>
      <c r="P30" s="2">
        <v>120.8</v>
      </c>
      <c r="Q30" s="2">
        <v>113.5</v>
      </c>
      <c r="R30" s="2">
        <v>112.5</v>
      </c>
      <c r="S30" s="2">
        <v>109.7</v>
      </c>
      <c r="T30" s="2">
        <v>112</v>
      </c>
      <c r="U30" s="2">
        <v>110.5</v>
      </c>
      <c r="V30" s="2">
        <v>109.7</v>
      </c>
      <c r="W30" s="2">
        <v>110.2</v>
      </c>
      <c r="X30" s="2">
        <v>108.2</v>
      </c>
      <c r="Y30" s="2">
        <v>109.7</v>
      </c>
      <c r="Z30" s="2">
        <v>108</v>
      </c>
      <c r="AA30" s="2">
        <v>111.3</v>
      </c>
      <c r="AB30" s="2">
        <v>107.3</v>
      </c>
      <c r="AC30" s="2">
        <v>109.4</v>
      </c>
      <c r="AD30" s="2">
        <v>114</v>
      </c>
    </row>
    <row r="31" spans="1:30" x14ac:dyDescent="0.25">
      <c r="A31" s="2" t="s">
        <v>34</v>
      </c>
      <c r="B31" s="2">
        <v>2013</v>
      </c>
      <c r="C31" s="2" t="s">
        <v>43</v>
      </c>
      <c r="D31" s="2">
        <v>117.1</v>
      </c>
      <c r="E31" s="2">
        <v>116.3</v>
      </c>
      <c r="F31" s="2">
        <v>113.3</v>
      </c>
      <c r="G31" s="2">
        <v>111.2</v>
      </c>
      <c r="H31" s="2">
        <v>105.7</v>
      </c>
      <c r="I31" s="2">
        <v>109.9</v>
      </c>
      <c r="J31" s="2">
        <v>171.2</v>
      </c>
      <c r="K31" s="2">
        <v>107.3</v>
      </c>
      <c r="L31" s="2">
        <v>102.7</v>
      </c>
      <c r="M31" s="2">
        <v>108.7</v>
      </c>
      <c r="N31" s="2">
        <v>111.2</v>
      </c>
      <c r="O31" s="2">
        <v>115.4</v>
      </c>
      <c r="P31" s="2">
        <v>120.2</v>
      </c>
      <c r="Q31" s="2">
        <v>112.5</v>
      </c>
      <c r="R31" s="2">
        <v>113.2</v>
      </c>
      <c r="S31" s="2">
        <v>111.2</v>
      </c>
      <c r="T31" s="2">
        <v>112.8</v>
      </c>
      <c r="U31" s="2">
        <v>110.5</v>
      </c>
      <c r="V31" s="2">
        <v>110.9</v>
      </c>
      <c r="W31" s="2">
        <v>110.3</v>
      </c>
      <c r="X31" s="2">
        <v>108.6</v>
      </c>
      <c r="Y31" s="2">
        <v>109.5</v>
      </c>
      <c r="Z31" s="2">
        <v>108.1</v>
      </c>
      <c r="AA31" s="2">
        <v>110.8</v>
      </c>
      <c r="AB31" s="2">
        <v>107.4</v>
      </c>
      <c r="AC31" s="2">
        <v>109.2</v>
      </c>
      <c r="AD31" s="2">
        <v>114.8</v>
      </c>
    </row>
    <row r="32" spans="1:30" x14ac:dyDescent="0.25">
      <c r="A32" s="2" t="s">
        <v>30</v>
      </c>
      <c r="B32" s="2">
        <v>2013</v>
      </c>
      <c r="C32" s="2" t="s">
        <v>44</v>
      </c>
      <c r="D32" s="2">
        <v>117.3</v>
      </c>
      <c r="E32" s="2">
        <v>114.9</v>
      </c>
      <c r="F32" s="2">
        <v>116.2</v>
      </c>
      <c r="G32" s="2">
        <v>112.8</v>
      </c>
      <c r="H32" s="2">
        <v>108.9</v>
      </c>
      <c r="I32" s="2">
        <v>116.6</v>
      </c>
      <c r="J32" s="2">
        <v>178.1</v>
      </c>
      <c r="K32" s="2">
        <v>109.1</v>
      </c>
      <c r="L32" s="2">
        <v>103.6</v>
      </c>
      <c r="M32" s="2">
        <v>109</v>
      </c>
      <c r="N32" s="2">
        <v>111.8</v>
      </c>
      <c r="O32" s="2">
        <v>116</v>
      </c>
      <c r="P32" s="2">
        <v>122.5</v>
      </c>
      <c r="Q32" s="2">
        <v>112.8</v>
      </c>
      <c r="R32" s="2">
        <v>114.6</v>
      </c>
      <c r="S32" s="2">
        <v>113.1</v>
      </c>
      <c r="T32" s="2">
        <v>114.4</v>
      </c>
      <c r="U32" s="2" t="s">
        <v>32</v>
      </c>
      <c r="V32" s="2">
        <v>112.6</v>
      </c>
      <c r="W32" s="2">
        <v>111.3</v>
      </c>
      <c r="X32" s="2">
        <v>109.7</v>
      </c>
      <c r="Y32" s="2">
        <v>109.6</v>
      </c>
      <c r="Z32" s="2">
        <v>108.7</v>
      </c>
      <c r="AA32" s="2">
        <v>111</v>
      </c>
      <c r="AB32" s="2">
        <v>108.2</v>
      </c>
      <c r="AC32" s="2">
        <v>109.8</v>
      </c>
      <c r="AD32" s="2">
        <v>117.4</v>
      </c>
    </row>
    <row r="33" spans="1:30" x14ac:dyDescent="0.25">
      <c r="A33" s="2" t="s">
        <v>33</v>
      </c>
      <c r="B33" s="2">
        <v>2013</v>
      </c>
      <c r="C33" s="2" t="s">
        <v>45</v>
      </c>
      <c r="D33" s="2">
        <v>119.8</v>
      </c>
      <c r="E33" s="2">
        <v>116.3</v>
      </c>
      <c r="F33" s="2">
        <v>122.6</v>
      </c>
      <c r="G33" s="2">
        <v>112</v>
      </c>
      <c r="H33" s="2">
        <v>103.2</v>
      </c>
      <c r="I33" s="2">
        <v>110</v>
      </c>
      <c r="J33" s="2">
        <v>192.8</v>
      </c>
      <c r="K33" s="2">
        <v>106.3</v>
      </c>
      <c r="L33" s="2">
        <v>99.5</v>
      </c>
      <c r="M33" s="2">
        <v>110.3</v>
      </c>
      <c r="N33" s="2">
        <v>111.8</v>
      </c>
      <c r="O33" s="2">
        <v>117.1</v>
      </c>
      <c r="P33" s="2">
        <v>122.9</v>
      </c>
      <c r="Q33" s="2">
        <v>114.1</v>
      </c>
      <c r="R33" s="2">
        <v>113.5</v>
      </c>
      <c r="S33" s="2">
        <v>110.3</v>
      </c>
      <c r="T33" s="2">
        <v>113</v>
      </c>
      <c r="U33" s="2">
        <v>111.1</v>
      </c>
      <c r="V33" s="2">
        <v>110</v>
      </c>
      <c r="W33" s="2">
        <v>110.9</v>
      </c>
      <c r="X33" s="2">
        <v>108.6</v>
      </c>
      <c r="Y33" s="2">
        <v>109.5</v>
      </c>
      <c r="Z33" s="2">
        <v>108.5</v>
      </c>
      <c r="AA33" s="2">
        <v>111.3</v>
      </c>
      <c r="AB33" s="2">
        <v>107.9</v>
      </c>
      <c r="AC33" s="2">
        <v>109.6</v>
      </c>
      <c r="AD33" s="2">
        <v>115</v>
      </c>
    </row>
    <row r="34" spans="1:30" x14ac:dyDescent="0.25">
      <c r="A34" s="2" t="s">
        <v>34</v>
      </c>
      <c r="B34" s="2">
        <v>2013</v>
      </c>
      <c r="C34" s="2" t="s">
        <v>45</v>
      </c>
      <c r="D34" s="2">
        <v>118.1</v>
      </c>
      <c r="E34" s="2">
        <v>115.4</v>
      </c>
      <c r="F34" s="2">
        <v>118.7</v>
      </c>
      <c r="G34" s="2">
        <v>112.5</v>
      </c>
      <c r="H34" s="2">
        <v>106.8</v>
      </c>
      <c r="I34" s="2">
        <v>113.5</v>
      </c>
      <c r="J34" s="2">
        <v>183.1</v>
      </c>
      <c r="K34" s="2">
        <v>108.2</v>
      </c>
      <c r="L34" s="2">
        <v>102.2</v>
      </c>
      <c r="M34" s="2">
        <v>109.4</v>
      </c>
      <c r="N34" s="2">
        <v>111.8</v>
      </c>
      <c r="O34" s="2">
        <v>116.5</v>
      </c>
      <c r="P34" s="2">
        <v>122.6</v>
      </c>
      <c r="Q34" s="2">
        <v>113.1</v>
      </c>
      <c r="R34" s="2">
        <v>114.2</v>
      </c>
      <c r="S34" s="2">
        <v>111.9</v>
      </c>
      <c r="T34" s="2">
        <v>113.8</v>
      </c>
      <c r="U34" s="2">
        <v>111.1</v>
      </c>
      <c r="V34" s="2">
        <v>111.6</v>
      </c>
      <c r="W34" s="2">
        <v>111.1</v>
      </c>
      <c r="X34" s="2">
        <v>109.3</v>
      </c>
      <c r="Y34" s="2">
        <v>109.5</v>
      </c>
      <c r="Z34" s="2">
        <v>108.6</v>
      </c>
      <c r="AA34" s="2">
        <v>111.2</v>
      </c>
      <c r="AB34" s="2">
        <v>108.1</v>
      </c>
      <c r="AC34" s="2">
        <v>109.7</v>
      </c>
      <c r="AD34" s="2">
        <v>116.3</v>
      </c>
    </row>
    <row r="35" spans="1:30" x14ac:dyDescent="0.25">
      <c r="A35" s="2" t="s">
        <v>30</v>
      </c>
      <c r="B35" s="2">
        <v>2013</v>
      </c>
      <c r="C35" s="2" t="s">
        <v>46</v>
      </c>
      <c r="D35" s="2">
        <v>118.4</v>
      </c>
      <c r="E35" s="2">
        <v>115.9</v>
      </c>
      <c r="F35" s="2">
        <v>120.4</v>
      </c>
      <c r="G35" s="2">
        <v>113.8</v>
      </c>
      <c r="H35" s="2">
        <v>109.5</v>
      </c>
      <c r="I35" s="2">
        <v>115.5</v>
      </c>
      <c r="J35" s="2">
        <v>145.69999999999999</v>
      </c>
      <c r="K35" s="2">
        <v>109.5</v>
      </c>
      <c r="L35" s="2">
        <v>102.9</v>
      </c>
      <c r="M35" s="2">
        <v>109.8</v>
      </c>
      <c r="N35" s="2">
        <v>112.1</v>
      </c>
      <c r="O35" s="2">
        <v>116.8</v>
      </c>
      <c r="P35" s="2">
        <v>118.7</v>
      </c>
      <c r="Q35" s="2">
        <v>113.6</v>
      </c>
      <c r="R35" s="2">
        <v>115.8</v>
      </c>
      <c r="S35" s="2">
        <v>114</v>
      </c>
      <c r="T35" s="2">
        <v>115.5</v>
      </c>
      <c r="U35" s="2" t="s">
        <v>32</v>
      </c>
      <c r="V35" s="2">
        <v>112.8</v>
      </c>
      <c r="W35" s="2">
        <v>112.1</v>
      </c>
      <c r="X35" s="2">
        <v>110.1</v>
      </c>
      <c r="Y35" s="2">
        <v>109.9</v>
      </c>
      <c r="Z35" s="2">
        <v>109.2</v>
      </c>
      <c r="AA35" s="2">
        <v>111.6</v>
      </c>
      <c r="AB35" s="2">
        <v>108.1</v>
      </c>
      <c r="AC35" s="2">
        <v>110.1</v>
      </c>
      <c r="AD35" s="2">
        <v>115.5</v>
      </c>
    </row>
    <row r="36" spans="1:30" x14ac:dyDescent="0.25">
      <c r="A36" s="2" t="s">
        <v>33</v>
      </c>
      <c r="B36" s="2">
        <v>2013</v>
      </c>
      <c r="C36" s="2" t="s">
        <v>46</v>
      </c>
      <c r="D36" s="2">
        <v>120.5</v>
      </c>
      <c r="E36" s="2">
        <v>118.1</v>
      </c>
      <c r="F36" s="2">
        <v>128.5</v>
      </c>
      <c r="G36" s="2">
        <v>112.8</v>
      </c>
      <c r="H36" s="2">
        <v>103.4</v>
      </c>
      <c r="I36" s="2">
        <v>110.7</v>
      </c>
      <c r="J36" s="2">
        <v>144.80000000000001</v>
      </c>
      <c r="K36" s="2">
        <v>107.1</v>
      </c>
      <c r="L36" s="2">
        <v>98.6</v>
      </c>
      <c r="M36" s="2">
        <v>111.9</v>
      </c>
      <c r="N36" s="2">
        <v>112.1</v>
      </c>
      <c r="O36" s="2">
        <v>118.1</v>
      </c>
      <c r="P36" s="2">
        <v>117.8</v>
      </c>
      <c r="Q36" s="2">
        <v>115</v>
      </c>
      <c r="R36" s="2">
        <v>114.2</v>
      </c>
      <c r="S36" s="2">
        <v>110.9</v>
      </c>
      <c r="T36" s="2">
        <v>113.7</v>
      </c>
      <c r="U36" s="2">
        <v>110.7</v>
      </c>
      <c r="V36" s="2">
        <v>110.4</v>
      </c>
      <c r="W36" s="2">
        <v>111.3</v>
      </c>
      <c r="X36" s="2">
        <v>109</v>
      </c>
      <c r="Y36" s="2">
        <v>109.7</v>
      </c>
      <c r="Z36" s="2">
        <v>108.9</v>
      </c>
      <c r="AA36" s="2">
        <v>111.4</v>
      </c>
      <c r="AB36" s="2">
        <v>107.7</v>
      </c>
      <c r="AC36" s="2">
        <v>109.8</v>
      </c>
      <c r="AD36" s="2">
        <v>113.3</v>
      </c>
    </row>
    <row r="37" spans="1:30" x14ac:dyDescent="0.25">
      <c r="A37" s="2" t="s">
        <v>34</v>
      </c>
      <c r="B37" s="2">
        <v>2013</v>
      </c>
      <c r="C37" s="2" t="s">
        <v>46</v>
      </c>
      <c r="D37" s="2">
        <v>119.1</v>
      </c>
      <c r="E37" s="2">
        <v>116.7</v>
      </c>
      <c r="F37" s="2">
        <v>123.5</v>
      </c>
      <c r="G37" s="2">
        <v>113.4</v>
      </c>
      <c r="H37" s="2">
        <v>107.3</v>
      </c>
      <c r="I37" s="2">
        <v>113.3</v>
      </c>
      <c r="J37" s="2">
        <v>145.4</v>
      </c>
      <c r="K37" s="2">
        <v>108.7</v>
      </c>
      <c r="L37" s="2">
        <v>101.5</v>
      </c>
      <c r="M37" s="2">
        <v>110.5</v>
      </c>
      <c r="N37" s="2">
        <v>112.1</v>
      </c>
      <c r="O37" s="2">
        <v>117.4</v>
      </c>
      <c r="P37" s="2">
        <v>118.4</v>
      </c>
      <c r="Q37" s="2">
        <v>114</v>
      </c>
      <c r="R37" s="2">
        <v>115.2</v>
      </c>
      <c r="S37" s="2">
        <v>112.7</v>
      </c>
      <c r="T37" s="2">
        <v>114.8</v>
      </c>
      <c r="U37" s="2">
        <v>110.7</v>
      </c>
      <c r="V37" s="2">
        <v>111.9</v>
      </c>
      <c r="W37" s="2">
        <v>111.7</v>
      </c>
      <c r="X37" s="2">
        <v>109.7</v>
      </c>
      <c r="Y37" s="2">
        <v>109.8</v>
      </c>
      <c r="Z37" s="2">
        <v>109</v>
      </c>
      <c r="AA37" s="2">
        <v>111.5</v>
      </c>
      <c r="AB37" s="2">
        <v>107.9</v>
      </c>
      <c r="AC37" s="2">
        <v>110</v>
      </c>
      <c r="AD37" s="2">
        <v>114.5</v>
      </c>
    </row>
    <row r="38" spans="1:30" x14ac:dyDescent="0.25">
      <c r="A38" s="2" t="s">
        <v>30</v>
      </c>
      <c r="B38" s="2">
        <v>2014</v>
      </c>
      <c r="C38" s="2" t="s">
        <v>31</v>
      </c>
      <c r="D38" s="2">
        <v>118.9</v>
      </c>
      <c r="E38" s="2">
        <v>117.1</v>
      </c>
      <c r="F38" s="2">
        <v>120.5</v>
      </c>
      <c r="G38" s="2">
        <v>114.4</v>
      </c>
      <c r="H38" s="2">
        <v>109</v>
      </c>
      <c r="I38" s="2">
        <v>115.5</v>
      </c>
      <c r="J38" s="2">
        <v>123.9</v>
      </c>
      <c r="K38" s="2">
        <v>109.6</v>
      </c>
      <c r="L38" s="2">
        <v>101.8</v>
      </c>
      <c r="M38" s="2">
        <v>110.2</v>
      </c>
      <c r="N38" s="2">
        <v>112.4</v>
      </c>
      <c r="O38" s="2">
        <v>117.3</v>
      </c>
      <c r="P38" s="2">
        <v>116</v>
      </c>
      <c r="Q38" s="2">
        <v>114</v>
      </c>
      <c r="R38" s="2">
        <v>116.5</v>
      </c>
      <c r="S38" s="2">
        <v>114.5</v>
      </c>
      <c r="T38" s="2">
        <v>116.2</v>
      </c>
      <c r="U38" s="2" t="s">
        <v>32</v>
      </c>
      <c r="V38" s="2">
        <v>113</v>
      </c>
      <c r="W38" s="2">
        <v>112.6</v>
      </c>
      <c r="X38" s="2">
        <v>110.6</v>
      </c>
      <c r="Y38" s="2">
        <v>110.5</v>
      </c>
      <c r="Z38" s="2">
        <v>109.6</v>
      </c>
      <c r="AA38" s="2">
        <v>111.8</v>
      </c>
      <c r="AB38" s="2">
        <v>108.3</v>
      </c>
      <c r="AC38" s="2">
        <v>110.6</v>
      </c>
      <c r="AD38" s="2">
        <v>114.2</v>
      </c>
    </row>
    <row r="39" spans="1:30" x14ac:dyDescent="0.25">
      <c r="A39" s="2" t="s">
        <v>33</v>
      </c>
      <c r="B39" s="2">
        <v>2014</v>
      </c>
      <c r="C39" s="2" t="s">
        <v>31</v>
      </c>
      <c r="D39" s="2">
        <v>121.2</v>
      </c>
      <c r="E39" s="2">
        <v>122</v>
      </c>
      <c r="F39" s="2">
        <v>129.9</v>
      </c>
      <c r="G39" s="2">
        <v>113.6</v>
      </c>
      <c r="H39" s="2">
        <v>102.9</v>
      </c>
      <c r="I39" s="2">
        <v>112.1</v>
      </c>
      <c r="J39" s="2">
        <v>118.9</v>
      </c>
      <c r="K39" s="2">
        <v>107.5</v>
      </c>
      <c r="L39" s="2">
        <v>96.9</v>
      </c>
      <c r="M39" s="2">
        <v>112.7</v>
      </c>
      <c r="N39" s="2">
        <v>112.1</v>
      </c>
      <c r="O39" s="2">
        <v>119</v>
      </c>
      <c r="P39" s="2">
        <v>115.5</v>
      </c>
      <c r="Q39" s="2">
        <v>115.7</v>
      </c>
      <c r="R39" s="2">
        <v>114.8</v>
      </c>
      <c r="S39" s="2">
        <v>111.3</v>
      </c>
      <c r="T39" s="2">
        <v>114.3</v>
      </c>
      <c r="U39" s="2">
        <v>111.6</v>
      </c>
      <c r="V39" s="2">
        <v>111</v>
      </c>
      <c r="W39" s="2">
        <v>111.9</v>
      </c>
      <c r="X39" s="2">
        <v>109.7</v>
      </c>
      <c r="Y39" s="2">
        <v>110.8</v>
      </c>
      <c r="Z39" s="2">
        <v>109.8</v>
      </c>
      <c r="AA39" s="2">
        <v>111.5</v>
      </c>
      <c r="AB39" s="2">
        <v>108</v>
      </c>
      <c r="AC39" s="2">
        <v>110.5</v>
      </c>
      <c r="AD39" s="2">
        <v>112.9</v>
      </c>
    </row>
    <row r="40" spans="1:30" x14ac:dyDescent="0.25">
      <c r="A40" s="2" t="s">
        <v>34</v>
      </c>
      <c r="B40" s="2">
        <v>2014</v>
      </c>
      <c r="C40" s="2" t="s">
        <v>31</v>
      </c>
      <c r="D40" s="2">
        <v>119.6</v>
      </c>
      <c r="E40" s="2">
        <v>118.8</v>
      </c>
      <c r="F40" s="2">
        <v>124.1</v>
      </c>
      <c r="G40" s="2">
        <v>114.1</v>
      </c>
      <c r="H40" s="2">
        <v>106.8</v>
      </c>
      <c r="I40" s="2">
        <v>113.9</v>
      </c>
      <c r="J40" s="2">
        <v>122.2</v>
      </c>
      <c r="K40" s="2">
        <v>108.9</v>
      </c>
      <c r="L40" s="2">
        <v>100.2</v>
      </c>
      <c r="M40" s="2">
        <v>111</v>
      </c>
      <c r="N40" s="2">
        <v>112.3</v>
      </c>
      <c r="O40" s="2">
        <v>118.1</v>
      </c>
      <c r="P40" s="2">
        <v>115.8</v>
      </c>
      <c r="Q40" s="2">
        <v>114.5</v>
      </c>
      <c r="R40" s="2">
        <v>115.8</v>
      </c>
      <c r="S40" s="2">
        <v>113.2</v>
      </c>
      <c r="T40" s="2">
        <v>115.4</v>
      </c>
      <c r="U40" s="2">
        <v>111.6</v>
      </c>
      <c r="V40" s="2">
        <v>112.2</v>
      </c>
      <c r="W40" s="2">
        <v>112.3</v>
      </c>
      <c r="X40" s="2">
        <v>110.3</v>
      </c>
      <c r="Y40" s="2">
        <v>110.7</v>
      </c>
      <c r="Z40" s="2">
        <v>109.7</v>
      </c>
      <c r="AA40" s="2">
        <v>111.6</v>
      </c>
      <c r="AB40" s="2">
        <v>108.2</v>
      </c>
      <c r="AC40" s="2">
        <v>110.6</v>
      </c>
      <c r="AD40" s="2">
        <v>113.6</v>
      </c>
    </row>
    <row r="41" spans="1:30" x14ac:dyDescent="0.25">
      <c r="A41" s="2" t="s">
        <v>30</v>
      </c>
      <c r="B41" s="2">
        <v>2014</v>
      </c>
      <c r="C41" s="2" t="s">
        <v>35</v>
      </c>
      <c r="D41" s="2">
        <v>119.4</v>
      </c>
      <c r="E41" s="2">
        <v>117.7</v>
      </c>
      <c r="F41" s="2">
        <v>121.2</v>
      </c>
      <c r="G41" s="2">
        <v>115</v>
      </c>
      <c r="H41" s="2">
        <v>109</v>
      </c>
      <c r="I41" s="2">
        <v>116.6</v>
      </c>
      <c r="J41" s="2">
        <v>116</v>
      </c>
      <c r="K41" s="2">
        <v>109.8</v>
      </c>
      <c r="L41" s="2">
        <v>101.1</v>
      </c>
      <c r="M41" s="2">
        <v>110.4</v>
      </c>
      <c r="N41" s="2">
        <v>112.9</v>
      </c>
      <c r="O41" s="2">
        <v>117.8</v>
      </c>
      <c r="P41" s="2">
        <v>115.3</v>
      </c>
      <c r="Q41" s="2">
        <v>114.2</v>
      </c>
      <c r="R41" s="2">
        <v>117.1</v>
      </c>
      <c r="S41" s="2">
        <v>114.5</v>
      </c>
      <c r="T41" s="2">
        <v>116.7</v>
      </c>
      <c r="U41" s="2" t="s">
        <v>32</v>
      </c>
      <c r="V41" s="2">
        <v>113.2</v>
      </c>
      <c r="W41" s="2">
        <v>112.9</v>
      </c>
      <c r="X41" s="2">
        <v>110.9</v>
      </c>
      <c r="Y41" s="2">
        <v>110.8</v>
      </c>
      <c r="Z41" s="2">
        <v>109.9</v>
      </c>
      <c r="AA41" s="2">
        <v>112</v>
      </c>
      <c r="AB41" s="2">
        <v>108.7</v>
      </c>
      <c r="AC41" s="2">
        <v>110.9</v>
      </c>
      <c r="AD41" s="2">
        <v>114</v>
      </c>
    </row>
    <row r="42" spans="1:30" x14ac:dyDescent="0.25">
      <c r="A42" s="2" t="s">
        <v>33</v>
      </c>
      <c r="B42" s="2">
        <v>2014</v>
      </c>
      <c r="C42" s="2" t="s">
        <v>35</v>
      </c>
      <c r="D42" s="2">
        <v>121.9</v>
      </c>
      <c r="E42" s="2">
        <v>122</v>
      </c>
      <c r="F42" s="2">
        <v>124.5</v>
      </c>
      <c r="G42" s="2">
        <v>115.2</v>
      </c>
      <c r="H42" s="2">
        <v>102.5</v>
      </c>
      <c r="I42" s="2">
        <v>114.1</v>
      </c>
      <c r="J42" s="2">
        <v>111.5</v>
      </c>
      <c r="K42" s="2">
        <v>108.2</v>
      </c>
      <c r="L42" s="2">
        <v>95.4</v>
      </c>
      <c r="M42" s="2">
        <v>113.5</v>
      </c>
      <c r="N42" s="2">
        <v>112.1</v>
      </c>
      <c r="O42" s="2">
        <v>119.9</v>
      </c>
      <c r="P42" s="2">
        <v>115.2</v>
      </c>
      <c r="Q42" s="2">
        <v>116.2</v>
      </c>
      <c r="R42" s="2">
        <v>115.3</v>
      </c>
      <c r="S42" s="2">
        <v>111.7</v>
      </c>
      <c r="T42" s="2">
        <v>114.7</v>
      </c>
      <c r="U42" s="2">
        <v>112.5</v>
      </c>
      <c r="V42" s="2">
        <v>111.1</v>
      </c>
      <c r="W42" s="2">
        <v>112.6</v>
      </c>
      <c r="X42" s="2">
        <v>110.4</v>
      </c>
      <c r="Y42" s="2">
        <v>111.3</v>
      </c>
      <c r="Z42" s="2">
        <v>110.3</v>
      </c>
      <c r="AA42" s="2">
        <v>111.6</v>
      </c>
      <c r="AB42" s="2">
        <v>108.7</v>
      </c>
      <c r="AC42" s="2">
        <v>111</v>
      </c>
      <c r="AD42" s="2">
        <v>113.1</v>
      </c>
    </row>
    <row r="43" spans="1:30" x14ac:dyDescent="0.25">
      <c r="A43" s="2" t="s">
        <v>34</v>
      </c>
      <c r="B43" s="2">
        <v>2014</v>
      </c>
      <c r="C43" s="2" t="s">
        <v>35</v>
      </c>
      <c r="D43" s="2">
        <v>120.2</v>
      </c>
      <c r="E43" s="2">
        <v>119.2</v>
      </c>
      <c r="F43" s="2">
        <v>122.5</v>
      </c>
      <c r="G43" s="2">
        <v>115.1</v>
      </c>
      <c r="H43" s="2">
        <v>106.6</v>
      </c>
      <c r="I43" s="2">
        <v>115.4</v>
      </c>
      <c r="J43" s="2">
        <v>114.5</v>
      </c>
      <c r="K43" s="2">
        <v>109.3</v>
      </c>
      <c r="L43" s="2">
        <v>99.2</v>
      </c>
      <c r="M43" s="2">
        <v>111.4</v>
      </c>
      <c r="N43" s="2">
        <v>112.6</v>
      </c>
      <c r="O43" s="2">
        <v>118.8</v>
      </c>
      <c r="P43" s="2">
        <v>115.3</v>
      </c>
      <c r="Q43" s="2">
        <v>114.7</v>
      </c>
      <c r="R43" s="2">
        <v>116.4</v>
      </c>
      <c r="S43" s="2">
        <v>113.3</v>
      </c>
      <c r="T43" s="2">
        <v>115.9</v>
      </c>
      <c r="U43" s="2">
        <v>112.5</v>
      </c>
      <c r="V43" s="2">
        <v>112.4</v>
      </c>
      <c r="W43" s="2">
        <v>112.8</v>
      </c>
      <c r="X43" s="2">
        <v>110.7</v>
      </c>
      <c r="Y43" s="2">
        <v>111.1</v>
      </c>
      <c r="Z43" s="2">
        <v>110.1</v>
      </c>
      <c r="AA43" s="2">
        <v>111.8</v>
      </c>
      <c r="AB43" s="2">
        <v>108.7</v>
      </c>
      <c r="AC43" s="2">
        <v>110.9</v>
      </c>
      <c r="AD43" s="2">
        <v>113.6</v>
      </c>
    </row>
    <row r="44" spans="1:30" x14ac:dyDescent="0.25">
      <c r="A44" s="2" t="s">
        <v>30</v>
      </c>
      <c r="B44" s="2">
        <v>2014</v>
      </c>
      <c r="C44" s="2" t="s">
        <v>36</v>
      </c>
      <c r="D44" s="2">
        <v>120.1</v>
      </c>
      <c r="E44" s="2">
        <v>118.1</v>
      </c>
      <c r="F44" s="2">
        <v>120.7</v>
      </c>
      <c r="G44" s="2">
        <v>116.1</v>
      </c>
      <c r="H44" s="2">
        <v>109.3</v>
      </c>
      <c r="I44" s="2">
        <v>119.6</v>
      </c>
      <c r="J44" s="2">
        <v>117.9</v>
      </c>
      <c r="K44" s="2">
        <v>110.2</v>
      </c>
      <c r="L44" s="2">
        <v>101.2</v>
      </c>
      <c r="M44" s="2">
        <v>110.7</v>
      </c>
      <c r="N44" s="2">
        <v>113</v>
      </c>
      <c r="O44" s="2">
        <v>118.3</v>
      </c>
      <c r="P44" s="2">
        <v>116.2</v>
      </c>
      <c r="Q44" s="2">
        <v>114.6</v>
      </c>
      <c r="R44" s="2">
        <v>117.5</v>
      </c>
      <c r="S44" s="2">
        <v>114.9</v>
      </c>
      <c r="T44" s="2">
        <v>117.2</v>
      </c>
      <c r="U44" s="2" t="s">
        <v>32</v>
      </c>
      <c r="V44" s="2">
        <v>113.4</v>
      </c>
      <c r="W44" s="2">
        <v>113.4</v>
      </c>
      <c r="X44" s="2">
        <v>111.4</v>
      </c>
      <c r="Y44" s="2">
        <v>111.2</v>
      </c>
      <c r="Z44" s="2">
        <v>110.2</v>
      </c>
      <c r="AA44" s="2">
        <v>112.4</v>
      </c>
      <c r="AB44" s="2">
        <v>108.9</v>
      </c>
      <c r="AC44" s="2">
        <v>111.3</v>
      </c>
      <c r="AD44" s="2">
        <v>114.6</v>
      </c>
    </row>
    <row r="45" spans="1:30" x14ac:dyDescent="0.25">
      <c r="A45" s="2" t="s">
        <v>33</v>
      </c>
      <c r="B45" s="2">
        <v>2014</v>
      </c>
      <c r="C45" s="2" t="s">
        <v>36</v>
      </c>
      <c r="D45" s="2">
        <v>122.1</v>
      </c>
      <c r="E45" s="2">
        <v>121.4</v>
      </c>
      <c r="F45" s="2">
        <v>121.5</v>
      </c>
      <c r="G45" s="2">
        <v>116.2</v>
      </c>
      <c r="H45" s="2">
        <v>102.8</v>
      </c>
      <c r="I45" s="2">
        <v>117.7</v>
      </c>
      <c r="J45" s="2">
        <v>113.3</v>
      </c>
      <c r="K45" s="2">
        <v>108.9</v>
      </c>
      <c r="L45" s="2">
        <v>96.3</v>
      </c>
      <c r="M45" s="2">
        <v>114.1</v>
      </c>
      <c r="N45" s="2">
        <v>112.2</v>
      </c>
      <c r="O45" s="2">
        <v>120.5</v>
      </c>
      <c r="P45" s="2">
        <v>116</v>
      </c>
      <c r="Q45" s="2">
        <v>116.7</v>
      </c>
      <c r="R45" s="2">
        <v>115.8</v>
      </c>
      <c r="S45" s="2">
        <v>112.1</v>
      </c>
      <c r="T45" s="2">
        <v>115.2</v>
      </c>
      <c r="U45" s="2">
        <v>113.2</v>
      </c>
      <c r="V45" s="2">
        <v>110.9</v>
      </c>
      <c r="W45" s="2">
        <v>113</v>
      </c>
      <c r="X45" s="2">
        <v>110.8</v>
      </c>
      <c r="Y45" s="2">
        <v>111.6</v>
      </c>
      <c r="Z45" s="2">
        <v>110.9</v>
      </c>
      <c r="AA45" s="2">
        <v>111.8</v>
      </c>
      <c r="AB45" s="2">
        <v>109.2</v>
      </c>
      <c r="AC45" s="2">
        <v>111.4</v>
      </c>
      <c r="AD45" s="2">
        <v>113.7</v>
      </c>
    </row>
    <row r="46" spans="1:30" x14ac:dyDescent="0.25">
      <c r="A46" s="2" t="s">
        <v>34</v>
      </c>
      <c r="B46" s="2">
        <v>2014</v>
      </c>
      <c r="C46" s="2" t="s">
        <v>47</v>
      </c>
      <c r="D46" s="2">
        <v>120.7</v>
      </c>
      <c r="E46" s="2">
        <v>119.3</v>
      </c>
      <c r="F46" s="2">
        <v>121</v>
      </c>
      <c r="G46" s="2">
        <v>116.1</v>
      </c>
      <c r="H46" s="2">
        <v>106.9</v>
      </c>
      <c r="I46" s="2">
        <v>118.7</v>
      </c>
      <c r="J46" s="2">
        <v>116.3</v>
      </c>
      <c r="K46" s="2">
        <v>109.8</v>
      </c>
      <c r="L46" s="2">
        <v>99.6</v>
      </c>
      <c r="M46" s="2">
        <v>111.8</v>
      </c>
      <c r="N46" s="2">
        <v>112.7</v>
      </c>
      <c r="O46" s="2">
        <v>119.3</v>
      </c>
      <c r="P46" s="2">
        <v>116.1</v>
      </c>
      <c r="Q46" s="2">
        <v>115.2</v>
      </c>
      <c r="R46" s="2">
        <v>116.8</v>
      </c>
      <c r="S46" s="2">
        <v>113.7</v>
      </c>
      <c r="T46" s="2">
        <v>116.4</v>
      </c>
      <c r="U46" s="2">
        <v>113.2</v>
      </c>
      <c r="V46" s="2">
        <v>112.5</v>
      </c>
      <c r="W46" s="2">
        <v>113.2</v>
      </c>
      <c r="X46" s="2">
        <v>111.2</v>
      </c>
      <c r="Y46" s="2">
        <v>111.4</v>
      </c>
      <c r="Z46" s="2">
        <v>110.6</v>
      </c>
      <c r="AA46" s="2">
        <v>112</v>
      </c>
      <c r="AB46" s="2">
        <v>109</v>
      </c>
      <c r="AC46" s="2">
        <v>111.3</v>
      </c>
      <c r="AD46" s="2">
        <v>114.2</v>
      </c>
    </row>
    <row r="47" spans="1:30" x14ac:dyDescent="0.25">
      <c r="A47" s="2" t="s">
        <v>30</v>
      </c>
      <c r="B47" s="2">
        <v>2014</v>
      </c>
      <c r="C47" s="2" t="s">
        <v>37</v>
      </c>
      <c r="D47" s="2">
        <v>120.2</v>
      </c>
      <c r="E47" s="2">
        <v>118.9</v>
      </c>
      <c r="F47" s="2">
        <v>118.1</v>
      </c>
      <c r="G47" s="2">
        <v>117</v>
      </c>
      <c r="H47" s="2">
        <v>109.7</v>
      </c>
      <c r="I47" s="2">
        <v>125.5</v>
      </c>
      <c r="J47" s="2">
        <v>120.5</v>
      </c>
      <c r="K47" s="2">
        <v>111</v>
      </c>
      <c r="L47" s="2">
        <v>102.6</v>
      </c>
      <c r="M47" s="2">
        <v>111.2</v>
      </c>
      <c r="N47" s="2">
        <v>113.5</v>
      </c>
      <c r="O47" s="2">
        <v>118.7</v>
      </c>
      <c r="P47" s="2">
        <v>117.2</v>
      </c>
      <c r="Q47" s="2">
        <v>115.4</v>
      </c>
      <c r="R47" s="2">
        <v>118.1</v>
      </c>
      <c r="S47" s="2">
        <v>116.1</v>
      </c>
      <c r="T47" s="2">
        <v>117.8</v>
      </c>
      <c r="U47" s="2" t="s">
        <v>32</v>
      </c>
      <c r="V47" s="2">
        <v>113.4</v>
      </c>
      <c r="W47" s="2">
        <v>113.7</v>
      </c>
      <c r="X47" s="2">
        <v>111.8</v>
      </c>
      <c r="Y47" s="2">
        <v>111.2</v>
      </c>
      <c r="Z47" s="2">
        <v>110.5</v>
      </c>
      <c r="AA47" s="2">
        <v>113</v>
      </c>
      <c r="AB47" s="2">
        <v>108.9</v>
      </c>
      <c r="AC47" s="2">
        <v>111.5</v>
      </c>
      <c r="AD47" s="2">
        <v>115.4</v>
      </c>
    </row>
    <row r="48" spans="1:30" x14ac:dyDescent="0.25">
      <c r="A48" s="2" t="s">
        <v>33</v>
      </c>
      <c r="B48" s="2">
        <v>2014</v>
      </c>
      <c r="C48" s="2" t="s">
        <v>37</v>
      </c>
      <c r="D48" s="2">
        <v>122.5</v>
      </c>
      <c r="E48" s="2">
        <v>121.7</v>
      </c>
      <c r="F48" s="2">
        <v>113.3</v>
      </c>
      <c r="G48" s="2">
        <v>117</v>
      </c>
      <c r="H48" s="2">
        <v>103.1</v>
      </c>
      <c r="I48" s="2">
        <v>126.7</v>
      </c>
      <c r="J48" s="2">
        <v>121.2</v>
      </c>
      <c r="K48" s="2">
        <v>111</v>
      </c>
      <c r="L48" s="2">
        <v>100.3</v>
      </c>
      <c r="M48" s="2">
        <v>115.3</v>
      </c>
      <c r="N48" s="2">
        <v>112.7</v>
      </c>
      <c r="O48" s="2">
        <v>121</v>
      </c>
      <c r="P48" s="2">
        <v>118.2</v>
      </c>
      <c r="Q48" s="2">
        <v>117.6</v>
      </c>
      <c r="R48" s="2">
        <v>116.3</v>
      </c>
      <c r="S48" s="2">
        <v>112.5</v>
      </c>
      <c r="T48" s="2">
        <v>115.7</v>
      </c>
      <c r="U48" s="2">
        <v>113.9</v>
      </c>
      <c r="V48" s="2">
        <v>110.9</v>
      </c>
      <c r="W48" s="2">
        <v>113.4</v>
      </c>
      <c r="X48" s="2">
        <v>111</v>
      </c>
      <c r="Y48" s="2">
        <v>111.2</v>
      </c>
      <c r="Z48" s="2">
        <v>111.2</v>
      </c>
      <c r="AA48" s="2">
        <v>112.5</v>
      </c>
      <c r="AB48" s="2">
        <v>109.1</v>
      </c>
      <c r="AC48" s="2">
        <v>111.4</v>
      </c>
      <c r="AD48" s="2">
        <v>114.7</v>
      </c>
    </row>
    <row r="49" spans="1:30" x14ac:dyDescent="0.25">
      <c r="A49" s="2" t="s">
        <v>34</v>
      </c>
      <c r="B49" s="2">
        <v>2014</v>
      </c>
      <c r="C49" s="2" t="s">
        <v>37</v>
      </c>
      <c r="D49" s="2">
        <v>120.9</v>
      </c>
      <c r="E49" s="2">
        <v>119.9</v>
      </c>
      <c r="F49" s="2">
        <v>116.2</v>
      </c>
      <c r="G49" s="2">
        <v>117</v>
      </c>
      <c r="H49" s="2">
        <v>107.3</v>
      </c>
      <c r="I49" s="2">
        <v>126.1</v>
      </c>
      <c r="J49" s="2">
        <v>120.7</v>
      </c>
      <c r="K49" s="2">
        <v>111</v>
      </c>
      <c r="L49" s="2">
        <v>101.8</v>
      </c>
      <c r="M49" s="2">
        <v>112.6</v>
      </c>
      <c r="N49" s="2">
        <v>113.2</v>
      </c>
      <c r="O49" s="2">
        <v>119.8</v>
      </c>
      <c r="P49" s="2">
        <v>117.6</v>
      </c>
      <c r="Q49" s="2">
        <v>116</v>
      </c>
      <c r="R49" s="2">
        <v>117.4</v>
      </c>
      <c r="S49" s="2">
        <v>114.6</v>
      </c>
      <c r="T49" s="2">
        <v>117</v>
      </c>
      <c r="U49" s="2">
        <v>113.9</v>
      </c>
      <c r="V49" s="2">
        <v>112.5</v>
      </c>
      <c r="W49" s="2">
        <v>113.6</v>
      </c>
      <c r="X49" s="2">
        <v>111.5</v>
      </c>
      <c r="Y49" s="2">
        <v>111.2</v>
      </c>
      <c r="Z49" s="2">
        <v>110.9</v>
      </c>
      <c r="AA49" s="2">
        <v>112.7</v>
      </c>
      <c r="AB49" s="2">
        <v>109</v>
      </c>
      <c r="AC49" s="2">
        <v>111.5</v>
      </c>
      <c r="AD49" s="2">
        <v>115.1</v>
      </c>
    </row>
    <row r="50" spans="1:30" x14ac:dyDescent="0.25">
      <c r="A50" s="2" t="s">
        <v>30</v>
      </c>
      <c r="B50" s="2">
        <v>2014</v>
      </c>
      <c r="C50" s="2" t="s">
        <v>38</v>
      </c>
      <c r="D50" s="2">
        <v>120.3</v>
      </c>
      <c r="E50" s="2">
        <v>120.2</v>
      </c>
      <c r="F50" s="2">
        <v>116.9</v>
      </c>
      <c r="G50" s="2">
        <v>118</v>
      </c>
      <c r="H50" s="2">
        <v>110.1</v>
      </c>
      <c r="I50" s="2">
        <v>126.3</v>
      </c>
      <c r="J50" s="2">
        <v>123.9</v>
      </c>
      <c r="K50" s="2">
        <v>111.5</v>
      </c>
      <c r="L50" s="2">
        <v>103.5</v>
      </c>
      <c r="M50" s="2">
        <v>111.6</v>
      </c>
      <c r="N50" s="2">
        <v>114.2</v>
      </c>
      <c r="O50" s="2">
        <v>119.2</v>
      </c>
      <c r="P50" s="2">
        <v>118.2</v>
      </c>
      <c r="Q50" s="2">
        <v>116.3</v>
      </c>
      <c r="R50" s="2">
        <v>118.7</v>
      </c>
      <c r="S50" s="2">
        <v>116.8</v>
      </c>
      <c r="T50" s="2">
        <v>118.5</v>
      </c>
      <c r="U50" s="2" t="s">
        <v>32</v>
      </c>
      <c r="V50" s="2">
        <v>113.4</v>
      </c>
      <c r="W50" s="2">
        <v>114.1</v>
      </c>
      <c r="X50" s="2">
        <v>112.1</v>
      </c>
      <c r="Y50" s="2">
        <v>111.4</v>
      </c>
      <c r="Z50" s="2">
        <v>110.9</v>
      </c>
      <c r="AA50" s="2">
        <v>113.1</v>
      </c>
      <c r="AB50" s="2">
        <v>108.9</v>
      </c>
      <c r="AC50" s="2">
        <v>111.8</v>
      </c>
      <c r="AD50" s="2">
        <v>116</v>
      </c>
    </row>
    <row r="51" spans="1:30" x14ac:dyDescent="0.25">
      <c r="A51" s="2" t="s">
        <v>33</v>
      </c>
      <c r="B51" s="2">
        <v>2014</v>
      </c>
      <c r="C51" s="2" t="s">
        <v>38</v>
      </c>
      <c r="D51" s="2">
        <v>122.7</v>
      </c>
      <c r="E51" s="2">
        <v>124.1</v>
      </c>
      <c r="F51" s="2">
        <v>114.2</v>
      </c>
      <c r="G51" s="2">
        <v>119.1</v>
      </c>
      <c r="H51" s="2">
        <v>103.5</v>
      </c>
      <c r="I51" s="2">
        <v>129.19999999999999</v>
      </c>
      <c r="J51" s="2">
        <v>127</v>
      </c>
      <c r="K51" s="2">
        <v>112.6</v>
      </c>
      <c r="L51" s="2">
        <v>101.3</v>
      </c>
      <c r="M51" s="2">
        <v>117</v>
      </c>
      <c r="N51" s="2">
        <v>112.9</v>
      </c>
      <c r="O51" s="2">
        <v>121.7</v>
      </c>
      <c r="P51" s="2">
        <v>120</v>
      </c>
      <c r="Q51" s="2">
        <v>118.3</v>
      </c>
      <c r="R51" s="2">
        <v>116.8</v>
      </c>
      <c r="S51" s="2">
        <v>112.9</v>
      </c>
      <c r="T51" s="2">
        <v>116.2</v>
      </c>
      <c r="U51" s="2">
        <v>114.3</v>
      </c>
      <c r="V51" s="2">
        <v>111.1</v>
      </c>
      <c r="W51" s="2">
        <v>114.1</v>
      </c>
      <c r="X51" s="2">
        <v>111.2</v>
      </c>
      <c r="Y51" s="2">
        <v>111.3</v>
      </c>
      <c r="Z51" s="2">
        <v>111.5</v>
      </c>
      <c r="AA51" s="2">
        <v>112.9</v>
      </c>
      <c r="AB51" s="2">
        <v>109.3</v>
      </c>
      <c r="AC51" s="2">
        <v>111.7</v>
      </c>
      <c r="AD51" s="2">
        <v>115.6</v>
      </c>
    </row>
    <row r="52" spans="1:30" x14ac:dyDescent="0.25">
      <c r="A52" s="2" t="s">
        <v>34</v>
      </c>
      <c r="B52" s="2">
        <v>2014</v>
      </c>
      <c r="C52" s="2" t="s">
        <v>38</v>
      </c>
      <c r="D52" s="2">
        <v>121.1</v>
      </c>
      <c r="E52" s="2">
        <v>121.6</v>
      </c>
      <c r="F52" s="2">
        <v>115.9</v>
      </c>
      <c r="G52" s="2">
        <v>118.4</v>
      </c>
      <c r="H52" s="2">
        <v>107.7</v>
      </c>
      <c r="I52" s="2">
        <v>127.7</v>
      </c>
      <c r="J52" s="2">
        <v>125</v>
      </c>
      <c r="K52" s="2">
        <v>111.9</v>
      </c>
      <c r="L52" s="2">
        <v>102.8</v>
      </c>
      <c r="M52" s="2">
        <v>113.4</v>
      </c>
      <c r="N52" s="2">
        <v>113.7</v>
      </c>
      <c r="O52" s="2">
        <v>120.4</v>
      </c>
      <c r="P52" s="2">
        <v>118.9</v>
      </c>
      <c r="Q52" s="2">
        <v>116.8</v>
      </c>
      <c r="R52" s="2">
        <v>118</v>
      </c>
      <c r="S52" s="2">
        <v>115.2</v>
      </c>
      <c r="T52" s="2">
        <v>117.6</v>
      </c>
      <c r="U52" s="2">
        <v>114.3</v>
      </c>
      <c r="V52" s="2">
        <v>112.5</v>
      </c>
      <c r="W52" s="2">
        <v>114.1</v>
      </c>
      <c r="X52" s="2">
        <v>111.8</v>
      </c>
      <c r="Y52" s="2">
        <v>111.3</v>
      </c>
      <c r="Z52" s="2">
        <v>111.2</v>
      </c>
      <c r="AA52" s="2">
        <v>113</v>
      </c>
      <c r="AB52" s="2">
        <v>109.1</v>
      </c>
      <c r="AC52" s="2">
        <v>111.8</v>
      </c>
      <c r="AD52" s="2">
        <v>115.8</v>
      </c>
    </row>
    <row r="53" spans="1:30" x14ac:dyDescent="0.25">
      <c r="A53" s="2" t="s">
        <v>30</v>
      </c>
      <c r="B53" s="2">
        <v>2014</v>
      </c>
      <c r="C53" s="2" t="s">
        <v>39</v>
      </c>
      <c r="D53" s="2">
        <v>120.7</v>
      </c>
      <c r="E53" s="2">
        <v>121.6</v>
      </c>
      <c r="F53" s="2">
        <v>116.1</v>
      </c>
      <c r="G53" s="2">
        <v>119.3</v>
      </c>
      <c r="H53" s="2">
        <v>110.3</v>
      </c>
      <c r="I53" s="2">
        <v>125.8</v>
      </c>
      <c r="J53" s="2">
        <v>129.30000000000001</v>
      </c>
      <c r="K53" s="2">
        <v>112.2</v>
      </c>
      <c r="L53" s="2">
        <v>103.6</v>
      </c>
      <c r="M53" s="2">
        <v>112.3</v>
      </c>
      <c r="N53" s="2">
        <v>114.9</v>
      </c>
      <c r="O53" s="2">
        <v>120.1</v>
      </c>
      <c r="P53" s="2">
        <v>119.5</v>
      </c>
      <c r="Q53" s="2">
        <v>117.3</v>
      </c>
      <c r="R53" s="2">
        <v>119.7</v>
      </c>
      <c r="S53" s="2">
        <v>117.3</v>
      </c>
      <c r="T53" s="2">
        <v>119.3</v>
      </c>
      <c r="U53" s="2" t="s">
        <v>32</v>
      </c>
      <c r="V53" s="2">
        <v>114.4</v>
      </c>
      <c r="W53" s="2">
        <v>114.9</v>
      </c>
      <c r="X53" s="2">
        <v>112.8</v>
      </c>
      <c r="Y53" s="2">
        <v>112.2</v>
      </c>
      <c r="Z53" s="2">
        <v>111.4</v>
      </c>
      <c r="AA53" s="2">
        <v>114.3</v>
      </c>
      <c r="AB53" s="2">
        <v>108</v>
      </c>
      <c r="AC53" s="2">
        <v>112.3</v>
      </c>
      <c r="AD53" s="2">
        <v>117</v>
      </c>
    </row>
    <row r="54" spans="1:30" x14ac:dyDescent="0.25">
      <c r="A54" s="2" t="s">
        <v>33</v>
      </c>
      <c r="B54" s="2">
        <v>2014</v>
      </c>
      <c r="C54" s="2" t="s">
        <v>39</v>
      </c>
      <c r="D54" s="2">
        <v>123.1</v>
      </c>
      <c r="E54" s="2">
        <v>125.9</v>
      </c>
      <c r="F54" s="2">
        <v>115.4</v>
      </c>
      <c r="G54" s="2">
        <v>120.4</v>
      </c>
      <c r="H54" s="2">
        <v>103.4</v>
      </c>
      <c r="I54" s="2">
        <v>131.19999999999999</v>
      </c>
      <c r="J54" s="2">
        <v>137.5</v>
      </c>
      <c r="K54" s="2">
        <v>112.8</v>
      </c>
      <c r="L54" s="2">
        <v>101.4</v>
      </c>
      <c r="M54" s="2">
        <v>118.3</v>
      </c>
      <c r="N54" s="2">
        <v>113.2</v>
      </c>
      <c r="O54" s="2">
        <v>122.4</v>
      </c>
      <c r="P54" s="2">
        <v>122</v>
      </c>
      <c r="Q54" s="2">
        <v>119</v>
      </c>
      <c r="R54" s="2">
        <v>117.4</v>
      </c>
      <c r="S54" s="2">
        <v>113.2</v>
      </c>
      <c r="T54" s="2">
        <v>116.7</v>
      </c>
      <c r="U54" s="2">
        <v>113.9</v>
      </c>
      <c r="V54" s="2">
        <v>111.2</v>
      </c>
      <c r="W54" s="2">
        <v>114.3</v>
      </c>
      <c r="X54" s="2">
        <v>111.4</v>
      </c>
      <c r="Y54" s="2">
        <v>111.5</v>
      </c>
      <c r="Z54" s="2">
        <v>111.8</v>
      </c>
      <c r="AA54" s="2">
        <v>115.1</v>
      </c>
      <c r="AB54" s="2">
        <v>108.7</v>
      </c>
      <c r="AC54" s="2">
        <v>112.2</v>
      </c>
      <c r="AD54" s="2">
        <v>116.4</v>
      </c>
    </row>
    <row r="55" spans="1:30" x14ac:dyDescent="0.25">
      <c r="A55" s="2" t="s">
        <v>34</v>
      </c>
      <c r="B55" s="2">
        <v>2014</v>
      </c>
      <c r="C55" s="2" t="s">
        <v>39</v>
      </c>
      <c r="D55" s="2">
        <v>121.5</v>
      </c>
      <c r="E55" s="2">
        <v>123.1</v>
      </c>
      <c r="F55" s="2">
        <v>115.8</v>
      </c>
      <c r="G55" s="2">
        <v>119.7</v>
      </c>
      <c r="H55" s="2">
        <v>107.8</v>
      </c>
      <c r="I55" s="2">
        <v>128.30000000000001</v>
      </c>
      <c r="J55" s="2">
        <v>132.1</v>
      </c>
      <c r="K55" s="2">
        <v>112.4</v>
      </c>
      <c r="L55" s="2">
        <v>102.9</v>
      </c>
      <c r="M55" s="2">
        <v>114.3</v>
      </c>
      <c r="N55" s="2">
        <v>114.2</v>
      </c>
      <c r="O55" s="2">
        <v>121.2</v>
      </c>
      <c r="P55" s="2">
        <v>120.4</v>
      </c>
      <c r="Q55" s="2">
        <v>117.8</v>
      </c>
      <c r="R55" s="2">
        <v>118.8</v>
      </c>
      <c r="S55" s="2">
        <v>115.6</v>
      </c>
      <c r="T55" s="2">
        <v>118.3</v>
      </c>
      <c r="U55" s="2">
        <v>113.9</v>
      </c>
      <c r="V55" s="2">
        <v>113.2</v>
      </c>
      <c r="W55" s="2">
        <v>114.6</v>
      </c>
      <c r="X55" s="2">
        <v>112.3</v>
      </c>
      <c r="Y55" s="2">
        <v>111.8</v>
      </c>
      <c r="Z55" s="2">
        <v>111.6</v>
      </c>
      <c r="AA55" s="2">
        <v>114.8</v>
      </c>
      <c r="AB55" s="2">
        <v>108.3</v>
      </c>
      <c r="AC55" s="2">
        <v>112.3</v>
      </c>
      <c r="AD55" s="2">
        <v>116.7</v>
      </c>
    </row>
    <row r="56" spans="1:30" x14ac:dyDescent="0.25">
      <c r="A56" s="2" t="s">
        <v>30</v>
      </c>
      <c r="B56" s="2">
        <v>2014</v>
      </c>
      <c r="C56" s="2" t="s">
        <v>40</v>
      </c>
      <c r="D56" s="2">
        <v>121.7</v>
      </c>
      <c r="E56" s="2">
        <v>122.5</v>
      </c>
      <c r="F56" s="2">
        <v>117.7</v>
      </c>
      <c r="G56" s="2">
        <v>120.6</v>
      </c>
      <c r="H56" s="2">
        <v>110.4</v>
      </c>
      <c r="I56" s="2">
        <v>129.1</v>
      </c>
      <c r="J56" s="2">
        <v>150.1</v>
      </c>
      <c r="K56" s="2">
        <v>113.2</v>
      </c>
      <c r="L56" s="2">
        <v>104.8</v>
      </c>
      <c r="M56" s="2">
        <v>113.3</v>
      </c>
      <c r="N56" s="2">
        <v>115.6</v>
      </c>
      <c r="O56" s="2">
        <v>120.9</v>
      </c>
      <c r="P56" s="2">
        <v>123.3</v>
      </c>
      <c r="Q56" s="2">
        <v>118</v>
      </c>
      <c r="R56" s="2">
        <v>120.7</v>
      </c>
      <c r="S56" s="2">
        <v>118.3</v>
      </c>
      <c r="T56" s="2">
        <v>120.3</v>
      </c>
      <c r="U56" s="2" t="s">
        <v>32</v>
      </c>
      <c r="V56" s="2">
        <v>115.3</v>
      </c>
      <c r="W56" s="2">
        <v>115.4</v>
      </c>
      <c r="X56" s="2">
        <v>113.4</v>
      </c>
      <c r="Y56" s="2">
        <v>113.2</v>
      </c>
      <c r="Z56" s="2">
        <v>111.8</v>
      </c>
      <c r="AA56" s="2">
        <v>115.5</v>
      </c>
      <c r="AB56" s="2">
        <v>108.8</v>
      </c>
      <c r="AC56" s="2">
        <v>113.1</v>
      </c>
      <c r="AD56" s="2">
        <v>119.5</v>
      </c>
    </row>
    <row r="57" spans="1:30" x14ac:dyDescent="0.25">
      <c r="A57" s="2" t="s">
        <v>33</v>
      </c>
      <c r="B57" s="2">
        <v>2014</v>
      </c>
      <c r="C57" s="2" t="s">
        <v>40</v>
      </c>
      <c r="D57" s="2">
        <v>123.8</v>
      </c>
      <c r="E57" s="2">
        <v>126.4</v>
      </c>
      <c r="F57" s="2">
        <v>118</v>
      </c>
      <c r="G57" s="2">
        <v>121.6</v>
      </c>
      <c r="H57" s="2">
        <v>103.5</v>
      </c>
      <c r="I57" s="2">
        <v>133.69999999999999</v>
      </c>
      <c r="J57" s="2">
        <v>172.4</v>
      </c>
      <c r="K57" s="2">
        <v>113.1</v>
      </c>
      <c r="L57" s="2">
        <v>102.7</v>
      </c>
      <c r="M57" s="2">
        <v>120</v>
      </c>
      <c r="N57" s="2">
        <v>113.8</v>
      </c>
      <c r="O57" s="2">
        <v>123.4</v>
      </c>
      <c r="P57" s="2">
        <v>127.1</v>
      </c>
      <c r="Q57" s="2">
        <v>121</v>
      </c>
      <c r="R57" s="2">
        <v>118</v>
      </c>
      <c r="S57" s="2">
        <v>113.6</v>
      </c>
      <c r="T57" s="2">
        <v>117.4</v>
      </c>
      <c r="U57" s="2">
        <v>114.8</v>
      </c>
      <c r="V57" s="2">
        <v>111.6</v>
      </c>
      <c r="W57" s="2">
        <v>114.9</v>
      </c>
      <c r="X57" s="2">
        <v>111.5</v>
      </c>
      <c r="Y57" s="2">
        <v>113</v>
      </c>
      <c r="Z57" s="2">
        <v>112.4</v>
      </c>
      <c r="AA57" s="2">
        <v>117.8</v>
      </c>
      <c r="AB57" s="2">
        <v>109.7</v>
      </c>
      <c r="AC57" s="2">
        <v>113.5</v>
      </c>
      <c r="AD57" s="2">
        <v>118.9</v>
      </c>
    </row>
    <row r="58" spans="1:30" x14ac:dyDescent="0.25">
      <c r="A58" s="2" t="s">
        <v>34</v>
      </c>
      <c r="B58" s="2">
        <v>2014</v>
      </c>
      <c r="C58" s="2" t="s">
        <v>40</v>
      </c>
      <c r="D58" s="2">
        <v>122.4</v>
      </c>
      <c r="E58" s="2">
        <v>123.9</v>
      </c>
      <c r="F58" s="2">
        <v>117.8</v>
      </c>
      <c r="G58" s="2">
        <v>121</v>
      </c>
      <c r="H58" s="2">
        <v>107.9</v>
      </c>
      <c r="I58" s="2">
        <v>131.19999999999999</v>
      </c>
      <c r="J58" s="2">
        <v>157.69999999999999</v>
      </c>
      <c r="K58" s="2">
        <v>113.2</v>
      </c>
      <c r="L58" s="2">
        <v>104.1</v>
      </c>
      <c r="M58" s="2">
        <v>115.5</v>
      </c>
      <c r="N58" s="2">
        <v>114.8</v>
      </c>
      <c r="O58" s="2">
        <v>122.1</v>
      </c>
      <c r="P58" s="2">
        <v>124.7</v>
      </c>
      <c r="Q58" s="2">
        <v>118.8</v>
      </c>
      <c r="R58" s="2">
        <v>119.6</v>
      </c>
      <c r="S58" s="2">
        <v>116.3</v>
      </c>
      <c r="T58" s="2">
        <v>119.1</v>
      </c>
      <c r="U58" s="2">
        <v>114.8</v>
      </c>
      <c r="V58" s="2">
        <v>113.9</v>
      </c>
      <c r="W58" s="2">
        <v>115.2</v>
      </c>
      <c r="X58" s="2">
        <v>112.7</v>
      </c>
      <c r="Y58" s="2">
        <v>113.1</v>
      </c>
      <c r="Z58" s="2">
        <v>112.1</v>
      </c>
      <c r="AA58" s="2">
        <v>116.8</v>
      </c>
      <c r="AB58" s="2">
        <v>109.2</v>
      </c>
      <c r="AC58" s="2">
        <v>113.3</v>
      </c>
      <c r="AD58" s="2">
        <v>119.2</v>
      </c>
    </row>
    <row r="59" spans="1:30" x14ac:dyDescent="0.25">
      <c r="A59" s="2" t="s">
        <v>30</v>
      </c>
      <c r="B59" s="2">
        <v>2014</v>
      </c>
      <c r="C59" s="2" t="s">
        <v>41</v>
      </c>
      <c r="D59" s="2">
        <v>121.8</v>
      </c>
      <c r="E59" s="2">
        <v>122.8</v>
      </c>
      <c r="F59" s="2">
        <v>117.8</v>
      </c>
      <c r="G59" s="2">
        <v>121.9</v>
      </c>
      <c r="H59" s="2">
        <v>110.6</v>
      </c>
      <c r="I59" s="2">
        <v>129.69999999999999</v>
      </c>
      <c r="J59" s="2">
        <v>161.1</v>
      </c>
      <c r="K59" s="2">
        <v>114.1</v>
      </c>
      <c r="L59" s="2">
        <v>105.1</v>
      </c>
      <c r="M59" s="2">
        <v>114.6</v>
      </c>
      <c r="N59" s="2">
        <v>115.8</v>
      </c>
      <c r="O59" s="2">
        <v>121.7</v>
      </c>
      <c r="P59" s="2">
        <v>125.3</v>
      </c>
      <c r="Q59" s="2">
        <v>118.8</v>
      </c>
      <c r="R59" s="2">
        <v>120.9</v>
      </c>
      <c r="S59" s="2">
        <v>118.8</v>
      </c>
      <c r="T59" s="2">
        <v>120.7</v>
      </c>
      <c r="U59" s="2" t="s">
        <v>32</v>
      </c>
      <c r="V59" s="2">
        <v>115.4</v>
      </c>
      <c r="W59" s="2">
        <v>115.9</v>
      </c>
      <c r="X59" s="2">
        <v>114</v>
      </c>
      <c r="Y59" s="2">
        <v>113.2</v>
      </c>
      <c r="Z59" s="2">
        <v>112.2</v>
      </c>
      <c r="AA59" s="2">
        <v>116.2</v>
      </c>
      <c r="AB59" s="2">
        <v>109.4</v>
      </c>
      <c r="AC59" s="2">
        <v>113.5</v>
      </c>
      <c r="AD59" s="2">
        <v>120.7</v>
      </c>
    </row>
    <row r="60" spans="1:30" x14ac:dyDescent="0.25">
      <c r="A60" s="2" t="s">
        <v>33</v>
      </c>
      <c r="B60" s="2">
        <v>2014</v>
      </c>
      <c r="C60" s="2" t="s">
        <v>41</v>
      </c>
      <c r="D60" s="2">
        <v>124.8</v>
      </c>
      <c r="E60" s="2">
        <v>127.3</v>
      </c>
      <c r="F60" s="2">
        <v>116.5</v>
      </c>
      <c r="G60" s="2">
        <v>122.2</v>
      </c>
      <c r="H60" s="2">
        <v>103.6</v>
      </c>
      <c r="I60" s="2">
        <v>132.69999999999999</v>
      </c>
      <c r="J60" s="2">
        <v>181.9</v>
      </c>
      <c r="K60" s="2">
        <v>115.2</v>
      </c>
      <c r="L60" s="2">
        <v>102.7</v>
      </c>
      <c r="M60" s="2">
        <v>122.1</v>
      </c>
      <c r="N60" s="2">
        <v>114.4</v>
      </c>
      <c r="O60" s="2">
        <v>124.7</v>
      </c>
      <c r="P60" s="2">
        <v>128.9</v>
      </c>
      <c r="Q60" s="2">
        <v>123</v>
      </c>
      <c r="R60" s="2">
        <v>118.6</v>
      </c>
      <c r="S60" s="2">
        <v>114.1</v>
      </c>
      <c r="T60" s="2">
        <v>117.9</v>
      </c>
      <c r="U60" s="2">
        <v>115.5</v>
      </c>
      <c r="V60" s="2">
        <v>111.8</v>
      </c>
      <c r="W60" s="2">
        <v>115.3</v>
      </c>
      <c r="X60" s="2">
        <v>112.2</v>
      </c>
      <c r="Y60" s="2">
        <v>112.5</v>
      </c>
      <c r="Z60" s="2">
        <v>112.9</v>
      </c>
      <c r="AA60" s="2">
        <v>119.2</v>
      </c>
      <c r="AB60" s="2">
        <v>110.5</v>
      </c>
      <c r="AC60" s="2">
        <v>113.9</v>
      </c>
      <c r="AD60" s="2">
        <v>119.9</v>
      </c>
    </row>
    <row r="61" spans="1:30" x14ac:dyDescent="0.25">
      <c r="A61" s="2" t="s">
        <v>34</v>
      </c>
      <c r="B61" s="2">
        <v>2014</v>
      </c>
      <c r="C61" s="2" t="s">
        <v>41</v>
      </c>
      <c r="D61" s="2">
        <v>122.7</v>
      </c>
      <c r="E61" s="2">
        <v>124.4</v>
      </c>
      <c r="F61" s="2">
        <v>117.3</v>
      </c>
      <c r="G61" s="2">
        <v>122</v>
      </c>
      <c r="H61" s="2">
        <v>108</v>
      </c>
      <c r="I61" s="2">
        <v>131.1</v>
      </c>
      <c r="J61" s="2">
        <v>168.2</v>
      </c>
      <c r="K61" s="2">
        <v>114.5</v>
      </c>
      <c r="L61" s="2">
        <v>104.3</v>
      </c>
      <c r="M61" s="2">
        <v>117.1</v>
      </c>
      <c r="N61" s="2">
        <v>115.2</v>
      </c>
      <c r="O61" s="2">
        <v>123.1</v>
      </c>
      <c r="P61" s="2">
        <v>126.6</v>
      </c>
      <c r="Q61" s="2">
        <v>119.9</v>
      </c>
      <c r="R61" s="2">
        <v>120</v>
      </c>
      <c r="S61" s="2">
        <v>116.8</v>
      </c>
      <c r="T61" s="2">
        <v>119.6</v>
      </c>
      <c r="U61" s="2">
        <v>115.5</v>
      </c>
      <c r="V61" s="2">
        <v>114</v>
      </c>
      <c r="W61" s="2">
        <v>115.6</v>
      </c>
      <c r="X61" s="2">
        <v>113.3</v>
      </c>
      <c r="Y61" s="2">
        <v>112.8</v>
      </c>
      <c r="Z61" s="2">
        <v>112.6</v>
      </c>
      <c r="AA61" s="2">
        <v>118</v>
      </c>
      <c r="AB61" s="2">
        <v>109.9</v>
      </c>
      <c r="AC61" s="2">
        <v>113.7</v>
      </c>
      <c r="AD61" s="2">
        <v>120.3</v>
      </c>
    </row>
    <row r="62" spans="1:30" x14ac:dyDescent="0.25">
      <c r="A62" s="2" t="s">
        <v>30</v>
      </c>
      <c r="B62" s="2">
        <v>2014</v>
      </c>
      <c r="C62" s="2" t="s">
        <v>42</v>
      </c>
      <c r="D62" s="2">
        <v>122.3</v>
      </c>
      <c r="E62" s="2">
        <v>122.4</v>
      </c>
      <c r="F62" s="2">
        <v>117.8</v>
      </c>
      <c r="G62" s="2">
        <v>122.7</v>
      </c>
      <c r="H62" s="2">
        <v>110.4</v>
      </c>
      <c r="I62" s="2">
        <v>129.80000000000001</v>
      </c>
      <c r="J62" s="2">
        <v>158.80000000000001</v>
      </c>
      <c r="K62" s="2">
        <v>115</v>
      </c>
      <c r="L62" s="2">
        <v>104.7</v>
      </c>
      <c r="M62" s="2">
        <v>114.9</v>
      </c>
      <c r="N62" s="2">
        <v>116.5</v>
      </c>
      <c r="O62" s="2">
        <v>122.6</v>
      </c>
      <c r="P62" s="2">
        <v>125.3</v>
      </c>
      <c r="Q62" s="2">
        <v>119.5</v>
      </c>
      <c r="R62" s="2">
        <v>121.7</v>
      </c>
      <c r="S62" s="2">
        <v>119.2</v>
      </c>
      <c r="T62" s="2">
        <v>121.3</v>
      </c>
      <c r="U62" s="2" t="s">
        <v>32</v>
      </c>
      <c r="V62" s="2">
        <v>115.8</v>
      </c>
      <c r="W62" s="2">
        <v>116.7</v>
      </c>
      <c r="X62" s="2">
        <v>114.5</v>
      </c>
      <c r="Y62" s="2">
        <v>112.8</v>
      </c>
      <c r="Z62" s="2">
        <v>112.6</v>
      </c>
      <c r="AA62" s="2">
        <v>116.6</v>
      </c>
      <c r="AB62" s="2">
        <v>109.1</v>
      </c>
      <c r="AC62" s="2">
        <v>113.7</v>
      </c>
      <c r="AD62" s="2">
        <v>120.9</v>
      </c>
    </row>
    <row r="63" spans="1:30" x14ac:dyDescent="0.25">
      <c r="A63" s="2" t="s">
        <v>33</v>
      </c>
      <c r="B63" s="2">
        <v>2014</v>
      </c>
      <c r="C63" s="2" t="s">
        <v>42</v>
      </c>
      <c r="D63" s="2">
        <v>124.2</v>
      </c>
      <c r="E63" s="2">
        <v>125.4</v>
      </c>
      <c r="F63" s="2">
        <v>116.4</v>
      </c>
      <c r="G63" s="2">
        <v>122.7</v>
      </c>
      <c r="H63" s="2">
        <v>103.5</v>
      </c>
      <c r="I63" s="2">
        <v>124.5</v>
      </c>
      <c r="J63" s="2">
        <v>168.6</v>
      </c>
      <c r="K63" s="2">
        <v>116.9</v>
      </c>
      <c r="L63" s="2">
        <v>101.9</v>
      </c>
      <c r="M63" s="2">
        <v>122.9</v>
      </c>
      <c r="N63" s="2">
        <v>114.8</v>
      </c>
      <c r="O63" s="2">
        <v>125.2</v>
      </c>
      <c r="P63" s="2">
        <v>126.7</v>
      </c>
      <c r="Q63" s="2">
        <v>124.3</v>
      </c>
      <c r="R63" s="2">
        <v>119.2</v>
      </c>
      <c r="S63" s="2">
        <v>114.5</v>
      </c>
      <c r="T63" s="2">
        <v>118.4</v>
      </c>
      <c r="U63" s="2">
        <v>116.1</v>
      </c>
      <c r="V63" s="2">
        <v>111.8</v>
      </c>
      <c r="W63" s="2">
        <v>115.5</v>
      </c>
      <c r="X63" s="2">
        <v>112.3</v>
      </c>
      <c r="Y63" s="2">
        <v>111.2</v>
      </c>
      <c r="Z63" s="2">
        <v>113.4</v>
      </c>
      <c r="AA63" s="2">
        <v>120</v>
      </c>
      <c r="AB63" s="2">
        <v>110</v>
      </c>
      <c r="AC63" s="2">
        <v>113.6</v>
      </c>
      <c r="AD63" s="2">
        <v>119.2</v>
      </c>
    </row>
    <row r="64" spans="1:30" x14ac:dyDescent="0.25">
      <c r="A64" s="2" t="s">
        <v>34</v>
      </c>
      <c r="B64" s="2">
        <v>2014</v>
      </c>
      <c r="C64" s="2" t="s">
        <v>42</v>
      </c>
      <c r="D64" s="2">
        <v>122.9</v>
      </c>
      <c r="E64" s="2">
        <v>123.5</v>
      </c>
      <c r="F64" s="2">
        <v>117.3</v>
      </c>
      <c r="G64" s="2">
        <v>122.7</v>
      </c>
      <c r="H64" s="2">
        <v>107.9</v>
      </c>
      <c r="I64" s="2">
        <v>127.3</v>
      </c>
      <c r="J64" s="2">
        <v>162.1</v>
      </c>
      <c r="K64" s="2">
        <v>115.6</v>
      </c>
      <c r="L64" s="2">
        <v>103.8</v>
      </c>
      <c r="M64" s="2">
        <v>117.6</v>
      </c>
      <c r="N64" s="2">
        <v>115.8</v>
      </c>
      <c r="O64" s="2">
        <v>123.8</v>
      </c>
      <c r="P64" s="2">
        <v>125.8</v>
      </c>
      <c r="Q64" s="2">
        <v>120.8</v>
      </c>
      <c r="R64" s="2">
        <v>120.7</v>
      </c>
      <c r="S64" s="2">
        <v>117.2</v>
      </c>
      <c r="T64" s="2">
        <v>120.1</v>
      </c>
      <c r="U64" s="2">
        <v>116.1</v>
      </c>
      <c r="V64" s="2">
        <v>114.3</v>
      </c>
      <c r="W64" s="2">
        <v>116.1</v>
      </c>
      <c r="X64" s="2">
        <v>113.7</v>
      </c>
      <c r="Y64" s="2">
        <v>112</v>
      </c>
      <c r="Z64" s="2">
        <v>113.1</v>
      </c>
      <c r="AA64" s="2">
        <v>118.6</v>
      </c>
      <c r="AB64" s="2">
        <v>109.5</v>
      </c>
      <c r="AC64" s="2">
        <v>113.7</v>
      </c>
      <c r="AD64" s="2">
        <v>120.1</v>
      </c>
    </row>
    <row r="65" spans="1:30" x14ac:dyDescent="0.25">
      <c r="A65" s="2" t="s">
        <v>30</v>
      </c>
      <c r="B65" s="2">
        <v>2014</v>
      </c>
      <c r="C65" s="2" t="s">
        <v>43</v>
      </c>
      <c r="D65" s="2">
        <v>122.6</v>
      </c>
      <c r="E65" s="2">
        <v>122.5</v>
      </c>
      <c r="F65" s="2">
        <v>118.3</v>
      </c>
      <c r="G65" s="2">
        <v>123.2</v>
      </c>
      <c r="H65" s="2">
        <v>110.5</v>
      </c>
      <c r="I65" s="2">
        <v>128.9</v>
      </c>
      <c r="J65" s="2">
        <v>155.30000000000001</v>
      </c>
      <c r="K65" s="2">
        <v>115.5</v>
      </c>
      <c r="L65" s="2">
        <v>104</v>
      </c>
      <c r="M65" s="2">
        <v>115.3</v>
      </c>
      <c r="N65" s="2">
        <v>116.8</v>
      </c>
      <c r="O65" s="2">
        <v>123.2</v>
      </c>
      <c r="P65" s="2">
        <v>125.1</v>
      </c>
      <c r="Q65" s="2">
        <v>120</v>
      </c>
      <c r="R65" s="2">
        <v>122.7</v>
      </c>
      <c r="S65" s="2">
        <v>120.3</v>
      </c>
      <c r="T65" s="2">
        <v>122.3</v>
      </c>
      <c r="U65" s="2" t="s">
        <v>32</v>
      </c>
      <c r="V65" s="2">
        <v>116.4</v>
      </c>
      <c r="W65" s="2">
        <v>117.5</v>
      </c>
      <c r="X65" s="2">
        <v>115.3</v>
      </c>
      <c r="Y65" s="2">
        <v>112.6</v>
      </c>
      <c r="Z65" s="2">
        <v>113</v>
      </c>
      <c r="AA65" s="2">
        <v>116.9</v>
      </c>
      <c r="AB65" s="2">
        <v>109.3</v>
      </c>
      <c r="AC65" s="2">
        <v>114</v>
      </c>
      <c r="AD65" s="2">
        <v>121</v>
      </c>
    </row>
    <row r="66" spans="1:30" x14ac:dyDescent="0.25">
      <c r="A66" s="2" t="s">
        <v>33</v>
      </c>
      <c r="B66" s="2">
        <v>2014</v>
      </c>
      <c r="C66" s="2" t="s">
        <v>43</v>
      </c>
      <c r="D66" s="2">
        <v>124.6</v>
      </c>
      <c r="E66" s="2">
        <v>126.1</v>
      </c>
      <c r="F66" s="2">
        <v>117.8</v>
      </c>
      <c r="G66" s="2">
        <v>123.1</v>
      </c>
      <c r="H66" s="2">
        <v>103.5</v>
      </c>
      <c r="I66" s="2">
        <v>123.5</v>
      </c>
      <c r="J66" s="2">
        <v>159.6</v>
      </c>
      <c r="K66" s="2">
        <v>117.4</v>
      </c>
      <c r="L66" s="2">
        <v>101.2</v>
      </c>
      <c r="M66" s="2">
        <v>123.8</v>
      </c>
      <c r="N66" s="2">
        <v>115.2</v>
      </c>
      <c r="O66" s="2">
        <v>125.9</v>
      </c>
      <c r="P66" s="2">
        <v>125.8</v>
      </c>
      <c r="Q66" s="2">
        <v>124.3</v>
      </c>
      <c r="R66" s="2">
        <v>119.6</v>
      </c>
      <c r="S66" s="2">
        <v>114.9</v>
      </c>
      <c r="T66" s="2">
        <v>118.9</v>
      </c>
      <c r="U66" s="2">
        <v>116.7</v>
      </c>
      <c r="V66" s="2">
        <v>112</v>
      </c>
      <c r="W66" s="2">
        <v>115.8</v>
      </c>
      <c r="X66" s="2">
        <v>112.6</v>
      </c>
      <c r="Y66" s="2">
        <v>111</v>
      </c>
      <c r="Z66" s="2">
        <v>113.6</v>
      </c>
      <c r="AA66" s="2">
        <v>120.2</v>
      </c>
      <c r="AB66" s="2">
        <v>110.1</v>
      </c>
      <c r="AC66" s="2">
        <v>113.7</v>
      </c>
      <c r="AD66" s="2">
        <v>119.1</v>
      </c>
    </row>
    <row r="67" spans="1:30" x14ac:dyDescent="0.25">
      <c r="A67" s="2" t="s">
        <v>34</v>
      </c>
      <c r="B67" s="2">
        <v>2014</v>
      </c>
      <c r="C67" s="2" t="s">
        <v>43</v>
      </c>
      <c r="D67" s="2">
        <v>123.2</v>
      </c>
      <c r="E67" s="2">
        <v>123.8</v>
      </c>
      <c r="F67" s="2">
        <v>118.1</v>
      </c>
      <c r="G67" s="2">
        <v>123.2</v>
      </c>
      <c r="H67" s="2">
        <v>107.9</v>
      </c>
      <c r="I67" s="2">
        <v>126.4</v>
      </c>
      <c r="J67" s="2">
        <v>156.80000000000001</v>
      </c>
      <c r="K67" s="2">
        <v>116.1</v>
      </c>
      <c r="L67" s="2">
        <v>103.1</v>
      </c>
      <c r="M67" s="2">
        <v>118.1</v>
      </c>
      <c r="N67" s="2">
        <v>116.1</v>
      </c>
      <c r="O67" s="2">
        <v>124.5</v>
      </c>
      <c r="P67" s="2">
        <v>125.4</v>
      </c>
      <c r="Q67" s="2">
        <v>121.1</v>
      </c>
      <c r="R67" s="2">
        <v>121.5</v>
      </c>
      <c r="S67" s="2">
        <v>118.1</v>
      </c>
      <c r="T67" s="2">
        <v>121</v>
      </c>
      <c r="U67" s="2">
        <v>116.7</v>
      </c>
      <c r="V67" s="2">
        <v>114.7</v>
      </c>
      <c r="W67" s="2">
        <v>116.7</v>
      </c>
      <c r="X67" s="2">
        <v>114.3</v>
      </c>
      <c r="Y67" s="2">
        <v>111.8</v>
      </c>
      <c r="Z67" s="2">
        <v>113.3</v>
      </c>
      <c r="AA67" s="2">
        <v>118.8</v>
      </c>
      <c r="AB67" s="2">
        <v>109.6</v>
      </c>
      <c r="AC67" s="2">
        <v>113.9</v>
      </c>
      <c r="AD67" s="2">
        <v>120.1</v>
      </c>
    </row>
    <row r="68" spans="1:30" x14ac:dyDescent="0.25">
      <c r="A68" s="2" t="s">
        <v>30</v>
      </c>
      <c r="B68" s="2">
        <v>2014</v>
      </c>
      <c r="C68" s="2" t="s">
        <v>45</v>
      </c>
      <c r="D68" s="2">
        <v>122.7</v>
      </c>
      <c r="E68" s="2">
        <v>122.6</v>
      </c>
      <c r="F68" s="2">
        <v>119.9</v>
      </c>
      <c r="G68" s="2">
        <v>124</v>
      </c>
      <c r="H68" s="2">
        <v>110.5</v>
      </c>
      <c r="I68" s="2">
        <v>128.80000000000001</v>
      </c>
      <c r="J68" s="2">
        <v>152</v>
      </c>
      <c r="K68" s="2">
        <v>116.2</v>
      </c>
      <c r="L68" s="2">
        <v>103.3</v>
      </c>
      <c r="M68" s="2">
        <v>115.8</v>
      </c>
      <c r="N68" s="2">
        <v>116.8</v>
      </c>
      <c r="O68" s="2">
        <v>124.5</v>
      </c>
      <c r="P68" s="2">
        <v>124.9</v>
      </c>
      <c r="Q68" s="2">
        <v>120.8</v>
      </c>
      <c r="R68" s="2">
        <v>123.3</v>
      </c>
      <c r="S68" s="2">
        <v>120.5</v>
      </c>
      <c r="T68" s="2">
        <v>122.9</v>
      </c>
      <c r="U68" s="2" t="s">
        <v>32</v>
      </c>
      <c r="V68" s="2">
        <v>117.3</v>
      </c>
      <c r="W68" s="2">
        <v>118.1</v>
      </c>
      <c r="X68" s="2">
        <v>115.9</v>
      </c>
      <c r="Y68" s="2">
        <v>112</v>
      </c>
      <c r="Z68" s="2">
        <v>113.3</v>
      </c>
      <c r="AA68" s="2">
        <v>117.2</v>
      </c>
      <c r="AB68" s="2">
        <v>108.8</v>
      </c>
      <c r="AC68" s="2">
        <v>114.1</v>
      </c>
      <c r="AD68" s="2">
        <v>121.1</v>
      </c>
    </row>
    <row r="69" spans="1:30" x14ac:dyDescent="0.25">
      <c r="A69" s="2" t="s">
        <v>33</v>
      </c>
      <c r="B69" s="2">
        <v>2014</v>
      </c>
      <c r="C69" s="2" t="s">
        <v>45</v>
      </c>
      <c r="D69" s="2">
        <v>124.5</v>
      </c>
      <c r="E69" s="2">
        <v>125.6</v>
      </c>
      <c r="F69" s="2">
        <v>122.7</v>
      </c>
      <c r="G69" s="2">
        <v>124.6</v>
      </c>
      <c r="H69" s="2">
        <v>103.2</v>
      </c>
      <c r="I69" s="2">
        <v>122.2</v>
      </c>
      <c r="J69" s="2">
        <v>153.19999999999999</v>
      </c>
      <c r="K69" s="2">
        <v>119.3</v>
      </c>
      <c r="L69" s="2">
        <v>99.8</v>
      </c>
      <c r="M69" s="2">
        <v>124.6</v>
      </c>
      <c r="N69" s="2">
        <v>115.8</v>
      </c>
      <c r="O69" s="2">
        <v>126.9</v>
      </c>
      <c r="P69" s="2">
        <v>125.4</v>
      </c>
      <c r="Q69" s="2">
        <v>125.8</v>
      </c>
      <c r="R69" s="2">
        <v>120.3</v>
      </c>
      <c r="S69" s="2">
        <v>115.4</v>
      </c>
      <c r="T69" s="2">
        <v>119.5</v>
      </c>
      <c r="U69" s="2">
        <v>117.1</v>
      </c>
      <c r="V69" s="2">
        <v>112.6</v>
      </c>
      <c r="W69" s="2">
        <v>116.4</v>
      </c>
      <c r="X69" s="2">
        <v>113</v>
      </c>
      <c r="Y69" s="2">
        <v>109.7</v>
      </c>
      <c r="Z69" s="2">
        <v>114</v>
      </c>
      <c r="AA69" s="2">
        <v>120.3</v>
      </c>
      <c r="AB69" s="2">
        <v>109.6</v>
      </c>
      <c r="AC69" s="2">
        <v>113.4</v>
      </c>
      <c r="AD69" s="2">
        <v>119</v>
      </c>
    </row>
    <row r="70" spans="1:30" x14ac:dyDescent="0.25">
      <c r="A70" s="2" t="s">
        <v>34</v>
      </c>
      <c r="B70" s="2">
        <v>2014</v>
      </c>
      <c r="C70" s="2" t="s">
        <v>45</v>
      </c>
      <c r="D70" s="2">
        <v>123.3</v>
      </c>
      <c r="E70" s="2">
        <v>123.7</v>
      </c>
      <c r="F70" s="2">
        <v>121</v>
      </c>
      <c r="G70" s="2">
        <v>124.2</v>
      </c>
      <c r="H70" s="2">
        <v>107.8</v>
      </c>
      <c r="I70" s="2">
        <v>125.7</v>
      </c>
      <c r="J70" s="2">
        <v>152.4</v>
      </c>
      <c r="K70" s="2">
        <v>117.2</v>
      </c>
      <c r="L70" s="2">
        <v>102.1</v>
      </c>
      <c r="M70" s="2">
        <v>118.7</v>
      </c>
      <c r="N70" s="2">
        <v>116.4</v>
      </c>
      <c r="O70" s="2">
        <v>125.6</v>
      </c>
      <c r="P70" s="2">
        <v>125.1</v>
      </c>
      <c r="Q70" s="2">
        <v>122.1</v>
      </c>
      <c r="R70" s="2">
        <v>122.1</v>
      </c>
      <c r="S70" s="2">
        <v>118.4</v>
      </c>
      <c r="T70" s="2">
        <v>121.6</v>
      </c>
      <c r="U70" s="2">
        <v>117.1</v>
      </c>
      <c r="V70" s="2">
        <v>115.5</v>
      </c>
      <c r="W70" s="2">
        <v>117.3</v>
      </c>
      <c r="X70" s="2">
        <v>114.8</v>
      </c>
      <c r="Y70" s="2">
        <v>110.8</v>
      </c>
      <c r="Z70" s="2">
        <v>113.7</v>
      </c>
      <c r="AA70" s="2">
        <v>119</v>
      </c>
      <c r="AB70" s="2">
        <v>109.1</v>
      </c>
      <c r="AC70" s="2">
        <v>113.8</v>
      </c>
      <c r="AD70" s="2">
        <v>120.1</v>
      </c>
    </row>
    <row r="71" spans="1:30" x14ac:dyDescent="0.25">
      <c r="A71" s="2" t="s">
        <v>30</v>
      </c>
      <c r="B71" s="2">
        <v>2014</v>
      </c>
      <c r="C71" s="2" t="s">
        <v>46</v>
      </c>
      <c r="D71" s="2">
        <v>122.4</v>
      </c>
      <c r="E71" s="2">
        <v>122.4</v>
      </c>
      <c r="F71" s="2">
        <v>121.8</v>
      </c>
      <c r="G71" s="2">
        <v>124.2</v>
      </c>
      <c r="H71" s="2">
        <v>110.2</v>
      </c>
      <c r="I71" s="2">
        <v>128.6</v>
      </c>
      <c r="J71" s="2">
        <v>140.30000000000001</v>
      </c>
      <c r="K71" s="2">
        <v>116.3</v>
      </c>
      <c r="L71" s="2">
        <v>102</v>
      </c>
      <c r="M71" s="2">
        <v>116</v>
      </c>
      <c r="N71" s="2">
        <v>117.3</v>
      </c>
      <c r="O71" s="2">
        <v>124.8</v>
      </c>
      <c r="P71" s="2">
        <v>123.3</v>
      </c>
      <c r="Q71" s="2">
        <v>121.7</v>
      </c>
      <c r="R71" s="2">
        <v>123.8</v>
      </c>
      <c r="S71" s="2">
        <v>120.6</v>
      </c>
      <c r="T71" s="2">
        <v>123.3</v>
      </c>
      <c r="U71" s="2" t="s">
        <v>32</v>
      </c>
      <c r="V71" s="2">
        <v>117.4</v>
      </c>
      <c r="W71" s="2">
        <v>118.2</v>
      </c>
      <c r="X71" s="2">
        <v>116.2</v>
      </c>
      <c r="Y71" s="2">
        <v>111.5</v>
      </c>
      <c r="Z71" s="2">
        <v>113.3</v>
      </c>
      <c r="AA71" s="2">
        <v>117.7</v>
      </c>
      <c r="AB71" s="2">
        <v>109.4</v>
      </c>
      <c r="AC71" s="2">
        <v>114.2</v>
      </c>
      <c r="AD71" s="2">
        <v>120.3</v>
      </c>
    </row>
    <row r="72" spans="1:30" x14ac:dyDescent="0.25">
      <c r="A72" s="2" t="s">
        <v>33</v>
      </c>
      <c r="B72" s="2">
        <v>2014</v>
      </c>
      <c r="C72" s="2" t="s">
        <v>46</v>
      </c>
      <c r="D72" s="2">
        <v>124</v>
      </c>
      <c r="E72" s="2">
        <v>124.7</v>
      </c>
      <c r="F72" s="2">
        <v>126.3</v>
      </c>
      <c r="G72" s="2">
        <v>124.9</v>
      </c>
      <c r="H72" s="2">
        <v>103</v>
      </c>
      <c r="I72" s="2">
        <v>122.3</v>
      </c>
      <c r="J72" s="2">
        <v>141</v>
      </c>
      <c r="K72" s="2">
        <v>120.1</v>
      </c>
      <c r="L72" s="2">
        <v>97.8</v>
      </c>
      <c r="M72" s="2">
        <v>125.4</v>
      </c>
      <c r="N72" s="2">
        <v>116.1</v>
      </c>
      <c r="O72" s="2">
        <v>127.6</v>
      </c>
      <c r="P72" s="2">
        <v>124</v>
      </c>
      <c r="Q72" s="2">
        <v>126.4</v>
      </c>
      <c r="R72" s="2">
        <v>120.7</v>
      </c>
      <c r="S72" s="2">
        <v>115.8</v>
      </c>
      <c r="T72" s="2">
        <v>120</v>
      </c>
      <c r="U72" s="2">
        <v>116.5</v>
      </c>
      <c r="V72" s="2">
        <v>113</v>
      </c>
      <c r="W72" s="2">
        <v>116.8</v>
      </c>
      <c r="X72" s="2">
        <v>113.2</v>
      </c>
      <c r="Y72" s="2">
        <v>108.8</v>
      </c>
      <c r="Z72" s="2">
        <v>114.3</v>
      </c>
      <c r="AA72" s="2">
        <v>120.7</v>
      </c>
      <c r="AB72" s="2">
        <v>110.4</v>
      </c>
      <c r="AC72" s="2">
        <v>113.4</v>
      </c>
      <c r="AD72" s="2">
        <v>118.4</v>
      </c>
    </row>
    <row r="73" spans="1:30" x14ac:dyDescent="0.25">
      <c r="A73" s="2" t="s">
        <v>34</v>
      </c>
      <c r="B73" s="2">
        <v>2014</v>
      </c>
      <c r="C73" s="2" t="s">
        <v>46</v>
      </c>
      <c r="D73" s="2">
        <v>122.9</v>
      </c>
      <c r="E73" s="2">
        <v>123.2</v>
      </c>
      <c r="F73" s="2">
        <v>123.5</v>
      </c>
      <c r="G73" s="2">
        <v>124.5</v>
      </c>
      <c r="H73" s="2">
        <v>107.6</v>
      </c>
      <c r="I73" s="2">
        <v>125.7</v>
      </c>
      <c r="J73" s="2">
        <v>140.5</v>
      </c>
      <c r="K73" s="2">
        <v>117.6</v>
      </c>
      <c r="L73" s="2">
        <v>100.6</v>
      </c>
      <c r="M73" s="2">
        <v>119.1</v>
      </c>
      <c r="N73" s="2">
        <v>116.8</v>
      </c>
      <c r="O73" s="2">
        <v>126.1</v>
      </c>
      <c r="P73" s="2">
        <v>123.6</v>
      </c>
      <c r="Q73" s="2">
        <v>123</v>
      </c>
      <c r="R73" s="2">
        <v>122.6</v>
      </c>
      <c r="S73" s="2">
        <v>118.6</v>
      </c>
      <c r="T73" s="2">
        <v>122</v>
      </c>
      <c r="U73" s="2">
        <v>116.5</v>
      </c>
      <c r="V73" s="2">
        <v>115.7</v>
      </c>
      <c r="W73" s="2">
        <v>117.5</v>
      </c>
      <c r="X73" s="2">
        <v>115.1</v>
      </c>
      <c r="Y73" s="2">
        <v>110.1</v>
      </c>
      <c r="Z73" s="2">
        <v>113.9</v>
      </c>
      <c r="AA73" s="2">
        <v>119.5</v>
      </c>
      <c r="AB73" s="2">
        <v>109.8</v>
      </c>
      <c r="AC73" s="2">
        <v>113.8</v>
      </c>
      <c r="AD73" s="2">
        <v>119.4</v>
      </c>
    </row>
    <row r="74" spans="1:30" x14ac:dyDescent="0.25">
      <c r="A74" s="2" t="s">
        <v>30</v>
      </c>
      <c r="B74" s="2">
        <v>2015</v>
      </c>
      <c r="C74" s="2" t="s">
        <v>31</v>
      </c>
      <c r="D74" s="2">
        <v>123.1</v>
      </c>
      <c r="E74" s="2">
        <v>123.1</v>
      </c>
      <c r="F74" s="2">
        <v>122.1</v>
      </c>
      <c r="G74" s="2">
        <v>124.9</v>
      </c>
      <c r="H74" s="2">
        <v>111</v>
      </c>
      <c r="I74" s="2">
        <v>130.4</v>
      </c>
      <c r="J74" s="2">
        <v>132.30000000000001</v>
      </c>
      <c r="K74" s="2">
        <v>117.2</v>
      </c>
      <c r="L74" s="2">
        <v>100.5</v>
      </c>
      <c r="M74" s="2">
        <v>117.2</v>
      </c>
      <c r="N74" s="2">
        <v>117.9</v>
      </c>
      <c r="O74" s="2">
        <v>125.6</v>
      </c>
      <c r="P74" s="2">
        <v>122.8</v>
      </c>
      <c r="Q74" s="2">
        <v>122.7</v>
      </c>
      <c r="R74" s="2">
        <v>124.4</v>
      </c>
      <c r="S74" s="2">
        <v>121.6</v>
      </c>
      <c r="T74" s="2">
        <v>124</v>
      </c>
      <c r="U74" s="2" t="s">
        <v>32</v>
      </c>
      <c r="V74" s="2">
        <v>118.4</v>
      </c>
      <c r="W74" s="2">
        <v>118.9</v>
      </c>
      <c r="X74" s="2">
        <v>116.6</v>
      </c>
      <c r="Y74" s="2">
        <v>111</v>
      </c>
      <c r="Z74" s="2">
        <v>114</v>
      </c>
      <c r="AA74" s="2">
        <v>118.2</v>
      </c>
      <c r="AB74" s="2">
        <v>110.2</v>
      </c>
      <c r="AC74" s="2">
        <v>114.5</v>
      </c>
      <c r="AD74" s="2">
        <v>120.3</v>
      </c>
    </row>
    <row r="75" spans="1:30" x14ac:dyDescent="0.25">
      <c r="A75" s="2" t="s">
        <v>33</v>
      </c>
      <c r="B75" s="2">
        <v>2015</v>
      </c>
      <c r="C75" s="2" t="s">
        <v>31</v>
      </c>
      <c r="D75" s="2">
        <v>124</v>
      </c>
      <c r="E75" s="2">
        <v>125.5</v>
      </c>
      <c r="F75" s="2">
        <v>126.6</v>
      </c>
      <c r="G75" s="2">
        <v>125.2</v>
      </c>
      <c r="H75" s="2">
        <v>104.3</v>
      </c>
      <c r="I75" s="2">
        <v>121.3</v>
      </c>
      <c r="J75" s="2">
        <v>134.4</v>
      </c>
      <c r="K75" s="2">
        <v>122.9</v>
      </c>
      <c r="L75" s="2">
        <v>96.1</v>
      </c>
      <c r="M75" s="2">
        <v>126.6</v>
      </c>
      <c r="N75" s="2">
        <v>116.5</v>
      </c>
      <c r="O75" s="2">
        <v>128</v>
      </c>
      <c r="P75" s="2">
        <v>123.5</v>
      </c>
      <c r="Q75" s="2">
        <v>127.4</v>
      </c>
      <c r="R75" s="2">
        <v>121</v>
      </c>
      <c r="S75" s="2">
        <v>116.1</v>
      </c>
      <c r="T75" s="2">
        <v>120.2</v>
      </c>
      <c r="U75" s="2">
        <v>117.3</v>
      </c>
      <c r="V75" s="2">
        <v>113.4</v>
      </c>
      <c r="W75" s="2">
        <v>117.2</v>
      </c>
      <c r="X75" s="2">
        <v>113.7</v>
      </c>
      <c r="Y75" s="2">
        <v>107.9</v>
      </c>
      <c r="Z75" s="2">
        <v>114.6</v>
      </c>
      <c r="AA75" s="2">
        <v>120.8</v>
      </c>
      <c r="AB75" s="2">
        <v>111.4</v>
      </c>
      <c r="AC75" s="2">
        <v>113.4</v>
      </c>
      <c r="AD75" s="2">
        <v>118.5</v>
      </c>
    </row>
    <row r="76" spans="1:30" x14ac:dyDescent="0.25">
      <c r="A76" s="2" t="s">
        <v>34</v>
      </c>
      <c r="B76" s="2">
        <v>2015</v>
      </c>
      <c r="C76" s="2" t="s">
        <v>31</v>
      </c>
      <c r="D76" s="2">
        <v>123.4</v>
      </c>
      <c r="E76" s="2">
        <v>123.9</v>
      </c>
      <c r="F76" s="2">
        <v>123.8</v>
      </c>
      <c r="G76" s="2">
        <v>125</v>
      </c>
      <c r="H76" s="2">
        <v>108.5</v>
      </c>
      <c r="I76" s="2">
        <v>126.2</v>
      </c>
      <c r="J76" s="2">
        <v>133</v>
      </c>
      <c r="K76" s="2">
        <v>119.1</v>
      </c>
      <c r="L76" s="2">
        <v>99</v>
      </c>
      <c r="M76" s="2">
        <v>120.3</v>
      </c>
      <c r="N76" s="2">
        <v>117.3</v>
      </c>
      <c r="O76" s="2">
        <v>126.7</v>
      </c>
      <c r="P76" s="2">
        <v>123.1</v>
      </c>
      <c r="Q76" s="2">
        <v>124</v>
      </c>
      <c r="R76" s="2">
        <v>123.1</v>
      </c>
      <c r="S76" s="2">
        <v>119.3</v>
      </c>
      <c r="T76" s="2">
        <v>122.5</v>
      </c>
      <c r="U76" s="2">
        <v>117.3</v>
      </c>
      <c r="V76" s="2">
        <v>116.5</v>
      </c>
      <c r="W76" s="2">
        <v>118.1</v>
      </c>
      <c r="X76" s="2">
        <v>115.5</v>
      </c>
      <c r="Y76" s="2">
        <v>109.4</v>
      </c>
      <c r="Z76" s="2">
        <v>114.3</v>
      </c>
      <c r="AA76" s="2">
        <v>119.7</v>
      </c>
      <c r="AB76" s="2">
        <v>110.7</v>
      </c>
      <c r="AC76" s="2">
        <v>114</v>
      </c>
      <c r="AD76" s="2">
        <v>119.5</v>
      </c>
    </row>
    <row r="77" spans="1:30" x14ac:dyDescent="0.25">
      <c r="A77" s="2" t="s">
        <v>30</v>
      </c>
      <c r="B77" s="2">
        <v>2015</v>
      </c>
      <c r="C77" s="2" t="s">
        <v>35</v>
      </c>
      <c r="D77" s="2">
        <v>123.4</v>
      </c>
      <c r="E77" s="2">
        <v>124.4</v>
      </c>
      <c r="F77" s="2">
        <v>122.1</v>
      </c>
      <c r="G77" s="2">
        <v>125.8</v>
      </c>
      <c r="H77" s="2">
        <v>111.5</v>
      </c>
      <c r="I77" s="2">
        <v>129.4</v>
      </c>
      <c r="J77" s="2">
        <v>128.19999999999999</v>
      </c>
      <c r="K77" s="2">
        <v>118.8</v>
      </c>
      <c r="L77" s="2">
        <v>100</v>
      </c>
      <c r="M77" s="2">
        <v>118.6</v>
      </c>
      <c r="N77" s="2">
        <v>118.8</v>
      </c>
      <c r="O77" s="2">
        <v>126.8</v>
      </c>
      <c r="P77" s="2">
        <v>122.8</v>
      </c>
      <c r="Q77" s="2">
        <v>124.2</v>
      </c>
      <c r="R77" s="2">
        <v>125.4</v>
      </c>
      <c r="S77" s="2">
        <v>122.7</v>
      </c>
      <c r="T77" s="2">
        <v>125</v>
      </c>
      <c r="U77" s="2" t="s">
        <v>32</v>
      </c>
      <c r="V77" s="2">
        <v>120</v>
      </c>
      <c r="W77" s="2">
        <v>119.6</v>
      </c>
      <c r="X77" s="2">
        <v>117.7</v>
      </c>
      <c r="Y77" s="2">
        <v>110.9</v>
      </c>
      <c r="Z77" s="2">
        <v>114.8</v>
      </c>
      <c r="AA77" s="2">
        <v>118.7</v>
      </c>
      <c r="AB77" s="2">
        <v>110.8</v>
      </c>
      <c r="AC77" s="2">
        <v>115</v>
      </c>
      <c r="AD77" s="2">
        <v>120.6</v>
      </c>
    </row>
    <row r="78" spans="1:30" x14ac:dyDescent="0.25">
      <c r="A78" s="2" t="s">
        <v>33</v>
      </c>
      <c r="B78" s="2">
        <v>2015</v>
      </c>
      <c r="C78" s="2" t="s">
        <v>35</v>
      </c>
      <c r="D78" s="2">
        <v>124.3</v>
      </c>
      <c r="E78" s="2">
        <v>126.5</v>
      </c>
      <c r="F78" s="2">
        <v>119.5</v>
      </c>
      <c r="G78" s="2">
        <v>125.6</v>
      </c>
      <c r="H78" s="2">
        <v>104.9</v>
      </c>
      <c r="I78" s="2">
        <v>121.6</v>
      </c>
      <c r="J78" s="2">
        <v>131.80000000000001</v>
      </c>
      <c r="K78" s="2">
        <v>125.1</v>
      </c>
      <c r="L78" s="2">
        <v>95</v>
      </c>
      <c r="M78" s="2">
        <v>127.7</v>
      </c>
      <c r="N78" s="2">
        <v>116.8</v>
      </c>
      <c r="O78" s="2">
        <v>128.6</v>
      </c>
      <c r="P78" s="2">
        <v>123.7</v>
      </c>
      <c r="Q78" s="2">
        <v>128.1</v>
      </c>
      <c r="R78" s="2">
        <v>121.3</v>
      </c>
      <c r="S78" s="2">
        <v>116.5</v>
      </c>
      <c r="T78" s="2">
        <v>120.6</v>
      </c>
      <c r="U78" s="2">
        <v>118.1</v>
      </c>
      <c r="V78" s="2">
        <v>114</v>
      </c>
      <c r="W78" s="2">
        <v>117.7</v>
      </c>
      <c r="X78" s="2">
        <v>114.1</v>
      </c>
      <c r="Y78" s="2">
        <v>106.8</v>
      </c>
      <c r="Z78" s="2">
        <v>114.9</v>
      </c>
      <c r="AA78" s="2">
        <v>120.4</v>
      </c>
      <c r="AB78" s="2">
        <v>111.7</v>
      </c>
      <c r="AC78" s="2">
        <v>113.2</v>
      </c>
      <c r="AD78" s="2">
        <v>118.7</v>
      </c>
    </row>
    <row r="79" spans="1:30" x14ac:dyDescent="0.25">
      <c r="A79" s="2" t="s">
        <v>34</v>
      </c>
      <c r="B79" s="2">
        <v>2015</v>
      </c>
      <c r="C79" s="2" t="s">
        <v>35</v>
      </c>
      <c r="D79" s="2">
        <v>123.7</v>
      </c>
      <c r="E79" s="2">
        <v>125.1</v>
      </c>
      <c r="F79" s="2">
        <v>121.1</v>
      </c>
      <c r="G79" s="2">
        <v>125.7</v>
      </c>
      <c r="H79" s="2">
        <v>109.1</v>
      </c>
      <c r="I79" s="2">
        <v>125.8</v>
      </c>
      <c r="J79" s="2">
        <v>129.4</v>
      </c>
      <c r="K79" s="2">
        <v>120.9</v>
      </c>
      <c r="L79" s="2">
        <v>98.3</v>
      </c>
      <c r="M79" s="2">
        <v>121.6</v>
      </c>
      <c r="N79" s="2">
        <v>118</v>
      </c>
      <c r="O79" s="2">
        <v>127.6</v>
      </c>
      <c r="P79" s="2">
        <v>123.1</v>
      </c>
      <c r="Q79" s="2">
        <v>125.2</v>
      </c>
      <c r="R79" s="2">
        <v>123.8</v>
      </c>
      <c r="S79" s="2">
        <v>120.1</v>
      </c>
      <c r="T79" s="2">
        <v>123.3</v>
      </c>
      <c r="U79" s="2">
        <v>118.1</v>
      </c>
      <c r="V79" s="2">
        <v>117.7</v>
      </c>
      <c r="W79" s="2">
        <v>118.7</v>
      </c>
      <c r="X79" s="2">
        <v>116.3</v>
      </c>
      <c r="Y79" s="2">
        <v>108.7</v>
      </c>
      <c r="Z79" s="2">
        <v>114.9</v>
      </c>
      <c r="AA79" s="2">
        <v>119.7</v>
      </c>
      <c r="AB79" s="2">
        <v>111.2</v>
      </c>
      <c r="AC79" s="2">
        <v>114.1</v>
      </c>
      <c r="AD79" s="2">
        <v>119.7</v>
      </c>
    </row>
    <row r="80" spans="1:30" x14ac:dyDescent="0.25">
      <c r="A80" s="2" t="s">
        <v>30</v>
      </c>
      <c r="B80" s="2">
        <v>2015</v>
      </c>
      <c r="C80" s="2" t="s">
        <v>36</v>
      </c>
      <c r="D80" s="2">
        <v>123.3</v>
      </c>
      <c r="E80" s="2">
        <v>124.7</v>
      </c>
      <c r="F80" s="2">
        <v>118.9</v>
      </c>
      <c r="G80" s="2">
        <v>126</v>
      </c>
      <c r="H80" s="2">
        <v>111.8</v>
      </c>
      <c r="I80" s="2">
        <v>130.9</v>
      </c>
      <c r="J80" s="2">
        <v>128</v>
      </c>
      <c r="K80" s="2">
        <v>119.9</v>
      </c>
      <c r="L80" s="2">
        <v>98.9</v>
      </c>
      <c r="M80" s="2">
        <v>119.4</v>
      </c>
      <c r="N80" s="2">
        <v>118.9</v>
      </c>
      <c r="O80" s="2">
        <v>127.7</v>
      </c>
      <c r="P80" s="2">
        <v>123.1</v>
      </c>
      <c r="Q80" s="2">
        <v>124.7</v>
      </c>
      <c r="R80" s="2">
        <v>126</v>
      </c>
      <c r="S80" s="2">
        <v>122.9</v>
      </c>
      <c r="T80" s="2">
        <v>125.5</v>
      </c>
      <c r="U80" s="2" t="s">
        <v>32</v>
      </c>
      <c r="V80" s="2">
        <v>120.6</v>
      </c>
      <c r="W80" s="2">
        <v>120.2</v>
      </c>
      <c r="X80" s="2">
        <v>118.2</v>
      </c>
      <c r="Y80" s="2">
        <v>111.6</v>
      </c>
      <c r="Z80" s="2">
        <v>115.5</v>
      </c>
      <c r="AA80" s="2">
        <v>119.4</v>
      </c>
      <c r="AB80" s="2">
        <v>110.8</v>
      </c>
      <c r="AC80" s="2">
        <v>115.5</v>
      </c>
      <c r="AD80" s="2">
        <v>121.1</v>
      </c>
    </row>
    <row r="81" spans="1:30" x14ac:dyDescent="0.25">
      <c r="A81" s="2" t="s">
        <v>33</v>
      </c>
      <c r="B81" s="2">
        <v>2015</v>
      </c>
      <c r="C81" s="2" t="s">
        <v>36</v>
      </c>
      <c r="D81" s="2">
        <v>124</v>
      </c>
      <c r="E81" s="2">
        <v>126.7</v>
      </c>
      <c r="F81" s="2">
        <v>113.5</v>
      </c>
      <c r="G81" s="2">
        <v>125.9</v>
      </c>
      <c r="H81" s="2">
        <v>104.8</v>
      </c>
      <c r="I81" s="2">
        <v>123.8</v>
      </c>
      <c r="J81" s="2">
        <v>131.4</v>
      </c>
      <c r="K81" s="2">
        <v>127.2</v>
      </c>
      <c r="L81" s="2">
        <v>93.2</v>
      </c>
      <c r="M81" s="2">
        <v>127.4</v>
      </c>
      <c r="N81" s="2">
        <v>117</v>
      </c>
      <c r="O81" s="2">
        <v>129.19999999999999</v>
      </c>
      <c r="P81" s="2">
        <v>123.9</v>
      </c>
      <c r="Q81" s="2">
        <v>128.80000000000001</v>
      </c>
      <c r="R81" s="2">
        <v>121.7</v>
      </c>
      <c r="S81" s="2">
        <v>116.9</v>
      </c>
      <c r="T81" s="2">
        <v>120.9</v>
      </c>
      <c r="U81" s="2">
        <v>118.6</v>
      </c>
      <c r="V81" s="2">
        <v>114.4</v>
      </c>
      <c r="W81" s="2">
        <v>118</v>
      </c>
      <c r="X81" s="2">
        <v>114.3</v>
      </c>
      <c r="Y81" s="2">
        <v>108.4</v>
      </c>
      <c r="Z81" s="2">
        <v>115.4</v>
      </c>
      <c r="AA81" s="2">
        <v>120.6</v>
      </c>
      <c r="AB81" s="2">
        <v>111.3</v>
      </c>
      <c r="AC81" s="2">
        <v>113.8</v>
      </c>
      <c r="AD81" s="2">
        <v>119.1</v>
      </c>
    </row>
    <row r="82" spans="1:30" x14ac:dyDescent="0.25">
      <c r="A82" s="2" t="s">
        <v>34</v>
      </c>
      <c r="B82" s="2">
        <v>2015</v>
      </c>
      <c r="C82" s="2" t="s">
        <v>36</v>
      </c>
      <c r="D82" s="2">
        <v>123.5</v>
      </c>
      <c r="E82" s="2">
        <v>125.4</v>
      </c>
      <c r="F82" s="2">
        <v>116.8</v>
      </c>
      <c r="G82" s="2">
        <v>126</v>
      </c>
      <c r="H82" s="2">
        <v>109.2</v>
      </c>
      <c r="I82" s="2">
        <v>127.6</v>
      </c>
      <c r="J82" s="2">
        <v>129.19999999999999</v>
      </c>
      <c r="K82" s="2">
        <v>122.4</v>
      </c>
      <c r="L82" s="2">
        <v>97</v>
      </c>
      <c r="M82" s="2">
        <v>122.1</v>
      </c>
      <c r="N82" s="2">
        <v>118.1</v>
      </c>
      <c r="O82" s="2">
        <v>128.4</v>
      </c>
      <c r="P82" s="2">
        <v>123.4</v>
      </c>
      <c r="Q82" s="2">
        <v>125.8</v>
      </c>
      <c r="R82" s="2">
        <v>124.3</v>
      </c>
      <c r="S82" s="2">
        <v>120.4</v>
      </c>
      <c r="T82" s="2">
        <v>123.7</v>
      </c>
      <c r="U82" s="2">
        <v>118.6</v>
      </c>
      <c r="V82" s="2">
        <v>118.3</v>
      </c>
      <c r="W82" s="2">
        <v>119.2</v>
      </c>
      <c r="X82" s="2">
        <v>116.7</v>
      </c>
      <c r="Y82" s="2">
        <v>109.9</v>
      </c>
      <c r="Z82" s="2">
        <v>115.4</v>
      </c>
      <c r="AA82" s="2">
        <v>120.1</v>
      </c>
      <c r="AB82" s="2">
        <v>111</v>
      </c>
      <c r="AC82" s="2">
        <v>114.7</v>
      </c>
      <c r="AD82" s="2">
        <v>120.2</v>
      </c>
    </row>
    <row r="83" spans="1:30" x14ac:dyDescent="0.25">
      <c r="A83" s="2" t="s">
        <v>30</v>
      </c>
      <c r="B83" s="2">
        <v>2015</v>
      </c>
      <c r="C83" s="2" t="s">
        <v>37</v>
      </c>
      <c r="D83" s="2">
        <v>123.3</v>
      </c>
      <c r="E83" s="2">
        <v>125.5</v>
      </c>
      <c r="F83" s="2">
        <v>117.2</v>
      </c>
      <c r="G83" s="2">
        <v>126.8</v>
      </c>
      <c r="H83" s="2">
        <v>111.9</v>
      </c>
      <c r="I83" s="2">
        <v>134.19999999999999</v>
      </c>
      <c r="J83" s="2">
        <v>127.5</v>
      </c>
      <c r="K83" s="2">
        <v>121.5</v>
      </c>
      <c r="L83" s="2">
        <v>97.8</v>
      </c>
      <c r="M83" s="2">
        <v>119.8</v>
      </c>
      <c r="N83" s="2">
        <v>119.4</v>
      </c>
      <c r="O83" s="2">
        <v>128.69999999999999</v>
      </c>
      <c r="P83" s="2">
        <v>123.6</v>
      </c>
      <c r="Q83" s="2">
        <v>125.7</v>
      </c>
      <c r="R83" s="2">
        <v>126.4</v>
      </c>
      <c r="S83" s="2">
        <v>123.3</v>
      </c>
      <c r="T83" s="2">
        <v>126</v>
      </c>
      <c r="U83" s="2" t="s">
        <v>32</v>
      </c>
      <c r="V83" s="2">
        <v>121.2</v>
      </c>
      <c r="W83" s="2">
        <v>120.9</v>
      </c>
      <c r="X83" s="2">
        <v>118.6</v>
      </c>
      <c r="Y83" s="2">
        <v>111.9</v>
      </c>
      <c r="Z83" s="2">
        <v>116.2</v>
      </c>
      <c r="AA83" s="2">
        <v>119.9</v>
      </c>
      <c r="AB83" s="2">
        <v>111.6</v>
      </c>
      <c r="AC83" s="2">
        <v>116</v>
      </c>
      <c r="AD83" s="2">
        <v>121.5</v>
      </c>
    </row>
    <row r="84" spans="1:30" x14ac:dyDescent="0.25">
      <c r="A84" s="2" t="s">
        <v>33</v>
      </c>
      <c r="B84" s="2">
        <v>2015</v>
      </c>
      <c r="C84" s="2" t="s">
        <v>37</v>
      </c>
      <c r="D84" s="2">
        <v>123.8</v>
      </c>
      <c r="E84" s="2">
        <v>128.19999999999999</v>
      </c>
      <c r="F84" s="2">
        <v>110</v>
      </c>
      <c r="G84" s="2">
        <v>126.3</v>
      </c>
      <c r="H84" s="2">
        <v>104.5</v>
      </c>
      <c r="I84" s="2">
        <v>130.6</v>
      </c>
      <c r="J84" s="2">
        <v>130.80000000000001</v>
      </c>
      <c r="K84" s="2">
        <v>131.30000000000001</v>
      </c>
      <c r="L84" s="2">
        <v>91.6</v>
      </c>
      <c r="M84" s="2">
        <v>127.7</v>
      </c>
      <c r="N84" s="2">
        <v>117.2</v>
      </c>
      <c r="O84" s="2">
        <v>129.5</v>
      </c>
      <c r="P84" s="2">
        <v>124.6</v>
      </c>
      <c r="Q84" s="2">
        <v>130.1</v>
      </c>
      <c r="R84" s="2">
        <v>122.1</v>
      </c>
      <c r="S84" s="2">
        <v>117.2</v>
      </c>
      <c r="T84" s="2">
        <v>121.3</v>
      </c>
      <c r="U84" s="2">
        <v>119.2</v>
      </c>
      <c r="V84" s="2">
        <v>114.7</v>
      </c>
      <c r="W84" s="2">
        <v>118.4</v>
      </c>
      <c r="X84" s="2">
        <v>114.6</v>
      </c>
      <c r="Y84" s="2">
        <v>108.4</v>
      </c>
      <c r="Z84" s="2">
        <v>115.6</v>
      </c>
      <c r="AA84" s="2">
        <v>121.7</v>
      </c>
      <c r="AB84" s="2">
        <v>111.8</v>
      </c>
      <c r="AC84" s="2">
        <v>114.2</v>
      </c>
      <c r="AD84" s="2">
        <v>119.7</v>
      </c>
    </row>
    <row r="85" spans="1:30" x14ac:dyDescent="0.25">
      <c r="A85" s="2" t="s">
        <v>34</v>
      </c>
      <c r="B85" s="2">
        <v>2015</v>
      </c>
      <c r="C85" s="2" t="s">
        <v>37</v>
      </c>
      <c r="D85" s="2">
        <v>123.5</v>
      </c>
      <c r="E85" s="2">
        <v>126.4</v>
      </c>
      <c r="F85" s="2">
        <v>114.4</v>
      </c>
      <c r="G85" s="2">
        <v>126.6</v>
      </c>
      <c r="H85" s="2">
        <v>109.2</v>
      </c>
      <c r="I85" s="2">
        <v>132.5</v>
      </c>
      <c r="J85" s="2">
        <v>128.6</v>
      </c>
      <c r="K85" s="2">
        <v>124.8</v>
      </c>
      <c r="L85" s="2">
        <v>95.7</v>
      </c>
      <c r="M85" s="2">
        <v>122.4</v>
      </c>
      <c r="N85" s="2">
        <v>118.5</v>
      </c>
      <c r="O85" s="2">
        <v>129.1</v>
      </c>
      <c r="P85" s="2">
        <v>124</v>
      </c>
      <c r="Q85" s="2">
        <v>126.9</v>
      </c>
      <c r="R85" s="2">
        <v>124.7</v>
      </c>
      <c r="S85" s="2">
        <v>120.8</v>
      </c>
      <c r="T85" s="2">
        <v>124.1</v>
      </c>
      <c r="U85" s="2">
        <v>119.2</v>
      </c>
      <c r="V85" s="2">
        <v>118.7</v>
      </c>
      <c r="W85" s="2">
        <v>119.7</v>
      </c>
      <c r="X85" s="2">
        <v>117.1</v>
      </c>
      <c r="Y85" s="2">
        <v>110.1</v>
      </c>
      <c r="Z85" s="2">
        <v>115.9</v>
      </c>
      <c r="AA85" s="2">
        <v>121</v>
      </c>
      <c r="AB85" s="2">
        <v>111.7</v>
      </c>
      <c r="AC85" s="2">
        <v>115.1</v>
      </c>
      <c r="AD85" s="2">
        <v>120.7</v>
      </c>
    </row>
    <row r="86" spans="1:30" x14ac:dyDescent="0.25">
      <c r="A86" s="2" t="s">
        <v>30</v>
      </c>
      <c r="B86" s="2">
        <v>2015</v>
      </c>
      <c r="C86" s="2" t="s">
        <v>38</v>
      </c>
      <c r="D86" s="2">
        <v>123.5</v>
      </c>
      <c r="E86" s="2">
        <v>127.1</v>
      </c>
      <c r="F86" s="2">
        <v>117.3</v>
      </c>
      <c r="G86" s="2">
        <v>127.7</v>
      </c>
      <c r="H86" s="2">
        <v>112.5</v>
      </c>
      <c r="I86" s="2">
        <v>134.1</v>
      </c>
      <c r="J86" s="2">
        <v>128.5</v>
      </c>
      <c r="K86" s="2">
        <v>124.3</v>
      </c>
      <c r="L86" s="2">
        <v>97.6</v>
      </c>
      <c r="M86" s="2">
        <v>120.7</v>
      </c>
      <c r="N86" s="2">
        <v>120.2</v>
      </c>
      <c r="O86" s="2">
        <v>129.80000000000001</v>
      </c>
      <c r="P86" s="2">
        <v>124.4</v>
      </c>
      <c r="Q86" s="2">
        <v>126.7</v>
      </c>
      <c r="R86" s="2">
        <v>127.3</v>
      </c>
      <c r="S86" s="2">
        <v>124.1</v>
      </c>
      <c r="T86" s="2">
        <v>126.8</v>
      </c>
      <c r="U86" s="2" t="s">
        <v>32</v>
      </c>
      <c r="V86" s="2">
        <v>121.9</v>
      </c>
      <c r="W86" s="2">
        <v>121.5</v>
      </c>
      <c r="X86" s="2">
        <v>119.4</v>
      </c>
      <c r="Y86" s="2">
        <v>113.3</v>
      </c>
      <c r="Z86" s="2">
        <v>116.7</v>
      </c>
      <c r="AA86" s="2">
        <v>120.5</v>
      </c>
      <c r="AB86" s="2">
        <v>112.3</v>
      </c>
      <c r="AC86" s="2">
        <v>116.9</v>
      </c>
      <c r="AD86" s="2">
        <v>122.4</v>
      </c>
    </row>
    <row r="87" spans="1:30" x14ac:dyDescent="0.25">
      <c r="A87" s="2" t="s">
        <v>33</v>
      </c>
      <c r="B87" s="2">
        <v>2015</v>
      </c>
      <c r="C87" s="2" t="s">
        <v>38</v>
      </c>
      <c r="D87" s="2">
        <v>123.8</v>
      </c>
      <c r="E87" s="2">
        <v>129.69999999999999</v>
      </c>
      <c r="F87" s="2">
        <v>111.3</v>
      </c>
      <c r="G87" s="2">
        <v>126.6</v>
      </c>
      <c r="H87" s="2">
        <v>105.2</v>
      </c>
      <c r="I87" s="2">
        <v>130.80000000000001</v>
      </c>
      <c r="J87" s="2">
        <v>135.6</v>
      </c>
      <c r="K87" s="2">
        <v>142.6</v>
      </c>
      <c r="L87" s="2">
        <v>90.8</v>
      </c>
      <c r="M87" s="2">
        <v>128.80000000000001</v>
      </c>
      <c r="N87" s="2">
        <v>117.7</v>
      </c>
      <c r="O87" s="2">
        <v>129.9</v>
      </c>
      <c r="P87" s="2">
        <v>126.1</v>
      </c>
      <c r="Q87" s="2">
        <v>131.30000000000001</v>
      </c>
      <c r="R87" s="2">
        <v>122.4</v>
      </c>
      <c r="S87" s="2">
        <v>117.4</v>
      </c>
      <c r="T87" s="2">
        <v>121.6</v>
      </c>
      <c r="U87" s="2">
        <v>119.6</v>
      </c>
      <c r="V87" s="2">
        <v>114.9</v>
      </c>
      <c r="W87" s="2">
        <v>118.7</v>
      </c>
      <c r="X87" s="2">
        <v>114.9</v>
      </c>
      <c r="Y87" s="2">
        <v>110.8</v>
      </c>
      <c r="Z87" s="2">
        <v>116</v>
      </c>
      <c r="AA87" s="2">
        <v>122</v>
      </c>
      <c r="AB87" s="2">
        <v>112.4</v>
      </c>
      <c r="AC87" s="2">
        <v>115.2</v>
      </c>
      <c r="AD87" s="2">
        <v>120.7</v>
      </c>
    </row>
    <row r="88" spans="1:30" x14ac:dyDescent="0.25">
      <c r="A88" s="2" t="s">
        <v>34</v>
      </c>
      <c r="B88" s="2">
        <v>2015</v>
      </c>
      <c r="C88" s="2" t="s">
        <v>38</v>
      </c>
      <c r="D88" s="2">
        <v>123.6</v>
      </c>
      <c r="E88" s="2">
        <v>128</v>
      </c>
      <c r="F88" s="2">
        <v>115</v>
      </c>
      <c r="G88" s="2">
        <v>127.3</v>
      </c>
      <c r="H88" s="2">
        <v>109.8</v>
      </c>
      <c r="I88" s="2">
        <v>132.6</v>
      </c>
      <c r="J88" s="2">
        <v>130.9</v>
      </c>
      <c r="K88" s="2">
        <v>130.5</v>
      </c>
      <c r="L88" s="2">
        <v>95.3</v>
      </c>
      <c r="M88" s="2">
        <v>123.4</v>
      </c>
      <c r="N88" s="2">
        <v>119.2</v>
      </c>
      <c r="O88" s="2">
        <v>129.80000000000001</v>
      </c>
      <c r="P88" s="2">
        <v>125</v>
      </c>
      <c r="Q88" s="2">
        <v>127.9</v>
      </c>
      <c r="R88" s="2">
        <v>125.4</v>
      </c>
      <c r="S88" s="2">
        <v>121.3</v>
      </c>
      <c r="T88" s="2">
        <v>124.7</v>
      </c>
      <c r="U88" s="2">
        <v>119.6</v>
      </c>
      <c r="V88" s="2">
        <v>119.2</v>
      </c>
      <c r="W88" s="2">
        <v>120.2</v>
      </c>
      <c r="X88" s="2">
        <v>117.7</v>
      </c>
      <c r="Y88" s="2">
        <v>112</v>
      </c>
      <c r="Z88" s="2">
        <v>116.3</v>
      </c>
      <c r="AA88" s="2">
        <v>121.4</v>
      </c>
      <c r="AB88" s="2">
        <v>112.3</v>
      </c>
      <c r="AC88" s="2">
        <v>116.1</v>
      </c>
      <c r="AD88" s="2">
        <v>121.6</v>
      </c>
    </row>
    <row r="89" spans="1:30" x14ac:dyDescent="0.25">
      <c r="A89" s="2" t="s">
        <v>30</v>
      </c>
      <c r="B89" s="2">
        <v>2015</v>
      </c>
      <c r="C89" s="2" t="s">
        <v>39</v>
      </c>
      <c r="D89" s="2">
        <v>124.1</v>
      </c>
      <c r="E89" s="2">
        <v>130.4</v>
      </c>
      <c r="F89" s="2">
        <v>122.1</v>
      </c>
      <c r="G89" s="2">
        <v>128.69999999999999</v>
      </c>
      <c r="H89" s="2">
        <v>114.1</v>
      </c>
      <c r="I89" s="2">
        <v>133.19999999999999</v>
      </c>
      <c r="J89" s="2">
        <v>135.19999999999999</v>
      </c>
      <c r="K89" s="2">
        <v>131.9</v>
      </c>
      <c r="L89" s="2">
        <v>96.3</v>
      </c>
      <c r="M89" s="2">
        <v>123</v>
      </c>
      <c r="N89" s="2">
        <v>121.1</v>
      </c>
      <c r="O89" s="2">
        <v>131.19999999999999</v>
      </c>
      <c r="P89" s="2">
        <v>126.6</v>
      </c>
      <c r="Q89" s="2">
        <v>128.19999999999999</v>
      </c>
      <c r="R89" s="2">
        <v>128.4</v>
      </c>
      <c r="S89" s="2">
        <v>125.1</v>
      </c>
      <c r="T89" s="2">
        <v>128</v>
      </c>
      <c r="U89" s="2" t="s">
        <v>32</v>
      </c>
      <c r="V89" s="2">
        <v>122.6</v>
      </c>
      <c r="W89" s="2">
        <v>122.8</v>
      </c>
      <c r="X89" s="2">
        <v>120.4</v>
      </c>
      <c r="Y89" s="2">
        <v>114.2</v>
      </c>
      <c r="Z89" s="2">
        <v>117.9</v>
      </c>
      <c r="AA89" s="2">
        <v>122</v>
      </c>
      <c r="AB89" s="2">
        <v>113</v>
      </c>
      <c r="AC89" s="2">
        <v>117.9</v>
      </c>
      <c r="AD89" s="2">
        <v>124.1</v>
      </c>
    </row>
    <row r="90" spans="1:30" x14ac:dyDescent="0.25">
      <c r="A90" s="2" t="s">
        <v>33</v>
      </c>
      <c r="B90" s="2">
        <v>2015</v>
      </c>
      <c r="C90" s="2" t="s">
        <v>39</v>
      </c>
      <c r="D90" s="2">
        <v>123.6</v>
      </c>
      <c r="E90" s="2">
        <v>134.4</v>
      </c>
      <c r="F90" s="2">
        <v>120.9</v>
      </c>
      <c r="G90" s="2">
        <v>127.3</v>
      </c>
      <c r="H90" s="2">
        <v>106</v>
      </c>
      <c r="I90" s="2">
        <v>132.30000000000001</v>
      </c>
      <c r="J90" s="2">
        <v>146.69999999999999</v>
      </c>
      <c r="K90" s="2">
        <v>148.1</v>
      </c>
      <c r="L90" s="2">
        <v>89.8</v>
      </c>
      <c r="M90" s="2">
        <v>130.5</v>
      </c>
      <c r="N90" s="2">
        <v>118</v>
      </c>
      <c r="O90" s="2">
        <v>130.5</v>
      </c>
      <c r="P90" s="2">
        <v>128.5</v>
      </c>
      <c r="Q90" s="2">
        <v>132.1</v>
      </c>
      <c r="R90" s="2">
        <v>123.2</v>
      </c>
      <c r="S90" s="2">
        <v>117.6</v>
      </c>
      <c r="T90" s="2">
        <v>122.3</v>
      </c>
      <c r="U90" s="2">
        <v>119</v>
      </c>
      <c r="V90" s="2">
        <v>115.1</v>
      </c>
      <c r="W90" s="2">
        <v>119.2</v>
      </c>
      <c r="X90" s="2">
        <v>115.4</v>
      </c>
      <c r="Y90" s="2">
        <v>111.7</v>
      </c>
      <c r="Z90" s="2">
        <v>116.2</v>
      </c>
      <c r="AA90" s="2">
        <v>123.8</v>
      </c>
      <c r="AB90" s="2">
        <v>112.5</v>
      </c>
      <c r="AC90" s="2">
        <v>116</v>
      </c>
      <c r="AD90" s="2">
        <v>121.7</v>
      </c>
    </row>
    <row r="91" spans="1:30" x14ac:dyDescent="0.25">
      <c r="A91" s="2" t="s">
        <v>34</v>
      </c>
      <c r="B91" s="2">
        <v>2015</v>
      </c>
      <c r="C91" s="2" t="s">
        <v>39</v>
      </c>
      <c r="D91" s="2">
        <v>123.9</v>
      </c>
      <c r="E91" s="2">
        <v>131.80000000000001</v>
      </c>
      <c r="F91" s="2">
        <v>121.6</v>
      </c>
      <c r="G91" s="2">
        <v>128.19999999999999</v>
      </c>
      <c r="H91" s="2">
        <v>111.1</v>
      </c>
      <c r="I91" s="2">
        <v>132.80000000000001</v>
      </c>
      <c r="J91" s="2">
        <v>139.1</v>
      </c>
      <c r="K91" s="2">
        <v>137.4</v>
      </c>
      <c r="L91" s="2">
        <v>94.1</v>
      </c>
      <c r="M91" s="2">
        <v>125.5</v>
      </c>
      <c r="N91" s="2">
        <v>119.8</v>
      </c>
      <c r="O91" s="2">
        <v>130.9</v>
      </c>
      <c r="P91" s="2">
        <v>127.3</v>
      </c>
      <c r="Q91" s="2">
        <v>129.19999999999999</v>
      </c>
      <c r="R91" s="2">
        <v>126.4</v>
      </c>
      <c r="S91" s="2">
        <v>122</v>
      </c>
      <c r="T91" s="2">
        <v>125.7</v>
      </c>
      <c r="U91" s="2">
        <v>119</v>
      </c>
      <c r="V91" s="2">
        <v>119.8</v>
      </c>
      <c r="W91" s="2">
        <v>121.1</v>
      </c>
      <c r="X91" s="2">
        <v>118.5</v>
      </c>
      <c r="Y91" s="2">
        <v>112.9</v>
      </c>
      <c r="Z91" s="2">
        <v>116.9</v>
      </c>
      <c r="AA91" s="2">
        <v>123.1</v>
      </c>
      <c r="AB91" s="2">
        <v>112.8</v>
      </c>
      <c r="AC91" s="2">
        <v>117</v>
      </c>
      <c r="AD91" s="2">
        <v>123</v>
      </c>
    </row>
    <row r="92" spans="1:30" x14ac:dyDescent="0.25">
      <c r="A92" s="2" t="s">
        <v>30</v>
      </c>
      <c r="B92" s="2">
        <v>2015</v>
      </c>
      <c r="C92" s="2" t="s">
        <v>40</v>
      </c>
      <c r="D92" s="2">
        <v>124</v>
      </c>
      <c r="E92" s="2">
        <v>131.5</v>
      </c>
      <c r="F92" s="2">
        <v>122</v>
      </c>
      <c r="G92" s="2">
        <v>128.69999999999999</v>
      </c>
      <c r="H92" s="2">
        <v>113.5</v>
      </c>
      <c r="I92" s="2">
        <v>133.30000000000001</v>
      </c>
      <c r="J92" s="2">
        <v>140.80000000000001</v>
      </c>
      <c r="K92" s="2">
        <v>133.80000000000001</v>
      </c>
      <c r="L92" s="2">
        <v>94.1</v>
      </c>
      <c r="M92" s="2">
        <v>123.4</v>
      </c>
      <c r="N92" s="2">
        <v>121</v>
      </c>
      <c r="O92" s="2">
        <v>131.69999999999999</v>
      </c>
      <c r="P92" s="2">
        <v>127.5</v>
      </c>
      <c r="Q92" s="2">
        <v>129.4</v>
      </c>
      <c r="R92" s="2">
        <v>128.80000000000001</v>
      </c>
      <c r="S92" s="2">
        <v>125.5</v>
      </c>
      <c r="T92" s="2">
        <v>128.30000000000001</v>
      </c>
      <c r="U92" s="2" t="s">
        <v>32</v>
      </c>
      <c r="V92" s="2">
        <v>123</v>
      </c>
      <c r="W92" s="2">
        <v>123</v>
      </c>
      <c r="X92" s="2">
        <v>120.8</v>
      </c>
      <c r="Y92" s="2">
        <v>114.1</v>
      </c>
      <c r="Z92" s="2">
        <v>118</v>
      </c>
      <c r="AA92" s="2">
        <v>122.9</v>
      </c>
      <c r="AB92" s="2">
        <v>112.7</v>
      </c>
      <c r="AC92" s="2">
        <v>118.1</v>
      </c>
      <c r="AD92" s="2">
        <v>124.7</v>
      </c>
    </row>
    <row r="93" spans="1:30" x14ac:dyDescent="0.25">
      <c r="A93" s="2" t="s">
        <v>33</v>
      </c>
      <c r="B93" s="2">
        <v>2015</v>
      </c>
      <c r="C93" s="2" t="s">
        <v>40</v>
      </c>
      <c r="D93" s="2">
        <v>123.2</v>
      </c>
      <c r="E93" s="2">
        <v>134.30000000000001</v>
      </c>
      <c r="F93" s="2">
        <v>119.5</v>
      </c>
      <c r="G93" s="2">
        <v>127.7</v>
      </c>
      <c r="H93" s="2">
        <v>106.3</v>
      </c>
      <c r="I93" s="2">
        <v>132.80000000000001</v>
      </c>
      <c r="J93" s="2">
        <v>153.5</v>
      </c>
      <c r="K93" s="2">
        <v>149.5</v>
      </c>
      <c r="L93" s="2">
        <v>85.7</v>
      </c>
      <c r="M93" s="2">
        <v>131.5</v>
      </c>
      <c r="N93" s="2">
        <v>118.3</v>
      </c>
      <c r="O93" s="2">
        <v>131.1</v>
      </c>
      <c r="P93" s="2">
        <v>129.5</v>
      </c>
      <c r="Q93" s="2">
        <v>133.1</v>
      </c>
      <c r="R93" s="2">
        <v>123.5</v>
      </c>
      <c r="S93" s="2">
        <v>117.9</v>
      </c>
      <c r="T93" s="2">
        <v>122.7</v>
      </c>
      <c r="U93" s="2">
        <v>119.9</v>
      </c>
      <c r="V93" s="2">
        <v>115.3</v>
      </c>
      <c r="W93" s="2">
        <v>119.5</v>
      </c>
      <c r="X93" s="2">
        <v>116</v>
      </c>
      <c r="Y93" s="2">
        <v>111.5</v>
      </c>
      <c r="Z93" s="2">
        <v>116.6</v>
      </c>
      <c r="AA93" s="2">
        <v>125.4</v>
      </c>
      <c r="AB93" s="2">
        <v>111.7</v>
      </c>
      <c r="AC93" s="2">
        <v>116.3</v>
      </c>
      <c r="AD93" s="2">
        <v>122.4</v>
      </c>
    </row>
    <row r="94" spans="1:30" x14ac:dyDescent="0.25">
      <c r="A94" s="2" t="s">
        <v>34</v>
      </c>
      <c r="B94" s="2">
        <v>2015</v>
      </c>
      <c r="C94" s="2" t="s">
        <v>40</v>
      </c>
      <c r="D94" s="2">
        <v>123.7</v>
      </c>
      <c r="E94" s="2">
        <v>132.5</v>
      </c>
      <c r="F94" s="2">
        <v>121</v>
      </c>
      <c r="G94" s="2">
        <v>128.30000000000001</v>
      </c>
      <c r="H94" s="2">
        <v>110.9</v>
      </c>
      <c r="I94" s="2">
        <v>133.1</v>
      </c>
      <c r="J94" s="2">
        <v>145.1</v>
      </c>
      <c r="K94" s="2">
        <v>139.1</v>
      </c>
      <c r="L94" s="2">
        <v>91.3</v>
      </c>
      <c r="M94" s="2">
        <v>126.1</v>
      </c>
      <c r="N94" s="2">
        <v>119.9</v>
      </c>
      <c r="O94" s="2">
        <v>131.4</v>
      </c>
      <c r="P94" s="2">
        <v>128.19999999999999</v>
      </c>
      <c r="Q94" s="2">
        <v>130.4</v>
      </c>
      <c r="R94" s="2">
        <v>126.7</v>
      </c>
      <c r="S94" s="2">
        <v>122.3</v>
      </c>
      <c r="T94" s="2">
        <v>126.1</v>
      </c>
      <c r="U94" s="2">
        <v>119.9</v>
      </c>
      <c r="V94" s="2">
        <v>120.1</v>
      </c>
      <c r="W94" s="2">
        <v>121.3</v>
      </c>
      <c r="X94" s="2">
        <v>119</v>
      </c>
      <c r="Y94" s="2">
        <v>112.7</v>
      </c>
      <c r="Z94" s="2">
        <v>117.2</v>
      </c>
      <c r="AA94" s="2">
        <v>124.4</v>
      </c>
      <c r="AB94" s="2">
        <v>112.3</v>
      </c>
      <c r="AC94" s="2">
        <v>117.2</v>
      </c>
      <c r="AD94" s="2">
        <v>123.6</v>
      </c>
    </row>
    <row r="95" spans="1:30" x14ac:dyDescent="0.25">
      <c r="A95" s="2" t="s">
        <v>30</v>
      </c>
      <c r="B95" s="2">
        <v>2015</v>
      </c>
      <c r="C95" s="2" t="s">
        <v>41</v>
      </c>
      <c r="D95" s="2">
        <v>124.7</v>
      </c>
      <c r="E95" s="2">
        <v>131.30000000000001</v>
      </c>
      <c r="F95" s="2">
        <v>121.3</v>
      </c>
      <c r="G95" s="2">
        <v>128.80000000000001</v>
      </c>
      <c r="H95" s="2">
        <v>114</v>
      </c>
      <c r="I95" s="2">
        <v>134.19999999999999</v>
      </c>
      <c r="J95" s="2">
        <v>153.6</v>
      </c>
      <c r="K95" s="2">
        <v>137.9</v>
      </c>
      <c r="L95" s="2">
        <v>93.1</v>
      </c>
      <c r="M95" s="2">
        <v>123.9</v>
      </c>
      <c r="N95" s="2">
        <v>121.5</v>
      </c>
      <c r="O95" s="2">
        <v>132.5</v>
      </c>
      <c r="P95" s="2">
        <v>129.80000000000001</v>
      </c>
      <c r="Q95" s="2">
        <v>130.1</v>
      </c>
      <c r="R95" s="2">
        <v>129.5</v>
      </c>
      <c r="S95" s="2">
        <v>126.3</v>
      </c>
      <c r="T95" s="2">
        <v>129</v>
      </c>
      <c r="U95" s="2" t="s">
        <v>32</v>
      </c>
      <c r="V95" s="2">
        <v>123.8</v>
      </c>
      <c r="W95" s="2">
        <v>123.7</v>
      </c>
      <c r="X95" s="2">
        <v>121.1</v>
      </c>
      <c r="Y95" s="2">
        <v>113.6</v>
      </c>
      <c r="Z95" s="2">
        <v>118.5</v>
      </c>
      <c r="AA95" s="2">
        <v>123.6</v>
      </c>
      <c r="AB95" s="2">
        <v>112.5</v>
      </c>
      <c r="AC95" s="2">
        <v>118.2</v>
      </c>
      <c r="AD95" s="2">
        <v>126.1</v>
      </c>
    </row>
    <row r="96" spans="1:30" x14ac:dyDescent="0.25">
      <c r="A96" s="2" t="s">
        <v>33</v>
      </c>
      <c r="B96" s="2">
        <v>2015</v>
      </c>
      <c r="C96" s="2" t="s">
        <v>41</v>
      </c>
      <c r="D96" s="2">
        <v>123.1</v>
      </c>
      <c r="E96" s="2">
        <v>131.69999999999999</v>
      </c>
      <c r="F96" s="2">
        <v>118.1</v>
      </c>
      <c r="G96" s="2">
        <v>128</v>
      </c>
      <c r="H96" s="2">
        <v>106.8</v>
      </c>
      <c r="I96" s="2">
        <v>130.1</v>
      </c>
      <c r="J96" s="2">
        <v>165.5</v>
      </c>
      <c r="K96" s="2">
        <v>156</v>
      </c>
      <c r="L96" s="2">
        <v>85.3</v>
      </c>
      <c r="M96" s="2">
        <v>132.69999999999999</v>
      </c>
      <c r="N96" s="2">
        <v>118.8</v>
      </c>
      <c r="O96" s="2">
        <v>131.69999999999999</v>
      </c>
      <c r="P96" s="2">
        <v>131.1</v>
      </c>
      <c r="Q96" s="2">
        <v>134.19999999999999</v>
      </c>
      <c r="R96" s="2">
        <v>123.7</v>
      </c>
      <c r="S96" s="2">
        <v>118.2</v>
      </c>
      <c r="T96" s="2">
        <v>122.9</v>
      </c>
      <c r="U96" s="2">
        <v>120.9</v>
      </c>
      <c r="V96" s="2">
        <v>115.3</v>
      </c>
      <c r="W96" s="2">
        <v>120</v>
      </c>
      <c r="X96" s="2">
        <v>116.6</v>
      </c>
      <c r="Y96" s="2">
        <v>109.9</v>
      </c>
      <c r="Z96" s="2">
        <v>117.2</v>
      </c>
      <c r="AA96" s="2">
        <v>126.2</v>
      </c>
      <c r="AB96" s="2">
        <v>112</v>
      </c>
      <c r="AC96" s="2">
        <v>116.2</v>
      </c>
      <c r="AD96" s="2">
        <v>123.2</v>
      </c>
    </row>
    <row r="97" spans="1:30" x14ac:dyDescent="0.25">
      <c r="A97" s="2" t="s">
        <v>34</v>
      </c>
      <c r="B97" s="2">
        <v>2015</v>
      </c>
      <c r="C97" s="2" t="s">
        <v>41</v>
      </c>
      <c r="D97" s="2">
        <v>124.2</v>
      </c>
      <c r="E97" s="2">
        <v>131.4</v>
      </c>
      <c r="F97" s="2">
        <v>120.1</v>
      </c>
      <c r="G97" s="2">
        <v>128.5</v>
      </c>
      <c r="H97" s="2">
        <v>111.4</v>
      </c>
      <c r="I97" s="2">
        <v>132.30000000000001</v>
      </c>
      <c r="J97" s="2">
        <v>157.6</v>
      </c>
      <c r="K97" s="2">
        <v>144</v>
      </c>
      <c r="L97" s="2">
        <v>90.5</v>
      </c>
      <c r="M97" s="2">
        <v>126.8</v>
      </c>
      <c r="N97" s="2">
        <v>120.4</v>
      </c>
      <c r="O97" s="2">
        <v>132.1</v>
      </c>
      <c r="P97" s="2">
        <v>130.30000000000001</v>
      </c>
      <c r="Q97" s="2">
        <v>131.19999999999999</v>
      </c>
      <c r="R97" s="2">
        <v>127.2</v>
      </c>
      <c r="S97" s="2">
        <v>122.9</v>
      </c>
      <c r="T97" s="2">
        <v>126.6</v>
      </c>
      <c r="U97" s="2">
        <v>120.9</v>
      </c>
      <c r="V97" s="2">
        <v>120.6</v>
      </c>
      <c r="W97" s="2">
        <v>122</v>
      </c>
      <c r="X97" s="2">
        <v>119.4</v>
      </c>
      <c r="Y97" s="2">
        <v>111.7</v>
      </c>
      <c r="Z97" s="2">
        <v>117.8</v>
      </c>
      <c r="AA97" s="2">
        <v>125.1</v>
      </c>
      <c r="AB97" s="2">
        <v>112.3</v>
      </c>
      <c r="AC97" s="2">
        <v>117.2</v>
      </c>
      <c r="AD97" s="2">
        <v>124.8</v>
      </c>
    </row>
    <row r="98" spans="1:30" x14ac:dyDescent="0.25">
      <c r="A98" s="2" t="s">
        <v>30</v>
      </c>
      <c r="B98" s="2">
        <v>2015</v>
      </c>
      <c r="C98" s="2" t="s">
        <v>42</v>
      </c>
      <c r="D98" s="2">
        <v>125.1</v>
      </c>
      <c r="E98" s="2">
        <v>131.1</v>
      </c>
      <c r="F98" s="2">
        <v>120.7</v>
      </c>
      <c r="G98" s="2">
        <v>129.19999999999999</v>
      </c>
      <c r="H98" s="2">
        <v>114.7</v>
      </c>
      <c r="I98" s="2">
        <v>132.30000000000001</v>
      </c>
      <c r="J98" s="2">
        <v>158.9</v>
      </c>
      <c r="K98" s="2">
        <v>142.1</v>
      </c>
      <c r="L98" s="2">
        <v>92.5</v>
      </c>
      <c r="M98" s="2">
        <v>125.4</v>
      </c>
      <c r="N98" s="2">
        <v>121.9</v>
      </c>
      <c r="O98" s="2">
        <v>132.69999999999999</v>
      </c>
      <c r="P98" s="2">
        <v>131</v>
      </c>
      <c r="Q98" s="2">
        <v>131</v>
      </c>
      <c r="R98" s="2">
        <v>130.4</v>
      </c>
      <c r="S98" s="2">
        <v>126.8</v>
      </c>
      <c r="T98" s="2">
        <v>129.9</v>
      </c>
      <c r="U98" s="2" t="s">
        <v>32</v>
      </c>
      <c r="V98" s="2">
        <v>123.7</v>
      </c>
      <c r="W98" s="2">
        <v>124.5</v>
      </c>
      <c r="X98" s="2">
        <v>121.4</v>
      </c>
      <c r="Y98" s="2">
        <v>113.8</v>
      </c>
      <c r="Z98" s="2">
        <v>119.6</v>
      </c>
      <c r="AA98" s="2">
        <v>124.5</v>
      </c>
      <c r="AB98" s="2">
        <v>113.7</v>
      </c>
      <c r="AC98" s="2">
        <v>118.8</v>
      </c>
      <c r="AD98" s="2">
        <v>127</v>
      </c>
    </row>
    <row r="99" spans="1:30" x14ac:dyDescent="0.25">
      <c r="A99" s="2" t="s">
        <v>33</v>
      </c>
      <c r="B99" s="2">
        <v>2015</v>
      </c>
      <c r="C99" s="2" t="s">
        <v>42</v>
      </c>
      <c r="D99" s="2">
        <v>123.4</v>
      </c>
      <c r="E99" s="2">
        <v>129</v>
      </c>
      <c r="F99" s="2">
        <v>115.6</v>
      </c>
      <c r="G99" s="2">
        <v>128.30000000000001</v>
      </c>
      <c r="H99" s="2">
        <v>107</v>
      </c>
      <c r="I99" s="2">
        <v>124</v>
      </c>
      <c r="J99" s="2">
        <v>168.5</v>
      </c>
      <c r="K99" s="2">
        <v>165.4</v>
      </c>
      <c r="L99" s="2">
        <v>86.3</v>
      </c>
      <c r="M99" s="2">
        <v>134.4</v>
      </c>
      <c r="N99" s="2">
        <v>119.1</v>
      </c>
      <c r="O99" s="2">
        <v>132.30000000000001</v>
      </c>
      <c r="P99" s="2">
        <v>131.5</v>
      </c>
      <c r="Q99" s="2">
        <v>134.69999999999999</v>
      </c>
      <c r="R99" s="2">
        <v>124</v>
      </c>
      <c r="S99" s="2">
        <v>118.6</v>
      </c>
      <c r="T99" s="2">
        <v>123.2</v>
      </c>
      <c r="U99" s="2">
        <v>121.6</v>
      </c>
      <c r="V99" s="2">
        <v>115.1</v>
      </c>
      <c r="W99" s="2">
        <v>120.4</v>
      </c>
      <c r="X99" s="2">
        <v>117.1</v>
      </c>
      <c r="Y99" s="2">
        <v>109.1</v>
      </c>
      <c r="Z99" s="2">
        <v>117.3</v>
      </c>
      <c r="AA99" s="2">
        <v>126.5</v>
      </c>
      <c r="AB99" s="2">
        <v>112.9</v>
      </c>
      <c r="AC99" s="2">
        <v>116.2</v>
      </c>
      <c r="AD99" s="2">
        <v>123.5</v>
      </c>
    </row>
    <row r="100" spans="1:30" x14ac:dyDescent="0.25">
      <c r="A100" s="2" t="s">
        <v>34</v>
      </c>
      <c r="B100" s="2">
        <v>2015</v>
      </c>
      <c r="C100" s="2" t="s">
        <v>42</v>
      </c>
      <c r="D100" s="2">
        <v>124.6</v>
      </c>
      <c r="E100" s="2">
        <v>130.4</v>
      </c>
      <c r="F100" s="2">
        <v>118.7</v>
      </c>
      <c r="G100" s="2">
        <v>128.9</v>
      </c>
      <c r="H100" s="2">
        <v>111.9</v>
      </c>
      <c r="I100" s="2">
        <v>128.4</v>
      </c>
      <c r="J100" s="2">
        <v>162.19999999999999</v>
      </c>
      <c r="K100" s="2">
        <v>150</v>
      </c>
      <c r="L100" s="2">
        <v>90.4</v>
      </c>
      <c r="M100" s="2">
        <v>128.4</v>
      </c>
      <c r="N100" s="2">
        <v>120.7</v>
      </c>
      <c r="O100" s="2">
        <v>132.5</v>
      </c>
      <c r="P100" s="2">
        <v>131.19999999999999</v>
      </c>
      <c r="Q100" s="2">
        <v>132</v>
      </c>
      <c r="R100" s="2">
        <v>127.9</v>
      </c>
      <c r="S100" s="2">
        <v>123.4</v>
      </c>
      <c r="T100" s="2">
        <v>127.2</v>
      </c>
      <c r="U100" s="2">
        <v>121.6</v>
      </c>
      <c r="V100" s="2">
        <v>120.4</v>
      </c>
      <c r="W100" s="2">
        <v>122.6</v>
      </c>
      <c r="X100" s="2">
        <v>119.8</v>
      </c>
      <c r="Y100" s="2">
        <v>111.3</v>
      </c>
      <c r="Z100" s="2">
        <v>118.3</v>
      </c>
      <c r="AA100" s="2">
        <v>125.7</v>
      </c>
      <c r="AB100" s="2">
        <v>113.4</v>
      </c>
      <c r="AC100" s="2">
        <v>117.5</v>
      </c>
      <c r="AD100" s="2">
        <v>125.4</v>
      </c>
    </row>
    <row r="101" spans="1:30" x14ac:dyDescent="0.25">
      <c r="A101" s="2" t="s">
        <v>30</v>
      </c>
      <c r="B101" s="2">
        <v>2015</v>
      </c>
      <c r="C101" s="2" t="s">
        <v>43</v>
      </c>
      <c r="D101" s="2">
        <v>125.6</v>
      </c>
      <c r="E101" s="2">
        <v>130.4</v>
      </c>
      <c r="F101" s="2">
        <v>120.8</v>
      </c>
      <c r="G101" s="2">
        <v>129.4</v>
      </c>
      <c r="H101" s="2">
        <v>115.8</v>
      </c>
      <c r="I101" s="2">
        <v>133.19999999999999</v>
      </c>
      <c r="J101" s="2">
        <v>157.69999999999999</v>
      </c>
      <c r="K101" s="2">
        <v>154.19999999999999</v>
      </c>
      <c r="L101" s="2">
        <v>93.7</v>
      </c>
      <c r="M101" s="2">
        <v>126.6</v>
      </c>
      <c r="N101" s="2">
        <v>122.3</v>
      </c>
      <c r="O101" s="2">
        <v>133.1</v>
      </c>
      <c r="P101" s="2">
        <v>131.80000000000001</v>
      </c>
      <c r="Q101" s="2">
        <v>131.5</v>
      </c>
      <c r="R101" s="2">
        <v>131.1</v>
      </c>
      <c r="S101" s="2">
        <v>127.3</v>
      </c>
      <c r="T101" s="2">
        <v>130.6</v>
      </c>
      <c r="U101" s="2" t="s">
        <v>32</v>
      </c>
      <c r="V101" s="2">
        <v>124.4</v>
      </c>
      <c r="W101" s="2">
        <v>125.1</v>
      </c>
      <c r="X101" s="2">
        <v>122</v>
      </c>
      <c r="Y101" s="2">
        <v>113.8</v>
      </c>
      <c r="Z101" s="2">
        <v>120.1</v>
      </c>
      <c r="AA101" s="2">
        <v>125.1</v>
      </c>
      <c r="AB101" s="2">
        <v>114.2</v>
      </c>
      <c r="AC101" s="2">
        <v>119.2</v>
      </c>
      <c r="AD101" s="2">
        <v>127.7</v>
      </c>
    </row>
    <row r="102" spans="1:30" x14ac:dyDescent="0.25">
      <c r="A102" s="2" t="s">
        <v>33</v>
      </c>
      <c r="B102" s="2">
        <v>2015</v>
      </c>
      <c r="C102" s="2" t="s">
        <v>43</v>
      </c>
      <c r="D102" s="2">
        <v>123.6</v>
      </c>
      <c r="E102" s="2">
        <v>128.6</v>
      </c>
      <c r="F102" s="2">
        <v>115.9</v>
      </c>
      <c r="G102" s="2">
        <v>128.5</v>
      </c>
      <c r="H102" s="2">
        <v>109</v>
      </c>
      <c r="I102" s="2">
        <v>124.1</v>
      </c>
      <c r="J102" s="2">
        <v>165.8</v>
      </c>
      <c r="K102" s="2">
        <v>187.2</v>
      </c>
      <c r="L102" s="2">
        <v>89.4</v>
      </c>
      <c r="M102" s="2">
        <v>135.80000000000001</v>
      </c>
      <c r="N102" s="2">
        <v>119.4</v>
      </c>
      <c r="O102" s="2">
        <v>132.9</v>
      </c>
      <c r="P102" s="2">
        <v>132.6</v>
      </c>
      <c r="Q102" s="2">
        <v>135.30000000000001</v>
      </c>
      <c r="R102" s="2">
        <v>124.4</v>
      </c>
      <c r="S102" s="2">
        <v>118.8</v>
      </c>
      <c r="T102" s="2">
        <v>123.6</v>
      </c>
      <c r="U102" s="2">
        <v>122.4</v>
      </c>
      <c r="V102" s="2">
        <v>114.9</v>
      </c>
      <c r="W102" s="2">
        <v>120.7</v>
      </c>
      <c r="X102" s="2">
        <v>117.7</v>
      </c>
      <c r="Y102" s="2">
        <v>109.3</v>
      </c>
      <c r="Z102" s="2">
        <v>117.7</v>
      </c>
      <c r="AA102" s="2">
        <v>126.5</v>
      </c>
      <c r="AB102" s="2">
        <v>113.5</v>
      </c>
      <c r="AC102" s="2">
        <v>116.5</v>
      </c>
      <c r="AD102" s="2">
        <v>124.2</v>
      </c>
    </row>
    <row r="103" spans="1:30" x14ac:dyDescent="0.25">
      <c r="A103" s="2" t="s">
        <v>34</v>
      </c>
      <c r="B103" s="2">
        <v>2015</v>
      </c>
      <c r="C103" s="2" t="s">
        <v>43</v>
      </c>
      <c r="D103" s="2">
        <v>125</v>
      </c>
      <c r="E103" s="2">
        <v>129.80000000000001</v>
      </c>
      <c r="F103" s="2">
        <v>118.9</v>
      </c>
      <c r="G103" s="2">
        <v>129.1</v>
      </c>
      <c r="H103" s="2">
        <v>113.3</v>
      </c>
      <c r="I103" s="2">
        <v>129</v>
      </c>
      <c r="J103" s="2">
        <v>160.4</v>
      </c>
      <c r="K103" s="2">
        <v>165.3</v>
      </c>
      <c r="L103" s="2">
        <v>92.3</v>
      </c>
      <c r="M103" s="2">
        <v>129.69999999999999</v>
      </c>
      <c r="N103" s="2">
        <v>121.1</v>
      </c>
      <c r="O103" s="2">
        <v>133</v>
      </c>
      <c r="P103" s="2">
        <v>132.1</v>
      </c>
      <c r="Q103" s="2">
        <v>132.5</v>
      </c>
      <c r="R103" s="2">
        <v>128.5</v>
      </c>
      <c r="S103" s="2">
        <v>123.8</v>
      </c>
      <c r="T103" s="2">
        <v>127.8</v>
      </c>
      <c r="U103" s="2">
        <v>122.4</v>
      </c>
      <c r="V103" s="2">
        <v>120.8</v>
      </c>
      <c r="W103" s="2">
        <v>123</v>
      </c>
      <c r="X103" s="2">
        <v>120.4</v>
      </c>
      <c r="Y103" s="2">
        <v>111.4</v>
      </c>
      <c r="Z103" s="2">
        <v>118.7</v>
      </c>
      <c r="AA103" s="2">
        <v>125.9</v>
      </c>
      <c r="AB103" s="2">
        <v>113.9</v>
      </c>
      <c r="AC103" s="2">
        <v>117.9</v>
      </c>
      <c r="AD103" s="2">
        <v>126.1</v>
      </c>
    </row>
    <row r="104" spans="1:30" x14ac:dyDescent="0.25">
      <c r="A104" s="2" t="s">
        <v>30</v>
      </c>
      <c r="B104" s="2">
        <v>2015</v>
      </c>
      <c r="C104" s="2" t="s">
        <v>45</v>
      </c>
      <c r="D104" s="2">
        <v>126.1</v>
      </c>
      <c r="E104" s="2">
        <v>130.6</v>
      </c>
      <c r="F104" s="2">
        <v>121.7</v>
      </c>
      <c r="G104" s="2">
        <v>129.5</v>
      </c>
      <c r="H104" s="2">
        <v>117.8</v>
      </c>
      <c r="I104" s="2">
        <v>132.1</v>
      </c>
      <c r="J104" s="2">
        <v>155.19999999999999</v>
      </c>
      <c r="K104" s="2">
        <v>160.80000000000001</v>
      </c>
      <c r="L104" s="2">
        <v>94.5</v>
      </c>
      <c r="M104" s="2">
        <v>128.30000000000001</v>
      </c>
      <c r="N104" s="2">
        <v>123.1</v>
      </c>
      <c r="O104" s="2">
        <v>134.19999999999999</v>
      </c>
      <c r="P104" s="2">
        <v>132.4</v>
      </c>
      <c r="Q104" s="2">
        <v>132.19999999999999</v>
      </c>
      <c r="R104" s="2">
        <v>132.1</v>
      </c>
      <c r="S104" s="2">
        <v>128.19999999999999</v>
      </c>
      <c r="T104" s="2">
        <v>131.5</v>
      </c>
      <c r="U104" s="2" t="s">
        <v>32</v>
      </c>
      <c r="V104" s="2">
        <v>125.6</v>
      </c>
      <c r="W104" s="2">
        <v>125.6</v>
      </c>
      <c r="X104" s="2">
        <v>122.6</v>
      </c>
      <c r="Y104" s="2">
        <v>114</v>
      </c>
      <c r="Z104" s="2">
        <v>120.9</v>
      </c>
      <c r="AA104" s="2">
        <v>125.8</v>
      </c>
      <c r="AB104" s="2">
        <v>114.2</v>
      </c>
      <c r="AC104" s="2">
        <v>119.6</v>
      </c>
      <c r="AD104" s="2">
        <v>128.30000000000001</v>
      </c>
    </row>
    <row r="105" spans="1:30" x14ac:dyDescent="0.25">
      <c r="A105" s="2" t="s">
        <v>33</v>
      </c>
      <c r="B105" s="2">
        <v>2015</v>
      </c>
      <c r="C105" s="2" t="s">
        <v>45</v>
      </c>
      <c r="D105" s="2">
        <v>124</v>
      </c>
      <c r="E105" s="2">
        <v>129.80000000000001</v>
      </c>
      <c r="F105" s="2">
        <v>121.5</v>
      </c>
      <c r="G105" s="2">
        <v>128.6</v>
      </c>
      <c r="H105" s="2">
        <v>110</v>
      </c>
      <c r="I105" s="2">
        <v>123.7</v>
      </c>
      <c r="J105" s="2">
        <v>164.6</v>
      </c>
      <c r="K105" s="2">
        <v>191.6</v>
      </c>
      <c r="L105" s="2">
        <v>90.8</v>
      </c>
      <c r="M105" s="2">
        <v>137.1</v>
      </c>
      <c r="N105" s="2">
        <v>119.8</v>
      </c>
      <c r="O105" s="2">
        <v>133.69999999999999</v>
      </c>
      <c r="P105" s="2">
        <v>133.30000000000001</v>
      </c>
      <c r="Q105" s="2">
        <v>137.6</v>
      </c>
      <c r="R105" s="2">
        <v>125</v>
      </c>
      <c r="S105" s="2">
        <v>119.3</v>
      </c>
      <c r="T105" s="2">
        <v>124.2</v>
      </c>
      <c r="U105" s="2">
        <v>122.9</v>
      </c>
      <c r="V105" s="2">
        <v>115.1</v>
      </c>
      <c r="W105" s="2">
        <v>121</v>
      </c>
      <c r="X105" s="2">
        <v>118.1</v>
      </c>
      <c r="Y105" s="2">
        <v>109.3</v>
      </c>
      <c r="Z105" s="2">
        <v>117.9</v>
      </c>
      <c r="AA105" s="2">
        <v>126.6</v>
      </c>
      <c r="AB105" s="2">
        <v>113.3</v>
      </c>
      <c r="AC105" s="2">
        <v>116.6</v>
      </c>
      <c r="AD105" s="2">
        <v>124.6</v>
      </c>
    </row>
    <row r="106" spans="1:30" x14ac:dyDescent="0.25">
      <c r="A106" s="2" t="s">
        <v>34</v>
      </c>
      <c r="B106" s="2">
        <v>2015</v>
      </c>
      <c r="C106" s="2" t="s">
        <v>45</v>
      </c>
      <c r="D106" s="2">
        <v>125.4</v>
      </c>
      <c r="E106" s="2">
        <v>130.30000000000001</v>
      </c>
      <c r="F106" s="2">
        <v>121.6</v>
      </c>
      <c r="G106" s="2">
        <v>129.19999999999999</v>
      </c>
      <c r="H106" s="2">
        <v>114.9</v>
      </c>
      <c r="I106" s="2">
        <v>128.19999999999999</v>
      </c>
      <c r="J106" s="2">
        <v>158.4</v>
      </c>
      <c r="K106" s="2">
        <v>171.2</v>
      </c>
      <c r="L106" s="2">
        <v>93.3</v>
      </c>
      <c r="M106" s="2">
        <v>131.19999999999999</v>
      </c>
      <c r="N106" s="2">
        <v>121.7</v>
      </c>
      <c r="O106" s="2">
        <v>134</v>
      </c>
      <c r="P106" s="2">
        <v>132.69999999999999</v>
      </c>
      <c r="Q106" s="2">
        <v>133.6</v>
      </c>
      <c r="R106" s="2">
        <v>129.30000000000001</v>
      </c>
      <c r="S106" s="2">
        <v>124.5</v>
      </c>
      <c r="T106" s="2">
        <v>128.6</v>
      </c>
      <c r="U106" s="2">
        <v>122.9</v>
      </c>
      <c r="V106" s="2">
        <v>121.6</v>
      </c>
      <c r="W106" s="2">
        <v>123.4</v>
      </c>
      <c r="X106" s="2">
        <v>120.9</v>
      </c>
      <c r="Y106" s="2">
        <v>111.5</v>
      </c>
      <c r="Z106" s="2">
        <v>119.2</v>
      </c>
      <c r="AA106" s="2">
        <v>126.3</v>
      </c>
      <c r="AB106" s="2">
        <v>113.8</v>
      </c>
      <c r="AC106" s="2">
        <v>118.1</v>
      </c>
      <c r="AD106" s="2">
        <v>126.6</v>
      </c>
    </row>
    <row r="107" spans="1:30" x14ac:dyDescent="0.25">
      <c r="A107" s="2" t="s">
        <v>30</v>
      </c>
      <c r="B107" s="2">
        <v>2015</v>
      </c>
      <c r="C107" s="2" t="s">
        <v>46</v>
      </c>
      <c r="D107" s="2">
        <v>126.3</v>
      </c>
      <c r="E107" s="2">
        <v>131.30000000000001</v>
      </c>
      <c r="F107" s="2">
        <v>123.3</v>
      </c>
      <c r="G107" s="2">
        <v>129.80000000000001</v>
      </c>
      <c r="H107" s="2">
        <v>118.3</v>
      </c>
      <c r="I107" s="2">
        <v>131.6</v>
      </c>
      <c r="J107" s="2">
        <v>145.5</v>
      </c>
      <c r="K107" s="2">
        <v>162.1</v>
      </c>
      <c r="L107" s="2">
        <v>95.4</v>
      </c>
      <c r="M107" s="2">
        <v>128.9</v>
      </c>
      <c r="N107" s="2">
        <v>123.3</v>
      </c>
      <c r="O107" s="2">
        <v>135.1</v>
      </c>
      <c r="P107" s="2">
        <v>131.4</v>
      </c>
      <c r="Q107" s="2">
        <v>133.1</v>
      </c>
      <c r="R107" s="2">
        <v>132.5</v>
      </c>
      <c r="S107" s="2">
        <v>128.5</v>
      </c>
      <c r="T107" s="2">
        <v>131.9</v>
      </c>
      <c r="U107" s="2" t="s">
        <v>32</v>
      </c>
      <c r="V107" s="2">
        <v>125.7</v>
      </c>
      <c r="W107" s="2">
        <v>126</v>
      </c>
      <c r="X107" s="2">
        <v>123.1</v>
      </c>
      <c r="Y107" s="2">
        <v>114</v>
      </c>
      <c r="Z107" s="2">
        <v>121.6</v>
      </c>
      <c r="AA107" s="2">
        <v>125.6</v>
      </c>
      <c r="AB107" s="2">
        <v>114.1</v>
      </c>
      <c r="AC107" s="2">
        <v>119.8</v>
      </c>
      <c r="AD107" s="2">
        <v>127.9</v>
      </c>
    </row>
    <row r="108" spans="1:30" x14ac:dyDescent="0.25">
      <c r="A108" s="2" t="s">
        <v>33</v>
      </c>
      <c r="B108" s="2">
        <v>2015</v>
      </c>
      <c r="C108" s="2" t="s">
        <v>46</v>
      </c>
      <c r="D108" s="2">
        <v>124.3</v>
      </c>
      <c r="E108" s="2">
        <v>131.69999999999999</v>
      </c>
      <c r="F108" s="2">
        <v>127.1</v>
      </c>
      <c r="G108" s="2">
        <v>128.6</v>
      </c>
      <c r="H108" s="2">
        <v>110</v>
      </c>
      <c r="I108" s="2">
        <v>120.8</v>
      </c>
      <c r="J108" s="2">
        <v>149</v>
      </c>
      <c r="K108" s="2">
        <v>190.1</v>
      </c>
      <c r="L108" s="2">
        <v>92.7</v>
      </c>
      <c r="M108" s="2">
        <v>138.6</v>
      </c>
      <c r="N108" s="2">
        <v>120.2</v>
      </c>
      <c r="O108" s="2">
        <v>134.19999999999999</v>
      </c>
      <c r="P108" s="2">
        <v>131.5</v>
      </c>
      <c r="Q108" s="2">
        <v>138.19999999999999</v>
      </c>
      <c r="R108" s="2">
        <v>125.4</v>
      </c>
      <c r="S108" s="2">
        <v>119.5</v>
      </c>
      <c r="T108" s="2">
        <v>124.5</v>
      </c>
      <c r="U108" s="2">
        <v>122.4</v>
      </c>
      <c r="V108" s="2">
        <v>116</v>
      </c>
      <c r="W108" s="2">
        <v>121</v>
      </c>
      <c r="X108" s="2">
        <v>118.6</v>
      </c>
      <c r="Y108" s="2">
        <v>109.3</v>
      </c>
      <c r="Z108" s="2">
        <v>118.1</v>
      </c>
      <c r="AA108" s="2">
        <v>126.6</v>
      </c>
      <c r="AB108" s="2">
        <v>113.2</v>
      </c>
      <c r="AC108" s="2">
        <v>116.7</v>
      </c>
      <c r="AD108" s="2">
        <v>124</v>
      </c>
    </row>
    <row r="109" spans="1:30" x14ac:dyDescent="0.25">
      <c r="A109" s="2" t="s">
        <v>34</v>
      </c>
      <c r="B109" s="2">
        <v>2015</v>
      </c>
      <c r="C109" s="2" t="s">
        <v>46</v>
      </c>
      <c r="D109" s="2">
        <v>125.7</v>
      </c>
      <c r="E109" s="2">
        <v>131.4</v>
      </c>
      <c r="F109" s="2">
        <v>124.8</v>
      </c>
      <c r="G109" s="2">
        <v>129.4</v>
      </c>
      <c r="H109" s="2">
        <v>115.3</v>
      </c>
      <c r="I109" s="2">
        <v>126.6</v>
      </c>
      <c r="J109" s="2">
        <v>146.69999999999999</v>
      </c>
      <c r="K109" s="2">
        <v>171.5</v>
      </c>
      <c r="L109" s="2">
        <v>94.5</v>
      </c>
      <c r="M109" s="2">
        <v>132.1</v>
      </c>
      <c r="N109" s="2">
        <v>122</v>
      </c>
      <c r="O109" s="2">
        <v>134.69999999999999</v>
      </c>
      <c r="P109" s="2">
        <v>131.4</v>
      </c>
      <c r="Q109" s="2">
        <v>134.5</v>
      </c>
      <c r="R109" s="2">
        <v>129.69999999999999</v>
      </c>
      <c r="S109" s="2">
        <v>124.8</v>
      </c>
      <c r="T109" s="2">
        <v>129</v>
      </c>
      <c r="U109" s="2">
        <v>122.4</v>
      </c>
      <c r="V109" s="2">
        <v>122</v>
      </c>
      <c r="W109" s="2">
        <v>123.6</v>
      </c>
      <c r="X109" s="2">
        <v>121.4</v>
      </c>
      <c r="Y109" s="2">
        <v>111.5</v>
      </c>
      <c r="Z109" s="2">
        <v>119.6</v>
      </c>
      <c r="AA109" s="2">
        <v>126.2</v>
      </c>
      <c r="AB109" s="2">
        <v>113.7</v>
      </c>
      <c r="AC109" s="2">
        <v>118.3</v>
      </c>
      <c r="AD109" s="2">
        <v>126.1</v>
      </c>
    </row>
    <row r="110" spans="1:30" x14ac:dyDescent="0.25">
      <c r="A110" s="2" t="s">
        <v>30</v>
      </c>
      <c r="B110" s="2">
        <v>2016</v>
      </c>
      <c r="C110" s="2" t="s">
        <v>31</v>
      </c>
      <c r="D110" s="2">
        <v>126.8</v>
      </c>
      <c r="E110" s="2">
        <v>133.19999999999999</v>
      </c>
      <c r="F110" s="2">
        <v>126.5</v>
      </c>
      <c r="G110" s="2">
        <v>130.30000000000001</v>
      </c>
      <c r="H110" s="2">
        <v>118.9</v>
      </c>
      <c r="I110" s="2">
        <v>131.6</v>
      </c>
      <c r="J110" s="2">
        <v>140.1</v>
      </c>
      <c r="K110" s="2">
        <v>163.80000000000001</v>
      </c>
      <c r="L110" s="2">
        <v>97.7</v>
      </c>
      <c r="M110" s="2">
        <v>129.6</v>
      </c>
      <c r="N110" s="2">
        <v>124.3</v>
      </c>
      <c r="O110" s="2">
        <v>135.9</v>
      </c>
      <c r="P110" s="2">
        <v>131.4</v>
      </c>
      <c r="Q110" s="2">
        <v>133.6</v>
      </c>
      <c r="R110" s="2">
        <v>133.19999999999999</v>
      </c>
      <c r="S110" s="2">
        <v>128.9</v>
      </c>
      <c r="T110" s="2">
        <v>132.6</v>
      </c>
      <c r="U110" s="2" t="s">
        <v>32</v>
      </c>
      <c r="V110" s="2">
        <v>126.2</v>
      </c>
      <c r="W110" s="2">
        <v>126.6</v>
      </c>
      <c r="X110" s="2">
        <v>123.7</v>
      </c>
      <c r="Y110" s="2">
        <v>113.6</v>
      </c>
      <c r="Z110" s="2">
        <v>121.4</v>
      </c>
      <c r="AA110" s="2">
        <v>126.2</v>
      </c>
      <c r="AB110" s="2">
        <v>114.9</v>
      </c>
      <c r="AC110" s="2">
        <v>120.1</v>
      </c>
      <c r="AD110" s="2">
        <v>128.1</v>
      </c>
    </row>
    <row r="111" spans="1:30" x14ac:dyDescent="0.25">
      <c r="A111" s="2" t="s">
        <v>33</v>
      </c>
      <c r="B111" s="2">
        <v>2016</v>
      </c>
      <c r="C111" s="2" t="s">
        <v>31</v>
      </c>
      <c r="D111" s="2">
        <v>124.7</v>
      </c>
      <c r="E111" s="2">
        <v>135.9</v>
      </c>
      <c r="F111" s="2">
        <v>132</v>
      </c>
      <c r="G111" s="2">
        <v>129.19999999999999</v>
      </c>
      <c r="H111" s="2">
        <v>109.7</v>
      </c>
      <c r="I111" s="2">
        <v>119</v>
      </c>
      <c r="J111" s="2">
        <v>144.1</v>
      </c>
      <c r="K111" s="2">
        <v>184.2</v>
      </c>
      <c r="L111" s="2">
        <v>96.7</v>
      </c>
      <c r="M111" s="2">
        <v>139.5</v>
      </c>
      <c r="N111" s="2">
        <v>120.5</v>
      </c>
      <c r="O111" s="2">
        <v>134.69999999999999</v>
      </c>
      <c r="P111" s="2">
        <v>131.19999999999999</v>
      </c>
      <c r="Q111" s="2">
        <v>139.5</v>
      </c>
      <c r="R111" s="2">
        <v>125.8</v>
      </c>
      <c r="S111" s="2">
        <v>119.8</v>
      </c>
      <c r="T111" s="2">
        <v>124.9</v>
      </c>
      <c r="U111" s="2">
        <v>123.4</v>
      </c>
      <c r="V111" s="2">
        <v>116.9</v>
      </c>
      <c r="W111" s="2">
        <v>121.6</v>
      </c>
      <c r="X111" s="2">
        <v>119.1</v>
      </c>
      <c r="Y111" s="2">
        <v>108.9</v>
      </c>
      <c r="Z111" s="2">
        <v>118.5</v>
      </c>
      <c r="AA111" s="2">
        <v>126.4</v>
      </c>
      <c r="AB111" s="2">
        <v>114</v>
      </c>
      <c r="AC111" s="2">
        <v>116.8</v>
      </c>
      <c r="AD111" s="2">
        <v>124.2</v>
      </c>
    </row>
    <row r="112" spans="1:30" x14ac:dyDescent="0.25">
      <c r="A112" s="2" t="s">
        <v>34</v>
      </c>
      <c r="B112" s="2">
        <v>2016</v>
      </c>
      <c r="C112" s="2" t="s">
        <v>31</v>
      </c>
      <c r="D112" s="2">
        <v>126.1</v>
      </c>
      <c r="E112" s="2">
        <v>134.1</v>
      </c>
      <c r="F112" s="2">
        <v>128.6</v>
      </c>
      <c r="G112" s="2">
        <v>129.9</v>
      </c>
      <c r="H112" s="2">
        <v>115.5</v>
      </c>
      <c r="I112" s="2">
        <v>125.7</v>
      </c>
      <c r="J112" s="2">
        <v>141.5</v>
      </c>
      <c r="K112" s="2">
        <v>170.7</v>
      </c>
      <c r="L112" s="2">
        <v>97.4</v>
      </c>
      <c r="M112" s="2">
        <v>132.9</v>
      </c>
      <c r="N112" s="2">
        <v>122.7</v>
      </c>
      <c r="O112" s="2">
        <v>135.30000000000001</v>
      </c>
      <c r="P112" s="2">
        <v>131.30000000000001</v>
      </c>
      <c r="Q112" s="2">
        <v>135.19999999999999</v>
      </c>
      <c r="R112" s="2">
        <v>130.30000000000001</v>
      </c>
      <c r="S112" s="2">
        <v>125.1</v>
      </c>
      <c r="T112" s="2">
        <v>129.5</v>
      </c>
      <c r="U112" s="2">
        <v>123.4</v>
      </c>
      <c r="V112" s="2">
        <v>122.7</v>
      </c>
      <c r="W112" s="2">
        <v>124.2</v>
      </c>
      <c r="X112" s="2">
        <v>122</v>
      </c>
      <c r="Y112" s="2">
        <v>111.1</v>
      </c>
      <c r="Z112" s="2">
        <v>119.8</v>
      </c>
      <c r="AA112" s="2">
        <v>126.3</v>
      </c>
      <c r="AB112" s="2">
        <v>114.5</v>
      </c>
      <c r="AC112" s="2">
        <v>118.5</v>
      </c>
      <c r="AD112" s="2">
        <v>126.3</v>
      </c>
    </row>
    <row r="113" spans="1:30" x14ac:dyDescent="0.25">
      <c r="A113" s="2" t="s">
        <v>30</v>
      </c>
      <c r="B113" s="2">
        <v>2016</v>
      </c>
      <c r="C113" s="2" t="s">
        <v>35</v>
      </c>
      <c r="D113" s="2">
        <v>127.1</v>
      </c>
      <c r="E113" s="2">
        <v>133.69999999999999</v>
      </c>
      <c r="F113" s="2">
        <v>127.7</v>
      </c>
      <c r="G113" s="2">
        <v>130.69999999999999</v>
      </c>
      <c r="H113" s="2">
        <v>118.5</v>
      </c>
      <c r="I113" s="2">
        <v>130.4</v>
      </c>
      <c r="J113" s="2">
        <v>130.9</v>
      </c>
      <c r="K113" s="2">
        <v>162.80000000000001</v>
      </c>
      <c r="L113" s="2">
        <v>98.7</v>
      </c>
      <c r="M113" s="2">
        <v>130.6</v>
      </c>
      <c r="N113" s="2">
        <v>124.8</v>
      </c>
      <c r="O113" s="2">
        <v>136.4</v>
      </c>
      <c r="P113" s="2">
        <v>130.30000000000001</v>
      </c>
      <c r="Q113" s="2">
        <v>134.4</v>
      </c>
      <c r="R113" s="2">
        <v>133.9</v>
      </c>
      <c r="S113" s="2">
        <v>129.80000000000001</v>
      </c>
      <c r="T113" s="2">
        <v>133.4</v>
      </c>
      <c r="U113" s="2" t="s">
        <v>32</v>
      </c>
      <c r="V113" s="2">
        <v>127.5</v>
      </c>
      <c r="W113" s="2">
        <v>127.1</v>
      </c>
      <c r="X113" s="2">
        <v>124.3</v>
      </c>
      <c r="Y113" s="2">
        <v>113.9</v>
      </c>
      <c r="Z113" s="2">
        <v>122.3</v>
      </c>
      <c r="AA113" s="2">
        <v>127.1</v>
      </c>
      <c r="AB113" s="2">
        <v>116.8</v>
      </c>
      <c r="AC113" s="2">
        <v>120.9</v>
      </c>
      <c r="AD113" s="2">
        <v>127.9</v>
      </c>
    </row>
    <row r="114" spans="1:30" x14ac:dyDescent="0.25">
      <c r="A114" s="2" t="s">
        <v>33</v>
      </c>
      <c r="B114" s="2">
        <v>2016</v>
      </c>
      <c r="C114" s="2" t="s">
        <v>35</v>
      </c>
      <c r="D114" s="2">
        <v>124.8</v>
      </c>
      <c r="E114" s="2">
        <v>135.1</v>
      </c>
      <c r="F114" s="2">
        <v>130.30000000000001</v>
      </c>
      <c r="G114" s="2">
        <v>129.6</v>
      </c>
      <c r="H114" s="2">
        <v>108.4</v>
      </c>
      <c r="I114" s="2">
        <v>118.6</v>
      </c>
      <c r="J114" s="2">
        <v>129.19999999999999</v>
      </c>
      <c r="K114" s="2">
        <v>176.4</v>
      </c>
      <c r="L114" s="2">
        <v>99.1</v>
      </c>
      <c r="M114" s="2">
        <v>139.69999999999999</v>
      </c>
      <c r="N114" s="2">
        <v>120.6</v>
      </c>
      <c r="O114" s="2">
        <v>135.19999999999999</v>
      </c>
      <c r="P114" s="2">
        <v>129.1</v>
      </c>
      <c r="Q114" s="2">
        <v>140</v>
      </c>
      <c r="R114" s="2">
        <v>126.2</v>
      </c>
      <c r="S114" s="2">
        <v>120.1</v>
      </c>
      <c r="T114" s="2">
        <v>125.3</v>
      </c>
      <c r="U114" s="2">
        <v>124.4</v>
      </c>
      <c r="V114" s="2">
        <v>116</v>
      </c>
      <c r="W114" s="2">
        <v>121.8</v>
      </c>
      <c r="X114" s="2">
        <v>119.5</v>
      </c>
      <c r="Y114" s="2">
        <v>109.1</v>
      </c>
      <c r="Z114" s="2">
        <v>118.8</v>
      </c>
      <c r="AA114" s="2">
        <v>126.3</v>
      </c>
      <c r="AB114" s="2">
        <v>116.2</v>
      </c>
      <c r="AC114" s="2">
        <v>117.2</v>
      </c>
      <c r="AD114" s="2">
        <v>123.8</v>
      </c>
    </row>
    <row r="115" spans="1:30" x14ac:dyDescent="0.25">
      <c r="A115" s="2" t="s">
        <v>34</v>
      </c>
      <c r="B115" s="2">
        <v>2016</v>
      </c>
      <c r="C115" s="2" t="s">
        <v>35</v>
      </c>
      <c r="D115" s="2">
        <v>126.4</v>
      </c>
      <c r="E115" s="2">
        <v>134.19999999999999</v>
      </c>
      <c r="F115" s="2">
        <v>128.69999999999999</v>
      </c>
      <c r="G115" s="2">
        <v>130.30000000000001</v>
      </c>
      <c r="H115" s="2">
        <v>114.8</v>
      </c>
      <c r="I115" s="2">
        <v>124.9</v>
      </c>
      <c r="J115" s="2">
        <v>130.30000000000001</v>
      </c>
      <c r="K115" s="2">
        <v>167.4</v>
      </c>
      <c r="L115" s="2">
        <v>98.8</v>
      </c>
      <c r="M115" s="2">
        <v>133.6</v>
      </c>
      <c r="N115" s="2">
        <v>123</v>
      </c>
      <c r="O115" s="2">
        <v>135.80000000000001</v>
      </c>
      <c r="P115" s="2">
        <v>129.9</v>
      </c>
      <c r="Q115" s="2">
        <v>135.9</v>
      </c>
      <c r="R115" s="2">
        <v>130.9</v>
      </c>
      <c r="S115" s="2">
        <v>125.8</v>
      </c>
      <c r="T115" s="2">
        <v>130.19999999999999</v>
      </c>
      <c r="U115" s="2">
        <v>124.4</v>
      </c>
      <c r="V115" s="2">
        <v>123.1</v>
      </c>
      <c r="W115" s="2">
        <v>124.6</v>
      </c>
      <c r="X115" s="2">
        <v>122.5</v>
      </c>
      <c r="Y115" s="2">
        <v>111.4</v>
      </c>
      <c r="Z115" s="2">
        <v>120.3</v>
      </c>
      <c r="AA115" s="2">
        <v>126.6</v>
      </c>
      <c r="AB115" s="2">
        <v>116.6</v>
      </c>
      <c r="AC115" s="2">
        <v>119.1</v>
      </c>
      <c r="AD115" s="2">
        <v>126</v>
      </c>
    </row>
    <row r="116" spans="1:30" x14ac:dyDescent="0.25">
      <c r="A116" s="2" t="s">
        <v>30</v>
      </c>
      <c r="B116" s="2">
        <v>2016</v>
      </c>
      <c r="C116" s="2" t="s">
        <v>36</v>
      </c>
      <c r="D116" s="2">
        <v>127.3</v>
      </c>
      <c r="E116" s="2">
        <v>134.4</v>
      </c>
      <c r="F116" s="2">
        <v>125.1</v>
      </c>
      <c r="G116" s="2">
        <v>130.5</v>
      </c>
      <c r="H116" s="2">
        <v>118.3</v>
      </c>
      <c r="I116" s="2">
        <v>131.69999999999999</v>
      </c>
      <c r="J116" s="2">
        <v>130.69999999999999</v>
      </c>
      <c r="K116" s="2">
        <v>161.19999999999999</v>
      </c>
      <c r="L116" s="2">
        <v>100.4</v>
      </c>
      <c r="M116" s="2">
        <v>130.80000000000001</v>
      </c>
      <c r="N116" s="2">
        <v>124.9</v>
      </c>
      <c r="O116" s="2">
        <v>137</v>
      </c>
      <c r="P116" s="2">
        <v>130.4</v>
      </c>
      <c r="Q116" s="2">
        <v>135</v>
      </c>
      <c r="R116" s="2">
        <v>134.4</v>
      </c>
      <c r="S116" s="2">
        <v>130.19999999999999</v>
      </c>
      <c r="T116" s="2">
        <v>133.80000000000001</v>
      </c>
      <c r="U116" s="2" t="s">
        <v>32</v>
      </c>
      <c r="V116" s="2">
        <v>127</v>
      </c>
      <c r="W116" s="2">
        <v>127.7</v>
      </c>
      <c r="X116" s="2">
        <v>124.8</v>
      </c>
      <c r="Y116" s="2">
        <v>113.6</v>
      </c>
      <c r="Z116" s="2">
        <v>122.5</v>
      </c>
      <c r="AA116" s="2">
        <v>127.5</v>
      </c>
      <c r="AB116" s="2">
        <v>117.4</v>
      </c>
      <c r="AC116" s="2">
        <v>121.1</v>
      </c>
      <c r="AD116" s="2">
        <v>128</v>
      </c>
    </row>
    <row r="117" spans="1:30" x14ac:dyDescent="0.25">
      <c r="A117" s="2" t="s">
        <v>33</v>
      </c>
      <c r="B117" s="2">
        <v>2016</v>
      </c>
      <c r="C117" s="2" t="s">
        <v>36</v>
      </c>
      <c r="D117" s="2">
        <v>124.8</v>
      </c>
      <c r="E117" s="2">
        <v>136.30000000000001</v>
      </c>
      <c r="F117" s="2">
        <v>123.7</v>
      </c>
      <c r="G117" s="2">
        <v>129.69999999999999</v>
      </c>
      <c r="H117" s="2">
        <v>107.9</v>
      </c>
      <c r="I117" s="2">
        <v>119.9</v>
      </c>
      <c r="J117" s="2">
        <v>128.1</v>
      </c>
      <c r="K117" s="2">
        <v>170.3</v>
      </c>
      <c r="L117" s="2">
        <v>101.8</v>
      </c>
      <c r="M117" s="2">
        <v>140.1</v>
      </c>
      <c r="N117" s="2">
        <v>120.7</v>
      </c>
      <c r="O117" s="2">
        <v>135.4</v>
      </c>
      <c r="P117" s="2">
        <v>128.9</v>
      </c>
      <c r="Q117" s="2">
        <v>140.6</v>
      </c>
      <c r="R117" s="2">
        <v>126.4</v>
      </c>
      <c r="S117" s="2">
        <v>120.3</v>
      </c>
      <c r="T117" s="2">
        <v>125.5</v>
      </c>
      <c r="U117" s="2">
        <v>124.9</v>
      </c>
      <c r="V117" s="2">
        <v>114.8</v>
      </c>
      <c r="W117" s="2">
        <v>122.3</v>
      </c>
      <c r="X117" s="2">
        <v>119.7</v>
      </c>
      <c r="Y117" s="2">
        <v>108.5</v>
      </c>
      <c r="Z117" s="2">
        <v>119.1</v>
      </c>
      <c r="AA117" s="2">
        <v>126.4</v>
      </c>
      <c r="AB117" s="2">
        <v>117.1</v>
      </c>
      <c r="AC117" s="2">
        <v>117.3</v>
      </c>
      <c r="AD117" s="2">
        <v>123.8</v>
      </c>
    </row>
    <row r="118" spans="1:30" x14ac:dyDescent="0.25">
      <c r="A118" s="2" t="s">
        <v>34</v>
      </c>
      <c r="B118" s="2">
        <v>2016</v>
      </c>
      <c r="C118" s="2" t="s">
        <v>36</v>
      </c>
      <c r="D118" s="2">
        <v>126.5</v>
      </c>
      <c r="E118" s="2">
        <v>135.1</v>
      </c>
      <c r="F118" s="2">
        <v>124.6</v>
      </c>
      <c r="G118" s="2">
        <v>130.19999999999999</v>
      </c>
      <c r="H118" s="2">
        <v>114.5</v>
      </c>
      <c r="I118" s="2">
        <v>126.2</v>
      </c>
      <c r="J118" s="2">
        <v>129.80000000000001</v>
      </c>
      <c r="K118" s="2">
        <v>164.3</v>
      </c>
      <c r="L118" s="2">
        <v>100.9</v>
      </c>
      <c r="M118" s="2">
        <v>133.9</v>
      </c>
      <c r="N118" s="2">
        <v>123.1</v>
      </c>
      <c r="O118" s="2">
        <v>136.30000000000001</v>
      </c>
      <c r="P118" s="2">
        <v>129.80000000000001</v>
      </c>
      <c r="Q118" s="2">
        <v>136.5</v>
      </c>
      <c r="R118" s="2">
        <v>131.30000000000001</v>
      </c>
      <c r="S118" s="2">
        <v>126.1</v>
      </c>
      <c r="T118" s="2">
        <v>130.5</v>
      </c>
      <c r="U118" s="2">
        <v>124.9</v>
      </c>
      <c r="V118" s="2">
        <v>122.4</v>
      </c>
      <c r="W118" s="2">
        <v>125.1</v>
      </c>
      <c r="X118" s="2">
        <v>122.9</v>
      </c>
      <c r="Y118" s="2">
        <v>110.9</v>
      </c>
      <c r="Z118" s="2">
        <v>120.6</v>
      </c>
      <c r="AA118" s="2">
        <v>126.9</v>
      </c>
      <c r="AB118" s="2">
        <v>117.3</v>
      </c>
      <c r="AC118" s="2">
        <v>119.3</v>
      </c>
      <c r="AD118" s="2">
        <v>126</v>
      </c>
    </row>
    <row r="119" spans="1:30" x14ac:dyDescent="0.25">
      <c r="A119" s="2" t="s">
        <v>30</v>
      </c>
      <c r="B119" s="2">
        <v>2016</v>
      </c>
      <c r="C119" s="2" t="s">
        <v>37</v>
      </c>
      <c r="D119" s="2">
        <v>127.4</v>
      </c>
      <c r="E119" s="2">
        <v>135.4</v>
      </c>
      <c r="F119" s="2">
        <v>123.4</v>
      </c>
      <c r="G119" s="2">
        <v>131.30000000000001</v>
      </c>
      <c r="H119" s="2">
        <v>118.2</v>
      </c>
      <c r="I119" s="2">
        <v>138.1</v>
      </c>
      <c r="J119" s="2">
        <v>134.1</v>
      </c>
      <c r="K119" s="2">
        <v>162.69999999999999</v>
      </c>
      <c r="L119" s="2">
        <v>105</v>
      </c>
      <c r="M119" s="2">
        <v>131.4</v>
      </c>
      <c r="N119" s="2">
        <v>125.4</v>
      </c>
      <c r="O119" s="2">
        <v>137.4</v>
      </c>
      <c r="P119" s="2">
        <v>131.80000000000001</v>
      </c>
      <c r="Q119" s="2">
        <v>135.5</v>
      </c>
      <c r="R119" s="2">
        <v>135</v>
      </c>
      <c r="S119" s="2">
        <v>130.6</v>
      </c>
      <c r="T119" s="2">
        <v>134.4</v>
      </c>
      <c r="U119" s="2" t="s">
        <v>32</v>
      </c>
      <c r="V119" s="2">
        <v>127</v>
      </c>
      <c r="W119" s="2">
        <v>128</v>
      </c>
      <c r="X119" s="2">
        <v>125.2</v>
      </c>
      <c r="Y119" s="2">
        <v>114.4</v>
      </c>
      <c r="Z119" s="2">
        <v>123.2</v>
      </c>
      <c r="AA119" s="2">
        <v>127.9</v>
      </c>
      <c r="AB119" s="2">
        <v>118.4</v>
      </c>
      <c r="AC119" s="2">
        <v>121.7</v>
      </c>
      <c r="AD119" s="2">
        <v>129</v>
      </c>
    </row>
    <row r="120" spans="1:30" x14ac:dyDescent="0.25">
      <c r="A120" s="2" t="s">
        <v>33</v>
      </c>
      <c r="B120" s="2">
        <v>2016</v>
      </c>
      <c r="C120" s="2" t="s">
        <v>37</v>
      </c>
      <c r="D120" s="2">
        <v>124.9</v>
      </c>
      <c r="E120" s="2">
        <v>139.30000000000001</v>
      </c>
      <c r="F120" s="2">
        <v>119.9</v>
      </c>
      <c r="G120" s="2">
        <v>130.19999999999999</v>
      </c>
      <c r="H120" s="2">
        <v>108.9</v>
      </c>
      <c r="I120" s="2">
        <v>131.1</v>
      </c>
      <c r="J120" s="2">
        <v>136.80000000000001</v>
      </c>
      <c r="K120" s="2">
        <v>176.9</v>
      </c>
      <c r="L120" s="2">
        <v>109.1</v>
      </c>
      <c r="M120" s="2">
        <v>140.4</v>
      </c>
      <c r="N120" s="2">
        <v>121.1</v>
      </c>
      <c r="O120" s="2">
        <v>135.9</v>
      </c>
      <c r="P120" s="2">
        <v>131.80000000000001</v>
      </c>
      <c r="Q120" s="2">
        <v>141.5</v>
      </c>
      <c r="R120" s="2">
        <v>126.8</v>
      </c>
      <c r="S120" s="2">
        <v>120.5</v>
      </c>
      <c r="T120" s="2">
        <v>125.8</v>
      </c>
      <c r="U120" s="2">
        <v>125.6</v>
      </c>
      <c r="V120" s="2">
        <v>114.6</v>
      </c>
      <c r="W120" s="2">
        <v>122.8</v>
      </c>
      <c r="X120" s="2">
        <v>120</v>
      </c>
      <c r="Y120" s="2">
        <v>110</v>
      </c>
      <c r="Z120" s="2">
        <v>119.5</v>
      </c>
      <c r="AA120" s="2">
        <v>127.6</v>
      </c>
      <c r="AB120" s="2">
        <v>117.6</v>
      </c>
      <c r="AC120" s="2">
        <v>118.2</v>
      </c>
      <c r="AD120" s="2">
        <v>125.3</v>
      </c>
    </row>
    <row r="121" spans="1:30" x14ac:dyDescent="0.25">
      <c r="A121" s="2" t="s">
        <v>34</v>
      </c>
      <c r="B121" s="2">
        <v>2016</v>
      </c>
      <c r="C121" s="2" t="s">
        <v>37</v>
      </c>
      <c r="D121" s="2">
        <v>126.6</v>
      </c>
      <c r="E121" s="2">
        <v>136.80000000000001</v>
      </c>
      <c r="F121" s="2">
        <v>122</v>
      </c>
      <c r="G121" s="2">
        <v>130.9</v>
      </c>
      <c r="H121" s="2">
        <v>114.8</v>
      </c>
      <c r="I121" s="2">
        <v>134.80000000000001</v>
      </c>
      <c r="J121" s="2">
        <v>135</v>
      </c>
      <c r="K121" s="2">
        <v>167.5</v>
      </c>
      <c r="L121" s="2">
        <v>106.4</v>
      </c>
      <c r="M121" s="2">
        <v>134.4</v>
      </c>
      <c r="N121" s="2">
        <v>123.6</v>
      </c>
      <c r="O121" s="2">
        <v>136.69999999999999</v>
      </c>
      <c r="P121" s="2">
        <v>131.80000000000001</v>
      </c>
      <c r="Q121" s="2">
        <v>137.1</v>
      </c>
      <c r="R121" s="2">
        <v>131.80000000000001</v>
      </c>
      <c r="S121" s="2">
        <v>126.4</v>
      </c>
      <c r="T121" s="2">
        <v>131</v>
      </c>
      <c r="U121" s="2">
        <v>125.6</v>
      </c>
      <c r="V121" s="2">
        <v>122.3</v>
      </c>
      <c r="W121" s="2">
        <v>125.5</v>
      </c>
      <c r="X121" s="2">
        <v>123.2</v>
      </c>
      <c r="Y121" s="2">
        <v>112.1</v>
      </c>
      <c r="Z121" s="2">
        <v>121.1</v>
      </c>
      <c r="AA121" s="2">
        <v>127.7</v>
      </c>
      <c r="AB121" s="2">
        <v>118.1</v>
      </c>
      <c r="AC121" s="2">
        <v>120</v>
      </c>
      <c r="AD121" s="2">
        <v>127.3</v>
      </c>
    </row>
    <row r="122" spans="1:30" x14ac:dyDescent="0.25">
      <c r="A122" s="2" t="s">
        <v>30</v>
      </c>
      <c r="B122" s="2">
        <v>2016</v>
      </c>
      <c r="C122" s="2" t="s">
        <v>38</v>
      </c>
      <c r="D122" s="2">
        <v>127.6</v>
      </c>
      <c r="E122" s="2">
        <v>137.5</v>
      </c>
      <c r="F122" s="2">
        <v>124.4</v>
      </c>
      <c r="G122" s="2">
        <v>132.4</v>
      </c>
      <c r="H122" s="2">
        <v>118.2</v>
      </c>
      <c r="I122" s="2">
        <v>138.1</v>
      </c>
      <c r="J122" s="2">
        <v>141.80000000000001</v>
      </c>
      <c r="K122" s="2">
        <v>166</v>
      </c>
      <c r="L122" s="2">
        <v>107.5</v>
      </c>
      <c r="M122" s="2">
        <v>132.19999999999999</v>
      </c>
      <c r="N122" s="2">
        <v>126.1</v>
      </c>
      <c r="O122" s="2">
        <v>138.30000000000001</v>
      </c>
      <c r="P122" s="2">
        <v>133.6</v>
      </c>
      <c r="Q122" s="2">
        <v>136</v>
      </c>
      <c r="R122" s="2">
        <v>135.4</v>
      </c>
      <c r="S122" s="2">
        <v>131.1</v>
      </c>
      <c r="T122" s="2">
        <v>134.80000000000001</v>
      </c>
      <c r="U122" s="2" t="s">
        <v>32</v>
      </c>
      <c r="V122" s="2">
        <v>127.4</v>
      </c>
      <c r="W122" s="2">
        <v>128.5</v>
      </c>
      <c r="X122" s="2">
        <v>125.8</v>
      </c>
      <c r="Y122" s="2">
        <v>115.1</v>
      </c>
      <c r="Z122" s="2">
        <v>123.6</v>
      </c>
      <c r="AA122" s="2">
        <v>129.1</v>
      </c>
      <c r="AB122" s="2">
        <v>119.7</v>
      </c>
      <c r="AC122" s="2">
        <v>122.5</v>
      </c>
      <c r="AD122" s="2">
        <v>130.30000000000001</v>
      </c>
    </row>
    <row r="123" spans="1:30" x14ac:dyDescent="0.25">
      <c r="A123" s="2" t="s">
        <v>33</v>
      </c>
      <c r="B123" s="2">
        <v>2016</v>
      </c>
      <c r="C123" s="2" t="s">
        <v>38</v>
      </c>
      <c r="D123" s="2">
        <v>125</v>
      </c>
      <c r="E123" s="2">
        <v>142.1</v>
      </c>
      <c r="F123" s="2">
        <v>127</v>
      </c>
      <c r="G123" s="2">
        <v>130.4</v>
      </c>
      <c r="H123" s="2">
        <v>109.6</v>
      </c>
      <c r="I123" s="2">
        <v>133.5</v>
      </c>
      <c r="J123" s="2">
        <v>151.4</v>
      </c>
      <c r="K123" s="2">
        <v>182.8</v>
      </c>
      <c r="L123" s="2">
        <v>111.1</v>
      </c>
      <c r="M123" s="2">
        <v>141.5</v>
      </c>
      <c r="N123" s="2">
        <v>121.5</v>
      </c>
      <c r="O123" s="2">
        <v>136.30000000000001</v>
      </c>
      <c r="P123" s="2">
        <v>134.6</v>
      </c>
      <c r="Q123" s="2">
        <v>142.19999999999999</v>
      </c>
      <c r="R123" s="2">
        <v>127.2</v>
      </c>
      <c r="S123" s="2">
        <v>120.7</v>
      </c>
      <c r="T123" s="2">
        <v>126.2</v>
      </c>
      <c r="U123" s="2">
        <v>126</v>
      </c>
      <c r="V123" s="2">
        <v>115</v>
      </c>
      <c r="W123" s="2">
        <v>123.2</v>
      </c>
      <c r="X123" s="2">
        <v>120.3</v>
      </c>
      <c r="Y123" s="2">
        <v>110.7</v>
      </c>
      <c r="Z123" s="2">
        <v>119.8</v>
      </c>
      <c r="AA123" s="2">
        <v>128</v>
      </c>
      <c r="AB123" s="2">
        <v>118.5</v>
      </c>
      <c r="AC123" s="2">
        <v>118.7</v>
      </c>
      <c r="AD123" s="2">
        <v>126.6</v>
      </c>
    </row>
    <row r="124" spans="1:30" x14ac:dyDescent="0.25">
      <c r="A124" s="2" t="s">
        <v>34</v>
      </c>
      <c r="B124" s="2">
        <v>2016</v>
      </c>
      <c r="C124" s="2" t="s">
        <v>38</v>
      </c>
      <c r="D124" s="2">
        <v>126.8</v>
      </c>
      <c r="E124" s="2">
        <v>139.1</v>
      </c>
      <c r="F124" s="2">
        <v>125.4</v>
      </c>
      <c r="G124" s="2">
        <v>131.69999999999999</v>
      </c>
      <c r="H124" s="2">
        <v>115</v>
      </c>
      <c r="I124" s="2">
        <v>136</v>
      </c>
      <c r="J124" s="2">
        <v>145.1</v>
      </c>
      <c r="K124" s="2">
        <v>171.7</v>
      </c>
      <c r="L124" s="2">
        <v>108.7</v>
      </c>
      <c r="M124" s="2">
        <v>135.30000000000001</v>
      </c>
      <c r="N124" s="2">
        <v>124.2</v>
      </c>
      <c r="O124" s="2">
        <v>137.4</v>
      </c>
      <c r="P124" s="2">
        <v>134</v>
      </c>
      <c r="Q124" s="2">
        <v>137.69999999999999</v>
      </c>
      <c r="R124" s="2">
        <v>132.19999999999999</v>
      </c>
      <c r="S124" s="2">
        <v>126.8</v>
      </c>
      <c r="T124" s="2">
        <v>131.4</v>
      </c>
      <c r="U124" s="2">
        <v>126</v>
      </c>
      <c r="V124" s="2">
        <v>122.7</v>
      </c>
      <c r="W124" s="2">
        <v>126</v>
      </c>
      <c r="X124" s="2">
        <v>123.7</v>
      </c>
      <c r="Y124" s="2">
        <v>112.8</v>
      </c>
      <c r="Z124" s="2">
        <v>121.5</v>
      </c>
      <c r="AA124" s="2">
        <v>128.5</v>
      </c>
      <c r="AB124" s="2">
        <v>119.2</v>
      </c>
      <c r="AC124" s="2">
        <v>120.7</v>
      </c>
      <c r="AD124" s="2">
        <v>128.6</v>
      </c>
    </row>
    <row r="125" spans="1:30" x14ac:dyDescent="0.25">
      <c r="A125" s="2" t="s">
        <v>30</v>
      </c>
      <c r="B125" s="2">
        <v>2016</v>
      </c>
      <c r="C125" s="2" t="s">
        <v>39</v>
      </c>
      <c r="D125" s="2">
        <v>128.6</v>
      </c>
      <c r="E125" s="2">
        <v>138.6</v>
      </c>
      <c r="F125" s="2">
        <v>126.6</v>
      </c>
      <c r="G125" s="2">
        <v>133.6</v>
      </c>
      <c r="H125" s="2">
        <v>118.6</v>
      </c>
      <c r="I125" s="2">
        <v>137.4</v>
      </c>
      <c r="J125" s="2">
        <v>152.5</v>
      </c>
      <c r="K125" s="2">
        <v>169.2</v>
      </c>
      <c r="L125" s="2">
        <v>108.8</v>
      </c>
      <c r="M125" s="2">
        <v>133.1</v>
      </c>
      <c r="N125" s="2">
        <v>126.4</v>
      </c>
      <c r="O125" s="2">
        <v>139.19999999999999</v>
      </c>
      <c r="P125" s="2">
        <v>136</v>
      </c>
      <c r="Q125" s="2">
        <v>137.19999999999999</v>
      </c>
      <c r="R125" s="2">
        <v>136.30000000000001</v>
      </c>
      <c r="S125" s="2">
        <v>131.6</v>
      </c>
      <c r="T125" s="2">
        <v>135.6</v>
      </c>
      <c r="U125" s="2" t="s">
        <v>32</v>
      </c>
      <c r="V125" s="2">
        <v>128</v>
      </c>
      <c r="W125" s="2">
        <v>129.30000000000001</v>
      </c>
      <c r="X125" s="2">
        <v>126.2</v>
      </c>
      <c r="Y125" s="2">
        <v>116.3</v>
      </c>
      <c r="Z125" s="2">
        <v>124.1</v>
      </c>
      <c r="AA125" s="2">
        <v>130.19999999999999</v>
      </c>
      <c r="AB125" s="2">
        <v>119.9</v>
      </c>
      <c r="AC125" s="2">
        <v>123.3</v>
      </c>
      <c r="AD125" s="2">
        <v>131.9</v>
      </c>
    </row>
    <row r="126" spans="1:30" x14ac:dyDescent="0.25">
      <c r="A126" s="2" t="s">
        <v>33</v>
      </c>
      <c r="B126" s="2">
        <v>2016</v>
      </c>
      <c r="C126" s="2" t="s">
        <v>39</v>
      </c>
      <c r="D126" s="2">
        <v>125.9</v>
      </c>
      <c r="E126" s="2">
        <v>143.9</v>
      </c>
      <c r="F126" s="2">
        <v>130.9</v>
      </c>
      <c r="G126" s="2">
        <v>131</v>
      </c>
      <c r="H126" s="2">
        <v>110.2</v>
      </c>
      <c r="I126" s="2">
        <v>135.5</v>
      </c>
      <c r="J126" s="2">
        <v>173.7</v>
      </c>
      <c r="K126" s="2">
        <v>184.4</v>
      </c>
      <c r="L126" s="2">
        <v>112</v>
      </c>
      <c r="M126" s="2">
        <v>142.80000000000001</v>
      </c>
      <c r="N126" s="2">
        <v>121.6</v>
      </c>
      <c r="O126" s="2">
        <v>136.9</v>
      </c>
      <c r="P126" s="2">
        <v>138.19999999999999</v>
      </c>
      <c r="Q126" s="2">
        <v>142.69999999999999</v>
      </c>
      <c r="R126" s="2">
        <v>127.6</v>
      </c>
      <c r="S126" s="2">
        <v>121.1</v>
      </c>
      <c r="T126" s="2">
        <v>126.6</v>
      </c>
      <c r="U126" s="2">
        <v>125.5</v>
      </c>
      <c r="V126" s="2">
        <v>115.5</v>
      </c>
      <c r="W126" s="2">
        <v>123.2</v>
      </c>
      <c r="X126" s="2">
        <v>120.6</v>
      </c>
      <c r="Y126" s="2">
        <v>112.3</v>
      </c>
      <c r="Z126" s="2">
        <v>119.9</v>
      </c>
      <c r="AA126" s="2">
        <v>129.30000000000001</v>
      </c>
      <c r="AB126" s="2">
        <v>118.8</v>
      </c>
      <c r="AC126" s="2">
        <v>119.6</v>
      </c>
      <c r="AD126" s="2">
        <v>128.1</v>
      </c>
    </row>
    <row r="127" spans="1:30" x14ac:dyDescent="0.25">
      <c r="A127" s="2" t="s">
        <v>34</v>
      </c>
      <c r="B127" s="2">
        <v>2016</v>
      </c>
      <c r="C127" s="2" t="s">
        <v>39</v>
      </c>
      <c r="D127" s="2">
        <v>127.7</v>
      </c>
      <c r="E127" s="2">
        <v>140.5</v>
      </c>
      <c r="F127" s="2">
        <v>128.30000000000001</v>
      </c>
      <c r="G127" s="2">
        <v>132.6</v>
      </c>
      <c r="H127" s="2">
        <v>115.5</v>
      </c>
      <c r="I127" s="2">
        <v>136.5</v>
      </c>
      <c r="J127" s="2">
        <v>159.69999999999999</v>
      </c>
      <c r="K127" s="2">
        <v>174.3</v>
      </c>
      <c r="L127" s="2">
        <v>109.9</v>
      </c>
      <c r="M127" s="2">
        <v>136.30000000000001</v>
      </c>
      <c r="N127" s="2">
        <v>124.4</v>
      </c>
      <c r="O127" s="2">
        <v>138.1</v>
      </c>
      <c r="P127" s="2">
        <v>136.80000000000001</v>
      </c>
      <c r="Q127" s="2">
        <v>138.69999999999999</v>
      </c>
      <c r="R127" s="2">
        <v>132.9</v>
      </c>
      <c r="S127" s="2">
        <v>127.2</v>
      </c>
      <c r="T127" s="2">
        <v>132</v>
      </c>
      <c r="U127" s="2">
        <v>125.5</v>
      </c>
      <c r="V127" s="2">
        <v>123.3</v>
      </c>
      <c r="W127" s="2">
        <v>126.4</v>
      </c>
      <c r="X127" s="2">
        <v>124.1</v>
      </c>
      <c r="Y127" s="2">
        <v>114.2</v>
      </c>
      <c r="Z127" s="2">
        <v>121.7</v>
      </c>
      <c r="AA127" s="2">
        <v>129.69999999999999</v>
      </c>
      <c r="AB127" s="2">
        <v>119.4</v>
      </c>
      <c r="AC127" s="2">
        <v>121.5</v>
      </c>
      <c r="AD127" s="2">
        <v>130.1</v>
      </c>
    </row>
    <row r="128" spans="1:30" x14ac:dyDescent="0.25">
      <c r="A128" s="2" t="s">
        <v>30</v>
      </c>
      <c r="B128" s="2">
        <v>2016</v>
      </c>
      <c r="C128" s="2" t="s">
        <v>40</v>
      </c>
      <c r="D128" s="2">
        <v>129.30000000000001</v>
      </c>
      <c r="E128" s="2">
        <v>139.5</v>
      </c>
      <c r="F128" s="2">
        <v>129.6</v>
      </c>
      <c r="G128" s="2">
        <v>134.5</v>
      </c>
      <c r="H128" s="2">
        <v>119.5</v>
      </c>
      <c r="I128" s="2">
        <v>138.5</v>
      </c>
      <c r="J128" s="2">
        <v>158.19999999999999</v>
      </c>
      <c r="K128" s="2">
        <v>171.8</v>
      </c>
      <c r="L128" s="2">
        <v>110.3</v>
      </c>
      <c r="M128" s="2">
        <v>134.30000000000001</v>
      </c>
      <c r="N128" s="2">
        <v>127.3</v>
      </c>
      <c r="O128" s="2">
        <v>139.9</v>
      </c>
      <c r="P128" s="2">
        <v>137.6</v>
      </c>
      <c r="Q128" s="2">
        <v>138</v>
      </c>
      <c r="R128" s="2">
        <v>137.19999999999999</v>
      </c>
      <c r="S128" s="2">
        <v>132.19999999999999</v>
      </c>
      <c r="T128" s="2">
        <v>136.5</v>
      </c>
      <c r="U128" s="2" t="s">
        <v>32</v>
      </c>
      <c r="V128" s="2">
        <v>128.19999999999999</v>
      </c>
      <c r="W128" s="2">
        <v>130</v>
      </c>
      <c r="X128" s="2">
        <v>126.7</v>
      </c>
      <c r="Y128" s="2">
        <v>116.4</v>
      </c>
      <c r="Z128" s="2">
        <v>125.2</v>
      </c>
      <c r="AA128" s="2">
        <v>130.80000000000001</v>
      </c>
      <c r="AB128" s="2">
        <v>120.9</v>
      </c>
      <c r="AC128" s="2">
        <v>123.8</v>
      </c>
      <c r="AD128" s="2">
        <v>133</v>
      </c>
    </row>
    <row r="129" spans="1:30" x14ac:dyDescent="0.25">
      <c r="A129" s="2" t="s">
        <v>33</v>
      </c>
      <c r="B129" s="2">
        <v>2016</v>
      </c>
      <c r="C129" s="2" t="s">
        <v>40</v>
      </c>
      <c r="D129" s="2">
        <v>126.8</v>
      </c>
      <c r="E129" s="2">
        <v>144.19999999999999</v>
      </c>
      <c r="F129" s="2">
        <v>136.6</v>
      </c>
      <c r="G129" s="2">
        <v>131.80000000000001</v>
      </c>
      <c r="H129" s="2">
        <v>111</v>
      </c>
      <c r="I129" s="2">
        <v>137</v>
      </c>
      <c r="J129" s="2">
        <v>179.5</v>
      </c>
      <c r="K129" s="2">
        <v>188.4</v>
      </c>
      <c r="L129" s="2">
        <v>113.3</v>
      </c>
      <c r="M129" s="2">
        <v>143.9</v>
      </c>
      <c r="N129" s="2">
        <v>121.7</v>
      </c>
      <c r="O129" s="2">
        <v>137.5</v>
      </c>
      <c r="P129" s="2">
        <v>139.80000000000001</v>
      </c>
      <c r="Q129" s="2">
        <v>142.9</v>
      </c>
      <c r="R129" s="2">
        <v>127.9</v>
      </c>
      <c r="S129" s="2">
        <v>121.1</v>
      </c>
      <c r="T129" s="2">
        <v>126.9</v>
      </c>
      <c r="U129" s="2">
        <v>126.4</v>
      </c>
      <c r="V129" s="2">
        <v>115.5</v>
      </c>
      <c r="W129" s="2">
        <v>123.5</v>
      </c>
      <c r="X129" s="2">
        <v>120.9</v>
      </c>
      <c r="Y129" s="2">
        <v>111.7</v>
      </c>
      <c r="Z129" s="2">
        <v>120.3</v>
      </c>
      <c r="AA129" s="2">
        <v>130.80000000000001</v>
      </c>
      <c r="AB129" s="2">
        <v>120</v>
      </c>
      <c r="AC129" s="2">
        <v>119.9</v>
      </c>
      <c r="AD129" s="2">
        <v>129</v>
      </c>
    </row>
    <row r="130" spans="1:30" x14ac:dyDescent="0.25">
      <c r="A130" s="2" t="s">
        <v>34</v>
      </c>
      <c r="B130" s="2">
        <v>2016</v>
      </c>
      <c r="C130" s="2" t="s">
        <v>40</v>
      </c>
      <c r="D130" s="2">
        <v>128.5</v>
      </c>
      <c r="E130" s="2">
        <v>141.19999999999999</v>
      </c>
      <c r="F130" s="2">
        <v>132.30000000000001</v>
      </c>
      <c r="G130" s="2">
        <v>133.5</v>
      </c>
      <c r="H130" s="2">
        <v>116.4</v>
      </c>
      <c r="I130" s="2">
        <v>137.80000000000001</v>
      </c>
      <c r="J130" s="2">
        <v>165.4</v>
      </c>
      <c r="K130" s="2">
        <v>177.4</v>
      </c>
      <c r="L130" s="2">
        <v>111.3</v>
      </c>
      <c r="M130" s="2">
        <v>137.5</v>
      </c>
      <c r="N130" s="2">
        <v>125</v>
      </c>
      <c r="O130" s="2">
        <v>138.80000000000001</v>
      </c>
      <c r="P130" s="2">
        <v>138.4</v>
      </c>
      <c r="Q130" s="2">
        <v>139.30000000000001</v>
      </c>
      <c r="R130" s="2">
        <v>133.5</v>
      </c>
      <c r="S130" s="2">
        <v>127.6</v>
      </c>
      <c r="T130" s="2">
        <v>132.69999999999999</v>
      </c>
      <c r="U130" s="2">
        <v>126.4</v>
      </c>
      <c r="V130" s="2">
        <v>123.4</v>
      </c>
      <c r="W130" s="2">
        <v>126.9</v>
      </c>
      <c r="X130" s="2">
        <v>124.5</v>
      </c>
      <c r="Y130" s="2">
        <v>113.9</v>
      </c>
      <c r="Z130" s="2">
        <v>122.4</v>
      </c>
      <c r="AA130" s="2">
        <v>130.80000000000001</v>
      </c>
      <c r="AB130" s="2">
        <v>120.5</v>
      </c>
      <c r="AC130" s="2">
        <v>121.9</v>
      </c>
      <c r="AD130" s="2">
        <v>131.1</v>
      </c>
    </row>
    <row r="131" spans="1:30" x14ac:dyDescent="0.25">
      <c r="A131" s="2" t="s">
        <v>30</v>
      </c>
      <c r="B131" s="2">
        <v>2016</v>
      </c>
      <c r="C131" s="2" t="s">
        <v>41</v>
      </c>
      <c r="D131" s="2">
        <v>130.1</v>
      </c>
      <c r="E131" s="2">
        <v>138.80000000000001</v>
      </c>
      <c r="F131" s="2">
        <v>130.30000000000001</v>
      </c>
      <c r="G131" s="2">
        <v>135.30000000000001</v>
      </c>
      <c r="H131" s="2">
        <v>119.9</v>
      </c>
      <c r="I131" s="2">
        <v>140.19999999999999</v>
      </c>
      <c r="J131" s="2">
        <v>156.9</v>
      </c>
      <c r="K131" s="2">
        <v>172.2</v>
      </c>
      <c r="L131" s="2">
        <v>112.1</v>
      </c>
      <c r="M131" s="2">
        <v>134.9</v>
      </c>
      <c r="N131" s="2">
        <v>128.1</v>
      </c>
      <c r="O131" s="2">
        <v>140.69999999999999</v>
      </c>
      <c r="P131" s="2">
        <v>138</v>
      </c>
      <c r="Q131" s="2">
        <v>138.9</v>
      </c>
      <c r="R131" s="2">
        <v>137.80000000000001</v>
      </c>
      <c r="S131" s="2">
        <v>133</v>
      </c>
      <c r="T131" s="2">
        <v>137.1</v>
      </c>
      <c r="U131" s="2" t="s">
        <v>32</v>
      </c>
      <c r="V131" s="2">
        <v>129.1</v>
      </c>
      <c r="W131" s="2">
        <v>130.6</v>
      </c>
      <c r="X131" s="2">
        <v>127</v>
      </c>
      <c r="Y131" s="2">
        <v>116</v>
      </c>
      <c r="Z131" s="2">
        <v>125.5</v>
      </c>
      <c r="AA131" s="2">
        <v>131.9</v>
      </c>
      <c r="AB131" s="2">
        <v>122</v>
      </c>
      <c r="AC131" s="2">
        <v>124.2</v>
      </c>
      <c r="AD131" s="2">
        <v>133.5</v>
      </c>
    </row>
    <row r="132" spans="1:30" x14ac:dyDescent="0.25">
      <c r="A132" s="2" t="s">
        <v>33</v>
      </c>
      <c r="B132" s="2">
        <v>2016</v>
      </c>
      <c r="C132" s="2" t="s">
        <v>41</v>
      </c>
      <c r="D132" s="2">
        <v>127.6</v>
      </c>
      <c r="E132" s="2">
        <v>140.30000000000001</v>
      </c>
      <c r="F132" s="2">
        <v>133.69999999999999</v>
      </c>
      <c r="G132" s="2">
        <v>132.19999999999999</v>
      </c>
      <c r="H132" s="2">
        <v>111.8</v>
      </c>
      <c r="I132" s="2">
        <v>135.80000000000001</v>
      </c>
      <c r="J132" s="2">
        <v>163.5</v>
      </c>
      <c r="K132" s="2">
        <v>182.3</v>
      </c>
      <c r="L132" s="2">
        <v>114.6</v>
      </c>
      <c r="M132" s="2">
        <v>144.6</v>
      </c>
      <c r="N132" s="2">
        <v>121.9</v>
      </c>
      <c r="O132" s="2">
        <v>138.1</v>
      </c>
      <c r="P132" s="2">
        <v>137.6</v>
      </c>
      <c r="Q132" s="2">
        <v>143.6</v>
      </c>
      <c r="R132" s="2">
        <v>128.30000000000001</v>
      </c>
      <c r="S132" s="2">
        <v>121.4</v>
      </c>
      <c r="T132" s="2">
        <v>127.3</v>
      </c>
      <c r="U132" s="2">
        <v>127.3</v>
      </c>
      <c r="V132" s="2">
        <v>114.7</v>
      </c>
      <c r="W132" s="2">
        <v>123.9</v>
      </c>
      <c r="X132" s="2">
        <v>121.2</v>
      </c>
      <c r="Y132" s="2">
        <v>110.4</v>
      </c>
      <c r="Z132" s="2">
        <v>120.6</v>
      </c>
      <c r="AA132" s="2">
        <v>131.5</v>
      </c>
      <c r="AB132" s="2">
        <v>120.9</v>
      </c>
      <c r="AC132" s="2">
        <v>119.9</v>
      </c>
      <c r="AD132" s="2">
        <v>128.4</v>
      </c>
    </row>
    <row r="133" spans="1:30" x14ac:dyDescent="0.25">
      <c r="A133" s="2" t="s">
        <v>34</v>
      </c>
      <c r="B133" s="2">
        <v>2016</v>
      </c>
      <c r="C133" s="2" t="s">
        <v>41</v>
      </c>
      <c r="D133" s="2">
        <v>129.30000000000001</v>
      </c>
      <c r="E133" s="2">
        <v>139.30000000000001</v>
      </c>
      <c r="F133" s="2">
        <v>131.6</v>
      </c>
      <c r="G133" s="2">
        <v>134.1</v>
      </c>
      <c r="H133" s="2">
        <v>116.9</v>
      </c>
      <c r="I133" s="2">
        <v>138.1</v>
      </c>
      <c r="J133" s="2">
        <v>159.1</v>
      </c>
      <c r="K133" s="2">
        <v>175.6</v>
      </c>
      <c r="L133" s="2">
        <v>112.9</v>
      </c>
      <c r="M133" s="2">
        <v>138.1</v>
      </c>
      <c r="N133" s="2">
        <v>125.5</v>
      </c>
      <c r="O133" s="2">
        <v>139.5</v>
      </c>
      <c r="P133" s="2">
        <v>137.9</v>
      </c>
      <c r="Q133" s="2">
        <v>140.19999999999999</v>
      </c>
      <c r="R133" s="2">
        <v>134.1</v>
      </c>
      <c r="S133" s="2">
        <v>128.19999999999999</v>
      </c>
      <c r="T133" s="2">
        <v>133.19999999999999</v>
      </c>
      <c r="U133" s="2">
        <v>127.3</v>
      </c>
      <c r="V133" s="2">
        <v>123.6</v>
      </c>
      <c r="W133" s="2">
        <v>127.4</v>
      </c>
      <c r="X133" s="2">
        <v>124.8</v>
      </c>
      <c r="Y133" s="2">
        <v>113.1</v>
      </c>
      <c r="Z133" s="2">
        <v>122.7</v>
      </c>
      <c r="AA133" s="2">
        <v>131.69999999999999</v>
      </c>
      <c r="AB133" s="2">
        <v>121.5</v>
      </c>
      <c r="AC133" s="2">
        <v>122.1</v>
      </c>
      <c r="AD133" s="2">
        <v>131.1</v>
      </c>
    </row>
    <row r="134" spans="1:30" x14ac:dyDescent="0.25">
      <c r="A134" s="2" t="s">
        <v>30</v>
      </c>
      <c r="B134" s="2">
        <v>2016</v>
      </c>
      <c r="C134" s="2" t="s">
        <v>42</v>
      </c>
      <c r="D134" s="2">
        <v>130.80000000000001</v>
      </c>
      <c r="E134" s="2">
        <v>138.19999999999999</v>
      </c>
      <c r="F134" s="2">
        <v>130.5</v>
      </c>
      <c r="G134" s="2">
        <v>135.5</v>
      </c>
      <c r="H134" s="2">
        <v>120.2</v>
      </c>
      <c r="I134" s="2">
        <v>139.19999999999999</v>
      </c>
      <c r="J134" s="2">
        <v>149.5</v>
      </c>
      <c r="K134" s="2">
        <v>170.4</v>
      </c>
      <c r="L134" s="2">
        <v>113.1</v>
      </c>
      <c r="M134" s="2">
        <v>135.80000000000001</v>
      </c>
      <c r="N134" s="2">
        <v>128.80000000000001</v>
      </c>
      <c r="O134" s="2">
        <v>141.5</v>
      </c>
      <c r="P134" s="2">
        <v>137.19999999999999</v>
      </c>
      <c r="Q134" s="2">
        <v>139.9</v>
      </c>
      <c r="R134" s="2">
        <v>138.5</v>
      </c>
      <c r="S134" s="2">
        <v>133.5</v>
      </c>
      <c r="T134" s="2">
        <v>137.80000000000001</v>
      </c>
      <c r="U134" s="2" t="s">
        <v>32</v>
      </c>
      <c r="V134" s="2">
        <v>129.69999999999999</v>
      </c>
      <c r="W134" s="2">
        <v>131.1</v>
      </c>
      <c r="X134" s="2">
        <v>127.8</v>
      </c>
      <c r="Y134" s="2">
        <v>117</v>
      </c>
      <c r="Z134" s="2">
        <v>125.7</v>
      </c>
      <c r="AA134" s="2">
        <v>132.19999999999999</v>
      </c>
      <c r="AB134" s="2">
        <v>122.8</v>
      </c>
      <c r="AC134" s="2">
        <v>124.9</v>
      </c>
      <c r="AD134" s="2">
        <v>133.4</v>
      </c>
    </row>
    <row r="135" spans="1:30" x14ac:dyDescent="0.25">
      <c r="A135" s="2" t="s">
        <v>33</v>
      </c>
      <c r="B135" s="2">
        <v>2016</v>
      </c>
      <c r="C135" s="2" t="s">
        <v>42</v>
      </c>
      <c r="D135" s="2">
        <v>128.1</v>
      </c>
      <c r="E135" s="2">
        <v>137.69999999999999</v>
      </c>
      <c r="F135" s="2">
        <v>130.6</v>
      </c>
      <c r="G135" s="2">
        <v>132.6</v>
      </c>
      <c r="H135" s="2">
        <v>111.9</v>
      </c>
      <c r="I135" s="2">
        <v>132.5</v>
      </c>
      <c r="J135" s="2">
        <v>152.9</v>
      </c>
      <c r="K135" s="2">
        <v>173.6</v>
      </c>
      <c r="L135" s="2">
        <v>115.1</v>
      </c>
      <c r="M135" s="2">
        <v>144.80000000000001</v>
      </c>
      <c r="N135" s="2">
        <v>122.1</v>
      </c>
      <c r="O135" s="2">
        <v>138.80000000000001</v>
      </c>
      <c r="P135" s="2">
        <v>135.69999999999999</v>
      </c>
      <c r="Q135" s="2">
        <v>143.9</v>
      </c>
      <c r="R135" s="2">
        <v>128.69999999999999</v>
      </c>
      <c r="S135" s="2">
        <v>121.6</v>
      </c>
      <c r="T135" s="2">
        <v>127.7</v>
      </c>
      <c r="U135" s="2">
        <v>127.9</v>
      </c>
      <c r="V135" s="2">
        <v>114.8</v>
      </c>
      <c r="W135" s="2">
        <v>124.3</v>
      </c>
      <c r="X135" s="2">
        <v>121.4</v>
      </c>
      <c r="Y135" s="2">
        <v>111.8</v>
      </c>
      <c r="Z135" s="2">
        <v>120.8</v>
      </c>
      <c r="AA135" s="2">
        <v>131.6</v>
      </c>
      <c r="AB135" s="2">
        <v>121.2</v>
      </c>
      <c r="AC135" s="2">
        <v>120.5</v>
      </c>
      <c r="AD135" s="2">
        <v>128</v>
      </c>
    </row>
    <row r="136" spans="1:30" x14ac:dyDescent="0.25">
      <c r="A136" s="2" t="s">
        <v>34</v>
      </c>
      <c r="B136" s="2">
        <v>2016</v>
      </c>
      <c r="C136" s="2" t="s">
        <v>42</v>
      </c>
      <c r="D136" s="2">
        <v>129.9</v>
      </c>
      <c r="E136" s="2">
        <v>138</v>
      </c>
      <c r="F136" s="2">
        <v>130.5</v>
      </c>
      <c r="G136" s="2">
        <v>134.4</v>
      </c>
      <c r="H136" s="2">
        <v>117.2</v>
      </c>
      <c r="I136" s="2">
        <v>136.1</v>
      </c>
      <c r="J136" s="2">
        <v>150.69999999999999</v>
      </c>
      <c r="K136" s="2">
        <v>171.5</v>
      </c>
      <c r="L136" s="2">
        <v>113.8</v>
      </c>
      <c r="M136" s="2">
        <v>138.80000000000001</v>
      </c>
      <c r="N136" s="2">
        <v>126</v>
      </c>
      <c r="O136" s="2">
        <v>140.19999999999999</v>
      </c>
      <c r="P136" s="2">
        <v>136.6</v>
      </c>
      <c r="Q136" s="2">
        <v>141</v>
      </c>
      <c r="R136" s="2">
        <v>134.6</v>
      </c>
      <c r="S136" s="2">
        <v>128.6</v>
      </c>
      <c r="T136" s="2">
        <v>133.80000000000001</v>
      </c>
      <c r="U136" s="2">
        <v>127.9</v>
      </c>
      <c r="V136" s="2">
        <v>124.1</v>
      </c>
      <c r="W136" s="2">
        <v>127.9</v>
      </c>
      <c r="X136" s="2">
        <v>125.4</v>
      </c>
      <c r="Y136" s="2">
        <v>114.3</v>
      </c>
      <c r="Z136" s="2">
        <v>122.9</v>
      </c>
      <c r="AA136" s="2">
        <v>131.80000000000001</v>
      </c>
      <c r="AB136" s="2">
        <v>122.1</v>
      </c>
      <c r="AC136" s="2">
        <v>122.8</v>
      </c>
      <c r="AD136" s="2">
        <v>130.9</v>
      </c>
    </row>
    <row r="137" spans="1:30" x14ac:dyDescent="0.25">
      <c r="A137" s="2" t="s">
        <v>30</v>
      </c>
      <c r="B137" s="2">
        <v>2016</v>
      </c>
      <c r="C137" s="2" t="s">
        <v>43</v>
      </c>
      <c r="D137" s="2">
        <v>131.30000000000001</v>
      </c>
      <c r="E137" s="2">
        <v>137.6</v>
      </c>
      <c r="F137" s="2">
        <v>130.1</v>
      </c>
      <c r="G137" s="2">
        <v>136</v>
      </c>
      <c r="H137" s="2">
        <v>120.8</v>
      </c>
      <c r="I137" s="2">
        <v>138.4</v>
      </c>
      <c r="J137" s="2">
        <v>149.19999999999999</v>
      </c>
      <c r="K137" s="2">
        <v>170.2</v>
      </c>
      <c r="L137" s="2">
        <v>113.4</v>
      </c>
      <c r="M137" s="2">
        <v>136.30000000000001</v>
      </c>
      <c r="N137" s="2">
        <v>128.69999999999999</v>
      </c>
      <c r="O137" s="2">
        <v>142.4</v>
      </c>
      <c r="P137" s="2">
        <v>137.4</v>
      </c>
      <c r="Q137" s="2">
        <v>140.9</v>
      </c>
      <c r="R137" s="2">
        <v>139.6</v>
      </c>
      <c r="S137" s="2">
        <v>134.30000000000001</v>
      </c>
      <c r="T137" s="2">
        <v>138.80000000000001</v>
      </c>
      <c r="U137" s="2" t="s">
        <v>32</v>
      </c>
      <c r="V137" s="2">
        <v>129.80000000000001</v>
      </c>
      <c r="W137" s="2">
        <v>131.80000000000001</v>
      </c>
      <c r="X137" s="2">
        <v>128.69999999999999</v>
      </c>
      <c r="Y137" s="2">
        <v>117.8</v>
      </c>
      <c r="Z137" s="2">
        <v>126.5</v>
      </c>
      <c r="AA137" s="2">
        <v>133</v>
      </c>
      <c r="AB137" s="2">
        <v>123</v>
      </c>
      <c r="AC137" s="2">
        <v>125.7</v>
      </c>
      <c r="AD137" s="2">
        <v>133.80000000000001</v>
      </c>
    </row>
    <row r="138" spans="1:30" x14ac:dyDescent="0.25">
      <c r="A138" s="2" t="s">
        <v>33</v>
      </c>
      <c r="B138" s="2">
        <v>2016</v>
      </c>
      <c r="C138" s="2" t="s">
        <v>43</v>
      </c>
      <c r="D138" s="2">
        <v>128.69999999999999</v>
      </c>
      <c r="E138" s="2">
        <v>138.4</v>
      </c>
      <c r="F138" s="2">
        <v>130.30000000000001</v>
      </c>
      <c r="G138" s="2">
        <v>132.69999999999999</v>
      </c>
      <c r="H138" s="2">
        <v>112.5</v>
      </c>
      <c r="I138" s="2">
        <v>130.4</v>
      </c>
      <c r="J138" s="2">
        <v>155.1</v>
      </c>
      <c r="K138" s="2">
        <v>175.7</v>
      </c>
      <c r="L138" s="2">
        <v>115.4</v>
      </c>
      <c r="M138" s="2">
        <v>145.30000000000001</v>
      </c>
      <c r="N138" s="2">
        <v>122.5</v>
      </c>
      <c r="O138" s="2">
        <v>139.6</v>
      </c>
      <c r="P138" s="2">
        <v>136.30000000000001</v>
      </c>
      <c r="Q138" s="2">
        <v>144.30000000000001</v>
      </c>
      <c r="R138" s="2">
        <v>129.1</v>
      </c>
      <c r="S138" s="2">
        <v>121.9</v>
      </c>
      <c r="T138" s="2">
        <v>128</v>
      </c>
      <c r="U138" s="2">
        <v>128.69999999999999</v>
      </c>
      <c r="V138" s="2">
        <v>115.2</v>
      </c>
      <c r="W138" s="2">
        <v>124.5</v>
      </c>
      <c r="X138" s="2">
        <v>121.8</v>
      </c>
      <c r="Y138" s="2">
        <v>112.8</v>
      </c>
      <c r="Z138" s="2">
        <v>121.2</v>
      </c>
      <c r="AA138" s="2">
        <v>131.9</v>
      </c>
      <c r="AB138" s="2">
        <v>120.8</v>
      </c>
      <c r="AC138" s="2">
        <v>120.9</v>
      </c>
      <c r="AD138" s="2">
        <v>128.6</v>
      </c>
    </row>
    <row r="139" spans="1:30" x14ac:dyDescent="0.25">
      <c r="A139" s="2" t="s">
        <v>34</v>
      </c>
      <c r="B139" s="2">
        <v>2016</v>
      </c>
      <c r="C139" s="2" t="s">
        <v>43</v>
      </c>
      <c r="D139" s="2">
        <v>130.5</v>
      </c>
      <c r="E139" s="2">
        <v>137.9</v>
      </c>
      <c r="F139" s="2">
        <v>130.19999999999999</v>
      </c>
      <c r="G139" s="2">
        <v>134.80000000000001</v>
      </c>
      <c r="H139" s="2">
        <v>117.8</v>
      </c>
      <c r="I139" s="2">
        <v>134.69999999999999</v>
      </c>
      <c r="J139" s="2">
        <v>151.19999999999999</v>
      </c>
      <c r="K139" s="2">
        <v>172.1</v>
      </c>
      <c r="L139" s="2">
        <v>114.1</v>
      </c>
      <c r="M139" s="2">
        <v>139.30000000000001</v>
      </c>
      <c r="N139" s="2">
        <v>126.1</v>
      </c>
      <c r="O139" s="2">
        <v>141.1</v>
      </c>
      <c r="P139" s="2">
        <v>137</v>
      </c>
      <c r="Q139" s="2">
        <v>141.80000000000001</v>
      </c>
      <c r="R139" s="2">
        <v>135.5</v>
      </c>
      <c r="S139" s="2">
        <v>129.1</v>
      </c>
      <c r="T139" s="2">
        <v>134.5</v>
      </c>
      <c r="U139" s="2">
        <v>128.69999999999999</v>
      </c>
      <c r="V139" s="2">
        <v>124.3</v>
      </c>
      <c r="W139" s="2">
        <v>128.4</v>
      </c>
      <c r="X139" s="2">
        <v>126.1</v>
      </c>
      <c r="Y139" s="2">
        <v>115.2</v>
      </c>
      <c r="Z139" s="2">
        <v>123.5</v>
      </c>
      <c r="AA139" s="2">
        <v>132.4</v>
      </c>
      <c r="AB139" s="2">
        <v>122.1</v>
      </c>
      <c r="AC139" s="2">
        <v>123.4</v>
      </c>
      <c r="AD139" s="2">
        <v>131.4</v>
      </c>
    </row>
    <row r="140" spans="1:30" x14ac:dyDescent="0.25">
      <c r="A140" s="2" t="s">
        <v>30</v>
      </c>
      <c r="B140" s="2">
        <v>2016</v>
      </c>
      <c r="C140" s="2" t="s">
        <v>45</v>
      </c>
      <c r="D140" s="2">
        <v>132</v>
      </c>
      <c r="E140" s="2">
        <v>137.4</v>
      </c>
      <c r="F140" s="2">
        <v>130.6</v>
      </c>
      <c r="G140" s="2">
        <v>136.19999999999999</v>
      </c>
      <c r="H140" s="2">
        <v>121.1</v>
      </c>
      <c r="I140" s="2">
        <v>136.9</v>
      </c>
      <c r="J140" s="2">
        <v>141.80000000000001</v>
      </c>
      <c r="K140" s="2">
        <v>170</v>
      </c>
      <c r="L140" s="2">
        <v>113.4</v>
      </c>
      <c r="M140" s="2">
        <v>136.80000000000001</v>
      </c>
      <c r="N140" s="2">
        <v>128.69999999999999</v>
      </c>
      <c r="O140" s="2">
        <v>143.1</v>
      </c>
      <c r="P140" s="2">
        <v>136.6</v>
      </c>
      <c r="Q140" s="2">
        <v>141.19999999999999</v>
      </c>
      <c r="R140" s="2">
        <v>139.9</v>
      </c>
      <c r="S140" s="2">
        <v>134.5</v>
      </c>
      <c r="T140" s="2">
        <v>139.19999999999999</v>
      </c>
      <c r="U140" s="2" t="s">
        <v>32</v>
      </c>
      <c r="V140" s="2">
        <v>130.30000000000001</v>
      </c>
      <c r="W140" s="2">
        <v>132.1</v>
      </c>
      <c r="X140" s="2">
        <v>129.1</v>
      </c>
      <c r="Y140" s="2">
        <v>118.2</v>
      </c>
      <c r="Z140" s="2">
        <v>126.9</v>
      </c>
      <c r="AA140" s="2">
        <v>133.69999999999999</v>
      </c>
      <c r="AB140" s="2">
        <v>123.5</v>
      </c>
      <c r="AC140" s="2">
        <v>126.1</v>
      </c>
      <c r="AD140" s="2">
        <v>133.6</v>
      </c>
    </row>
    <row r="141" spans="1:30" x14ac:dyDescent="0.25">
      <c r="A141" s="2" t="s">
        <v>33</v>
      </c>
      <c r="B141" s="2">
        <v>2016</v>
      </c>
      <c r="C141" s="2" t="s">
        <v>45</v>
      </c>
      <c r="D141" s="2">
        <v>130.19999999999999</v>
      </c>
      <c r="E141" s="2">
        <v>138.5</v>
      </c>
      <c r="F141" s="2">
        <v>134.1</v>
      </c>
      <c r="G141" s="2">
        <v>132.9</v>
      </c>
      <c r="H141" s="2">
        <v>112.6</v>
      </c>
      <c r="I141" s="2">
        <v>130.80000000000001</v>
      </c>
      <c r="J141" s="2">
        <v>142</v>
      </c>
      <c r="K141" s="2">
        <v>174.9</v>
      </c>
      <c r="L141" s="2">
        <v>115.6</v>
      </c>
      <c r="M141" s="2">
        <v>145.4</v>
      </c>
      <c r="N141" s="2">
        <v>122.7</v>
      </c>
      <c r="O141" s="2">
        <v>140.30000000000001</v>
      </c>
      <c r="P141" s="2">
        <v>135.19999999999999</v>
      </c>
      <c r="Q141" s="2">
        <v>144.30000000000001</v>
      </c>
      <c r="R141" s="2">
        <v>129.6</v>
      </c>
      <c r="S141" s="2">
        <v>122.1</v>
      </c>
      <c r="T141" s="2">
        <v>128.5</v>
      </c>
      <c r="U141" s="2">
        <v>129.1</v>
      </c>
      <c r="V141" s="2">
        <v>116.2</v>
      </c>
      <c r="W141" s="2">
        <v>124.7</v>
      </c>
      <c r="X141" s="2">
        <v>122.1</v>
      </c>
      <c r="Y141" s="2">
        <v>113.4</v>
      </c>
      <c r="Z141" s="2">
        <v>121.7</v>
      </c>
      <c r="AA141" s="2">
        <v>132.1</v>
      </c>
      <c r="AB141" s="2">
        <v>121.3</v>
      </c>
      <c r="AC141" s="2">
        <v>121.3</v>
      </c>
      <c r="AD141" s="2">
        <v>128.5</v>
      </c>
    </row>
    <row r="142" spans="1:30" x14ac:dyDescent="0.25">
      <c r="A142" s="2" t="s">
        <v>34</v>
      </c>
      <c r="B142" s="2">
        <v>2016</v>
      </c>
      <c r="C142" s="2" t="s">
        <v>45</v>
      </c>
      <c r="D142" s="2">
        <v>131.4</v>
      </c>
      <c r="E142" s="2">
        <v>137.80000000000001</v>
      </c>
      <c r="F142" s="2">
        <v>132</v>
      </c>
      <c r="G142" s="2">
        <v>135</v>
      </c>
      <c r="H142" s="2">
        <v>118</v>
      </c>
      <c r="I142" s="2">
        <v>134.1</v>
      </c>
      <c r="J142" s="2">
        <v>141.9</v>
      </c>
      <c r="K142" s="2">
        <v>171.7</v>
      </c>
      <c r="L142" s="2">
        <v>114.1</v>
      </c>
      <c r="M142" s="2">
        <v>139.69999999999999</v>
      </c>
      <c r="N142" s="2">
        <v>126.2</v>
      </c>
      <c r="O142" s="2">
        <v>141.80000000000001</v>
      </c>
      <c r="P142" s="2">
        <v>136.1</v>
      </c>
      <c r="Q142" s="2">
        <v>142</v>
      </c>
      <c r="R142" s="2">
        <v>135.80000000000001</v>
      </c>
      <c r="S142" s="2">
        <v>129.30000000000001</v>
      </c>
      <c r="T142" s="2">
        <v>135</v>
      </c>
      <c r="U142" s="2">
        <v>129.1</v>
      </c>
      <c r="V142" s="2">
        <v>125</v>
      </c>
      <c r="W142" s="2">
        <v>128.6</v>
      </c>
      <c r="X142" s="2">
        <v>126.4</v>
      </c>
      <c r="Y142" s="2">
        <v>115.7</v>
      </c>
      <c r="Z142" s="2">
        <v>124</v>
      </c>
      <c r="AA142" s="2">
        <v>132.80000000000001</v>
      </c>
      <c r="AB142" s="2">
        <v>122.6</v>
      </c>
      <c r="AC142" s="2">
        <v>123.8</v>
      </c>
      <c r="AD142" s="2">
        <v>131.19999999999999</v>
      </c>
    </row>
    <row r="143" spans="1:30" x14ac:dyDescent="0.25">
      <c r="A143" s="2" t="s">
        <v>30</v>
      </c>
      <c r="B143" s="2">
        <v>2016</v>
      </c>
      <c r="C143" s="2" t="s">
        <v>46</v>
      </c>
      <c r="D143" s="2">
        <v>132.6</v>
      </c>
      <c r="E143" s="2">
        <v>137.30000000000001</v>
      </c>
      <c r="F143" s="2">
        <v>131.6</v>
      </c>
      <c r="G143" s="2">
        <v>136.30000000000001</v>
      </c>
      <c r="H143" s="2">
        <v>121.6</v>
      </c>
      <c r="I143" s="2">
        <v>135.6</v>
      </c>
      <c r="J143" s="2">
        <v>127.5</v>
      </c>
      <c r="K143" s="2">
        <v>167.9</v>
      </c>
      <c r="L143" s="2">
        <v>113.8</v>
      </c>
      <c r="M143" s="2">
        <v>137.5</v>
      </c>
      <c r="N143" s="2">
        <v>129.1</v>
      </c>
      <c r="O143" s="2">
        <v>143.6</v>
      </c>
      <c r="P143" s="2">
        <v>134.69999999999999</v>
      </c>
      <c r="Q143" s="2">
        <v>142.4</v>
      </c>
      <c r="R143" s="2">
        <v>140.4</v>
      </c>
      <c r="S143" s="2">
        <v>135.19999999999999</v>
      </c>
      <c r="T143" s="2">
        <v>139.69999999999999</v>
      </c>
      <c r="U143" s="2" t="s">
        <v>32</v>
      </c>
      <c r="V143" s="2">
        <v>132</v>
      </c>
      <c r="W143" s="2">
        <v>132.9</v>
      </c>
      <c r="X143" s="2">
        <v>129.69999999999999</v>
      </c>
      <c r="Y143" s="2">
        <v>118.6</v>
      </c>
      <c r="Z143" s="2">
        <v>127.3</v>
      </c>
      <c r="AA143" s="2">
        <v>134.19999999999999</v>
      </c>
      <c r="AB143" s="2">
        <v>121.9</v>
      </c>
      <c r="AC143" s="2">
        <v>126.3</v>
      </c>
      <c r="AD143" s="2">
        <v>132.80000000000001</v>
      </c>
    </row>
    <row r="144" spans="1:30" x14ac:dyDescent="0.25">
      <c r="A144" s="2" t="s">
        <v>33</v>
      </c>
      <c r="B144" s="2">
        <v>2016</v>
      </c>
      <c r="C144" s="2" t="s">
        <v>46</v>
      </c>
      <c r="D144" s="2">
        <v>131.6</v>
      </c>
      <c r="E144" s="2">
        <v>138.19999999999999</v>
      </c>
      <c r="F144" s="2">
        <v>134.9</v>
      </c>
      <c r="G144" s="2">
        <v>133.1</v>
      </c>
      <c r="H144" s="2">
        <v>113.5</v>
      </c>
      <c r="I144" s="2">
        <v>129.30000000000001</v>
      </c>
      <c r="J144" s="2">
        <v>121.1</v>
      </c>
      <c r="K144" s="2">
        <v>170.3</v>
      </c>
      <c r="L144" s="2">
        <v>115.5</v>
      </c>
      <c r="M144" s="2">
        <v>145.5</v>
      </c>
      <c r="N144" s="2">
        <v>123.1</v>
      </c>
      <c r="O144" s="2">
        <v>140.9</v>
      </c>
      <c r="P144" s="2">
        <v>132.80000000000001</v>
      </c>
      <c r="Q144" s="2">
        <v>145</v>
      </c>
      <c r="R144" s="2">
        <v>130</v>
      </c>
      <c r="S144" s="2">
        <v>122.2</v>
      </c>
      <c r="T144" s="2">
        <v>128.80000000000001</v>
      </c>
      <c r="U144" s="2">
        <v>128.5</v>
      </c>
      <c r="V144" s="2">
        <v>117.8</v>
      </c>
      <c r="W144" s="2">
        <v>125</v>
      </c>
      <c r="X144" s="2">
        <v>122.3</v>
      </c>
      <c r="Y144" s="2">
        <v>113.7</v>
      </c>
      <c r="Z144" s="2">
        <v>121.8</v>
      </c>
      <c r="AA144" s="2">
        <v>132.30000000000001</v>
      </c>
      <c r="AB144" s="2">
        <v>119.9</v>
      </c>
      <c r="AC144" s="2">
        <v>121.4</v>
      </c>
      <c r="AD144" s="2">
        <v>127.6</v>
      </c>
    </row>
    <row r="145" spans="1:30" x14ac:dyDescent="0.25">
      <c r="A145" s="2" t="s">
        <v>34</v>
      </c>
      <c r="B145" s="2">
        <v>2016</v>
      </c>
      <c r="C145" s="2" t="s">
        <v>46</v>
      </c>
      <c r="D145" s="2">
        <v>132.30000000000001</v>
      </c>
      <c r="E145" s="2">
        <v>137.6</v>
      </c>
      <c r="F145" s="2">
        <v>132.9</v>
      </c>
      <c r="G145" s="2">
        <v>135.1</v>
      </c>
      <c r="H145" s="2">
        <v>118.6</v>
      </c>
      <c r="I145" s="2">
        <v>132.69999999999999</v>
      </c>
      <c r="J145" s="2">
        <v>125.3</v>
      </c>
      <c r="K145" s="2">
        <v>168.7</v>
      </c>
      <c r="L145" s="2">
        <v>114.4</v>
      </c>
      <c r="M145" s="2">
        <v>140.19999999999999</v>
      </c>
      <c r="N145" s="2">
        <v>126.6</v>
      </c>
      <c r="O145" s="2">
        <v>142.30000000000001</v>
      </c>
      <c r="P145" s="2">
        <v>134</v>
      </c>
      <c r="Q145" s="2">
        <v>143.1</v>
      </c>
      <c r="R145" s="2">
        <v>136.30000000000001</v>
      </c>
      <c r="S145" s="2">
        <v>129.80000000000001</v>
      </c>
      <c r="T145" s="2">
        <v>135.4</v>
      </c>
      <c r="U145" s="2">
        <v>128.5</v>
      </c>
      <c r="V145" s="2">
        <v>126.6</v>
      </c>
      <c r="W145" s="2">
        <v>129.19999999999999</v>
      </c>
      <c r="X145" s="2">
        <v>126.9</v>
      </c>
      <c r="Y145" s="2">
        <v>116</v>
      </c>
      <c r="Z145" s="2">
        <v>124.2</v>
      </c>
      <c r="AA145" s="2">
        <v>133.1</v>
      </c>
      <c r="AB145" s="2">
        <v>121.1</v>
      </c>
      <c r="AC145" s="2">
        <v>123.9</v>
      </c>
      <c r="AD145" s="2">
        <v>130.4</v>
      </c>
    </row>
    <row r="146" spans="1:30" x14ac:dyDescent="0.25">
      <c r="A146" s="2" t="s">
        <v>30</v>
      </c>
      <c r="B146" s="2">
        <v>2017</v>
      </c>
      <c r="C146" s="2" t="s">
        <v>31</v>
      </c>
      <c r="D146" s="2">
        <v>133.1</v>
      </c>
      <c r="E146" s="2">
        <v>137.80000000000001</v>
      </c>
      <c r="F146" s="2">
        <v>131.9</v>
      </c>
      <c r="G146" s="2">
        <v>136.69999999999999</v>
      </c>
      <c r="H146" s="2">
        <v>122</v>
      </c>
      <c r="I146" s="2">
        <v>136</v>
      </c>
      <c r="J146" s="2">
        <v>119.8</v>
      </c>
      <c r="K146" s="2">
        <v>161.69999999999999</v>
      </c>
      <c r="L146" s="2">
        <v>114.8</v>
      </c>
      <c r="M146" s="2">
        <v>136.9</v>
      </c>
      <c r="N146" s="2">
        <v>129</v>
      </c>
      <c r="O146" s="2">
        <v>143.9</v>
      </c>
      <c r="P146" s="2">
        <v>133.69999999999999</v>
      </c>
      <c r="Q146" s="2">
        <v>143.1</v>
      </c>
      <c r="R146" s="2">
        <v>140.69999999999999</v>
      </c>
      <c r="S146" s="2">
        <v>135.80000000000001</v>
      </c>
      <c r="T146" s="2">
        <v>140</v>
      </c>
      <c r="U146" s="2" t="s">
        <v>32</v>
      </c>
      <c r="V146" s="2">
        <v>132.1</v>
      </c>
      <c r="W146" s="2">
        <v>133.19999999999999</v>
      </c>
      <c r="X146" s="2">
        <v>129.9</v>
      </c>
      <c r="Y146" s="2">
        <v>119.1</v>
      </c>
      <c r="Z146" s="2">
        <v>127</v>
      </c>
      <c r="AA146" s="2">
        <v>134.6</v>
      </c>
      <c r="AB146" s="2">
        <v>122.3</v>
      </c>
      <c r="AC146" s="2">
        <v>126.6</v>
      </c>
      <c r="AD146" s="2">
        <v>132.4</v>
      </c>
    </row>
    <row r="147" spans="1:30" x14ac:dyDescent="0.25">
      <c r="A147" s="2" t="s">
        <v>33</v>
      </c>
      <c r="B147" s="2">
        <v>2017</v>
      </c>
      <c r="C147" s="2" t="s">
        <v>31</v>
      </c>
      <c r="D147" s="2">
        <v>132.19999999999999</v>
      </c>
      <c r="E147" s="2">
        <v>138.9</v>
      </c>
      <c r="F147" s="2">
        <v>132.6</v>
      </c>
      <c r="G147" s="2">
        <v>133.1</v>
      </c>
      <c r="H147" s="2">
        <v>114</v>
      </c>
      <c r="I147" s="2">
        <v>129.6</v>
      </c>
      <c r="J147" s="2">
        <v>118.7</v>
      </c>
      <c r="K147" s="2">
        <v>155.1</v>
      </c>
      <c r="L147" s="2">
        <v>117.3</v>
      </c>
      <c r="M147" s="2">
        <v>144.9</v>
      </c>
      <c r="N147" s="2">
        <v>123.2</v>
      </c>
      <c r="O147" s="2">
        <v>141.6</v>
      </c>
      <c r="P147" s="2">
        <v>132</v>
      </c>
      <c r="Q147" s="2">
        <v>145.6</v>
      </c>
      <c r="R147" s="2">
        <v>130.19999999999999</v>
      </c>
      <c r="S147" s="2">
        <v>122.3</v>
      </c>
      <c r="T147" s="2">
        <v>129</v>
      </c>
      <c r="U147" s="2">
        <v>129.6</v>
      </c>
      <c r="V147" s="2">
        <v>118</v>
      </c>
      <c r="W147" s="2">
        <v>125.1</v>
      </c>
      <c r="X147" s="2">
        <v>122.6</v>
      </c>
      <c r="Y147" s="2">
        <v>115.2</v>
      </c>
      <c r="Z147" s="2">
        <v>122</v>
      </c>
      <c r="AA147" s="2">
        <v>132.4</v>
      </c>
      <c r="AB147" s="2">
        <v>120.9</v>
      </c>
      <c r="AC147" s="2">
        <v>122.1</v>
      </c>
      <c r="AD147" s="2">
        <v>127.8</v>
      </c>
    </row>
    <row r="148" spans="1:30" x14ac:dyDescent="0.25">
      <c r="A148" s="2" t="s">
        <v>34</v>
      </c>
      <c r="B148" s="2">
        <v>2017</v>
      </c>
      <c r="C148" s="2" t="s">
        <v>31</v>
      </c>
      <c r="D148" s="2">
        <v>132.80000000000001</v>
      </c>
      <c r="E148" s="2">
        <v>138.19999999999999</v>
      </c>
      <c r="F148" s="2">
        <v>132.19999999999999</v>
      </c>
      <c r="G148" s="2">
        <v>135.4</v>
      </c>
      <c r="H148" s="2">
        <v>119.1</v>
      </c>
      <c r="I148" s="2">
        <v>133</v>
      </c>
      <c r="J148" s="2">
        <v>119.4</v>
      </c>
      <c r="K148" s="2">
        <v>159.5</v>
      </c>
      <c r="L148" s="2">
        <v>115.6</v>
      </c>
      <c r="M148" s="2">
        <v>139.6</v>
      </c>
      <c r="N148" s="2">
        <v>126.6</v>
      </c>
      <c r="O148" s="2">
        <v>142.80000000000001</v>
      </c>
      <c r="P148" s="2">
        <v>133.1</v>
      </c>
      <c r="Q148" s="2">
        <v>143.80000000000001</v>
      </c>
      <c r="R148" s="2">
        <v>136.6</v>
      </c>
      <c r="S148" s="2">
        <v>130.19999999999999</v>
      </c>
      <c r="T148" s="2">
        <v>135.6</v>
      </c>
      <c r="U148" s="2">
        <v>129.6</v>
      </c>
      <c r="V148" s="2">
        <v>126.8</v>
      </c>
      <c r="W148" s="2">
        <v>129.4</v>
      </c>
      <c r="X148" s="2">
        <v>127.1</v>
      </c>
      <c r="Y148" s="2">
        <v>117</v>
      </c>
      <c r="Z148" s="2">
        <v>124.2</v>
      </c>
      <c r="AA148" s="2">
        <v>133.30000000000001</v>
      </c>
      <c r="AB148" s="2">
        <v>121.7</v>
      </c>
      <c r="AC148" s="2">
        <v>124.4</v>
      </c>
      <c r="AD148" s="2">
        <v>130.30000000000001</v>
      </c>
    </row>
    <row r="149" spans="1:30" x14ac:dyDescent="0.25">
      <c r="A149" s="2" t="s">
        <v>30</v>
      </c>
      <c r="B149" s="2">
        <v>2017</v>
      </c>
      <c r="C149" s="2" t="s">
        <v>35</v>
      </c>
      <c r="D149" s="2">
        <v>133.30000000000001</v>
      </c>
      <c r="E149" s="2">
        <v>138.30000000000001</v>
      </c>
      <c r="F149" s="2">
        <v>129.30000000000001</v>
      </c>
      <c r="G149" s="2">
        <v>137.19999999999999</v>
      </c>
      <c r="H149" s="2">
        <v>122.1</v>
      </c>
      <c r="I149" s="2">
        <v>138.69999999999999</v>
      </c>
      <c r="J149" s="2">
        <v>119.1</v>
      </c>
      <c r="K149" s="2">
        <v>156.9</v>
      </c>
      <c r="L149" s="2">
        <v>116.2</v>
      </c>
      <c r="M149" s="2">
        <v>136</v>
      </c>
      <c r="N149" s="2">
        <v>129.4</v>
      </c>
      <c r="O149" s="2">
        <v>144.4</v>
      </c>
      <c r="P149" s="2">
        <v>133.6</v>
      </c>
      <c r="Q149" s="2">
        <v>143.69999999999999</v>
      </c>
      <c r="R149" s="2">
        <v>140.9</v>
      </c>
      <c r="S149" s="2">
        <v>135.80000000000001</v>
      </c>
      <c r="T149" s="2">
        <v>140.19999999999999</v>
      </c>
      <c r="U149" s="2" t="s">
        <v>32</v>
      </c>
      <c r="V149" s="2">
        <v>133.19999999999999</v>
      </c>
      <c r="W149" s="2">
        <v>133.6</v>
      </c>
      <c r="X149" s="2">
        <v>130.1</v>
      </c>
      <c r="Y149" s="2">
        <v>119.5</v>
      </c>
      <c r="Z149" s="2">
        <v>127.7</v>
      </c>
      <c r="AA149" s="2">
        <v>134.9</v>
      </c>
      <c r="AB149" s="2">
        <v>123.2</v>
      </c>
      <c r="AC149" s="2">
        <v>127</v>
      </c>
      <c r="AD149" s="2">
        <v>132.6</v>
      </c>
    </row>
    <row r="150" spans="1:30" x14ac:dyDescent="0.25">
      <c r="A150" s="2" t="s">
        <v>33</v>
      </c>
      <c r="B150" s="2">
        <v>2017</v>
      </c>
      <c r="C150" s="2" t="s">
        <v>35</v>
      </c>
      <c r="D150" s="2">
        <v>132.80000000000001</v>
      </c>
      <c r="E150" s="2">
        <v>139.80000000000001</v>
      </c>
      <c r="F150" s="2">
        <v>129.30000000000001</v>
      </c>
      <c r="G150" s="2">
        <v>133.5</v>
      </c>
      <c r="H150" s="2">
        <v>114.3</v>
      </c>
      <c r="I150" s="2">
        <v>131.4</v>
      </c>
      <c r="J150" s="2">
        <v>120.2</v>
      </c>
      <c r="K150" s="2">
        <v>143.1</v>
      </c>
      <c r="L150" s="2">
        <v>119.5</v>
      </c>
      <c r="M150" s="2">
        <v>144</v>
      </c>
      <c r="N150" s="2">
        <v>123.4</v>
      </c>
      <c r="O150" s="2">
        <v>141.9</v>
      </c>
      <c r="P150" s="2">
        <v>132.1</v>
      </c>
      <c r="Q150" s="2">
        <v>146.30000000000001</v>
      </c>
      <c r="R150" s="2">
        <v>130.5</v>
      </c>
      <c r="S150" s="2">
        <v>122.5</v>
      </c>
      <c r="T150" s="2">
        <v>129.30000000000001</v>
      </c>
      <c r="U150" s="2">
        <v>130.5</v>
      </c>
      <c r="V150" s="2">
        <v>119.2</v>
      </c>
      <c r="W150" s="2">
        <v>125.3</v>
      </c>
      <c r="X150" s="2">
        <v>122.9</v>
      </c>
      <c r="Y150" s="2">
        <v>115.5</v>
      </c>
      <c r="Z150" s="2">
        <v>122.2</v>
      </c>
      <c r="AA150" s="2">
        <v>132.4</v>
      </c>
      <c r="AB150" s="2">
        <v>121.7</v>
      </c>
      <c r="AC150" s="2">
        <v>122.4</v>
      </c>
      <c r="AD150" s="2">
        <v>128.19999999999999</v>
      </c>
    </row>
    <row r="151" spans="1:30" x14ac:dyDescent="0.25">
      <c r="A151" s="2" t="s">
        <v>34</v>
      </c>
      <c r="B151" s="2">
        <v>2017</v>
      </c>
      <c r="C151" s="2" t="s">
        <v>35</v>
      </c>
      <c r="D151" s="2">
        <v>133.1</v>
      </c>
      <c r="E151" s="2">
        <v>138.80000000000001</v>
      </c>
      <c r="F151" s="2">
        <v>129.30000000000001</v>
      </c>
      <c r="G151" s="2">
        <v>135.80000000000001</v>
      </c>
      <c r="H151" s="2">
        <v>119.2</v>
      </c>
      <c r="I151" s="2">
        <v>135.30000000000001</v>
      </c>
      <c r="J151" s="2">
        <v>119.5</v>
      </c>
      <c r="K151" s="2">
        <v>152.19999999999999</v>
      </c>
      <c r="L151" s="2">
        <v>117.3</v>
      </c>
      <c r="M151" s="2">
        <v>138.69999999999999</v>
      </c>
      <c r="N151" s="2">
        <v>126.9</v>
      </c>
      <c r="O151" s="2">
        <v>143.19999999999999</v>
      </c>
      <c r="P151" s="2">
        <v>133</v>
      </c>
      <c r="Q151" s="2">
        <v>144.4</v>
      </c>
      <c r="R151" s="2">
        <v>136.80000000000001</v>
      </c>
      <c r="S151" s="2">
        <v>130.30000000000001</v>
      </c>
      <c r="T151" s="2">
        <v>135.9</v>
      </c>
      <c r="U151" s="2">
        <v>130.5</v>
      </c>
      <c r="V151" s="2">
        <v>127.9</v>
      </c>
      <c r="W151" s="2">
        <v>129.69999999999999</v>
      </c>
      <c r="X151" s="2">
        <v>127.4</v>
      </c>
      <c r="Y151" s="2">
        <v>117.4</v>
      </c>
      <c r="Z151" s="2">
        <v>124.6</v>
      </c>
      <c r="AA151" s="2">
        <v>133.4</v>
      </c>
      <c r="AB151" s="2">
        <v>122.6</v>
      </c>
      <c r="AC151" s="2">
        <v>124.8</v>
      </c>
      <c r="AD151" s="2">
        <v>130.6</v>
      </c>
    </row>
    <row r="152" spans="1:30" x14ac:dyDescent="0.25">
      <c r="A152" s="2" t="s">
        <v>30</v>
      </c>
      <c r="B152" s="2">
        <v>2017</v>
      </c>
      <c r="C152" s="2" t="s">
        <v>36</v>
      </c>
      <c r="D152" s="2">
        <v>133.6</v>
      </c>
      <c r="E152" s="2">
        <v>138.80000000000001</v>
      </c>
      <c r="F152" s="2">
        <v>128.80000000000001</v>
      </c>
      <c r="G152" s="2">
        <v>137.19999999999999</v>
      </c>
      <c r="H152" s="2">
        <v>121.6</v>
      </c>
      <c r="I152" s="2">
        <v>139.69999999999999</v>
      </c>
      <c r="J152" s="2">
        <v>119.7</v>
      </c>
      <c r="K152" s="2">
        <v>148</v>
      </c>
      <c r="L152" s="2">
        <v>116.9</v>
      </c>
      <c r="M152" s="2">
        <v>135.6</v>
      </c>
      <c r="N152" s="2">
        <v>129.80000000000001</v>
      </c>
      <c r="O152" s="2">
        <v>145.4</v>
      </c>
      <c r="P152" s="2">
        <v>133.4</v>
      </c>
      <c r="Q152" s="2">
        <v>144.19999999999999</v>
      </c>
      <c r="R152" s="2">
        <v>141.6</v>
      </c>
      <c r="S152" s="2">
        <v>136.19999999999999</v>
      </c>
      <c r="T152" s="2">
        <v>140.80000000000001</v>
      </c>
      <c r="U152" s="2" t="s">
        <v>32</v>
      </c>
      <c r="V152" s="2">
        <v>134.19999999999999</v>
      </c>
      <c r="W152" s="2">
        <v>134.1</v>
      </c>
      <c r="X152" s="2">
        <v>130.6</v>
      </c>
      <c r="Y152" s="2">
        <v>119.8</v>
      </c>
      <c r="Z152" s="2">
        <v>128.30000000000001</v>
      </c>
      <c r="AA152" s="2">
        <v>135.19999999999999</v>
      </c>
      <c r="AB152" s="2">
        <v>123.3</v>
      </c>
      <c r="AC152" s="2">
        <v>127.4</v>
      </c>
      <c r="AD152" s="2">
        <v>132.80000000000001</v>
      </c>
    </row>
    <row r="153" spans="1:30" x14ac:dyDescent="0.25">
      <c r="A153" s="2" t="s">
        <v>33</v>
      </c>
      <c r="B153" s="2">
        <v>2017</v>
      </c>
      <c r="C153" s="2" t="s">
        <v>36</v>
      </c>
      <c r="D153" s="2">
        <v>132.69999999999999</v>
      </c>
      <c r="E153" s="2">
        <v>139.4</v>
      </c>
      <c r="F153" s="2">
        <v>128.4</v>
      </c>
      <c r="G153" s="2">
        <v>134.9</v>
      </c>
      <c r="H153" s="2">
        <v>114</v>
      </c>
      <c r="I153" s="2">
        <v>136.80000000000001</v>
      </c>
      <c r="J153" s="2">
        <v>122.2</v>
      </c>
      <c r="K153" s="2">
        <v>135.80000000000001</v>
      </c>
      <c r="L153" s="2">
        <v>120.3</v>
      </c>
      <c r="M153" s="2">
        <v>142.6</v>
      </c>
      <c r="N153" s="2">
        <v>123.6</v>
      </c>
      <c r="O153" s="2">
        <v>142.4</v>
      </c>
      <c r="P153" s="2">
        <v>132.6</v>
      </c>
      <c r="Q153" s="2">
        <v>147.5</v>
      </c>
      <c r="R153" s="2">
        <v>130.80000000000001</v>
      </c>
      <c r="S153" s="2">
        <v>122.8</v>
      </c>
      <c r="T153" s="2">
        <v>129.6</v>
      </c>
      <c r="U153" s="2">
        <v>131.1</v>
      </c>
      <c r="V153" s="2">
        <v>120.8</v>
      </c>
      <c r="W153" s="2">
        <v>125.6</v>
      </c>
      <c r="X153" s="2">
        <v>123.1</v>
      </c>
      <c r="Y153" s="2">
        <v>115.6</v>
      </c>
      <c r="Z153" s="2">
        <v>122.4</v>
      </c>
      <c r="AA153" s="2">
        <v>132.80000000000001</v>
      </c>
      <c r="AB153" s="2">
        <v>121.7</v>
      </c>
      <c r="AC153" s="2">
        <v>122.6</v>
      </c>
      <c r="AD153" s="2">
        <v>128.69999999999999</v>
      </c>
    </row>
    <row r="154" spans="1:30" x14ac:dyDescent="0.25">
      <c r="A154" s="2" t="s">
        <v>34</v>
      </c>
      <c r="B154" s="2">
        <v>2017</v>
      </c>
      <c r="C154" s="2" t="s">
        <v>36</v>
      </c>
      <c r="D154" s="2">
        <v>133.30000000000001</v>
      </c>
      <c r="E154" s="2">
        <v>139</v>
      </c>
      <c r="F154" s="2">
        <v>128.6</v>
      </c>
      <c r="G154" s="2">
        <v>136.30000000000001</v>
      </c>
      <c r="H154" s="2">
        <v>118.8</v>
      </c>
      <c r="I154" s="2">
        <v>138.30000000000001</v>
      </c>
      <c r="J154" s="2">
        <v>120.5</v>
      </c>
      <c r="K154" s="2">
        <v>143.9</v>
      </c>
      <c r="L154" s="2">
        <v>118</v>
      </c>
      <c r="M154" s="2">
        <v>137.9</v>
      </c>
      <c r="N154" s="2">
        <v>127.2</v>
      </c>
      <c r="O154" s="2">
        <v>144</v>
      </c>
      <c r="P154" s="2">
        <v>133.1</v>
      </c>
      <c r="Q154" s="2">
        <v>145.1</v>
      </c>
      <c r="R154" s="2">
        <v>137.30000000000001</v>
      </c>
      <c r="S154" s="2">
        <v>130.6</v>
      </c>
      <c r="T154" s="2">
        <v>136.4</v>
      </c>
      <c r="U154" s="2">
        <v>131.1</v>
      </c>
      <c r="V154" s="2">
        <v>129.1</v>
      </c>
      <c r="W154" s="2">
        <v>130.1</v>
      </c>
      <c r="X154" s="2">
        <v>127.8</v>
      </c>
      <c r="Y154" s="2">
        <v>117.6</v>
      </c>
      <c r="Z154" s="2">
        <v>125</v>
      </c>
      <c r="AA154" s="2">
        <v>133.80000000000001</v>
      </c>
      <c r="AB154" s="2">
        <v>122.6</v>
      </c>
      <c r="AC154" s="2">
        <v>125.1</v>
      </c>
      <c r="AD154" s="2">
        <v>130.9</v>
      </c>
    </row>
    <row r="155" spans="1:30" x14ac:dyDescent="0.25">
      <c r="A155" s="2" t="s">
        <v>30</v>
      </c>
      <c r="B155" s="2">
        <v>2017</v>
      </c>
      <c r="C155" s="2" t="s">
        <v>37</v>
      </c>
      <c r="D155" s="2">
        <v>133.19999999999999</v>
      </c>
      <c r="E155" s="2">
        <v>138.69999999999999</v>
      </c>
      <c r="F155" s="2">
        <v>127.1</v>
      </c>
      <c r="G155" s="2">
        <v>137.69999999999999</v>
      </c>
      <c r="H155" s="2">
        <v>121.3</v>
      </c>
      <c r="I155" s="2">
        <v>141.80000000000001</v>
      </c>
      <c r="J155" s="2">
        <v>121.5</v>
      </c>
      <c r="K155" s="2">
        <v>144.5</v>
      </c>
      <c r="L155" s="2">
        <v>117.4</v>
      </c>
      <c r="M155" s="2">
        <v>134.1</v>
      </c>
      <c r="N155" s="2">
        <v>130</v>
      </c>
      <c r="O155" s="2">
        <v>145.5</v>
      </c>
      <c r="P155" s="2">
        <v>133.5</v>
      </c>
      <c r="Q155" s="2">
        <v>144.4</v>
      </c>
      <c r="R155" s="2">
        <v>142.4</v>
      </c>
      <c r="S155" s="2">
        <v>136.80000000000001</v>
      </c>
      <c r="T155" s="2">
        <v>141.6</v>
      </c>
      <c r="U155" s="2" t="s">
        <v>32</v>
      </c>
      <c r="V155" s="2">
        <v>135</v>
      </c>
      <c r="W155" s="2">
        <v>134.30000000000001</v>
      </c>
      <c r="X155" s="2">
        <v>131</v>
      </c>
      <c r="Y155" s="2">
        <v>119.2</v>
      </c>
      <c r="Z155" s="2">
        <v>128.30000000000001</v>
      </c>
      <c r="AA155" s="2">
        <v>135.69999999999999</v>
      </c>
      <c r="AB155" s="2">
        <v>123.7</v>
      </c>
      <c r="AC155" s="2">
        <v>127.5</v>
      </c>
      <c r="AD155" s="2">
        <v>132.9</v>
      </c>
    </row>
    <row r="156" spans="1:30" x14ac:dyDescent="0.25">
      <c r="A156" s="2" t="s">
        <v>33</v>
      </c>
      <c r="B156" s="2">
        <v>2017</v>
      </c>
      <c r="C156" s="2" t="s">
        <v>37</v>
      </c>
      <c r="D156" s="2">
        <v>132.69999999999999</v>
      </c>
      <c r="E156" s="2">
        <v>140.6</v>
      </c>
      <c r="F156" s="2">
        <v>124.5</v>
      </c>
      <c r="G156" s="2">
        <v>136.30000000000001</v>
      </c>
      <c r="H156" s="2">
        <v>113.5</v>
      </c>
      <c r="I156" s="2">
        <v>137.69999999999999</v>
      </c>
      <c r="J156" s="2">
        <v>127.1</v>
      </c>
      <c r="K156" s="2">
        <v>133.80000000000001</v>
      </c>
      <c r="L156" s="2">
        <v>120.8</v>
      </c>
      <c r="M156" s="2">
        <v>141.30000000000001</v>
      </c>
      <c r="N156" s="2">
        <v>123.8</v>
      </c>
      <c r="O156" s="2">
        <v>142.6</v>
      </c>
      <c r="P156" s="2">
        <v>133.4</v>
      </c>
      <c r="Q156" s="2">
        <v>148</v>
      </c>
      <c r="R156" s="2">
        <v>131.19999999999999</v>
      </c>
      <c r="S156" s="2">
        <v>123</v>
      </c>
      <c r="T156" s="2">
        <v>130</v>
      </c>
      <c r="U156" s="2">
        <v>131.69999999999999</v>
      </c>
      <c r="V156" s="2">
        <v>121.4</v>
      </c>
      <c r="W156" s="2">
        <v>126</v>
      </c>
      <c r="X156" s="2">
        <v>123.4</v>
      </c>
      <c r="Y156" s="2">
        <v>114.3</v>
      </c>
      <c r="Z156" s="2">
        <v>122.6</v>
      </c>
      <c r="AA156" s="2">
        <v>133.6</v>
      </c>
      <c r="AB156" s="2">
        <v>122.2</v>
      </c>
      <c r="AC156" s="2">
        <v>122.5</v>
      </c>
      <c r="AD156" s="2">
        <v>129.1</v>
      </c>
    </row>
    <row r="157" spans="1:30" x14ac:dyDescent="0.25">
      <c r="A157" s="2" t="s">
        <v>34</v>
      </c>
      <c r="B157" s="2">
        <v>2017</v>
      </c>
      <c r="C157" s="2" t="s">
        <v>37</v>
      </c>
      <c r="D157" s="2">
        <v>133</v>
      </c>
      <c r="E157" s="2">
        <v>139.4</v>
      </c>
      <c r="F157" s="2">
        <v>126.1</v>
      </c>
      <c r="G157" s="2">
        <v>137.19999999999999</v>
      </c>
      <c r="H157" s="2">
        <v>118.4</v>
      </c>
      <c r="I157" s="2">
        <v>139.9</v>
      </c>
      <c r="J157" s="2">
        <v>123.4</v>
      </c>
      <c r="K157" s="2">
        <v>140.9</v>
      </c>
      <c r="L157" s="2">
        <v>118.5</v>
      </c>
      <c r="M157" s="2">
        <v>136.5</v>
      </c>
      <c r="N157" s="2">
        <v>127.4</v>
      </c>
      <c r="O157" s="2">
        <v>144.19999999999999</v>
      </c>
      <c r="P157" s="2">
        <v>133.5</v>
      </c>
      <c r="Q157" s="2">
        <v>145.4</v>
      </c>
      <c r="R157" s="2">
        <v>138</v>
      </c>
      <c r="S157" s="2">
        <v>131.1</v>
      </c>
      <c r="T157" s="2">
        <v>137</v>
      </c>
      <c r="U157" s="2">
        <v>131.69999999999999</v>
      </c>
      <c r="V157" s="2">
        <v>129.80000000000001</v>
      </c>
      <c r="W157" s="2">
        <v>130.4</v>
      </c>
      <c r="X157" s="2">
        <v>128.1</v>
      </c>
      <c r="Y157" s="2">
        <v>116.6</v>
      </c>
      <c r="Z157" s="2">
        <v>125.1</v>
      </c>
      <c r="AA157" s="2">
        <v>134.5</v>
      </c>
      <c r="AB157" s="2">
        <v>123.1</v>
      </c>
      <c r="AC157" s="2">
        <v>125.1</v>
      </c>
      <c r="AD157" s="2">
        <v>131.1</v>
      </c>
    </row>
    <row r="158" spans="1:30" x14ac:dyDescent="0.25">
      <c r="A158" s="2" t="s">
        <v>30</v>
      </c>
      <c r="B158" s="2">
        <v>2017</v>
      </c>
      <c r="C158" s="2" t="s">
        <v>38</v>
      </c>
      <c r="D158" s="2">
        <v>133.1</v>
      </c>
      <c r="E158" s="2">
        <v>140.30000000000001</v>
      </c>
      <c r="F158" s="2">
        <v>126.8</v>
      </c>
      <c r="G158" s="2">
        <v>138.19999999999999</v>
      </c>
      <c r="H158" s="2">
        <v>120.8</v>
      </c>
      <c r="I158" s="2">
        <v>140.19999999999999</v>
      </c>
      <c r="J158" s="2">
        <v>123.8</v>
      </c>
      <c r="K158" s="2">
        <v>141.80000000000001</v>
      </c>
      <c r="L158" s="2">
        <v>118.6</v>
      </c>
      <c r="M158" s="2">
        <v>134</v>
      </c>
      <c r="N158" s="2">
        <v>130.30000000000001</v>
      </c>
      <c r="O158" s="2">
        <v>145.80000000000001</v>
      </c>
      <c r="P158" s="2">
        <v>133.80000000000001</v>
      </c>
      <c r="Q158" s="2">
        <v>145.5</v>
      </c>
      <c r="R158" s="2">
        <v>142.5</v>
      </c>
      <c r="S158" s="2">
        <v>137.30000000000001</v>
      </c>
      <c r="T158" s="2">
        <v>141.80000000000001</v>
      </c>
      <c r="U158" s="2" t="s">
        <v>32</v>
      </c>
      <c r="V158" s="2">
        <v>135</v>
      </c>
      <c r="W158" s="2">
        <v>134.9</v>
      </c>
      <c r="X158" s="2">
        <v>131.4</v>
      </c>
      <c r="Y158" s="2">
        <v>119.4</v>
      </c>
      <c r="Z158" s="2">
        <v>129.4</v>
      </c>
      <c r="AA158" s="2">
        <v>136.30000000000001</v>
      </c>
      <c r="AB158" s="2">
        <v>123.7</v>
      </c>
      <c r="AC158" s="2">
        <v>127.9</v>
      </c>
      <c r="AD158" s="2">
        <v>133.30000000000001</v>
      </c>
    </row>
    <row r="159" spans="1:30" x14ac:dyDescent="0.25">
      <c r="A159" s="2" t="s">
        <v>33</v>
      </c>
      <c r="B159" s="2">
        <v>2017</v>
      </c>
      <c r="C159" s="2" t="s">
        <v>38</v>
      </c>
      <c r="D159" s="2">
        <v>132.6</v>
      </c>
      <c r="E159" s="2">
        <v>144.1</v>
      </c>
      <c r="F159" s="2">
        <v>125.6</v>
      </c>
      <c r="G159" s="2">
        <v>136.80000000000001</v>
      </c>
      <c r="H159" s="2">
        <v>113.4</v>
      </c>
      <c r="I159" s="2">
        <v>135.19999999999999</v>
      </c>
      <c r="J159" s="2">
        <v>129.19999999999999</v>
      </c>
      <c r="K159" s="2">
        <v>131.5</v>
      </c>
      <c r="L159" s="2">
        <v>121</v>
      </c>
      <c r="M159" s="2">
        <v>139.9</v>
      </c>
      <c r="N159" s="2">
        <v>123.8</v>
      </c>
      <c r="O159" s="2">
        <v>142.9</v>
      </c>
      <c r="P159" s="2">
        <v>133.6</v>
      </c>
      <c r="Q159" s="2">
        <v>148.30000000000001</v>
      </c>
      <c r="R159" s="2">
        <v>131.5</v>
      </c>
      <c r="S159" s="2">
        <v>123.2</v>
      </c>
      <c r="T159" s="2">
        <v>130.19999999999999</v>
      </c>
      <c r="U159" s="2">
        <v>132.1</v>
      </c>
      <c r="V159" s="2">
        <v>120.1</v>
      </c>
      <c r="W159" s="2">
        <v>126.5</v>
      </c>
      <c r="X159" s="2">
        <v>123.6</v>
      </c>
      <c r="Y159" s="2">
        <v>114.3</v>
      </c>
      <c r="Z159" s="2">
        <v>122.8</v>
      </c>
      <c r="AA159" s="2">
        <v>133.80000000000001</v>
      </c>
      <c r="AB159" s="2">
        <v>122</v>
      </c>
      <c r="AC159" s="2">
        <v>122.6</v>
      </c>
      <c r="AD159" s="2">
        <v>129.30000000000001</v>
      </c>
    </row>
    <row r="160" spans="1:30" x14ac:dyDescent="0.25">
      <c r="A160" s="2" t="s">
        <v>34</v>
      </c>
      <c r="B160" s="2">
        <v>2017</v>
      </c>
      <c r="C160" s="2" t="s">
        <v>38</v>
      </c>
      <c r="D160" s="2">
        <v>132.9</v>
      </c>
      <c r="E160" s="2">
        <v>141.6</v>
      </c>
      <c r="F160" s="2">
        <v>126.3</v>
      </c>
      <c r="G160" s="2">
        <v>137.69999999999999</v>
      </c>
      <c r="H160" s="2">
        <v>118.1</v>
      </c>
      <c r="I160" s="2">
        <v>137.9</v>
      </c>
      <c r="J160" s="2">
        <v>125.6</v>
      </c>
      <c r="K160" s="2">
        <v>138.30000000000001</v>
      </c>
      <c r="L160" s="2">
        <v>119.4</v>
      </c>
      <c r="M160" s="2">
        <v>136</v>
      </c>
      <c r="N160" s="2">
        <v>127.6</v>
      </c>
      <c r="O160" s="2">
        <v>144.5</v>
      </c>
      <c r="P160" s="2">
        <v>133.69999999999999</v>
      </c>
      <c r="Q160" s="2">
        <v>146.19999999999999</v>
      </c>
      <c r="R160" s="2">
        <v>138.19999999999999</v>
      </c>
      <c r="S160" s="2">
        <v>131.4</v>
      </c>
      <c r="T160" s="2">
        <v>137.19999999999999</v>
      </c>
      <c r="U160" s="2">
        <v>132.1</v>
      </c>
      <c r="V160" s="2">
        <v>129.4</v>
      </c>
      <c r="W160" s="2">
        <v>130.9</v>
      </c>
      <c r="X160" s="2">
        <v>128.4</v>
      </c>
      <c r="Y160" s="2">
        <v>116.7</v>
      </c>
      <c r="Z160" s="2">
        <v>125.7</v>
      </c>
      <c r="AA160" s="2">
        <v>134.80000000000001</v>
      </c>
      <c r="AB160" s="2">
        <v>123</v>
      </c>
      <c r="AC160" s="2">
        <v>125.3</v>
      </c>
      <c r="AD160" s="2">
        <v>131.4</v>
      </c>
    </row>
    <row r="161" spans="1:30" x14ac:dyDescent="0.25">
      <c r="A161" s="2" t="s">
        <v>30</v>
      </c>
      <c r="B161" s="2">
        <v>2017</v>
      </c>
      <c r="C161" s="2" t="s">
        <v>39</v>
      </c>
      <c r="D161" s="2">
        <v>133.5</v>
      </c>
      <c r="E161" s="2">
        <v>143.69999999999999</v>
      </c>
      <c r="F161" s="2">
        <v>128</v>
      </c>
      <c r="G161" s="2">
        <v>138.6</v>
      </c>
      <c r="H161" s="2">
        <v>120.9</v>
      </c>
      <c r="I161" s="2">
        <v>140.9</v>
      </c>
      <c r="J161" s="2">
        <v>128.80000000000001</v>
      </c>
      <c r="K161" s="2">
        <v>140.19999999999999</v>
      </c>
      <c r="L161" s="2">
        <v>118.9</v>
      </c>
      <c r="M161" s="2">
        <v>133.5</v>
      </c>
      <c r="N161" s="2">
        <v>130.4</v>
      </c>
      <c r="O161" s="2">
        <v>146.5</v>
      </c>
      <c r="P161" s="2">
        <v>134.9</v>
      </c>
      <c r="Q161" s="2">
        <v>145.80000000000001</v>
      </c>
      <c r="R161" s="2">
        <v>143.1</v>
      </c>
      <c r="S161" s="2">
        <v>137.69999999999999</v>
      </c>
      <c r="T161" s="2">
        <v>142.30000000000001</v>
      </c>
      <c r="U161" s="2" t="s">
        <v>32</v>
      </c>
      <c r="V161" s="2">
        <v>134.80000000000001</v>
      </c>
      <c r="W161" s="2">
        <v>135.19999999999999</v>
      </c>
      <c r="X161" s="2">
        <v>131.30000000000001</v>
      </c>
      <c r="Y161" s="2">
        <v>119.4</v>
      </c>
      <c r="Z161" s="2">
        <v>129.80000000000001</v>
      </c>
      <c r="AA161" s="2">
        <v>136.9</v>
      </c>
      <c r="AB161" s="2">
        <v>124.1</v>
      </c>
      <c r="AC161" s="2">
        <v>128.1</v>
      </c>
      <c r="AD161" s="2">
        <v>133.9</v>
      </c>
    </row>
    <row r="162" spans="1:30" x14ac:dyDescent="0.25">
      <c r="A162" s="2" t="s">
        <v>33</v>
      </c>
      <c r="B162" s="2">
        <v>2017</v>
      </c>
      <c r="C162" s="2" t="s">
        <v>39</v>
      </c>
      <c r="D162" s="2">
        <v>132.9</v>
      </c>
      <c r="E162" s="2">
        <v>148.69999999999999</v>
      </c>
      <c r="F162" s="2">
        <v>128.30000000000001</v>
      </c>
      <c r="G162" s="2">
        <v>137.30000000000001</v>
      </c>
      <c r="H162" s="2">
        <v>113.5</v>
      </c>
      <c r="I162" s="2">
        <v>137.19999999999999</v>
      </c>
      <c r="J162" s="2">
        <v>142.19999999999999</v>
      </c>
      <c r="K162" s="2">
        <v>128.19999999999999</v>
      </c>
      <c r="L162" s="2">
        <v>120.9</v>
      </c>
      <c r="M162" s="2">
        <v>138.80000000000001</v>
      </c>
      <c r="N162" s="2">
        <v>124.2</v>
      </c>
      <c r="O162" s="2">
        <v>143.1</v>
      </c>
      <c r="P162" s="2">
        <v>135.69999999999999</v>
      </c>
      <c r="Q162" s="2">
        <v>148.6</v>
      </c>
      <c r="R162" s="2">
        <v>131.5</v>
      </c>
      <c r="S162" s="2">
        <v>123.2</v>
      </c>
      <c r="T162" s="2">
        <v>130.19999999999999</v>
      </c>
      <c r="U162" s="2">
        <v>131.4</v>
      </c>
      <c r="V162" s="2">
        <v>119</v>
      </c>
      <c r="W162" s="2">
        <v>126.8</v>
      </c>
      <c r="X162" s="2">
        <v>123.8</v>
      </c>
      <c r="Y162" s="2">
        <v>113.9</v>
      </c>
      <c r="Z162" s="2">
        <v>122.9</v>
      </c>
      <c r="AA162" s="2">
        <v>134.30000000000001</v>
      </c>
      <c r="AB162" s="2">
        <v>122.5</v>
      </c>
      <c r="AC162" s="2">
        <v>122.7</v>
      </c>
      <c r="AD162" s="2">
        <v>129.9</v>
      </c>
    </row>
    <row r="163" spans="1:30" x14ac:dyDescent="0.25">
      <c r="A163" s="2" t="s">
        <v>34</v>
      </c>
      <c r="B163" s="2">
        <v>2017</v>
      </c>
      <c r="C163" s="2" t="s">
        <v>39</v>
      </c>
      <c r="D163" s="2">
        <v>133.30000000000001</v>
      </c>
      <c r="E163" s="2">
        <v>145.5</v>
      </c>
      <c r="F163" s="2">
        <v>128.1</v>
      </c>
      <c r="G163" s="2">
        <v>138.1</v>
      </c>
      <c r="H163" s="2">
        <v>118.2</v>
      </c>
      <c r="I163" s="2">
        <v>139.19999999999999</v>
      </c>
      <c r="J163" s="2">
        <v>133.30000000000001</v>
      </c>
      <c r="K163" s="2">
        <v>136.19999999999999</v>
      </c>
      <c r="L163" s="2">
        <v>119.6</v>
      </c>
      <c r="M163" s="2">
        <v>135.30000000000001</v>
      </c>
      <c r="N163" s="2">
        <v>127.8</v>
      </c>
      <c r="O163" s="2">
        <v>144.9</v>
      </c>
      <c r="P163" s="2">
        <v>135.19999999999999</v>
      </c>
      <c r="Q163" s="2">
        <v>146.5</v>
      </c>
      <c r="R163" s="2">
        <v>138.5</v>
      </c>
      <c r="S163" s="2">
        <v>131.69999999999999</v>
      </c>
      <c r="T163" s="2">
        <v>137.5</v>
      </c>
      <c r="U163" s="2">
        <v>131.4</v>
      </c>
      <c r="V163" s="2">
        <v>128.80000000000001</v>
      </c>
      <c r="W163" s="2">
        <v>131.19999999999999</v>
      </c>
      <c r="X163" s="2">
        <v>128.5</v>
      </c>
      <c r="Y163" s="2">
        <v>116.5</v>
      </c>
      <c r="Z163" s="2">
        <v>125.9</v>
      </c>
      <c r="AA163" s="2">
        <v>135.4</v>
      </c>
      <c r="AB163" s="2">
        <v>123.4</v>
      </c>
      <c r="AC163" s="2">
        <v>125.5</v>
      </c>
      <c r="AD163" s="2">
        <v>132</v>
      </c>
    </row>
    <row r="164" spans="1:30" x14ac:dyDescent="0.25">
      <c r="A164" s="2" t="s">
        <v>30</v>
      </c>
      <c r="B164" s="2">
        <v>2017</v>
      </c>
      <c r="C164" s="2" t="s">
        <v>40</v>
      </c>
      <c r="D164" s="2">
        <v>134</v>
      </c>
      <c r="E164" s="2">
        <v>144.19999999999999</v>
      </c>
      <c r="F164" s="2">
        <v>129.80000000000001</v>
      </c>
      <c r="G164" s="2">
        <v>139</v>
      </c>
      <c r="H164" s="2">
        <v>120.9</v>
      </c>
      <c r="I164" s="2">
        <v>143.9</v>
      </c>
      <c r="J164" s="2">
        <v>151.5</v>
      </c>
      <c r="K164" s="2">
        <v>138.1</v>
      </c>
      <c r="L164" s="2">
        <v>120</v>
      </c>
      <c r="M164" s="2">
        <v>133.9</v>
      </c>
      <c r="N164" s="2">
        <v>131.4</v>
      </c>
      <c r="O164" s="2">
        <v>147.69999999999999</v>
      </c>
      <c r="P164" s="2">
        <v>138.5</v>
      </c>
      <c r="Q164" s="2">
        <v>147.4</v>
      </c>
      <c r="R164" s="2">
        <v>144.30000000000001</v>
      </c>
      <c r="S164" s="2">
        <v>138.1</v>
      </c>
      <c r="T164" s="2">
        <v>143.5</v>
      </c>
      <c r="U164" s="2" t="s">
        <v>32</v>
      </c>
      <c r="V164" s="2">
        <v>135.30000000000001</v>
      </c>
      <c r="W164" s="2">
        <v>136.1</v>
      </c>
      <c r="X164" s="2">
        <v>132.1</v>
      </c>
      <c r="Y164" s="2">
        <v>119.1</v>
      </c>
      <c r="Z164" s="2">
        <v>130.6</v>
      </c>
      <c r="AA164" s="2">
        <v>138.6</v>
      </c>
      <c r="AB164" s="2">
        <v>124.4</v>
      </c>
      <c r="AC164" s="2">
        <v>128.6</v>
      </c>
      <c r="AD164" s="2">
        <v>136.19999999999999</v>
      </c>
    </row>
    <row r="165" spans="1:30" x14ac:dyDescent="0.25">
      <c r="A165" s="2" t="s">
        <v>33</v>
      </c>
      <c r="B165" s="2">
        <v>2017</v>
      </c>
      <c r="C165" s="2" t="s">
        <v>40</v>
      </c>
      <c r="D165" s="2">
        <v>132.80000000000001</v>
      </c>
      <c r="E165" s="2">
        <v>148.4</v>
      </c>
      <c r="F165" s="2">
        <v>129.4</v>
      </c>
      <c r="G165" s="2">
        <v>137.69999999999999</v>
      </c>
      <c r="H165" s="2">
        <v>113.4</v>
      </c>
      <c r="I165" s="2">
        <v>139.4</v>
      </c>
      <c r="J165" s="2">
        <v>175.1</v>
      </c>
      <c r="K165" s="2">
        <v>124.7</v>
      </c>
      <c r="L165" s="2">
        <v>121.5</v>
      </c>
      <c r="M165" s="2">
        <v>137.80000000000001</v>
      </c>
      <c r="N165" s="2">
        <v>124.4</v>
      </c>
      <c r="O165" s="2">
        <v>143.69999999999999</v>
      </c>
      <c r="P165" s="2">
        <v>139.80000000000001</v>
      </c>
      <c r="Q165" s="2">
        <v>150.5</v>
      </c>
      <c r="R165" s="2">
        <v>131.6</v>
      </c>
      <c r="S165" s="2">
        <v>123.7</v>
      </c>
      <c r="T165" s="2">
        <v>130.4</v>
      </c>
      <c r="U165" s="2">
        <v>132.6</v>
      </c>
      <c r="V165" s="2">
        <v>119.7</v>
      </c>
      <c r="W165" s="2">
        <v>127.2</v>
      </c>
      <c r="X165" s="2">
        <v>125</v>
      </c>
      <c r="Y165" s="2">
        <v>113.2</v>
      </c>
      <c r="Z165" s="2">
        <v>123.5</v>
      </c>
      <c r="AA165" s="2">
        <v>135.5</v>
      </c>
      <c r="AB165" s="2">
        <v>122.4</v>
      </c>
      <c r="AC165" s="2">
        <v>123</v>
      </c>
      <c r="AD165" s="2">
        <v>131.80000000000001</v>
      </c>
    </row>
    <row r="166" spans="1:30" x14ac:dyDescent="0.25">
      <c r="A166" s="2" t="s">
        <v>34</v>
      </c>
      <c r="B166" s="2">
        <v>2017</v>
      </c>
      <c r="C166" s="2" t="s">
        <v>40</v>
      </c>
      <c r="D166" s="2">
        <v>133.6</v>
      </c>
      <c r="E166" s="2">
        <v>145.69999999999999</v>
      </c>
      <c r="F166" s="2">
        <v>129.6</v>
      </c>
      <c r="G166" s="2">
        <v>138.5</v>
      </c>
      <c r="H166" s="2">
        <v>118.1</v>
      </c>
      <c r="I166" s="2">
        <v>141.80000000000001</v>
      </c>
      <c r="J166" s="2">
        <v>159.5</v>
      </c>
      <c r="K166" s="2">
        <v>133.6</v>
      </c>
      <c r="L166" s="2">
        <v>120.5</v>
      </c>
      <c r="M166" s="2">
        <v>135.19999999999999</v>
      </c>
      <c r="N166" s="2">
        <v>128.5</v>
      </c>
      <c r="O166" s="2">
        <v>145.80000000000001</v>
      </c>
      <c r="P166" s="2">
        <v>139</v>
      </c>
      <c r="Q166" s="2">
        <v>148.19999999999999</v>
      </c>
      <c r="R166" s="2">
        <v>139.30000000000001</v>
      </c>
      <c r="S166" s="2">
        <v>132.1</v>
      </c>
      <c r="T166" s="2">
        <v>138.30000000000001</v>
      </c>
      <c r="U166" s="2">
        <v>132.6</v>
      </c>
      <c r="V166" s="2">
        <v>129.4</v>
      </c>
      <c r="W166" s="2">
        <v>131.9</v>
      </c>
      <c r="X166" s="2">
        <v>129.4</v>
      </c>
      <c r="Y166" s="2">
        <v>116</v>
      </c>
      <c r="Z166" s="2">
        <v>126.6</v>
      </c>
      <c r="AA166" s="2">
        <v>136.80000000000001</v>
      </c>
      <c r="AB166" s="2">
        <v>123.6</v>
      </c>
      <c r="AC166" s="2">
        <v>125.9</v>
      </c>
      <c r="AD166" s="2">
        <v>134.19999999999999</v>
      </c>
    </row>
    <row r="167" spans="1:30" x14ac:dyDescent="0.25">
      <c r="A167" s="2" t="s">
        <v>30</v>
      </c>
      <c r="B167" s="2">
        <v>2017</v>
      </c>
      <c r="C167" s="2" t="s">
        <v>41</v>
      </c>
      <c r="D167" s="2">
        <v>134.80000000000001</v>
      </c>
      <c r="E167" s="2">
        <v>143.1</v>
      </c>
      <c r="F167" s="2">
        <v>130</v>
      </c>
      <c r="G167" s="2">
        <v>139.4</v>
      </c>
      <c r="H167" s="2">
        <v>120.5</v>
      </c>
      <c r="I167" s="2">
        <v>148</v>
      </c>
      <c r="J167" s="2">
        <v>162.9</v>
      </c>
      <c r="K167" s="2">
        <v>137.4</v>
      </c>
      <c r="L167" s="2">
        <v>120.8</v>
      </c>
      <c r="M167" s="2">
        <v>134.69999999999999</v>
      </c>
      <c r="N167" s="2">
        <v>131.6</v>
      </c>
      <c r="O167" s="2">
        <v>148.69999999999999</v>
      </c>
      <c r="P167" s="2">
        <v>140.6</v>
      </c>
      <c r="Q167" s="2">
        <v>149</v>
      </c>
      <c r="R167" s="2">
        <v>145.30000000000001</v>
      </c>
      <c r="S167" s="2">
        <v>139.19999999999999</v>
      </c>
      <c r="T167" s="2">
        <v>144.5</v>
      </c>
      <c r="U167" s="2" t="s">
        <v>32</v>
      </c>
      <c r="V167" s="2">
        <v>136.4</v>
      </c>
      <c r="W167" s="2">
        <v>137.30000000000001</v>
      </c>
      <c r="X167" s="2">
        <v>133</v>
      </c>
      <c r="Y167" s="2">
        <v>120.3</v>
      </c>
      <c r="Z167" s="2">
        <v>131.5</v>
      </c>
      <c r="AA167" s="2">
        <v>140.19999999999999</v>
      </c>
      <c r="AB167" s="2">
        <v>125.4</v>
      </c>
      <c r="AC167" s="2">
        <v>129.69999999999999</v>
      </c>
      <c r="AD167" s="2">
        <v>137.80000000000001</v>
      </c>
    </row>
    <row r="168" spans="1:30" x14ac:dyDescent="0.25">
      <c r="A168" s="2" t="s">
        <v>33</v>
      </c>
      <c r="B168" s="2">
        <v>2017</v>
      </c>
      <c r="C168" s="2" t="s">
        <v>41</v>
      </c>
      <c r="D168" s="2">
        <v>133.19999999999999</v>
      </c>
      <c r="E168" s="2">
        <v>143.9</v>
      </c>
      <c r="F168" s="2">
        <v>128.30000000000001</v>
      </c>
      <c r="G168" s="2">
        <v>138.30000000000001</v>
      </c>
      <c r="H168" s="2">
        <v>114.1</v>
      </c>
      <c r="I168" s="2">
        <v>142.69999999999999</v>
      </c>
      <c r="J168" s="2">
        <v>179.8</v>
      </c>
      <c r="K168" s="2">
        <v>123.5</v>
      </c>
      <c r="L168" s="2">
        <v>122.1</v>
      </c>
      <c r="M168" s="2">
        <v>137.5</v>
      </c>
      <c r="N168" s="2">
        <v>124.6</v>
      </c>
      <c r="O168" s="2">
        <v>144.5</v>
      </c>
      <c r="P168" s="2">
        <v>140.5</v>
      </c>
      <c r="Q168" s="2">
        <v>152.1</v>
      </c>
      <c r="R168" s="2">
        <v>132.69999999999999</v>
      </c>
      <c r="S168" s="2">
        <v>124.3</v>
      </c>
      <c r="T168" s="2">
        <v>131.4</v>
      </c>
      <c r="U168" s="2">
        <v>134.4</v>
      </c>
      <c r="V168" s="2">
        <v>118.9</v>
      </c>
      <c r="W168" s="2">
        <v>127.7</v>
      </c>
      <c r="X168" s="2">
        <v>125.7</v>
      </c>
      <c r="Y168" s="2">
        <v>114.6</v>
      </c>
      <c r="Z168" s="2">
        <v>124.1</v>
      </c>
      <c r="AA168" s="2">
        <v>135.69999999999999</v>
      </c>
      <c r="AB168" s="2">
        <v>123.3</v>
      </c>
      <c r="AC168" s="2">
        <v>123.8</v>
      </c>
      <c r="AD168" s="2">
        <v>132.69999999999999</v>
      </c>
    </row>
    <row r="169" spans="1:30" x14ac:dyDescent="0.25">
      <c r="A169" s="2" t="s">
        <v>34</v>
      </c>
      <c r="B169" s="2">
        <v>2017</v>
      </c>
      <c r="C169" s="2" t="s">
        <v>41</v>
      </c>
      <c r="D169" s="2">
        <v>134.30000000000001</v>
      </c>
      <c r="E169" s="2">
        <v>143.4</v>
      </c>
      <c r="F169" s="2">
        <v>129.30000000000001</v>
      </c>
      <c r="G169" s="2">
        <v>139</v>
      </c>
      <c r="H169" s="2">
        <v>118.1</v>
      </c>
      <c r="I169" s="2">
        <v>145.5</v>
      </c>
      <c r="J169" s="2">
        <v>168.6</v>
      </c>
      <c r="K169" s="2">
        <v>132.69999999999999</v>
      </c>
      <c r="L169" s="2">
        <v>121.2</v>
      </c>
      <c r="M169" s="2">
        <v>135.6</v>
      </c>
      <c r="N169" s="2">
        <v>128.69999999999999</v>
      </c>
      <c r="O169" s="2">
        <v>146.80000000000001</v>
      </c>
      <c r="P169" s="2">
        <v>140.6</v>
      </c>
      <c r="Q169" s="2">
        <v>149.80000000000001</v>
      </c>
      <c r="R169" s="2">
        <v>140.30000000000001</v>
      </c>
      <c r="S169" s="2">
        <v>133</v>
      </c>
      <c r="T169" s="2">
        <v>139.30000000000001</v>
      </c>
      <c r="U169" s="2">
        <v>134.4</v>
      </c>
      <c r="V169" s="2">
        <v>129.80000000000001</v>
      </c>
      <c r="W169" s="2">
        <v>132.80000000000001</v>
      </c>
      <c r="X169" s="2">
        <v>130.19999999999999</v>
      </c>
      <c r="Y169" s="2">
        <v>117.3</v>
      </c>
      <c r="Z169" s="2">
        <v>127.3</v>
      </c>
      <c r="AA169" s="2">
        <v>137.6</v>
      </c>
      <c r="AB169" s="2">
        <v>124.5</v>
      </c>
      <c r="AC169" s="2">
        <v>126.8</v>
      </c>
      <c r="AD169" s="2">
        <v>135.4</v>
      </c>
    </row>
    <row r="170" spans="1:30" x14ac:dyDescent="0.25">
      <c r="A170" s="2" t="s">
        <v>30</v>
      </c>
      <c r="B170" s="2">
        <v>2017</v>
      </c>
      <c r="C170" s="2" t="s">
        <v>42</v>
      </c>
      <c r="D170" s="2">
        <v>135.19999999999999</v>
      </c>
      <c r="E170" s="2">
        <v>142</v>
      </c>
      <c r="F170" s="2">
        <v>130.5</v>
      </c>
      <c r="G170" s="2">
        <v>140.19999999999999</v>
      </c>
      <c r="H170" s="2">
        <v>120.7</v>
      </c>
      <c r="I170" s="2">
        <v>147.80000000000001</v>
      </c>
      <c r="J170" s="2">
        <v>154.5</v>
      </c>
      <c r="K170" s="2">
        <v>137.1</v>
      </c>
      <c r="L170" s="2">
        <v>121</v>
      </c>
      <c r="M170" s="2">
        <v>134.69999999999999</v>
      </c>
      <c r="N170" s="2">
        <v>131.69999999999999</v>
      </c>
      <c r="O170" s="2">
        <v>149.30000000000001</v>
      </c>
      <c r="P170" s="2">
        <v>139.6</v>
      </c>
      <c r="Q170" s="2">
        <v>149.80000000000001</v>
      </c>
      <c r="R170" s="2">
        <v>146.1</v>
      </c>
      <c r="S170" s="2">
        <v>139.69999999999999</v>
      </c>
      <c r="T170" s="2">
        <v>145.19999999999999</v>
      </c>
      <c r="U170" s="2" t="s">
        <v>32</v>
      </c>
      <c r="V170" s="2">
        <v>137.4</v>
      </c>
      <c r="W170" s="2">
        <v>137.9</v>
      </c>
      <c r="X170" s="2">
        <v>133.4</v>
      </c>
      <c r="Y170" s="2">
        <v>121.2</v>
      </c>
      <c r="Z170" s="2">
        <v>132.30000000000001</v>
      </c>
      <c r="AA170" s="2">
        <v>139.6</v>
      </c>
      <c r="AB170" s="2">
        <v>126.7</v>
      </c>
      <c r="AC170" s="2">
        <v>130.30000000000001</v>
      </c>
      <c r="AD170" s="2">
        <v>137.6</v>
      </c>
    </row>
    <row r="171" spans="1:30" x14ac:dyDescent="0.25">
      <c r="A171" s="2" t="s">
        <v>33</v>
      </c>
      <c r="B171" s="2">
        <v>2017</v>
      </c>
      <c r="C171" s="2" t="s">
        <v>42</v>
      </c>
      <c r="D171" s="2">
        <v>133.6</v>
      </c>
      <c r="E171" s="2">
        <v>143</v>
      </c>
      <c r="F171" s="2">
        <v>129.69999999999999</v>
      </c>
      <c r="G171" s="2">
        <v>138.69999999999999</v>
      </c>
      <c r="H171" s="2">
        <v>114.5</v>
      </c>
      <c r="I171" s="2">
        <v>137.5</v>
      </c>
      <c r="J171" s="2">
        <v>160.69999999999999</v>
      </c>
      <c r="K171" s="2">
        <v>124.5</v>
      </c>
      <c r="L171" s="2">
        <v>122.4</v>
      </c>
      <c r="M171" s="2">
        <v>137.30000000000001</v>
      </c>
      <c r="N171" s="2">
        <v>124.8</v>
      </c>
      <c r="O171" s="2">
        <v>145</v>
      </c>
      <c r="P171" s="2">
        <v>138</v>
      </c>
      <c r="Q171" s="2">
        <v>153.6</v>
      </c>
      <c r="R171" s="2">
        <v>133.30000000000001</v>
      </c>
      <c r="S171" s="2">
        <v>124.6</v>
      </c>
      <c r="T171" s="2">
        <v>132</v>
      </c>
      <c r="U171" s="2">
        <v>135.69999999999999</v>
      </c>
      <c r="V171" s="2">
        <v>120.6</v>
      </c>
      <c r="W171" s="2">
        <v>128.1</v>
      </c>
      <c r="X171" s="2">
        <v>126.1</v>
      </c>
      <c r="Y171" s="2">
        <v>115.7</v>
      </c>
      <c r="Z171" s="2">
        <v>124.5</v>
      </c>
      <c r="AA171" s="2">
        <v>135.9</v>
      </c>
      <c r="AB171" s="2">
        <v>124.4</v>
      </c>
      <c r="AC171" s="2">
        <v>124.5</v>
      </c>
      <c r="AD171" s="2">
        <v>132.4</v>
      </c>
    </row>
    <row r="172" spans="1:30" x14ac:dyDescent="0.25">
      <c r="A172" s="2" t="s">
        <v>34</v>
      </c>
      <c r="B172" s="2">
        <v>2017</v>
      </c>
      <c r="C172" s="2" t="s">
        <v>42</v>
      </c>
      <c r="D172" s="2">
        <v>134.69999999999999</v>
      </c>
      <c r="E172" s="2">
        <v>142.4</v>
      </c>
      <c r="F172" s="2">
        <v>130.19999999999999</v>
      </c>
      <c r="G172" s="2">
        <v>139.6</v>
      </c>
      <c r="H172" s="2">
        <v>118.4</v>
      </c>
      <c r="I172" s="2">
        <v>143</v>
      </c>
      <c r="J172" s="2">
        <v>156.6</v>
      </c>
      <c r="K172" s="2">
        <v>132.9</v>
      </c>
      <c r="L172" s="2">
        <v>121.5</v>
      </c>
      <c r="M172" s="2">
        <v>135.6</v>
      </c>
      <c r="N172" s="2">
        <v>128.80000000000001</v>
      </c>
      <c r="O172" s="2">
        <v>147.30000000000001</v>
      </c>
      <c r="P172" s="2">
        <v>139</v>
      </c>
      <c r="Q172" s="2">
        <v>150.80000000000001</v>
      </c>
      <c r="R172" s="2">
        <v>141.1</v>
      </c>
      <c r="S172" s="2">
        <v>133.4</v>
      </c>
      <c r="T172" s="2">
        <v>140</v>
      </c>
      <c r="U172" s="2">
        <v>135.69999999999999</v>
      </c>
      <c r="V172" s="2">
        <v>131</v>
      </c>
      <c r="W172" s="2">
        <v>133.30000000000001</v>
      </c>
      <c r="X172" s="2">
        <v>130.6</v>
      </c>
      <c r="Y172" s="2">
        <v>118.3</v>
      </c>
      <c r="Z172" s="2">
        <v>127.9</v>
      </c>
      <c r="AA172" s="2">
        <v>137.4</v>
      </c>
      <c r="AB172" s="2">
        <v>125.7</v>
      </c>
      <c r="AC172" s="2">
        <v>127.5</v>
      </c>
      <c r="AD172" s="2">
        <v>135.19999999999999</v>
      </c>
    </row>
    <row r="173" spans="1:30" x14ac:dyDescent="0.25">
      <c r="A173" s="2" t="s">
        <v>30</v>
      </c>
      <c r="B173" s="2">
        <v>2017</v>
      </c>
      <c r="C173" s="2" t="s">
        <v>43</v>
      </c>
      <c r="D173" s="2">
        <v>135.9</v>
      </c>
      <c r="E173" s="2">
        <v>141.9</v>
      </c>
      <c r="F173" s="2">
        <v>131</v>
      </c>
      <c r="G173" s="2">
        <v>141.5</v>
      </c>
      <c r="H173" s="2">
        <v>121.4</v>
      </c>
      <c r="I173" s="2">
        <v>146.69999999999999</v>
      </c>
      <c r="J173" s="2">
        <v>157.1</v>
      </c>
      <c r="K173" s="2">
        <v>136.4</v>
      </c>
      <c r="L173" s="2">
        <v>121.4</v>
      </c>
      <c r="M173" s="2">
        <v>135.6</v>
      </c>
      <c r="N173" s="2">
        <v>131.30000000000001</v>
      </c>
      <c r="O173" s="2">
        <v>150.30000000000001</v>
      </c>
      <c r="P173" s="2">
        <v>140.4</v>
      </c>
      <c r="Q173" s="2">
        <v>150.5</v>
      </c>
      <c r="R173" s="2">
        <v>147.19999999999999</v>
      </c>
      <c r="S173" s="2">
        <v>140.6</v>
      </c>
      <c r="T173" s="2">
        <v>146.19999999999999</v>
      </c>
      <c r="U173" s="2" t="s">
        <v>32</v>
      </c>
      <c r="V173" s="2">
        <v>138.1</v>
      </c>
      <c r="W173" s="2">
        <v>138.4</v>
      </c>
      <c r="X173" s="2">
        <v>134.19999999999999</v>
      </c>
      <c r="Y173" s="2">
        <v>121</v>
      </c>
      <c r="Z173" s="2">
        <v>133</v>
      </c>
      <c r="AA173" s="2">
        <v>140.1</v>
      </c>
      <c r="AB173" s="2">
        <v>127.4</v>
      </c>
      <c r="AC173" s="2">
        <v>130.69999999999999</v>
      </c>
      <c r="AD173" s="2">
        <v>138.30000000000001</v>
      </c>
    </row>
    <row r="174" spans="1:30" x14ac:dyDescent="0.25">
      <c r="A174" s="2" t="s">
        <v>33</v>
      </c>
      <c r="B174" s="2">
        <v>2017</v>
      </c>
      <c r="C174" s="2" t="s">
        <v>43</v>
      </c>
      <c r="D174" s="2">
        <v>133.9</v>
      </c>
      <c r="E174" s="2">
        <v>142.80000000000001</v>
      </c>
      <c r="F174" s="2">
        <v>131.4</v>
      </c>
      <c r="G174" s="2">
        <v>139.1</v>
      </c>
      <c r="H174" s="2">
        <v>114.9</v>
      </c>
      <c r="I174" s="2">
        <v>135.6</v>
      </c>
      <c r="J174" s="2">
        <v>173.2</v>
      </c>
      <c r="K174" s="2">
        <v>124.1</v>
      </c>
      <c r="L174" s="2">
        <v>122.6</v>
      </c>
      <c r="M174" s="2">
        <v>137.80000000000001</v>
      </c>
      <c r="N174" s="2">
        <v>125.1</v>
      </c>
      <c r="O174" s="2">
        <v>145.5</v>
      </c>
      <c r="P174" s="2">
        <v>139.69999999999999</v>
      </c>
      <c r="Q174" s="2">
        <v>154.6</v>
      </c>
      <c r="R174" s="2">
        <v>134</v>
      </c>
      <c r="S174" s="2">
        <v>124.9</v>
      </c>
      <c r="T174" s="2">
        <v>132.6</v>
      </c>
      <c r="U174" s="2">
        <v>137.30000000000001</v>
      </c>
      <c r="V174" s="2">
        <v>122.6</v>
      </c>
      <c r="W174" s="2">
        <v>128.30000000000001</v>
      </c>
      <c r="X174" s="2">
        <v>126.6</v>
      </c>
      <c r="Y174" s="2">
        <v>115</v>
      </c>
      <c r="Z174" s="2">
        <v>124.8</v>
      </c>
      <c r="AA174" s="2">
        <v>136.30000000000001</v>
      </c>
      <c r="AB174" s="2">
        <v>124.6</v>
      </c>
      <c r="AC174" s="2">
        <v>124.5</v>
      </c>
      <c r="AD174" s="2">
        <v>133.5</v>
      </c>
    </row>
    <row r="175" spans="1:30" x14ac:dyDescent="0.25">
      <c r="A175" s="2" t="s">
        <v>34</v>
      </c>
      <c r="B175" s="2">
        <v>2017</v>
      </c>
      <c r="C175" s="2" t="s">
        <v>43</v>
      </c>
      <c r="D175" s="2">
        <v>135.30000000000001</v>
      </c>
      <c r="E175" s="2">
        <v>142.19999999999999</v>
      </c>
      <c r="F175" s="2">
        <v>131.19999999999999</v>
      </c>
      <c r="G175" s="2">
        <v>140.6</v>
      </c>
      <c r="H175" s="2">
        <v>119</v>
      </c>
      <c r="I175" s="2">
        <v>141.5</v>
      </c>
      <c r="J175" s="2">
        <v>162.6</v>
      </c>
      <c r="K175" s="2">
        <v>132.30000000000001</v>
      </c>
      <c r="L175" s="2">
        <v>121.8</v>
      </c>
      <c r="M175" s="2">
        <v>136.30000000000001</v>
      </c>
      <c r="N175" s="2">
        <v>128.69999999999999</v>
      </c>
      <c r="O175" s="2">
        <v>148.1</v>
      </c>
      <c r="P175" s="2">
        <v>140.1</v>
      </c>
      <c r="Q175" s="2">
        <v>151.6</v>
      </c>
      <c r="R175" s="2">
        <v>142</v>
      </c>
      <c r="S175" s="2">
        <v>134.1</v>
      </c>
      <c r="T175" s="2">
        <v>140.80000000000001</v>
      </c>
      <c r="U175" s="2">
        <v>137.30000000000001</v>
      </c>
      <c r="V175" s="2">
        <v>132.19999999999999</v>
      </c>
      <c r="W175" s="2">
        <v>133.6</v>
      </c>
      <c r="X175" s="2">
        <v>131.30000000000001</v>
      </c>
      <c r="Y175" s="2">
        <v>117.8</v>
      </c>
      <c r="Z175" s="2">
        <v>128.4</v>
      </c>
      <c r="AA175" s="2">
        <v>137.9</v>
      </c>
      <c r="AB175" s="2">
        <v>126.2</v>
      </c>
      <c r="AC175" s="2">
        <v>127.7</v>
      </c>
      <c r="AD175" s="2">
        <v>136.1</v>
      </c>
    </row>
    <row r="176" spans="1:30" x14ac:dyDescent="0.25">
      <c r="A176" s="2" t="s">
        <v>30</v>
      </c>
      <c r="B176" s="2">
        <v>2017</v>
      </c>
      <c r="C176" s="2" t="s">
        <v>45</v>
      </c>
      <c r="D176" s="2">
        <v>136.30000000000001</v>
      </c>
      <c r="E176" s="2">
        <v>142.5</v>
      </c>
      <c r="F176" s="2">
        <v>140.5</v>
      </c>
      <c r="G176" s="2">
        <v>141.5</v>
      </c>
      <c r="H176" s="2">
        <v>121.6</v>
      </c>
      <c r="I176" s="2">
        <v>147.30000000000001</v>
      </c>
      <c r="J176" s="2">
        <v>168</v>
      </c>
      <c r="K176" s="2">
        <v>135.80000000000001</v>
      </c>
      <c r="L176" s="2">
        <v>122.5</v>
      </c>
      <c r="M176" s="2">
        <v>136</v>
      </c>
      <c r="N176" s="2">
        <v>131.9</v>
      </c>
      <c r="O176" s="2">
        <v>151.4</v>
      </c>
      <c r="P176" s="2">
        <v>142.4</v>
      </c>
      <c r="Q176" s="2">
        <v>152.1</v>
      </c>
      <c r="R176" s="2">
        <v>148.19999999999999</v>
      </c>
      <c r="S176" s="2">
        <v>141.5</v>
      </c>
      <c r="T176" s="2">
        <v>147.30000000000001</v>
      </c>
      <c r="U176" s="2" t="s">
        <v>32</v>
      </c>
      <c r="V176" s="2">
        <v>141.1</v>
      </c>
      <c r="W176" s="2">
        <v>139.4</v>
      </c>
      <c r="X176" s="2">
        <v>135.80000000000001</v>
      </c>
      <c r="Y176" s="2">
        <v>121.6</v>
      </c>
      <c r="Z176" s="2">
        <v>133.69999999999999</v>
      </c>
      <c r="AA176" s="2">
        <v>141.5</v>
      </c>
      <c r="AB176" s="2">
        <v>128.1</v>
      </c>
      <c r="AC176" s="2">
        <v>131.69999999999999</v>
      </c>
      <c r="AD176" s="2">
        <v>140</v>
      </c>
    </row>
    <row r="177" spans="1:30" x14ac:dyDescent="0.25">
      <c r="A177" s="2" t="s">
        <v>33</v>
      </c>
      <c r="B177" s="2">
        <v>2017</v>
      </c>
      <c r="C177" s="2" t="s">
        <v>45</v>
      </c>
      <c r="D177" s="2">
        <v>134.30000000000001</v>
      </c>
      <c r="E177" s="2">
        <v>142.1</v>
      </c>
      <c r="F177" s="2">
        <v>146.69999999999999</v>
      </c>
      <c r="G177" s="2">
        <v>139.5</v>
      </c>
      <c r="H177" s="2">
        <v>115.2</v>
      </c>
      <c r="I177" s="2">
        <v>136.4</v>
      </c>
      <c r="J177" s="2">
        <v>185.2</v>
      </c>
      <c r="K177" s="2">
        <v>122.2</v>
      </c>
      <c r="L177" s="2">
        <v>123.9</v>
      </c>
      <c r="M177" s="2">
        <v>138.30000000000001</v>
      </c>
      <c r="N177" s="2">
        <v>125.4</v>
      </c>
      <c r="O177" s="2">
        <v>146</v>
      </c>
      <c r="P177" s="2">
        <v>141.5</v>
      </c>
      <c r="Q177" s="2">
        <v>156.19999999999999</v>
      </c>
      <c r="R177" s="2">
        <v>135</v>
      </c>
      <c r="S177" s="2">
        <v>125.4</v>
      </c>
      <c r="T177" s="2">
        <v>133.5</v>
      </c>
      <c r="U177" s="2">
        <v>138.6</v>
      </c>
      <c r="V177" s="2">
        <v>125.7</v>
      </c>
      <c r="W177" s="2">
        <v>128.80000000000001</v>
      </c>
      <c r="X177" s="2">
        <v>127.4</v>
      </c>
      <c r="Y177" s="2">
        <v>115.3</v>
      </c>
      <c r="Z177" s="2">
        <v>125.1</v>
      </c>
      <c r="AA177" s="2">
        <v>136.6</v>
      </c>
      <c r="AB177" s="2">
        <v>124.9</v>
      </c>
      <c r="AC177" s="2">
        <v>124.9</v>
      </c>
      <c r="AD177" s="2">
        <v>134.80000000000001</v>
      </c>
    </row>
    <row r="178" spans="1:30" x14ac:dyDescent="0.25">
      <c r="A178" s="2" t="s">
        <v>34</v>
      </c>
      <c r="B178" s="2">
        <v>2017</v>
      </c>
      <c r="C178" s="2" t="s">
        <v>45</v>
      </c>
      <c r="D178" s="2">
        <v>135.69999999999999</v>
      </c>
      <c r="E178" s="2">
        <v>142.4</v>
      </c>
      <c r="F178" s="2">
        <v>142.9</v>
      </c>
      <c r="G178" s="2">
        <v>140.80000000000001</v>
      </c>
      <c r="H178" s="2">
        <v>119.2</v>
      </c>
      <c r="I178" s="2">
        <v>142.19999999999999</v>
      </c>
      <c r="J178" s="2">
        <v>173.8</v>
      </c>
      <c r="K178" s="2">
        <v>131.19999999999999</v>
      </c>
      <c r="L178" s="2">
        <v>123</v>
      </c>
      <c r="M178" s="2">
        <v>136.80000000000001</v>
      </c>
      <c r="N178" s="2">
        <v>129.19999999999999</v>
      </c>
      <c r="O178" s="2">
        <v>148.9</v>
      </c>
      <c r="P178" s="2">
        <v>142.1</v>
      </c>
      <c r="Q178" s="2">
        <v>153.19999999999999</v>
      </c>
      <c r="R178" s="2">
        <v>143</v>
      </c>
      <c r="S178" s="2">
        <v>134.80000000000001</v>
      </c>
      <c r="T178" s="2">
        <v>141.80000000000001</v>
      </c>
      <c r="U178" s="2">
        <v>138.6</v>
      </c>
      <c r="V178" s="2">
        <v>135.30000000000001</v>
      </c>
      <c r="W178" s="2">
        <v>134.4</v>
      </c>
      <c r="X178" s="2">
        <v>132.6</v>
      </c>
      <c r="Y178" s="2">
        <v>118.3</v>
      </c>
      <c r="Z178" s="2">
        <v>128.9</v>
      </c>
      <c r="AA178" s="2">
        <v>138.6</v>
      </c>
      <c r="AB178" s="2">
        <v>126.8</v>
      </c>
      <c r="AC178" s="2">
        <v>128.4</v>
      </c>
      <c r="AD178" s="2">
        <v>137.6</v>
      </c>
    </row>
    <row r="179" spans="1:30" x14ac:dyDescent="0.25">
      <c r="A179" s="2" t="s">
        <v>30</v>
      </c>
      <c r="B179" s="2">
        <v>2017</v>
      </c>
      <c r="C179" s="2" t="s">
        <v>46</v>
      </c>
      <c r="D179" s="2">
        <v>136.4</v>
      </c>
      <c r="E179" s="2">
        <v>143.69999999999999</v>
      </c>
      <c r="F179" s="2">
        <v>144.80000000000001</v>
      </c>
      <c r="G179" s="2">
        <v>141.9</v>
      </c>
      <c r="H179" s="2">
        <v>123.1</v>
      </c>
      <c r="I179" s="2">
        <v>147.19999999999999</v>
      </c>
      <c r="J179" s="2">
        <v>161</v>
      </c>
      <c r="K179" s="2">
        <v>133.80000000000001</v>
      </c>
      <c r="L179" s="2">
        <v>121.9</v>
      </c>
      <c r="M179" s="2">
        <v>135.80000000000001</v>
      </c>
      <c r="N179" s="2">
        <v>131.1</v>
      </c>
      <c r="O179" s="2">
        <v>151.4</v>
      </c>
      <c r="P179" s="2">
        <v>141.5</v>
      </c>
      <c r="Q179" s="2">
        <v>153.19999999999999</v>
      </c>
      <c r="R179" s="2">
        <v>148</v>
      </c>
      <c r="S179" s="2">
        <v>141.9</v>
      </c>
      <c r="T179" s="2">
        <v>147.19999999999999</v>
      </c>
      <c r="U179" s="2" t="s">
        <v>32</v>
      </c>
      <c r="V179" s="2">
        <v>142.6</v>
      </c>
      <c r="W179" s="2">
        <v>139.5</v>
      </c>
      <c r="X179" s="2">
        <v>136.1</v>
      </c>
      <c r="Y179" s="2">
        <v>122</v>
      </c>
      <c r="Z179" s="2">
        <v>133.4</v>
      </c>
      <c r="AA179" s="2">
        <v>141.1</v>
      </c>
      <c r="AB179" s="2">
        <v>127.8</v>
      </c>
      <c r="AC179" s="2">
        <v>131.9</v>
      </c>
      <c r="AD179" s="2">
        <v>139.80000000000001</v>
      </c>
    </row>
    <row r="180" spans="1:30" x14ac:dyDescent="0.25">
      <c r="A180" s="2" t="s">
        <v>33</v>
      </c>
      <c r="B180" s="2">
        <v>2017</v>
      </c>
      <c r="C180" s="2" t="s">
        <v>46</v>
      </c>
      <c r="D180" s="2">
        <v>134.4</v>
      </c>
      <c r="E180" s="2">
        <v>142.6</v>
      </c>
      <c r="F180" s="2">
        <v>145.9</v>
      </c>
      <c r="G180" s="2">
        <v>139.5</v>
      </c>
      <c r="H180" s="2">
        <v>115.9</v>
      </c>
      <c r="I180" s="2">
        <v>135</v>
      </c>
      <c r="J180" s="2">
        <v>163.19999999999999</v>
      </c>
      <c r="K180" s="2">
        <v>119.8</v>
      </c>
      <c r="L180" s="2">
        <v>120.7</v>
      </c>
      <c r="M180" s="2">
        <v>139.69999999999999</v>
      </c>
      <c r="N180" s="2">
        <v>125.7</v>
      </c>
      <c r="O180" s="2">
        <v>146.30000000000001</v>
      </c>
      <c r="P180" s="2">
        <v>138.80000000000001</v>
      </c>
      <c r="Q180" s="2">
        <v>157</v>
      </c>
      <c r="R180" s="2">
        <v>135.6</v>
      </c>
      <c r="S180" s="2">
        <v>125.6</v>
      </c>
      <c r="T180" s="2">
        <v>134</v>
      </c>
      <c r="U180" s="2">
        <v>139.1</v>
      </c>
      <c r="V180" s="2">
        <v>126.8</v>
      </c>
      <c r="W180" s="2">
        <v>129.30000000000001</v>
      </c>
      <c r="X180" s="2">
        <v>128.19999999999999</v>
      </c>
      <c r="Y180" s="2">
        <v>115.3</v>
      </c>
      <c r="Z180" s="2">
        <v>125.6</v>
      </c>
      <c r="AA180" s="2">
        <v>136.69999999999999</v>
      </c>
      <c r="AB180" s="2">
        <v>124.6</v>
      </c>
      <c r="AC180" s="2">
        <v>125.1</v>
      </c>
      <c r="AD180" s="2">
        <v>134.1</v>
      </c>
    </row>
    <row r="181" spans="1:30" x14ac:dyDescent="0.25">
      <c r="A181" s="2" t="s">
        <v>34</v>
      </c>
      <c r="B181" s="2">
        <v>2017</v>
      </c>
      <c r="C181" s="2" t="s">
        <v>46</v>
      </c>
      <c r="D181" s="2">
        <v>135.80000000000001</v>
      </c>
      <c r="E181" s="2">
        <v>143.30000000000001</v>
      </c>
      <c r="F181" s="2">
        <v>145.19999999999999</v>
      </c>
      <c r="G181" s="2">
        <v>141</v>
      </c>
      <c r="H181" s="2">
        <v>120.5</v>
      </c>
      <c r="I181" s="2">
        <v>141.5</v>
      </c>
      <c r="J181" s="2">
        <v>161.69999999999999</v>
      </c>
      <c r="K181" s="2">
        <v>129.1</v>
      </c>
      <c r="L181" s="2">
        <v>121.5</v>
      </c>
      <c r="M181" s="2">
        <v>137.1</v>
      </c>
      <c r="N181" s="2">
        <v>128.80000000000001</v>
      </c>
      <c r="O181" s="2">
        <v>149</v>
      </c>
      <c r="P181" s="2">
        <v>140.5</v>
      </c>
      <c r="Q181" s="2">
        <v>154.19999999999999</v>
      </c>
      <c r="R181" s="2">
        <v>143.1</v>
      </c>
      <c r="S181" s="2">
        <v>135.1</v>
      </c>
      <c r="T181" s="2">
        <v>142</v>
      </c>
      <c r="U181" s="2">
        <v>139.1</v>
      </c>
      <c r="V181" s="2">
        <v>136.6</v>
      </c>
      <c r="W181" s="2">
        <v>134.69999999999999</v>
      </c>
      <c r="X181" s="2">
        <v>133.1</v>
      </c>
      <c r="Y181" s="2">
        <v>118.5</v>
      </c>
      <c r="Z181" s="2">
        <v>129</v>
      </c>
      <c r="AA181" s="2">
        <v>138.5</v>
      </c>
      <c r="AB181" s="2">
        <v>126.5</v>
      </c>
      <c r="AC181" s="2">
        <v>128.6</v>
      </c>
      <c r="AD181" s="2">
        <v>137.19999999999999</v>
      </c>
    </row>
    <row r="182" spans="1:30" x14ac:dyDescent="0.25">
      <c r="A182" s="2" t="s">
        <v>30</v>
      </c>
      <c r="B182" s="2">
        <v>2018</v>
      </c>
      <c r="C182" s="2" t="s">
        <v>31</v>
      </c>
      <c r="D182" s="2">
        <v>136.6</v>
      </c>
      <c r="E182" s="2">
        <v>144.4</v>
      </c>
      <c r="F182" s="2">
        <v>143.80000000000001</v>
      </c>
      <c r="G182" s="2">
        <v>142</v>
      </c>
      <c r="H182" s="2">
        <v>123.2</v>
      </c>
      <c r="I182" s="2">
        <v>147.9</v>
      </c>
      <c r="J182" s="2">
        <v>152.1</v>
      </c>
      <c r="K182" s="2">
        <v>131.80000000000001</v>
      </c>
      <c r="L182" s="2">
        <v>119.5</v>
      </c>
      <c r="M182" s="2">
        <v>136</v>
      </c>
      <c r="N182" s="2">
        <v>131.19999999999999</v>
      </c>
      <c r="O182" s="2">
        <v>151.80000000000001</v>
      </c>
      <c r="P182" s="2">
        <v>140.4</v>
      </c>
      <c r="Q182" s="2">
        <v>153.6</v>
      </c>
      <c r="R182" s="2">
        <v>148.30000000000001</v>
      </c>
      <c r="S182" s="2">
        <v>142.30000000000001</v>
      </c>
      <c r="T182" s="2">
        <v>147.5</v>
      </c>
      <c r="U182" s="2" t="s">
        <v>32</v>
      </c>
      <c r="V182" s="2">
        <v>142.30000000000001</v>
      </c>
      <c r="W182" s="2">
        <v>139.80000000000001</v>
      </c>
      <c r="X182" s="2">
        <v>136</v>
      </c>
      <c r="Y182" s="2">
        <v>122.7</v>
      </c>
      <c r="Z182" s="2">
        <v>134.30000000000001</v>
      </c>
      <c r="AA182" s="2">
        <v>141.6</v>
      </c>
      <c r="AB182" s="2">
        <v>128.6</v>
      </c>
      <c r="AC182" s="2">
        <v>132.30000000000001</v>
      </c>
      <c r="AD182" s="2">
        <v>139.30000000000001</v>
      </c>
    </row>
    <row r="183" spans="1:30" x14ac:dyDescent="0.25">
      <c r="A183" s="2" t="s">
        <v>33</v>
      </c>
      <c r="B183" s="2">
        <v>2018</v>
      </c>
      <c r="C183" s="2" t="s">
        <v>31</v>
      </c>
      <c r="D183" s="2">
        <v>134.6</v>
      </c>
      <c r="E183" s="2">
        <v>143.69999999999999</v>
      </c>
      <c r="F183" s="2">
        <v>143.6</v>
      </c>
      <c r="G183" s="2">
        <v>139.6</v>
      </c>
      <c r="H183" s="2">
        <v>116.4</v>
      </c>
      <c r="I183" s="2">
        <v>133.80000000000001</v>
      </c>
      <c r="J183" s="2">
        <v>150.5</v>
      </c>
      <c r="K183" s="2">
        <v>118.4</v>
      </c>
      <c r="L183" s="2">
        <v>117.3</v>
      </c>
      <c r="M183" s="2">
        <v>140.5</v>
      </c>
      <c r="N183" s="2">
        <v>125.9</v>
      </c>
      <c r="O183" s="2">
        <v>146.80000000000001</v>
      </c>
      <c r="P183" s="2">
        <v>137.19999999999999</v>
      </c>
      <c r="Q183" s="2">
        <v>157.69999999999999</v>
      </c>
      <c r="R183" s="2">
        <v>136</v>
      </c>
      <c r="S183" s="2">
        <v>125.9</v>
      </c>
      <c r="T183" s="2">
        <v>134.4</v>
      </c>
      <c r="U183" s="2">
        <v>140.4</v>
      </c>
      <c r="V183" s="2">
        <v>127.3</v>
      </c>
      <c r="W183" s="2">
        <v>129.5</v>
      </c>
      <c r="X183" s="2">
        <v>129</v>
      </c>
      <c r="Y183" s="2">
        <v>116.3</v>
      </c>
      <c r="Z183" s="2">
        <v>126.2</v>
      </c>
      <c r="AA183" s="2">
        <v>137.1</v>
      </c>
      <c r="AB183" s="2">
        <v>125.5</v>
      </c>
      <c r="AC183" s="2">
        <v>125.8</v>
      </c>
      <c r="AD183" s="2">
        <v>134.1</v>
      </c>
    </row>
    <row r="184" spans="1:30" x14ac:dyDescent="0.25">
      <c r="A184" s="2" t="s">
        <v>34</v>
      </c>
      <c r="B184" s="2">
        <v>2018</v>
      </c>
      <c r="C184" s="2" t="s">
        <v>31</v>
      </c>
      <c r="D184" s="2">
        <v>136</v>
      </c>
      <c r="E184" s="2">
        <v>144.19999999999999</v>
      </c>
      <c r="F184" s="2">
        <v>143.69999999999999</v>
      </c>
      <c r="G184" s="2">
        <v>141.1</v>
      </c>
      <c r="H184" s="2">
        <v>120.7</v>
      </c>
      <c r="I184" s="2">
        <v>141.30000000000001</v>
      </c>
      <c r="J184" s="2">
        <v>151.6</v>
      </c>
      <c r="K184" s="2">
        <v>127.3</v>
      </c>
      <c r="L184" s="2">
        <v>118.8</v>
      </c>
      <c r="M184" s="2">
        <v>137.5</v>
      </c>
      <c r="N184" s="2">
        <v>129</v>
      </c>
      <c r="O184" s="2">
        <v>149.5</v>
      </c>
      <c r="P184" s="2">
        <v>139.19999999999999</v>
      </c>
      <c r="Q184" s="2">
        <v>154.69999999999999</v>
      </c>
      <c r="R184" s="2">
        <v>143.5</v>
      </c>
      <c r="S184" s="2">
        <v>135.5</v>
      </c>
      <c r="T184" s="2">
        <v>142.30000000000001</v>
      </c>
      <c r="U184" s="2">
        <v>140.4</v>
      </c>
      <c r="V184" s="2">
        <v>136.6</v>
      </c>
      <c r="W184" s="2">
        <v>134.9</v>
      </c>
      <c r="X184" s="2">
        <v>133.30000000000001</v>
      </c>
      <c r="Y184" s="2">
        <v>119.3</v>
      </c>
      <c r="Z184" s="2">
        <v>129.69999999999999</v>
      </c>
      <c r="AA184" s="2">
        <v>139</v>
      </c>
      <c r="AB184" s="2">
        <v>127.3</v>
      </c>
      <c r="AC184" s="2">
        <v>129.1</v>
      </c>
      <c r="AD184" s="2">
        <v>136.9</v>
      </c>
    </row>
    <row r="185" spans="1:30" x14ac:dyDescent="0.25">
      <c r="A185" s="2" t="s">
        <v>30</v>
      </c>
      <c r="B185" s="2">
        <v>2018</v>
      </c>
      <c r="C185" s="2" t="s">
        <v>35</v>
      </c>
      <c r="D185" s="2">
        <v>136.4</v>
      </c>
      <c r="E185" s="2">
        <v>143.69999999999999</v>
      </c>
      <c r="F185" s="2">
        <v>140.6</v>
      </c>
      <c r="G185" s="2">
        <v>141.5</v>
      </c>
      <c r="H185" s="2">
        <v>122.9</v>
      </c>
      <c r="I185" s="2">
        <v>149.4</v>
      </c>
      <c r="J185" s="2">
        <v>142.4</v>
      </c>
      <c r="K185" s="2">
        <v>130.19999999999999</v>
      </c>
      <c r="L185" s="2">
        <v>117.9</v>
      </c>
      <c r="M185" s="2">
        <v>135.6</v>
      </c>
      <c r="N185" s="2">
        <v>130.5</v>
      </c>
      <c r="O185" s="2">
        <v>151.69999999999999</v>
      </c>
      <c r="P185" s="2">
        <v>138.69999999999999</v>
      </c>
      <c r="Q185" s="2">
        <v>153.30000000000001</v>
      </c>
      <c r="R185" s="2">
        <v>148.69999999999999</v>
      </c>
      <c r="S185" s="2">
        <v>142.4</v>
      </c>
      <c r="T185" s="2">
        <v>147.80000000000001</v>
      </c>
      <c r="U185" s="2" t="s">
        <v>32</v>
      </c>
      <c r="V185" s="2">
        <v>142.4</v>
      </c>
      <c r="W185" s="2">
        <v>139.9</v>
      </c>
      <c r="X185" s="2">
        <v>136.19999999999999</v>
      </c>
      <c r="Y185" s="2">
        <v>123.3</v>
      </c>
      <c r="Z185" s="2">
        <v>134.30000000000001</v>
      </c>
      <c r="AA185" s="2">
        <v>141.5</v>
      </c>
      <c r="AB185" s="2">
        <v>128.80000000000001</v>
      </c>
      <c r="AC185" s="2">
        <v>132.5</v>
      </c>
      <c r="AD185" s="2">
        <v>138.5</v>
      </c>
    </row>
    <row r="186" spans="1:30" x14ac:dyDescent="0.25">
      <c r="A186" s="2" t="s">
        <v>33</v>
      </c>
      <c r="B186" s="2">
        <v>2018</v>
      </c>
      <c r="C186" s="2" t="s">
        <v>35</v>
      </c>
      <c r="D186" s="2">
        <v>134.80000000000001</v>
      </c>
      <c r="E186" s="2">
        <v>143</v>
      </c>
      <c r="F186" s="2">
        <v>139.9</v>
      </c>
      <c r="G186" s="2">
        <v>139.9</v>
      </c>
      <c r="H186" s="2">
        <v>116.2</v>
      </c>
      <c r="I186" s="2">
        <v>135.5</v>
      </c>
      <c r="J186" s="2">
        <v>136.9</v>
      </c>
      <c r="K186" s="2">
        <v>117</v>
      </c>
      <c r="L186" s="2">
        <v>115.4</v>
      </c>
      <c r="M186" s="2">
        <v>140.69999999999999</v>
      </c>
      <c r="N186" s="2">
        <v>125.9</v>
      </c>
      <c r="O186" s="2">
        <v>147.1</v>
      </c>
      <c r="P186" s="2">
        <v>135.6</v>
      </c>
      <c r="Q186" s="2">
        <v>159.30000000000001</v>
      </c>
      <c r="R186" s="2">
        <v>136.30000000000001</v>
      </c>
      <c r="S186" s="2">
        <v>126.1</v>
      </c>
      <c r="T186" s="2">
        <v>134.69999999999999</v>
      </c>
      <c r="U186" s="2">
        <v>141.30000000000001</v>
      </c>
      <c r="V186" s="2">
        <v>127.3</v>
      </c>
      <c r="W186" s="2">
        <v>129.9</v>
      </c>
      <c r="X186" s="2">
        <v>129.80000000000001</v>
      </c>
      <c r="Y186" s="2">
        <v>117.4</v>
      </c>
      <c r="Z186" s="2">
        <v>126.5</v>
      </c>
      <c r="AA186" s="2">
        <v>137.19999999999999</v>
      </c>
      <c r="AB186" s="2">
        <v>126.2</v>
      </c>
      <c r="AC186" s="2">
        <v>126.5</v>
      </c>
      <c r="AD186" s="2">
        <v>134</v>
      </c>
    </row>
    <row r="187" spans="1:30" x14ac:dyDescent="0.25">
      <c r="A187" s="2" t="s">
        <v>34</v>
      </c>
      <c r="B187" s="2">
        <v>2018</v>
      </c>
      <c r="C187" s="2" t="s">
        <v>35</v>
      </c>
      <c r="D187" s="2">
        <v>135.9</v>
      </c>
      <c r="E187" s="2">
        <v>143.5</v>
      </c>
      <c r="F187" s="2">
        <v>140.30000000000001</v>
      </c>
      <c r="G187" s="2">
        <v>140.9</v>
      </c>
      <c r="H187" s="2">
        <v>120.4</v>
      </c>
      <c r="I187" s="2">
        <v>142.9</v>
      </c>
      <c r="J187" s="2">
        <v>140.5</v>
      </c>
      <c r="K187" s="2">
        <v>125.8</v>
      </c>
      <c r="L187" s="2">
        <v>117.1</v>
      </c>
      <c r="M187" s="2">
        <v>137.30000000000001</v>
      </c>
      <c r="N187" s="2">
        <v>128.6</v>
      </c>
      <c r="O187" s="2">
        <v>149.6</v>
      </c>
      <c r="P187" s="2">
        <v>137.6</v>
      </c>
      <c r="Q187" s="2">
        <v>154.9</v>
      </c>
      <c r="R187" s="2">
        <v>143.80000000000001</v>
      </c>
      <c r="S187" s="2">
        <v>135.6</v>
      </c>
      <c r="T187" s="2">
        <v>142.6</v>
      </c>
      <c r="U187" s="2">
        <v>141.30000000000001</v>
      </c>
      <c r="V187" s="2">
        <v>136.69999999999999</v>
      </c>
      <c r="W187" s="2">
        <v>135.19999999999999</v>
      </c>
      <c r="X187" s="2">
        <v>133.80000000000001</v>
      </c>
      <c r="Y187" s="2">
        <v>120.2</v>
      </c>
      <c r="Z187" s="2">
        <v>129.9</v>
      </c>
      <c r="AA187" s="2">
        <v>139</v>
      </c>
      <c r="AB187" s="2">
        <v>127.7</v>
      </c>
      <c r="AC187" s="2">
        <v>129.6</v>
      </c>
      <c r="AD187" s="2">
        <v>136.4</v>
      </c>
    </row>
    <row r="188" spans="1:30" x14ac:dyDescent="0.25">
      <c r="A188" s="2" t="s">
        <v>30</v>
      </c>
      <c r="B188" s="2">
        <v>2018</v>
      </c>
      <c r="C188" s="2" t="s">
        <v>36</v>
      </c>
      <c r="D188" s="2">
        <v>136.80000000000001</v>
      </c>
      <c r="E188" s="2">
        <v>143.80000000000001</v>
      </c>
      <c r="F188" s="2">
        <v>140</v>
      </c>
      <c r="G188" s="2">
        <v>142</v>
      </c>
      <c r="H188" s="2">
        <v>123.2</v>
      </c>
      <c r="I188" s="2">
        <v>152.9</v>
      </c>
      <c r="J188" s="2">
        <v>138</v>
      </c>
      <c r="K188" s="2">
        <v>129.30000000000001</v>
      </c>
      <c r="L188" s="2">
        <v>117.1</v>
      </c>
      <c r="M188" s="2">
        <v>136.30000000000001</v>
      </c>
      <c r="N188" s="2">
        <v>131.19999999999999</v>
      </c>
      <c r="O188" s="2">
        <v>152.80000000000001</v>
      </c>
      <c r="P188" s="2">
        <v>138.6</v>
      </c>
      <c r="Q188" s="2">
        <v>155.1</v>
      </c>
      <c r="R188" s="2">
        <v>149.19999999999999</v>
      </c>
      <c r="S188" s="2">
        <v>143</v>
      </c>
      <c r="T188" s="2">
        <v>148.30000000000001</v>
      </c>
      <c r="U188" s="2" t="s">
        <v>32</v>
      </c>
      <c r="V188" s="2">
        <v>142.6</v>
      </c>
      <c r="W188" s="2">
        <v>139.9</v>
      </c>
      <c r="X188" s="2">
        <v>136.69999999999999</v>
      </c>
      <c r="Y188" s="2">
        <v>124.6</v>
      </c>
      <c r="Z188" s="2">
        <v>135.1</v>
      </c>
      <c r="AA188" s="2">
        <v>142.69999999999999</v>
      </c>
      <c r="AB188" s="2">
        <v>129.30000000000001</v>
      </c>
      <c r="AC188" s="2">
        <v>133.30000000000001</v>
      </c>
      <c r="AD188" s="2">
        <v>138.69999999999999</v>
      </c>
    </row>
    <row r="189" spans="1:30" x14ac:dyDescent="0.25">
      <c r="A189" s="2" t="s">
        <v>33</v>
      </c>
      <c r="B189" s="2">
        <v>2018</v>
      </c>
      <c r="C189" s="2" t="s">
        <v>36</v>
      </c>
      <c r="D189" s="2">
        <v>135</v>
      </c>
      <c r="E189" s="2">
        <v>143.1</v>
      </c>
      <c r="F189" s="2">
        <v>135.5</v>
      </c>
      <c r="G189" s="2">
        <v>139.9</v>
      </c>
      <c r="H189" s="2">
        <v>116.5</v>
      </c>
      <c r="I189" s="2">
        <v>138.5</v>
      </c>
      <c r="J189" s="2">
        <v>128</v>
      </c>
      <c r="K189" s="2">
        <v>115.5</v>
      </c>
      <c r="L189" s="2">
        <v>114.2</v>
      </c>
      <c r="M189" s="2">
        <v>140.69999999999999</v>
      </c>
      <c r="N189" s="2">
        <v>126.2</v>
      </c>
      <c r="O189" s="2">
        <v>147.6</v>
      </c>
      <c r="P189" s="2">
        <v>134.80000000000001</v>
      </c>
      <c r="Q189" s="2">
        <v>159.69999999999999</v>
      </c>
      <c r="R189" s="2">
        <v>136.69999999999999</v>
      </c>
      <c r="S189" s="2">
        <v>126.7</v>
      </c>
      <c r="T189" s="2">
        <v>135.19999999999999</v>
      </c>
      <c r="U189" s="2">
        <v>142</v>
      </c>
      <c r="V189" s="2">
        <v>126.4</v>
      </c>
      <c r="W189" s="2">
        <v>130.80000000000001</v>
      </c>
      <c r="X189" s="2">
        <v>130.5</v>
      </c>
      <c r="Y189" s="2">
        <v>117.8</v>
      </c>
      <c r="Z189" s="2">
        <v>126.8</v>
      </c>
      <c r="AA189" s="2">
        <v>137.80000000000001</v>
      </c>
      <c r="AB189" s="2">
        <v>126.7</v>
      </c>
      <c r="AC189" s="2">
        <v>127.1</v>
      </c>
      <c r="AD189" s="2">
        <v>134</v>
      </c>
    </row>
    <row r="190" spans="1:30" x14ac:dyDescent="0.25">
      <c r="A190" s="2" t="s">
        <v>34</v>
      </c>
      <c r="B190" s="2">
        <v>2018</v>
      </c>
      <c r="C190" s="2" t="s">
        <v>36</v>
      </c>
      <c r="D190" s="2">
        <v>136.19999999999999</v>
      </c>
      <c r="E190" s="2">
        <v>143.6</v>
      </c>
      <c r="F190" s="2">
        <v>138.30000000000001</v>
      </c>
      <c r="G190" s="2">
        <v>141.19999999999999</v>
      </c>
      <c r="H190" s="2">
        <v>120.7</v>
      </c>
      <c r="I190" s="2">
        <v>146.19999999999999</v>
      </c>
      <c r="J190" s="2">
        <v>134.6</v>
      </c>
      <c r="K190" s="2">
        <v>124.6</v>
      </c>
      <c r="L190" s="2">
        <v>116.1</v>
      </c>
      <c r="M190" s="2">
        <v>137.80000000000001</v>
      </c>
      <c r="N190" s="2">
        <v>129.1</v>
      </c>
      <c r="O190" s="2">
        <v>150.4</v>
      </c>
      <c r="P190" s="2">
        <v>137.19999999999999</v>
      </c>
      <c r="Q190" s="2">
        <v>156.30000000000001</v>
      </c>
      <c r="R190" s="2">
        <v>144.30000000000001</v>
      </c>
      <c r="S190" s="2">
        <v>136.19999999999999</v>
      </c>
      <c r="T190" s="2">
        <v>143.1</v>
      </c>
      <c r="U190" s="2">
        <v>142</v>
      </c>
      <c r="V190" s="2">
        <v>136.5</v>
      </c>
      <c r="W190" s="2">
        <v>135.6</v>
      </c>
      <c r="X190" s="2">
        <v>134.30000000000001</v>
      </c>
      <c r="Y190" s="2">
        <v>121</v>
      </c>
      <c r="Z190" s="2">
        <v>130.4</v>
      </c>
      <c r="AA190" s="2">
        <v>139.80000000000001</v>
      </c>
      <c r="AB190" s="2">
        <v>128.19999999999999</v>
      </c>
      <c r="AC190" s="2">
        <v>130.30000000000001</v>
      </c>
      <c r="AD190" s="2">
        <v>136.5</v>
      </c>
    </row>
    <row r="191" spans="1:30" x14ac:dyDescent="0.25">
      <c r="A191" s="2" t="s">
        <v>30</v>
      </c>
      <c r="B191" s="2">
        <v>2018</v>
      </c>
      <c r="C191" s="2" t="s">
        <v>37</v>
      </c>
      <c r="D191" s="2">
        <v>137.1</v>
      </c>
      <c r="E191" s="2">
        <v>144.5</v>
      </c>
      <c r="F191" s="2">
        <v>135.9</v>
      </c>
      <c r="G191" s="2">
        <v>142.4</v>
      </c>
      <c r="H191" s="2">
        <v>123.5</v>
      </c>
      <c r="I191" s="2">
        <v>156.4</v>
      </c>
      <c r="J191" s="2">
        <v>135.1</v>
      </c>
      <c r="K191" s="2">
        <v>128.4</v>
      </c>
      <c r="L191" s="2">
        <v>115.2</v>
      </c>
      <c r="M191" s="2">
        <v>137.19999999999999</v>
      </c>
      <c r="N191" s="2">
        <v>131.9</v>
      </c>
      <c r="O191" s="2">
        <v>153.80000000000001</v>
      </c>
      <c r="P191" s="2">
        <v>138.6</v>
      </c>
      <c r="Q191" s="2">
        <v>156.1</v>
      </c>
      <c r="R191" s="2">
        <v>150.1</v>
      </c>
      <c r="S191" s="2">
        <v>143.30000000000001</v>
      </c>
      <c r="T191" s="2">
        <v>149.1</v>
      </c>
      <c r="U191" s="2" t="s">
        <v>32</v>
      </c>
      <c r="V191" s="2">
        <v>143.80000000000001</v>
      </c>
      <c r="W191" s="2">
        <v>140.9</v>
      </c>
      <c r="X191" s="2">
        <v>137.6</v>
      </c>
      <c r="Y191" s="2">
        <v>125.3</v>
      </c>
      <c r="Z191" s="2">
        <v>136</v>
      </c>
      <c r="AA191" s="2">
        <v>143.69999999999999</v>
      </c>
      <c r="AB191" s="2">
        <v>130.4</v>
      </c>
      <c r="AC191" s="2">
        <v>134.19999999999999</v>
      </c>
      <c r="AD191" s="2">
        <v>139.1</v>
      </c>
    </row>
    <row r="192" spans="1:30" x14ac:dyDescent="0.25">
      <c r="A192" s="2" t="s">
        <v>33</v>
      </c>
      <c r="B192" s="2">
        <v>2018</v>
      </c>
      <c r="C192" s="2" t="s">
        <v>37</v>
      </c>
      <c r="D192" s="2">
        <v>135</v>
      </c>
      <c r="E192" s="2">
        <v>144.30000000000001</v>
      </c>
      <c r="F192" s="2">
        <v>130.80000000000001</v>
      </c>
      <c r="G192" s="2">
        <v>140.30000000000001</v>
      </c>
      <c r="H192" s="2">
        <v>116.6</v>
      </c>
      <c r="I192" s="2">
        <v>150.1</v>
      </c>
      <c r="J192" s="2">
        <v>127.6</v>
      </c>
      <c r="K192" s="2">
        <v>114</v>
      </c>
      <c r="L192" s="2">
        <v>110.6</v>
      </c>
      <c r="M192" s="2">
        <v>140.19999999999999</v>
      </c>
      <c r="N192" s="2">
        <v>126.5</v>
      </c>
      <c r="O192" s="2">
        <v>148.30000000000001</v>
      </c>
      <c r="P192" s="2">
        <v>135.69999999999999</v>
      </c>
      <c r="Q192" s="2">
        <v>159.19999999999999</v>
      </c>
      <c r="R192" s="2">
        <v>137.80000000000001</v>
      </c>
      <c r="S192" s="2">
        <v>127.4</v>
      </c>
      <c r="T192" s="2">
        <v>136.19999999999999</v>
      </c>
      <c r="U192" s="2">
        <v>142.9</v>
      </c>
      <c r="V192" s="2">
        <v>124.6</v>
      </c>
      <c r="W192" s="2">
        <v>131.80000000000001</v>
      </c>
      <c r="X192" s="2">
        <v>131.30000000000001</v>
      </c>
      <c r="Y192" s="2">
        <v>118.9</v>
      </c>
      <c r="Z192" s="2">
        <v>127.6</v>
      </c>
      <c r="AA192" s="2">
        <v>139.69999999999999</v>
      </c>
      <c r="AB192" s="2">
        <v>127.6</v>
      </c>
      <c r="AC192" s="2">
        <v>128.19999999999999</v>
      </c>
      <c r="AD192" s="2">
        <v>134.80000000000001</v>
      </c>
    </row>
    <row r="193" spans="1:30" x14ac:dyDescent="0.25">
      <c r="A193" s="2" t="s">
        <v>34</v>
      </c>
      <c r="B193" s="2">
        <v>2018</v>
      </c>
      <c r="C193" s="2" t="s">
        <v>37</v>
      </c>
      <c r="D193" s="2">
        <v>136.4</v>
      </c>
      <c r="E193" s="2">
        <v>144.4</v>
      </c>
      <c r="F193" s="2">
        <v>133.9</v>
      </c>
      <c r="G193" s="2">
        <v>141.6</v>
      </c>
      <c r="H193" s="2">
        <v>121</v>
      </c>
      <c r="I193" s="2">
        <v>153.5</v>
      </c>
      <c r="J193" s="2">
        <v>132.6</v>
      </c>
      <c r="K193" s="2">
        <v>123.5</v>
      </c>
      <c r="L193" s="2">
        <v>113.7</v>
      </c>
      <c r="M193" s="2">
        <v>138.19999999999999</v>
      </c>
      <c r="N193" s="2">
        <v>129.6</v>
      </c>
      <c r="O193" s="2">
        <v>151.19999999999999</v>
      </c>
      <c r="P193" s="2">
        <v>137.5</v>
      </c>
      <c r="Q193" s="2">
        <v>156.9</v>
      </c>
      <c r="R193" s="2">
        <v>145.30000000000001</v>
      </c>
      <c r="S193" s="2">
        <v>136.69999999999999</v>
      </c>
      <c r="T193" s="2">
        <v>144</v>
      </c>
      <c r="U193" s="2">
        <v>142.9</v>
      </c>
      <c r="V193" s="2">
        <v>136.5</v>
      </c>
      <c r="W193" s="2">
        <v>136.6</v>
      </c>
      <c r="X193" s="2">
        <v>135.19999999999999</v>
      </c>
      <c r="Y193" s="2">
        <v>121.9</v>
      </c>
      <c r="Z193" s="2">
        <v>131.30000000000001</v>
      </c>
      <c r="AA193" s="2">
        <v>141.4</v>
      </c>
      <c r="AB193" s="2">
        <v>129.19999999999999</v>
      </c>
      <c r="AC193" s="2">
        <v>131.30000000000001</v>
      </c>
      <c r="AD193" s="2">
        <v>137.1</v>
      </c>
    </row>
    <row r="194" spans="1:30" x14ac:dyDescent="0.25">
      <c r="A194" s="2" t="s">
        <v>30</v>
      </c>
      <c r="B194" s="2">
        <v>2018</v>
      </c>
      <c r="C194" s="2" t="s">
        <v>38</v>
      </c>
      <c r="D194" s="2">
        <v>137.4</v>
      </c>
      <c r="E194" s="2">
        <v>145.69999999999999</v>
      </c>
      <c r="F194" s="2">
        <v>135.5</v>
      </c>
      <c r="G194" s="2">
        <v>142.9</v>
      </c>
      <c r="H194" s="2">
        <v>123.6</v>
      </c>
      <c r="I194" s="2">
        <v>157.5</v>
      </c>
      <c r="J194" s="2">
        <v>137.80000000000001</v>
      </c>
      <c r="K194" s="2">
        <v>127.2</v>
      </c>
      <c r="L194" s="2">
        <v>111.8</v>
      </c>
      <c r="M194" s="2">
        <v>137.4</v>
      </c>
      <c r="N194" s="2">
        <v>132.19999999999999</v>
      </c>
      <c r="O194" s="2">
        <v>154.30000000000001</v>
      </c>
      <c r="P194" s="2">
        <v>139.1</v>
      </c>
      <c r="Q194" s="2">
        <v>157</v>
      </c>
      <c r="R194" s="2">
        <v>150.80000000000001</v>
      </c>
      <c r="S194" s="2">
        <v>144.1</v>
      </c>
      <c r="T194" s="2">
        <v>149.80000000000001</v>
      </c>
      <c r="U194" s="2" t="s">
        <v>32</v>
      </c>
      <c r="V194" s="2">
        <v>144.30000000000001</v>
      </c>
      <c r="W194" s="2">
        <v>141.80000000000001</v>
      </c>
      <c r="X194" s="2">
        <v>138.4</v>
      </c>
      <c r="Y194" s="2">
        <v>126.4</v>
      </c>
      <c r="Z194" s="2">
        <v>136.80000000000001</v>
      </c>
      <c r="AA194" s="2">
        <v>144.4</v>
      </c>
      <c r="AB194" s="2">
        <v>131.19999999999999</v>
      </c>
      <c r="AC194" s="2">
        <v>135.1</v>
      </c>
      <c r="AD194" s="2">
        <v>139.80000000000001</v>
      </c>
    </row>
    <row r="195" spans="1:30" x14ac:dyDescent="0.25">
      <c r="A195" s="2" t="s">
        <v>33</v>
      </c>
      <c r="B195" s="2">
        <v>2018</v>
      </c>
      <c r="C195" s="2" t="s">
        <v>38</v>
      </c>
      <c r="D195" s="2">
        <v>135</v>
      </c>
      <c r="E195" s="2">
        <v>148.19999999999999</v>
      </c>
      <c r="F195" s="2">
        <v>130.5</v>
      </c>
      <c r="G195" s="2">
        <v>140.69999999999999</v>
      </c>
      <c r="H195" s="2">
        <v>116.4</v>
      </c>
      <c r="I195" s="2">
        <v>151.30000000000001</v>
      </c>
      <c r="J195" s="2">
        <v>131.4</v>
      </c>
      <c r="K195" s="2">
        <v>112.8</v>
      </c>
      <c r="L195" s="2">
        <v>105.3</v>
      </c>
      <c r="M195" s="2">
        <v>139.6</v>
      </c>
      <c r="N195" s="2">
        <v>126.6</v>
      </c>
      <c r="O195" s="2">
        <v>148.69999999999999</v>
      </c>
      <c r="P195" s="2">
        <v>136.4</v>
      </c>
      <c r="Q195" s="2">
        <v>160.30000000000001</v>
      </c>
      <c r="R195" s="2">
        <v>138.6</v>
      </c>
      <c r="S195" s="2">
        <v>127.9</v>
      </c>
      <c r="T195" s="2">
        <v>137</v>
      </c>
      <c r="U195" s="2">
        <v>143.19999999999999</v>
      </c>
      <c r="V195" s="2">
        <v>124.7</v>
      </c>
      <c r="W195" s="2">
        <v>132.5</v>
      </c>
      <c r="X195" s="2">
        <v>132</v>
      </c>
      <c r="Y195" s="2">
        <v>119.8</v>
      </c>
      <c r="Z195" s="2">
        <v>128</v>
      </c>
      <c r="AA195" s="2">
        <v>140.4</v>
      </c>
      <c r="AB195" s="2">
        <v>128.1</v>
      </c>
      <c r="AC195" s="2">
        <v>128.9</v>
      </c>
      <c r="AD195" s="2">
        <v>135.4</v>
      </c>
    </row>
    <row r="196" spans="1:30" x14ac:dyDescent="0.25">
      <c r="A196" s="2" t="s">
        <v>34</v>
      </c>
      <c r="B196" s="2">
        <v>2018</v>
      </c>
      <c r="C196" s="2" t="s">
        <v>38</v>
      </c>
      <c r="D196" s="2">
        <v>136.6</v>
      </c>
      <c r="E196" s="2">
        <v>146.6</v>
      </c>
      <c r="F196" s="2">
        <v>133.6</v>
      </c>
      <c r="G196" s="2">
        <v>142.1</v>
      </c>
      <c r="H196" s="2">
        <v>121</v>
      </c>
      <c r="I196" s="2">
        <v>154.6</v>
      </c>
      <c r="J196" s="2">
        <v>135.6</v>
      </c>
      <c r="K196" s="2">
        <v>122.3</v>
      </c>
      <c r="L196" s="2">
        <v>109.6</v>
      </c>
      <c r="M196" s="2">
        <v>138.1</v>
      </c>
      <c r="N196" s="2">
        <v>129.9</v>
      </c>
      <c r="O196" s="2">
        <v>151.69999999999999</v>
      </c>
      <c r="P196" s="2">
        <v>138.1</v>
      </c>
      <c r="Q196" s="2">
        <v>157.9</v>
      </c>
      <c r="R196" s="2">
        <v>146</v>
      </c>
      <c r="S196" s="2">
        <v>137.4</v>
      </c>
      <c r="T196" s="2">
        <v>144.69999999999999</v>
      </c>
      <c r="U196" s="2">
        <v>143.19999999999999</v>
      </c>
      <c r="V196" s="2">
        <v>136.9</v>
      </c>
      <c r="W196" s="2">
        <v>137.4</v>
      </c>
      <c r="X196" s="2">
        <v>136</v>
      </c>
      <c r="Y196" s="2">
        <v>122.9</v>
      </c>
      <c r="Z196" s="2">
        <v>131.80000000000001</v>
      </c>
      <c r="AA196" s="2">
        <v>142.1</v>
      </c>
      <c r="AB196" s="2">
        <v>129.9</v>
      </c>
      <c r="AC196" s="2">
        <v>132.1</v>
      </c>
      <c r="AD196" s="2">
        <v>137.80000000000001</v>
      </c>
    </row>
    <row r="197" spans="1:30" x14ac:dyDescent="0.25">
      <c r="A197" s="2" t="s">
        <v>30</v>
      </c>
      <c r="B197" s="2">
        <v>2018</v>
      </c>
      <c r="C197" s="2" t="s">
        <v>39</v>
      </c>
      <c r="D197" s="2">
        <v>137.6</v>
      </c>
      <c r="E197" s="2">
        <v>148.1</v>
      </c>
      <c r="F197" s="2">
        <v>136.69999999999999</v>
      </c>
      <c r="G197" s="2">
        <v>143.19999999999999</v>
      </c>
      <c r="H197" s="2">
        <v>124</v>
      </c>
      <c r="I197" s="2">
        <v>154.1</v>
      </c>
      <c r="J197" s="2">
        <v>143.5</v>
      </c>
      <c r="K197" s="2">
        <v>126</v>
      </c>
      <c r="L197" s="2">
        <v>112.4</v>
      </c>
      <c r="M197" s="2">
        <v>137.6</v>
      </c>
      <c r="N197" s="2">
        <v>132.80000000000001</v>
      </c>
      <c r="O197" s="2">
        <v>154.30000000000001</v>
      </c>
      <c r="P197" s="2">
        <v>140</v>
      </c>
      <c r="Q197" s="2">
        <v>157.30000000000001</v>
      </c>
      <c r="R197" s="2">
        <v>151.30000000000001</v>
      </c>
      <c r="S197" s="2">
        <v>144.69999999999999</v>
      </c>
      <c r="T197" s="2">
        <v>150.30000000000001</v>
      </c>
      <c r="U197" s="2" t="s">
        <v>32</v>
      </c>
      <c r="V197" s="2">
        <v>145.1</v>
      </c>
      <c r="W197" s="2">
        <v>142.19999999999999</v>
      </c>
      <c r="X197" s="2">
        <v>138.4</v>
      </c>
      <c r="Y197" s="2">
        <v>127.4</v>
      </c>
      <c r="Z197" s="2">
        <v>137.80000000000001</v>
      </c>
      <c r="AA197" s="2">
        <v>145.1</v>
      </c>
      <c r="AB197" s="2">
        <v>131.4</v>
      </c>
      <c r="AC197" s="2">
        <v>135.6</v>
      </c>
      <c r="AD197" s="2">
        <v>140.5</v>
      </c>
    </row>
    <row r="198" spans="1:30" x14ac:dyDescent="0.25">
      <c r="A198" s="2" t="s">
        <v>33</v>
      </c>
      <c r="B198" s="2">
        <v>2018</v>
      </c>
      <c r="C198" s="2" t="s">
        <v>39</v>
      </c>
      <c r="D198" s="2">
        <v>135.30000000000001</v>
      </c>
      <c r="E198" s="2">
        <v>149.69999999999999</v>
      </c>
      <c r="F198" s="2">
        <v>133.9</v>
      </c>
      <c r="G198" s="2">
        <v>140.80000000000001</v>
      </c>
      <c r="H198" s="2">
        <v>116.6</v>
      </c>
      <c r="I198" s="2">
        <v>152.19999999999999</v>
      </c>
      <c r="J198" s="2">
        <v>144</v>
      </c>
      <c r="K198" s="2">
        <v>112.3</v>
      </c>
      <c r="L198" s="2">
        <v>108.4</v>
      </c>
      <c r="M198" s="2">
        <v>140</v>
      </c>
      <c r="N198" s="2">
        <v>126.7</v>
      </c>
      <c r="O198" s="2">
        <v>149</v>
      </c>
      <c r="P198" s="2">
        <v>138.4</v>
      </c>
      <c r="Q198" s="2">
        <v>161</v>
      </c>
      <c r="R198" s="2">
        <v>138.9</v>
      </c>
      <c r="S198" s="2">
        <v>128.69999999999999</v>
      </c>
      <c r="T198" s="2">
        <v>137.4</v>
      </c>
      <c r="U198" s="2">
        <v>142.5</v>
      </c>
      <c r="V198" s="2">
        <v>126.5</v>
      </c>
      <c r="W198" s="2">
        <v>133.1</v>
      </c>
      <c r="X198" s="2">
        <v>132.6</v>
      </c>
      <c r="Y198" s="2">
        <v>120.4</v>
      </c>
      <c r="Z198" s="2">
        <v>128.5</v>
      </c>
      <c r="AA198" s="2">
        <v>141.19999999999999</v>
      </c>
      <c r="AB198" s="2">
        <v>128.19999999999999</v>
      </c>
      <c r="AC198" s="2">
        <v>129.5</v>
      </c>
      <c r="AD198" s="2">
        <v>136.19999999999999</v>
      </c>
    </row>
    <row r="199" spans="1:30" x14ac:dyDescent="0.25">
      <c r="A199" s="2" t="s">
        <v>34</v>
      </c>
      <c r="B199" s="2">
        <v>2018</v>
      </c>
      <c r="C199" s="2" t="s">
        <v>39</v>
      </c>
      <c r="D199" s="2">
        <v>136.9</v>
      </c>
      <c r="E199" s="2">
        <v>148.69999999999999</v>
      </c>
      <c r="F199" s="2">
        <v>135.6</v>
      </c>
      <c r="G199" s="2">
        <v>142.30000000000001</v>
      </c>
      <c r="H199" s="2">
        <v>121.3</v>
      </c>
      <c r="I199" s="2">
        <v>153.19999999999999</v>
      </c>
      <c r="J199" s="2">
        <v>143.69999999999999</v>
      </c>
      <c r="K199" s="2">
        <v>121.4</v>
      </c>
      <c r="L199" s="2">
        <v>111.1</v>
      </c>
      <c r="M199" s="2">
        <v>138.4</v>
      </c>
      <c r="N199" s="2">
        <v>130.30000000000001</v>
      </c>
      <c r="O199" s="2">
        <v>151.80000000000001</v>
      </c>
      <c r="P199" s="2">
        <v>139.4</v>
      </c>
      <c r="Q199" s="2">
        <v>158.30000000000001</v>
      </c>
      <c r="R199" s="2">
        <v>146.4</v>
      </c>
      <c r="S199" s="2">
        <v>138.1</v>
      </c>
      <c r="T199" s="2">
        <v>145.19999999999999</v>
      </c>
      <c r="U199" s="2">
        <v>142.5</v>
      </c>
      <c r="V199" s="2">
        <v>138.1</v>
      </c>
      <c r="W199" s="2">
        <v>137.9</v>
      </c>
      <c r="X199" s="2">
        <v>136.19999999999999</v>
      </c>
      <c r="Y199" s="2">
        <v>123.7</v>
      </c>
      <c r="Z199" s="2">
        <v>132.6</v>
      </c>
      <c r="AA199" s="2">
        <v>142.80000000000001</v>
      </c>
      <c r="AB199" s="2">
        <v>130.1</v>
      </c>
      <c r="AC199" s="2">
        <v>132.6</v>
      </c>
      <c r="AD199" s="2">
        <v>138.5</v>
      </c>
    </row>
    <row r="200" spans="1:30" x14ac:dyDescent="0.25">
      <c r="A200" s="2" t="s">
        <v>30</v>
      </c>
      <c r="B200" s="2">
        <v>2018</v>
      </c>
      <c r="C200" s="2" t="s">
        <v>40</v>
      </c>
      <c r="D200" s="2">
        <v>138.4</v>
      </c>
      <c r="E200" s="2">
        <v>149.30000000000001</v>
      </c>
      <c r="F200" s="2">
        <v>139.30000000000001</v>
      </c>
      <c r="G200" s="2">
        <v>143.4</v>
      </c>
      <c r="H200" s="2">
        <v>124.1</v>
      </c>
      <c r="I200" s="2">
        <v>153.30000000000001</v>
      </c>
      <c r="J200" s="2">
        <v>154.19999999999999</v>
      </c>
      <c r="K200" s="2">
        <v>126.4</v>
      </c>
      <c r="L200" s="2">
        <v>114.3</v>
      </c>
      <c r="M200" s="2">
        <v>138.19999999999999</v>
      </c>
      <c r="N200" s="2">
        <v>132.80000000000001</v>
      </c>
      <c r="O200" s="2">
        <v>154.80000000000001</v>
      </c>
      <c r="P200" s="2">
        <v>142</v>
      </c>
      <c r="Q200" s="2">
        <v>156.1</v>
      </c>
      <c r="R200" s="2">
        <v>151.5</v>
      </c>
      <c r="S200" s="2">
        <v>145.1</v>
      </c>
      <c r="T200" s="2">
        <v>150.6</v>
      </c>
      <c r="U200" s="2" t="s">
        <v>32</v>
      </c>
      <c r="V200" s="2">
        <v>146.80000000000001</v>
      </c>
      <c r="W200" s="2">
        <v>143.1</v>
      </c>
      <c r="X200" s="2">
        <v>139</v>
      </c>
      <c r="Y200" s="2">
        <v>127.5</v>
      </c>
      <c r="Z200" s="2">
        <v>138.4</v>
      </c>
      <c r="AA200" s="2">
        <v>145.80000000000001</v>
      </c>
      <c r="AB200" s="2">
        <v>131.4</v>
      </c>
      <c r="AC200" s="2">
        <v>136</v>
      </c>
      <c r="AD200" s="2">
        <v>141.80000000000001</v>
      </c>
    </row>
    <row r="201" spans="1:30" x14ac:dyDescent="0.25">
      <c r="A201" s="2" t="s">
        <v>33</v>
      </c>
      <c r="B201" s="2">
        <v>2018</v>
      </c>
      <c r="C201" s="2" t="s">
        <v>40</v>
      </c>
      <c r="D201" s="2">
        <v>135.6</v>
      </c>
      <c r="E201" s="2">
        <v>148.6</v>
      </c>
      <c r="F201" s="2">
        <v>139.1</v>
      </c>
      <c r="G201" s="2">
        <v>141</v>
      </c>
      <c r="H201" s="2">
        <v>116.7</v>
      </c>
      <c r="I201" s="2">
        <v>149.69999999999999</v>
      </c>
      <c r="J201" s="2">
        <v>159.19999999999999</v>
      </c>
      <c r="K201" s="2">
        <v>112.6</v>
      </c>
      <c r="L201" s="2">
        <v>111.8</v>
      </c>
      <c r="M201" s="2">
        <v>140.30000000000001</v>
      </c>
      <c r="N201" s="2">
        <v>126.8</v>
      </c>
      <c r="O201" s="2">
        <v>149.4</v>
      </c>
      <c r="P201" s="2">
        <v>140.30000000000001</v>
      </c>
      <c r="Q201" s="2">
        <v>161.4</v>
      </c>
      <c r="R201" s="2">
        <v>139.6</v>
      </c>
      <c r="S201" s="2">
        <v>128.9</v>
      </c>
      <c r="T201" s="2">
        <v>137.9</v>
      </c>
      <c r="U201" s="2">
        <v>143.6</v>
      </c>
      <c r="V201" s="2">
        <v>128.1</v>
      </c>
      <c r="W201" s="2">
        <v>133.6</v>
      </c>
      <c r="X201" s="2">
        <v>133.6</v>
      </c>
      <c r="Y201" s="2">
        <v>120.1</v>
      </c>
      <c r="Z201" s="2">
        <v>129</v>
      </c>
      <c r="AA201" s="2">
        <v>144</v>
      </c>
      <c r="AB201" s="2">
        <v>128.19999999999999</v>
      </c>
      <c r="AC201" s="2">
        <v>130.19999999999999</v>
      </c>
      <c r="AD201" s="2">
        <v>137.5</v>
      </c>
    </row>
    <row r="202" spans="1:30" x14ac:dyDescent="0.25">
      <c r="A202" s="2" t="s">
        <v>34</v>
      </c>
      <c r="B202" s="2">
        <v>2018</v>
      </c>
      <c r="C202" s="2" t="s">
        <v>40</v>
      </c>
      <c r="D202" s="2">
        <v>137.5</v>
      </c>
      <c r="E202" s="2">
        <v>149.1</v>
      </c>
      <c r="F202" s="2">
        <v>139.19999999999999</v>
      </c>
      <c r="G202" s="2">
        <v>142.5</v>
      </c>
      <c r="H202" s="2">
        <v>121.4</v>
      </c>
      <c r="I202" s="2">
        <v>151.6</v>
      </c>
      <c r="J202" s="2">
        <v>155.9</v>
      </c>
      <c r="K202" s="2">
        <v>121.7</v>
      </c>
      <c r="L202" s="2">
        <v>113.5</v>
      </c>
      <c r="M202" s="2">
        <v>138.9</v>
      </c>
      <c r="N202" s="2">
        <v>130.30000000000001</v>
      </c>
      <c r="O202" s="2">
        <v>152.30000000000001</v>
      </c>
      <c r="P202" s="2">
        <v>141.4</v>
      </c>
      <c r="Q202" s="2">
        <v>157.5</v>
      </c>
      <c r="R202" s="2">
        <v>146.80000000000001</v>
      </c>
      <c r="S202" s="2">
        <v>138.4</v>
      </c>
      <c r="T202" s="2">
        <v>145.6</v>
      </c>
      <c r="U202" s="2">
        <v>143.6</v>
      </c>
      <c r="V202" s="2">
        <v>139.69999999999999</v>
      </c>
      <c r="W202" s="2">
        <v>138.6</v>
      </c>
      <c r="X202" s="2">
        <v>137</v>
      </c>
      <c r="Y202" s="2">
        <v>123.6</v>
      </c>
      <c r="Z202" s="2">
        <v>133.1</v>
      </c>
      <c r="AA202" s="2">
        <v>144.69999999999999</v>
      </c>
      <c r="AB202" s="2">
        <v>130.1</v>
      </c>
      <c r="AC202" s="2">
        <v>133.19999999999999</v>
      </c>
      <c r="AD202" s="2">
        <v>139.80000000000001</v>
      </c>
    </row>
    <row r="203" spans="1:30" x14ac:dyDescent="0.25">
      <c r="A203" s="2" t="s">
        <v>30</v>
      </c>
      <c r="B203" s="2">
        <v>2018</v>
      </c>
      <c r="C203" s="2" t="s">
        <v>41</v>
      </c>
      <c r="D203" s="2">
        <v>139.19999999999999</v>
      </c>
      <c r="E203" s="2">
        <v>148.80000000000001</v>
      </c>
      <c r="F203" s="2">
        <v>139.1</v>
      </c>
      <c r="G203" s="2">
        <v>143.5</v>
      </c>
      <c r="H203" s="2">
        <v>125</v>
      </c>
      <c r="I203" s="2">
        <v>154.4</v>
      </c>
      <c r="J203" s="2">
        <v>156.30000000000001</v>
      </c>
      <c r="K203" s="2">
        <v>126.8</v>
      </c>
      <c r="L203" s="2">
        <v>115.4</v>
      </c>
      <c r="M203" s="2">
        <v>138.6</v>
      </c>
      <c r="N203" s="2">
        <v>133.80000000000001</v>
      </c>
      <c r="O203" s="2">
        <v>155.19999999999999</v>
      </c>
      <c r="P203" s="2">
        <v>142.69999999999999</v>
      </c>
      <c r="Q203" s="2">
        <v>156.4</v>
      </c>
      <c r="R203" s="2">
        <v>152.1</v>
      </c>
      <c r="S203" s="2">
        <v>145.80000000000001</v>
      </c>
      <c r="T203" s="2">
        <v>151.30000000000001</v>
      </c>
      <c r="U203" s="2" t="s">
        <v>32</v>
      </c>
      <c r="V203" s="2">
        <v>147.69999999999999</v>
      </c>
      <c r="W203" s="2">
        <v>143.80000000000001</v>
      </c>
      <c r="X203" s="2">
        <v>139.4</v>
      </c>
      <c r="Y203" s="2">
        <v>128.30000000000001</v>
      </c>
      <c r="Z203" s="2">
        <v>138.6</v>
      </c>
      <c r="AA203" s="2">
        <v>146.9</v>
      </c>
      <c r="AB203" s="2">
        <v>131.30000000000001</v>
      </c>
      <c r="AC203" s="2">
        <v>136.6</v>
      </c>
      <c r="AD203" s="2">
        <v>142.5</v>
      </c>
    </row>
    <row r="204" spans="1:30" x14ac:dyDescent="0.25">
      <c r="A204" s="2" t="s">
        <v>33</v>
      </c>
      <c r="B204" s="2">
        <v>2018</v>
      </c>
      <c r="C204" s="2" t="s">
        <v>41</v>
      </c>
      <c r="D204" s="2">
        <v>136.5</v>
      </c>
      <c r="E204" s="2">
        <v>146.4</v>
      </c>
      <c r="F204" s="2">
        <v>136.6</v>
      </c>
      <c r="G204" s="2">
        <v>141.19999999999999</v>
      </c>
      <c r="H204" s="2">
        <v>117.4</v>
      </c>
      <c r="I204" s="2">
        <v>146.30000000000001</v>
      </c>
      <c r="J204" s="2">
        <v>157.30000000000001</v>
      </c>
      <c r="K204" s="2">
        <v>113.6</v>
      </c>
      <c r="L204" s="2">
        <v>113.3</v>
      </c>
      <c r="M204" s="2">
        <v>141.1</v>
      </c>
      <c r="N204" s="2">
        <v>127.4</v>
      </c>
      <c r="O204" s="2">
        <v>150.4</v>
      </c>
      <c r="P204" s="2">
        <v>140.1</v>
      </c>
      <c r="Q204" s="2">
        <v>162.1</v>
      </c>
      <c r="R204" s="2">
        <v>140</v>
      </c>
      <c r="S204" s="2">
        <v>129</v>
      </c>
      <c r="T204" s="2">
        <v>138.30000000000001</v>
      </c>
      <c r="U204" s="2">
        <v>144.6</v>
      </c>
      <c r="V204" s="2">
        <v>129.80000000000001</v>
      </c>
      <c r="W204" s="2">
        <v>134.4</v>
      </c>
      <c r="X204" s="2">
        <v>134.9</v>
      </c>
      <c r="Y204" s="2">
        <v>120.7</v>
      </c>
      <c r="Z204" s="2">
        <v>129.80000000000001</v>
      </c>
      <c r="AA204" s="2">
        <v>145.30000000000001</v>
      </c>
      <c r="AB204" s="2">
        <v>128.30000000000001</v>
      </c>
      <c r="AC204" s="2">
        <v>131</v>
      </c>
      <c r="AD204" s="2">
        <v>138</v>
      </c>
    </row>
    <row r="205" spans="1:30" x14ac:dyDescent="0.25">
      <c r="A205" s="2" t="s">
        <v>34</v>
      </c>
      <c r="B205" s="2">
        <v>2018</v>
      </c>
      <c r="C205" s="2" t="s">
        <v>41</v>
      </c>
      <c r="D205" s="2">
        <v>138.30000000000001</v>
      </c>
      <c r="E205" s="2">
        <v>148</v>
      </c>
      <c r="F205" s="2">
        <v>138.1</v>
      </c>
      <c r="G205" s="2">
        <v>142.6</v>
      </c>
      <c r="H205" s="2">
        <v>122.2</v>
      </c>
      <c r="I205" s="2">
        <v>150.6</v>
      </c>
      <c r="J205" s="2">
        <v>156.6</v>
      </c>
      <c r="K205" s="2">
        <v>122.4</v>
      </c>
      <c r="L205" s="2">
        <v>114.7</v>
      </c>
      <c r="M205" s="2">
        <v>139.4</v>
      </c>
      <c r="N205" s="2">
        <v>131.1</v>
      </c>
      <c r="O205" s="2">
        <v>153</v>
      </c>
      <c r="P205" s="2">
        <v>141.69999999999999</v>
      </c>
      <c r="Q205" s="2">
        <v>157.9</v>
      </c>
      <c r="R205" s="2">
        <v>147.30000000000001</v>
      </c>
      <c r="S205" s="2">
        <v>138.80000000000001</v>
      </c>
      <c r="T205" s="2">
        <v>146.1</v>
      </c>
      <c r="U205" s="2">
        <v>144.6</v>
      </c>
      <c r="V205" s="2">
        <v>140.9</v>
      </c>
      <c r="W205" s="2">
        <v>139.4</v>
      </c>
      <c r="X205" s="2">
        <v>137.69999999999999</v>
      </c>
      <c r="Y205" s="2">
        <v>124.3</v>
      </c>
      <c r="Z205" s="2">
        <v>133.6</v>
      </c>
      <c r="AA205" s="2">
        <v>146</v>
      </c>
      <c r="AB205" s="2">
        <v>130.1</v>
      </c>
      <c r="AC205" s="2">
        <v>133.9</v>
      </c>
      <c r="AD205" s="2">
        <v>140.4</v>
      </c>
    </row>
    <row r="206" spans="1:30" x14ac:dyDescent="0.25">
      <c r="A206" s="2" t="s">
        <v>30</v>
      </c>
      <c r="B206" s="2">
        <v>2018</v>
      </c>
      <c r="C206" s="2" t="s">
        <v>42</v>
      </c>
      <c r="D206" s="2">
        <v>139.4</v>
      </c>
      <c r="E206" s="2">
        <v>147.19999999999999</v>
      </c>
      <c r="F206" s="2">
        <v>136.6</v>
      </c>
      <c r="G206" s="2">
        <v>143.69999999999999</v>
      </c>
      <c r="H206" s="2">
        <v>124.6</v>
      </c>
      <c r="I206" s="2">
        <v>150.1</v>
      </c>
      <c r="J206" s="2">
        <v>149.4</v>
      </c>
      <c r="K206" s="2">
        <v>125.4</v>
      </c>
      <c r="L206" s="2">
        <v>114.4</v>
      </c>
      <c r="M206" s="2">
        <v>138.69999999999999</v>
      </c>
      <c r="N206" s="2">
        <v>133.1</v>
      </c>
      <c r="O206" s="2">
        <v>155.9</v>
      </c>
      <c r="P206" s="2">
        <v>141.30000000000001</v>
      </c>
      <c r="Q206" s="2">
        <v>157.69999999999999</v>
      </c>
      <c r="R206" s="2">
        <v>152.1</v>
      </c>
      <c r="S206" s="2">
        <v>146.1</v>
      </c>
      <c r="T206" s="2">
        <v>151.30000000000001</v>
      </c>
      <c r="U206" s="2" t="s">
        <v>32</v>
      </c>
      <c r="V206" s="2">
        <v>149</v>
      </c>
      <c r="W206" s="2">
        <v>144</v>
      </c>
      <c r="X206" s="2">
        <v>140</v>
      </c>
      <c r="Y206" s="2">
        <v>129.9</v>
      </c>
      <c r="Z206" s="2">
        <v>140</v>
      </c>
      <c r="AA206" s="2">
        <v>147.6</v>
      </c>
      <c r="AB206" s="2">
        <v>132</v>
      </c>
      <c r="AC206" s="2">
        <v>137.4</v>
      </c>
      <c r="AD206" s="2">
        <v>142.1</v>
      </c>
    </row>
    <row r="207" spans="1:30" x14ac:dyDescent="0.25">
      <c r="A207" s="2" t="s">
        <v>33</v>
      </c>
      <c r="B207" s="2">
        <v>2018</v>
      </c>
      <c r="C207" s="2" t="s">
        <v>42</v>
      </c>
      <c r="D207" s="2">
        <v>137</v>
      </c>
      <c r="E207" s="2">
        <v>143.1</v>
      </c>
      <c r="F207" s="2">
        <v>132.80000000000001</v>
      </c>
      <c r="G207" s="2">
        <v>141.5</v>
      </c>
      <c r="H207" s="2">
        <v>117.8</v>
      </c>
      <c r="I207" s="2">
        <v>140</v>
      </c>
      <c r="J207" s="2">
        <v>151.30000000000001</v>
      </c>
      <c r="K207" s="2">
        <v>113.5</v>
      </c>
      <c r="L207" s="2">
        <v>112.3</v>
      </c>
      <c r="M207" s="2">
        <v>141.19999999999999</v>
      </c>
      <c r="N207" s="2">
        <v>127.7</v>
      </c>
      <c r="O207" s="2">
        <v>151.30000000000001</v>
      </c>
      <c r="P207" s="2">
        <v>138.9</v>
      </c>
      <c r="Q207" s="2">
        <v>163.30000000000001</v>
      </c>
      <c r="R207" s="2">
        <v>140.80000000000001</v>
      </c>
      <c r="S207" s="2">
        <v>129.30000000000001</v>
      </c>
      <c r="T207" s="2">
        <v>139.1</v>
      </c>
      <c r="U207" s="2">
        <v>145.30000000000001</v>
      </c>
      <c r="V207" s="2">
        <v>131.19999999999999</v>
      </c>
      <c r="W207" s="2">
        <v>134.9</v>
      </c>
      <c r="X207" s="2">
        <v>135.69999999999999</v>
      </c>
      <c r="Y207" s="2">
        <v>122.5</v>
      </c>
      <c r="Z207" s="2">
        <v>130.19999999999999</v>
      </c>
      <c r="AA207" s="2">
        <v>145.19999999999999</v>
      </c>
      <c r="AB207" s="2">
        <v>129.30000000000001</v>
      </c>
      <c r="AC207" s="2">
        <v>131.9</v>
      </c>
      <c r="AD207" s="2">
        <v>138.1</v>
      </c>
    </row>
    <row r="208" spans="1:30" x14ac:dyDescent="0.25">
      <c r="A208" s="2" t="s">
        <v>34</v>
      </c>
      <c r="B208" s="2">
        <v>2018</v>
      </c>
      <c r="C208" s="2" t="s">
        <v>42</v>
      </c>
      <c r="D208" s="2">
        <v>138.6</v>
      </c>
      <c r="E208" s="2">
        <v>145.80000000000001</v>
      </c>
      <c r="F208" s="2">
        <v>135.1</v>
      </c>
      <c r="G208" s="2">
        <v>142.9</v>
      </c>
      <c r="H208" s="2">
        <v>122.1</v>
      </c>
      <c r="I208" s="2">
        <v>145.4</v>
      </c>
      <c r="J208" s="2">
        <v>150</v>
      </c>
      <c r="K208" s="2">
        <v>121.4</v>
      </c>
      <c r="L208" s="2">
        <v>113.7</v>
      </c>
      <c r="M208" s="2">
        <v>139.5</v>
      </c>
      <c r="N208" s="2">
        <v>130.80000000000001</v>
      </c>
      <c r="O208" s="2">
        <v>153.80000000000001</v>
      </c>
      <c r="P208" s="2">
        <v>140.4</v>
      </c>
      <c r="Q208" s="2">
        <v>159.19999999999999</v>
      </c>
      <c r="R208" s="2">
        <v>147.69999999999999</v>
      </c>
      <c r="S208" s="2">
        <v>139.1</v>
      </c>
      <c r="T208" s="2">
        <v>146.5</v>
      </c>
      <c r="U208" s="2">
        <v>145.30000000000001</v>
      </c>
      <c r="V208" s="2">
        <v>142.30000000000001</v>
      </c>
      <c r="W208" s="2">
        <v>139.69999999999999</v>
      </c>
      <c r="X208" s="2">
        <v>138.4</v>
      </c>
      <c r="Y208" s="2">
        <v>126</v>
      </c>
      <c r="Z208" s="2">
        <v>134.5</v>
      </c>
      <c r="AA208" s="2">
        <v>146.19999999999999</v>
      </c>
      <c r="AB208" s="2">
        <v>130.9</v>
      </c>
      <c r="AC208" s="2">
        <v>134.69999999999999</v>
      </c>
      <c r="AD208" s="2">
        <v>140.19999999999999</v>
      </c>
    </row>
    <row r="209" spans="1:30" x14ac:dyDescent="0.25">
      <c r="A209" s="2" t="s">
        <v>30</v>
      </c>
      <c r="B209" s="2">
        <v>2018</v>
      </c>
      <c r="C209" s="2" t="s">
        <v>43</v>
      </c>
      <c r="D209" s="2">
        <v>139.30000000000001</v>
      </c>
      <c r="E209" s="2">
        <v>147.6</v>
      </c>
      <c r="F209" s="2">
        <v>134.6</v>
      </c>
      <c r="G209" s="2">
        <v>141.9</v>
      </c>
      <c r="H209" s="2">
        <v>123.5</v>
      </c>
      <c r="I209" s="2">
        <v>144.5</v>
      </c>
      <c r="J209" s="2">
        <v>147.6</v>
      </c>
      <c r="K209" s="2">
        <v>121.4</v>
      </c>
      <c r="L209" s="2">
        <v>112.3</v>
      </c>
      <c r="M209" s="2">
        <v>139.5</v>
      </c>
      <c r="N209" s="2">
        <v>134.6</v>
      </c>
      <c r="O209" s="2">
        <v>155.19999999999999</v>
      </c>
      <c r="P209" s="2">
        <v>140.19999999999999</v>
      </c>
      <c r="Q209" s="2">
        <v>159.6</v>
      </c>
      <c r="R209" s="2">
        <v>150.69999999999999</v>
      </c>
      <c r="S209" s="2">
        <v>144.5</v>
      </c>
      <c r="T209" s="2">
        <v>149.80000000000001</v>
      </c>
      <c r="U209" s="2" t="s">
        <v>32</v>
      </c>
      <c r="V209" s="2">
        <v>149.69999999999999</v>
      </c>
      <c r="W209" s="2">
        <v>147.5</v>
      </c>
      <c r="X209" s="2">
        <v>144.80000000000001</v>
      </c>
      <c r="Y209" s="2">
        <v>130.80000000000001</v>
      </c>
      <c r="Z209" s="2">
        <v>140.1</v>
      </c>
      <c r="AA209" s="2">
        <v>148</v>
      </c>
      <c r="AB209" s="2">
        <v>134.4</v>
      </c>
      <c r="AC209" s="2">
        <v>139.80000000000001</v>
      </c>
      <c r="AD209" s="2">
        <v>142.19999999999999</v>
      </c>
    </row>
    <row r="210" spans="1:30" x14ac:dyDescent="0.25">
      <c r="A210" s="2" t="s">
        <v>33</v>
      </c>
      <c r="B210" s="2">
        <v>2018</v>
      </c>
      <c r="C210" s="2" t="s">
        <v>43</v>
      </c>
      <c r="D210" s="2">
        <v>137.6</v>
      </c>
      <c r="E210" s="2">
        <v>144.9</v>
      </c>
      <c r="F210" s="2">
        <v>133.5</v>
      </c>
      <c r="G210" s="2">
        <v>141.5</v>
      </c>
      <c r="H210" s="2">
        <v>118</v>
      </c>
      <c r="I210" s="2">
        <v>139.5</v>
      </c>
      <c r="J210" s="2">
        <v>153</v>
      </c>
      <c r="K210" s="2">
        <v>113.2</v>
      </c>
      <c r="L210" s="2">
        <v>112.8</v>
      </c>
      <c r="M210" s="2">
        <v>141.1</v>
      </c>
      <c r="N210" s="2">
        <v>127.6</v>
      </c>
      <c r="O210" s="2">
        <v>152</v>
      </c>
      <c r="P210" s="2">
        <v>139.4</v>
      </c>
      <c r="Q210" s="2">
        <v>164</v>
      </c>
      <c r="R210" s="2">
        <v>141.5</v>
      </c>
      <c r="S210" s="2">
        <v>129.80000000000001</v>
      </c>
      <c r="T210" s="2">
        <v>139.69999999999999</v>
      </c>
      <c r="U210" s="2">
        <v>146.30000000000001</v>
      </c>
      <c r="V210" s="2">
        <v>133.4</v>
      </c>
      <c r="W210" s="2">
        <v>135.1</v>
      </c>
      <c r="X210" s="2">
        <v>136.19999999999999</v>
      </c>
      <c r="Y210" s="2">
        <v>123.3</v>
      </c>
      <c r="Z210" s="2">
        <v>130.69999999999999</v>
      </c>
      <c r="AA210" s="2">
        <v>145.5</v>
      </c>
      <c r="AB210" s="2">
        <v>130.4</v>
      </c>
      <c r="AC210" s="2">
        <v>132.5</v>
      </c>
      <c r="AD210" s="2">
        <v>138.9</v>
      </c>
    </row>
    <row r="211" spans="1:30" x14ac:dyDescent="0.25">
      <c r="A211" s="2" t="s">
        <v>34</v>
      </c>
      <c r="B211" s="2">
        <v>2018</v>
      </c>
      <c r="C211" s="2" t="s">
        <v>43</v>
      </c>
      <c r="D211" s="2">
        <v>137.4</v>
      </c>
      <c r="E211" s="2">
        <v>149.5</v>
      </c>
      <c r="F211" s="2">
        <v>137.30000000000001</v>
      </c>
      <c r="G211" s="2">
        <v>141.9</v>
      </c>
      <c r="H211" s="2">
        <v>121.1</v>
      </c>
      <c r="I211" s="2">
        <v>142.5</v>
      </c>
      <c r="J211" s="2">
        <v>146.69999999999999</v>
      </c>
      <c r="K211" s="2">
        <v>119.1</v>
      </c>
      <c r="L211" s="2">
        <v>111.9</v>
      </c>
      <c r="M211" s="2">
        <v>141</v>
      </c>
      <c r="N211" s="2">
        <v>133.6</v>
      </c>
      <c r="O211" s="2">
        <v>154.5</v>
      </c>
      <c r="P211" s="2">
        <v>139.69999999999999</v>
      </c>
      <c r="Q211" s="2">
        <v>162.6</v>
      </c>
      <c r="R211" s="2">
        <v>148</v>
      </c>
      <c r="S211" s="2">
        <v>139.19999999999999</v>
      </c>
      <c r="T211" s="2">
        <v>146.80000000000001</v>
      </c>
      <c r="U211" s="2">
        <v>146.9</v>
      </c>
      <c r="V211" s="2">
        <v>145.30000000000001</v>
      </c>
      <c r="W211" s="2">
        <v>142.19999999999999</v>
      </c>
      <c r="X211" s="2">
        <v>142.1</v>
      </c>
      <c r="Y211" s="2">
        <v>125.5</v>
      </c>
      <c r="Z211" s="2">
        <v>136.5</v>
      </c>
      <c r="AA211" s="2">
        <v>147.80000000000001</v>
      </c>
      <c r="AB211" s="2">
        <v>132</v>
      </c>
      <c r="AC211" s="2">
        <v>136.30000000000001</v>
      </c>
      <c r="AD211" s="2">
        <v>140.80000000000001</v>
      </c>
    </row>
    <row r="212" spans="1:30" x14ac:dyDescent="0.25">
      <c r="A212" s="2" t="s">
        <v>30</v>
      </c>
      <c r="B212" s="2">
        <v>2018</v>
      </c>
      <c r="C212" s="2" t="s">
        <v>45</v>
      </c>
      <c r="D212" s="2">
        <v>137.1</v>
      </c>
      <c r="E212" s="2">
        <v>150.80000000000001</v>
      </c>
      <c r="F212" s="2">
        <v>136.69999999999999</v>
      </c>
      <c r="G212" s="2">
        <v>141.9</v>
      </c>
      <c r="H212" s="2">
        <v>122.8</v>
      </c>
      <c r="I212" s="2">
        <v>143.9</v>
      </c>
      <c r="J212" s="2">
        <v>147.5</v>
      </c>
      <c r="K212" s="2">
        <v>121</v>
      </c>
      <c r="L212" s="2">
        <v>111.6</v>
      </c>
      <c r="M212" s="2">
        <v>140.6</v>
      </c>
      <c r="N212" s="2">
        <v>137.5</v>
      </c>
      <c r="O212" s="2">
        <v>156.1</v>
      </c>
      <c r="P212" s="2">
        <v>140</v>
      </c>
      <c r="Q212" s="2">
        <v>161.9</v>
      </c>
      <c r="R212" s="2">
        <v>151.69999999999999</v>
      </c>
      <c r="S212" s="2">
        <v>145.5</v>
      </c>
      <c r="T212" s="2">
        <v>150.80000000000001</v>
      </c>
      <c r="U212" s="2" t="s">
        <v>32</v>
      </c>
      <c r="V212" s="2">
        <v>150.30000000000001</v>
      </c>
      <c r="W212" s="2">
        <v>148</v>
      </c>
      <c r="X212" s="2">
        <v>145.4</v>
      </c>
      <c r="Y212" s="2">
        <v>130.30000000000001</v>
      </c>
      <c r="Z212" s="2">
        <v>143.1</v>
      </c>
      <c r="AA212" s="2">
        <v>150.19999999999999</v>
      </c>
      <c r="AB212" s="2">
        <v>133.1</v>
      </c>
      <c r="AC212" s="2">
        <v>140.1</v>
      </c>
      <c r="AD212" s="2">
        <v>142.4</v>
      </c>
    </row>
    <row r="213" spans="1:30" x14ac:dyDescent="0.25">
      <c r="A213" s="2" t="s">
        <v>33</v>
      </c>
      <c r="B213" s="2">
        <v>2018</v>
      </c>
      <c r="C213" s="2" t="s">
        <v>45</v>
      </c>
      <c r="D213" s="2">
        <v>138.1</v>
      </c>
      <c r="E213" s="2">
        <v>146.30000000000001</v>
      </c>
      <c r="F213" s="2">
        <v>137.80000000000001</v>
      </c>
      <c r="G213" s="2">
        <v>141.6</v>
      </c>
      <c r="H213" s="2">
        <v>118.1</v>
      </c>
      <c r="I213" s="2">
        <v>141.5</v>
      </c>
      <c r="J213" s="2">
        <v>145.19999999999999</v>
      </c>
      <c r="K213" s="2">
        <v>115.3</v>
      </c>
      <c r="L213" s="2">
        <v>112.5</v>
      </c>
      <c r="M213" s="2">
        <v>141.4</v>
      </c>
      <c r="N213" s="2">
        <v>128</v>
      </c>
      <c r="O213" s="2">
        <v>152.6</v>
      </c>
      <c r="P213" s="2">
        <v>139.1</v>
      </c>
      <c r="Q213" s="2">
        <v>164.4</v>
      </c>
      <c r="R213" s="2">
        <v>142.4</v>
      </c>
      <c r="S213" s="2">
        <v>130.19999999999999</v>
      </c>
      <c r="T213" s="2">
        <v>140.5</v>
      </c>
      <c r="U213" s="2">
        <v>146.9</v>
      </c>
      <c r="V213" s="2">
        <v>136.69999999999999</v>
      </c>
      <c r="W213" s="2">
        <v>135.80000000000001</v>
      </c>
      <c r="X213" s="2">
        <v>136.80000000000001</v>
      </c>
      <c r="Y213" s="2">
        <v>121.2</v>
      </c>
      <c r="Z213" s="2">
        <v>131.30000000000001</v>
      </c>
      <c r="AA213" s="2">
        <v>146.1</v>
      </c>
      <c r="AB213" s="2">
        <v>130.5</v>
      </c>
      <c r="AC213" s="2">
        <v>132.19999999999999</v>
      </c>
      <c r="AD213" s="2">
        <v>139</v>
      </c>
    </row>
    <row r="214" spans="1:30" x14ac:dyDescent="0.25">
      <c r="A214" s="2" t="s">
        <v>34</v>
      </c>
      <c r="B214" s="2">
        <v>2018</v>
      </c>
      <c r="C214" s="2" t="s">
        <v>45</v>
      </c>
      <c r="D214" s="2">
        <v>137.4</v>
      </c>
      <c r="E214" s="2">
        <v>149.19999999999999</v>
      </c>
      <c r="F214" s="2">
        <v>137.1</v>
      </c>
      <c r="G214" s="2">
        <v>141.80000000000001</v>
      </c>
      <c r="H214" s="2">
        <v>121.1</v>
      </c>
      <c r="I214" s="2">
        <v>142.80000000000001</v>
      </c>
      <c r="J214" s="2">
        <v>146.69999999999999</v>
      </c>
      <c r="K214" s="2">
        <v>119.1</v>
      </c>
      <c r="L214" s="2">
        <v>111.9</v>
      </c>
      <c r="M214" s="2">
        <v>140.9</v>
      </c>
      <c r="N214" s="2">
        <v>133.5</v>
      </c>
      <c r="O214" s="2">
        <v>154.5</v>
      </c>
      <c r="P214" s="2">
        <v>139.69999999999999</v>
      </c>
      <c r="Q214" s="2">
        <v>162.6</v>
      </c>
      <c r="R214" s="2">
        <v>148</v>
      </c>
      <c r="S214" s="2">
        <v>139.1</v>
      </c>
      <c r="T214" s="2">
        <v>146.69999999999999</v>
      </c>
      <c r="U214" s="2">
        <v>146.9</v>
      </c>
      <c r="V214" s="2">
        <v>145.1</v>
      </c>
      <c r="W214" s="2">
        <v>142.19999999999999</v>
      </c>
      <c r="X214" s="2">
        <v>142.1</v>
      </c>
      <c r="Y214" s="2">
        <v>125.5</v>
      </c>
      <c r="Z214" s="2">
        <v>136.5</v>
      </c>
      <c r="AA214" s="2">
        <v>147.80000000000001</v>
      </c>
      <c r="AB214" s="2">
        <v>132</v>
      </c>
      <c r="AC214" s="2">
        <v>136.30000000000001</v>
      </c>
      <c r="AD214" s="2">
        <v>140.80000000000001</v>
      </c>
    </row>
    <row r="215" spans="1:30" x14ac:dyDescent="0.25">
      <c r="A215" s="2" t="s">
        <v>30</v>
      </c>
      <c r="B215" s="2">
        <v>2018</v>
      </c>
      <c r="C215" s="2" t="s">
        <v>46</v>
      </c>
      <c r="D215" s="2">
        <v>137.1</v>
      </c>
      <c r="E215" s="2">
        <v>151.9</v>
      </c>
      <c r="F215" s="2">
        <v>137.4</v>
      </c>
      <c r="G215" s="2">
        <v>142.4</v>
      </c>
      <c r="H215" s="2">
        <v>124.2</v>
      </c>
      <c r="I215" s="2">
        <v>140.19999999999999</v>
      </c>
      <c r="J215" s="2">
        <v>136.6</v>
      </c>
      <c r="K215" s="2">
        <v>120.9</v>
      </c>
      <c r="L215" s="2">
        <v>109.9</v>
      </c>
      <c r="M215" s="2">
        <v>140.19999999999999</v>
      </c>
      <c r="N215" s="2">
        <v>137.80000000000001</v>
      </c>
      <c r="O215" s="2">
        <v>156</v>
      </c>
      <c r="P215" s="2">
        <v>138.5</v>
      </c>
      <c r="Q215" s="2">
        <v>162.4</v>
      </c>
      <c r="R215" s="2">
        <v>151.6</v>
      </c>
      <c r="S215" s="2">
        <v>145.9</v>
      </c>
      <c r="T215" s="2">
        <v>150.80000000000001</v>
      </c>
      <c r="U215" s="2" t="s">
        <v>32</v>
      </c>
      <c r="V215" s="2">
        <v>149</v>
      </c>
      <c r="W215" s="2">
        <v>149.5</v>
      </c>
      <c r="X215" s="2">
        <v>149.6</v>
      </c>
      <c r="Y215" s="2">
        <v>128.9</v>
      </c>
      <c r="Z215" s="2">
        <v>143.30000000000001</v>
      </c>
      <c r="AA215" s="2">
        <v>155.1</v>
      </c>
      <c r="AB215" s="2">
        <v>133.19999999999999</v>
      </c>
      <c r="AC215" s="2">
        <v>141.6</v>
      </c>
      <c r="AD215" s="2">
        <v>141.9</v>
      </c>
    </row>
    <row r="216" spans="1:30" x14ac:dyDescent="0.25">
      <c r="A216" s="2" t="s">
        <v>33</v>
      </c>
      <c r="B216" s="2">
        <v>2018</v>
      </c>
      <c r="C216" s="2" t="s">
        <v>46</v>
      </c>
      <c r="D216" s="2">
        <v>138.5</v>
      </c>
      <c r="E216" s="2">
        <v>147.80000000000001</v>
      </c>
      <c r="F216" s="2">
        <v>141.1</v>
      </c>
      <c r="G216" s="2">
        <v>141.6</v>
      </c>
      <c r="H216" s="2">
        <v>118.1</v>
      </c>
      <c r="I216" s="2">
        <v>138.5</v>
      </c>
      <c r="J216" s="2">
        <v>132.4</v>
      </c>
      <c r="K216" s="2">
        <v>117.5</v>
      </c>
      <c r="L216" s="2">
        <v>111</v>
      </c>
      <c r="M216" s="2">
        <v>141.5</v>
      </c>
      <c r="N216" s="2">
        <v>128.1</v>
      </c>
      <c r="O216" s="2">
        <v>152.9</v>
      </c>
      <c r="P216" s="2">
        <v>137.6</v>
      </c>
      <c r="Q216" s="2">
        <v>164.6</v>
      </c>
      <c r="R216" s="2">
        <v>142.69999999999999</v>
      </c>
      <c r="S216" s="2">
        <v>130.30000000000001</v>
      </c>
      <c r="T216" s="2">
        <v>140.80000000000001</v>
      </c>
      <c r="U216" s="2">
        <v>146.5</v>
      </c>
      <c r="V216" s="2">
        <v>132.4</v>
      </c>
      <c r="W216" s="2">
        <v>136.19999999999999</v>
      </c>
      <c r="X216" s="2">
        <v>137.30000000000001</v>
      </c>
      <c r="Y216" s="2">
        <v>118.8</v>
      </c>
      <c r="Z216" s="2">
        <v>131.69999999999999</v>
      </c>
      <c r="AA216" s="2">
        <v>146.5</v>
      </c>
      <c r="AB216" s="2">
        <v>130.80000000000001</v>
      </c>
      <c r="AC216" s="2">
        <v>131.69999999999999</v>
      </c>
      <c r="AD216" s="2">
        <v>138</v>
      </c>
    </row>
    <row r="217" spans="1:30" x14ac:dyDescent="0.25">
      <c r="A217" s="2" t="s">
        <v>34</v>
      </c>
      <c r="B217" s="2">
        <v>2018</v>
      </c>
      <c r="C217" s="2" t="s">
        <v>46</v>
      </c>
      <c r="D217" s="2">
        <v>137.5</v>
      </c>
      <c r="E217" s="2">
        <v>150.5</v>
      </c>
      <c r="F217" s="2">
        <v>138.80000000000001</v>
      </c>
      <c r="G217" s="2">
        <v>142.1</v>
      </c>
      <c r="H217" s="2">
        <v>122</v>
      </c>
      <c r="I217" s="2">
        <v>139.4</v>
      </c>
      <c r="J217" s="2">
        <v>135.19999999999999</v>
      </c>
      <c r="K217" s="2">
        <v>119.8</v>
      </c>
      <c r="L217" s="2">
        <v>110.3</v>
      </c>
      <c r="M217" s="2">
        <v>140.6</v>
      </c>
      <c r="N217" s="2">
        <v>133.80000000000001</v>
      </c>
      <c r="O217" s="2">
        <v>154.6</v>
      </c>
      <c r="P217" s="2">
        <v>138.19999999999999</v>
      </c>
      <c r="Q217" s="2">
        <v>163</v>
      </c>
      <c r="R217" s="2">
        <v>148.1</v>
      </c>
      <c r="S217" s="2">
        <v>139.4</v>
      </c>
      <c r="T217" s="2">
        <v>146.80000000000001</v>
      </c>
      <c r="U217" s="2">
        <v>146.5</v>
      </c>
      <c r="V217" s="2">
        <v>142.69999999999999</v>
      </c>
      <c r="W217" s="2">
        <v>143.19999999999999</v>
      </c>
      <c r="X217" s="2">
        <v>144.9</v>
      </c>
      <c r="Y217" s="2">
        <v>123.6</v>
      </c>
      <c r="Z217" s="2">
        <v>136.80000000000001</v>
      </c>
      <c r="AA217" s="2">
        <v>150.1</v>
      </c>
      <c r="AB217" s="2">
        <v>132.19999999999999</v>
      </c>
      <c r="AC217" s="2">
        <v>136.80000000000001</v>
      </c>
      <c r="AD217" s="2">
        <v>140.1</v>
      </c>
    </row>
    <row r="218" spans="1:30" x14ac:dyDescent="0.25">
      <c r="A218" s="2" t="s">
        <v>30</v>
      </c>
      <c r="B218" s="2">
        <v>2019</v>
      </c>
      <c r="C218" s="2" t="s">
        <v>31</v>
      </c>
      <c r="D218" s="2">
        <v>136.6</v>
      </c>
      <c r="E218" s="2">
        <v>152.5</v>
      </c>
      <c r="F218" s="2">
        <v>138.19999999999999</v>
      </c>
      <c r="G218" s="2">
        <v>142.4</v>
      </c>
      <c r="H218" s="2">
        <v>123.9</v>
      </c>
      <c r="I218" s="2">
        <v>135.5</v>
      </c>
      <c r="J218" s="2">
        <v>131.69999999999999</v>
      </c>
      <c r="K218" s="2">
        <v>121.3</v>
      </c>
      <c r="L218" s="2">
        <v>108.4</v>
      </c>
      <c r="M218" s="2">
        <v>138.9</v>
      </c>
      <c r="N218" s="2">
        <v>137</v>
      </c>
      <c r="O218" s="2">
        <v>155.80000000000001</v>
      </c>
      <c r="P218" s="2">
        <v>137.4</v>
      </c>
      <c r="Q218" s="2">
        <v>162.69999999999999</v>
      </c>
      <c r="R218" s="2">
        <v>150.6</v>
      </c>
      <c r="S218" s="2">
        <v>145.1</v>
      </c>
      <c r="T218" s="2">
        <v>149.9</v>
      </c>
      <c r="U218" s="2" t="s">
        <v>32</v>
      </c>
      <c r="V218" s="2">
        <v>146.19999999999999</v>
      </c>
      <c r="W218" s="2">
        <v>150.1</v>
      </c>
      <c r="X218" s="2">
        <v>149.6</v>
      </c>
      <c r="Y218" s="2">
        <v>128.6</v>
      </c>
      <c r="Z218" s="2">
        <v>142.9</v>
      </c>
      <c r="AA218" s="2">
        <v>155.19999999999999</v>
      </c>
      <c r="AB218" s="2">
        <v>133.5</v>
      </c>
      <c r="AC218" s="2">
        <v>141.69999999999999</v>
      </c>
      <c r="AD218" s="2">
        <v>141</v>
      </c>
    </row>
    <row r="219" spans="1:30" x14ac:dyDescent="0.25">
      <c r="A219" s="2" t="s">
        <v>33</v>
      </c>
      <c r="B219" s="2">
        <v>2019</v>
      </c>
      <c r="C219" s="2" t="s">
        <v>31</v>
      </c>
      <c r="D219" s="2">
        <v>138.30000000000001</v>
      </c>
      <c r="E219" s="2">
        <v>149.4</v>
      </c>
      <c r="F219" s="2">
        <v>143.5</v>
      </c>
      <c r="G219" s="2">
        <v>141.69999999999999</v>
      </c>
      <c r="H219" s="2">
        <v>118.1</v>
      </c>
      <c r="I219" s="2">
        <v>135.19999999999999</v>
      </c>
      <c r="J219" s="2">
        <v>130.5</v>
      </c>
      <c r="K219" s="2">
        <v>118.2</v>
      </c>
      <c r="L219" s="2">
        <v>110.4</v>
      </c>
      <c r="M219" s="2">
        <v>140.4</v>
      </c>
      <c r="N219" s="2">
        <v>128.1</v>
      </c>
      <c r="O219" s="2">
        <v>153.19999999999999</v>
      </c>
      <c r="P219" s="2">
        <v>137.30000000000001</v>
      </c>
      <c r="Q219" s="2">
        <v>164.7</v>
      </c>
      <c r="R219" s="2">
        <v>143</v>
      </c>
      <c r="S219" s="2">
        <v>130.4</v>
      </c>
      <c r="T219" s="2">
        <v>141.1</v>
      </c>
      <c r="U219" s="2">
        <v>147.69999999999999</v>
      </c>
      <c r="V219" s="2">
        <v>128.6</v>
      </c>
      <c r="W219" s="2">
        <v>136.30000000000001</v>
      </c>
      <c r="X219" s="2">
        <v>137.80000000000001</v>
      </c>
      <c r="Y219" s="2">
        <v>118.6</v>
      </c>
      <c r="Z219" s="2">
        <v>131.9</v>
      </c>
      <c r="AA219" s="2">
        <v>146.6</v>
      </c>
      <c r="AB219" s="2">
        <v>131.69999999999999</v>
      </c>
      <c r="AC219" s="2">
        <v>131.80000000000001</v>
      </c>
      <c r="AD219" s="2">
        <v>138</v>
      </c>
    </row>
    <row r="220" spans="1:30" x14ac:dyDescent="0.25">
      <c r="A220" s="2" t="s">
        <v>34</v>
      </c>
      <c r="B220" s="2">
        <v>2019</v>
      </c>
      <c r="C220" s="2" t="s">
        <v>31</v>
      </c>
      <c r="D220" s="2">
        <v>137.1</v>
      </c>
      <c r="E220" s="2">
        <v>151.4</v>
      </c>
      <c r="F220" s="2">
        <v>140.19999999999999</v>
      </c>
      <c r="G220" s="2">
        <v>142.1</v>
      </c>
      <c r="H220" s="2">
        <v>121.8</v>
      </c>
      <c r="I220" s="2">
        <v>135.4</v>
      </c>
      <c r="J220" s="2">
        <v>131.30000000000001</v>
      </c>
      <c r="K220" s="2">
        <v>120.3</v>
      </c>
      <c r="L220" s="2">
        <v>109.1</v>
      </c>
      <c r="M220" s="2">
        <v>139.4</v>
      </c>
      <c r="N220" s="2">
        <v>133.30000000000001</v>
      </c>
      <c r="O220" s="2">
        <v>154.6</v>
      </c>
      <c r="P220" s="2">
        <v>137.4</v>
      </c>
      <c r="Q220" s="2">
        <v>163.19999999999999</v>
      </c>
      <c r="R220" s="2">
        <v>147.6</v>
      </c>
      <c r="S220" s="2">
        <v>139</v>
      </c>
      <c r="T220" s="2">
        <v>146.4</v>
      </c>
      <c r="U220" s="2">
        <v>147.69999999999999</v>
      </c>
      <c r="V220" s="2">
        <v>139.5</v>
      </c>
      <c r="W220" s="2">
        <v>143.6</v>
      </c>
      <c r="X220" s="2">
        <v>145.1</v>
      </c>
      <c r="Y220" s="2">
        <v>123.3</v>
      </c>
      <c r="Z220" s="2">
        <v>136.69999999999999</v>
      </c>
      <c r="AA220" s="2">
        <v>150.19999999999999</v>
      </c>
      <c r="AB220" s="2">
        <v>132.80000000000001</v>
      </c>
      <c r="AC220" s="2">
        <v>136.9</v>
      </c>
      <c r="AD220" s="2">
        <v>139.6</v>
      </c>
    </row>
    <row r="221" spans="1:30" x14ac:dyDescent="0.25">
      <c r="A221" s="2" t="s">
        <v>30</v>
      </c>
      <c r="B221" s="2">
        <v>2019</v>
      </c>
      <c r="C221" s="2" t="s">
        <v>35</v>
      </c>
      <c r="D221" s="2">
        <v>136.80000000000001</v>
      </c>
      <c r="E221" s="2">
        <v>153</v>
      </c>
      <c r="F221" s="2">
        <v>139.1</v>
      </c>
      <c r="G221" s="2">
        <v>142.5</v>
      </c>
      <c r="H221" s="2">
        <v>124.1</v>
      </c>
      <c r="I221" s="2">
        <v>135.80000000000001</v>
      </c>
      <c r="J221" s="2">
        <v>128.69999999999999</v>
      </c>
      <c r="K221" s="2">
        <v>121.5</v>
      </c>
      <c r="L221" s="2">
        <v>108.3</v>
      </c>
      <c r="M221" s="2">
        <v>139.19999999999999</v>
      </c>
      <c r="N221" s="2">
        <v>137.4</v>
      </c>
      <c r="O221" s="2">
        <v>156.19999999999999</v>
      </c>
      <c r="P221" s="2">
        <v>137.19999999999999</v>
      </c>
      <c r="Q221" s="2">
        <v>162.80000000000001</v>
      </c>
      <c r="R221" s="2">
        <v>150.5</v>
      </c>
      <c r="S221" s="2">
        <v>146.1</v>
      </c>
      <c r="T221" s="2">
        <v>149.9</v>
      </c>
      <c r="U221" s="2" t="s">
        <v>32</v>
      </c>
      <c r="V221" s="2">
        <v>145.30000000000001</v>
      </c>
      <c r="W221" s="2">
        <v>150.1</v>
      </c>
      <c r="X221" s="2">
        <v>149.9</v>
      </c>
      <c r="Y221" s="2">
        <v>129.19999999999999</v>
      </c>
      <c r="Z221" s="2">
        <v>143.4</v>
      </c>
      <c r="AA221" s="2">
        <v>155.5</v>
      </c>
      <c r="AB221" s="2">
        <v>134.9</v>
      </c>
      <c r="AC221" s="2">
        <v>142.19999999999999</v>
      </c>
      <c r="AD221" s="2">
        <v>141</v>
      </c>
    </row>
    <row r="222" spans="1:30" x14ac:dyDescent="0.25">
      <c r="A222" s="2" t="s">
        <v>33</v>
      </c>
      <c r="B222" s="2">
        <v>2019</v>
      </c>
      <c r="C222" s="2" t="s">
        <v>35</v>
      </c>
      <c r="D222" s="2">
        <v>139.4</v>
      </c>
      <c r="E222" s="2">
        <v>150.1</v>
      </c>
      <c r="F222" s="2">
        <v>145.30000000000001</v>
      </c>
      <c r="G222" s="2">
        <v>141.69999999999999</v>
      </c>
      <c r="H222" s="2">
        <v>118.4</v>
      </c>
      <c r="I222" s="2">
        <v>137</v>
      </c>
      <c r="J222" s="2">
        <v>131.6</v>
      </c>
      <c r="K222" s="2">
        <v>119.9</v>
      </c>
      <c r="L222" s="2">
        <v>110.4</v>
      </c>
      <c r="M222" s="2">
        <v>140.80000000000001</v>
      </c>
      <c r="N222" s="2">
        <v>128.30000000000001</v>
      </c>
      <c r="O222" s="2">
        <v>153.5</v>
      </c>
      <c r="P222" s="2">
        <v>138</v>
      </c>
      <c r="Q222" s="2">
        <v>164.9</v>
      </c>
      <c r="R222" s="2">
        <v>143.30000000000001</v>
      </c>
      <c r="S222" s="2">
        <v>130.80000000000001</v>
      </c>
      <c r="T222" s="2">
        <v>141.4</v>
      </c>
      <c r="U222" s="2">
        <v>148.5</v>
      </c>
      <c r="V222" s="2">
        <v>127.1</v>
      </c>
      <c r="W222" s="2">
        <v>136.6</v>
      </c>
      <c r="X222" s="2">
        <v>138.5</v>
      </c>
      <c r="Y222" s="2">
        <v>119.2</v>
      </c>
      <c r="Z222" s="2">
        <v>132.19999999999999</v>
      </c>
      <c r="AA222" s="2">
        <v>146.6</v>
      </c>
      <c r="AB222" s="2">
        <v>133</v>
      </c>
      <c r="AC222" s="2">
        <v>132.4</v>
      </c>
      <c r="AD222" s="2">
        <v>138.6</v>
      </c>
    </row>
    <row r="223" spans="1:30" x14ac:dyDescent="0.25">
      <c r="A223" s="2" t="s">
        <v>34</v>
      </c>
      <c r="B223" s="2">
        <v>2019</v>
      </c>
      <c r="C223" s="2" t="s">
        <v>35</v>
      </c>
      <c r="D223" s="2">
        <v>137.6</v>
      </c>
      <c r="E223" s="2">
        <v>152</v>
      </c>
      <c r="F223" s="2">
        <v>141.5</v>
      </c>
      <c r="G223" s="2">
        <v>142.19999999999999</v>
      </c>
      <c r="H223" s="2">
        <v>122</v>
      </c>
      <c r="I223" s="2">
        <v>136.4</v>
      </c>
      <c r="J223" s="2">
        <v>129.69999999999999</v>
      </c>
      <c r="K223" s="2">
        <v>121</v>
      </c>
      <c r="L223" s="2">
        <v>109</v>
      </c>
      <c r="M223" s="2">
        <v>139.69999999999999</v>
      </c>
      <c r="N223" s="2">
        <v>133.6</v>
      </c>
      <c r="O223" s="2">
        <v>154.9</v>
      </c>
      <c r="P223" s="2">
        <v>137.5</v>
      </c>
      <c r="Q223" s="2">
        <v>163.4</v>
      </c>
      <c r="R223" s="2">
        <v>147.69999999999999</v>
      </c>
      <c r="S223" s="2">
        <v>139.69999999999999</v>
      </c>
      <c r="T223" s="2">
        <v>146.5</v>
      </c>
      <c r="U223" s="2">
        <v>148.5</v>
      </c>
      <c r="V223" s="2">
        <v>138.4</v>
      </c>
      <c r="W223" s="2">
        <v>143.69999999999999</v>
      </c>
      <c r="X223" s="2">
        <v>145.6</v>
      </c>
      <c r="Y223" s="2">
        <v>123.9</v>
      </c>
      <c r="Z223" s="2">
        <v>137.1</v>
      </c>
      <c r="AA223" s="2">
        <v>150.30000000000001</v>
      </c>
      <c r="AB223" s="2">
        <v>134.1</v>
      </c>
      <c r="AC223" s="2">
        <v>137.4</v>
      </c>
      <c r="AD223" s="2">
        <v>139.9</v>
      </c>
    </row>
    <row r="224" spans="1:30" x14ac:dyDescent="0.25">
      <c r="A224" s="2" t="s">
        <v>30</v>
      </c>
      <c r="B224" s="2">
        <v>2019</v>
      </c>
      <c r="C224" s="2" t="s">
        <v>36</v>
      </c>
      <c r="D224" s="2">
        <v>136.9</v>
      </c>
      <c r="E224" s="2">
        <v>154.1</v>
      </c>
      <c r="F224" s="2">
        <v>138.69999999999999</v>
      </c>
      <c r="G224" s="2">
        <v>142.5</v>
      </c>
      <c r="H224" s="2">
        <v>124.1</v>
      </c>
      <c r="I224" s="2">
        <v>136.1</v>
      </c>
      <c r="J224" s="2">
        <v>128.19999999999999</v>
      </c>
      <c r="K224" s="2">
        <v>122.3</v>
      </c>
      <c r="L224" s="2">
        <v>108.3</v>
      </c>
      <c r="M224" s="2">
        <v>138.9</v>
      </c>
      <c r="N224" s="2">
        <v>137.4</v>
      </c>
      <c r="O224" s="2">
        <v>156.4</v>
      </c>
      <c r="P224" s="2">
        <v>137.30000000000001</v>
      </c>
      <c r="Q224" s="2">
        <v>162.9</v>
      </c>
      <c r="R224" s="2">
        <v>150.80000000000001</v>
      </c>
      <c r="S224" s="2">
        <v>146.1</v>
      </c>
      <c r="T224" s="2">
        <v>150.1</v>
      </c>
      <c r="U224" s="2" t="s">
        <v>32</v>
      </c>
      <c r="V224" s="2">
        <v>146.4</v>
      </c>
      <c r="W224" s="2">
        <v>150</v>
      </c>
      <c r="X224" s="2">
        <v>150.4</v>
      </c>
      <c r="Y224" s="2">
        <v>129.9</v>
      </c>
      <c r="Z224" s="2">
        <v>143.80000000000001</v>
      </c>
      <c r="AA224" s="2">
        <v>155.5</v>
      </c>
      <c r="AB224" s="2">
        <v>134</v>
      </c>
      <c r="AC224" s="2">
        <v>142.4</v>
      </c>
      <c r="AD224" s="2">
        <v>141.19999999999999</v>
      </c>
    </row>
    <row r="225" spans="1:30" x14ac:dyDescent="0.25">
      <c r="A225" s="2" t="s">
        <v>33</v>
      </c>
      <c r="B225" s="2">
        <v>2019</v>
      </c>
      <c r="C225" s="2" t="s">
        <v>36</v>
      </c>
      <c r="D225" s="2">
        <v>139.69999999999999</v>
      </c>
      <c r="E225" s="2">
        <v>151.1</v>
      </c>
      <c r="F225" s="2">
        <v>142.9</v>
      </c>
      <c r="G225" s="2">
        <v>141.9</v>
      </c>
      <c r="H225" s="2">
        <v>118.4</v>
      </c>
      <c r="I225" s="2">
        <v>139.4</v>
      </c>
      <c r="J225" s="2">
        <v>141.19999999999999</v>
      </c>
      <c r="K225" s="2">
        <v>120.7</v>
      </c>
      <c r="L225" s="2">
        <v>110.4</v>
      </c>
      <c r="M225" s="2">
        <v>140.69999999999999</v>
      </c>
      <c r="N225" s="2">
        <v>128.5</v>
      </c>
      <c r="O225" s="2">
        <v>153.9</v>
      </c>
      <c r="P225" s="2">
        <v>139.6</v>
      </c>
      <c r="Q225" s="2">
        <v>165.3</v>
      </c>
      <c r="R225" s="2">
        <v>143.5</v>
      </c>
      <c r="S225" s="2">
        <v>131.19999999999999</v>
      </c>
      <c r="T225" s="2">
        <v>141.6</v>
      </c>
      <c r="U225" s="2">
        <v>149</v>
      </c>
      <c r="V225" s="2">
        <v>128.80000000000001</v>
      </c>
      <c r="W225" s="2">
        <v>136.80000000000001</v>
      </c>
      <c r="X225" s="2">
        <v>139.19999999999999</v>
      </c>
      <c r="Y225" s="2">
        <v>119.9</v>
      </c>
      <c r="Z225" s="2">
        <v>133</v>
      </c>
      <c r="AA225" s="2">
        <v>146.69999999999999</v>
      </c>
      <c r="AB225" s="2">
        <v>132.5</v>
      </c>
      <c r="AC225" s="2">
        <v>132.80000000000001</v>
      </c>
      <c r="AD225" s="2">
        <v>139.5</v>
      </c>
    </row>
    <row r="226" spans="1:30" x14ac:dyDescent="0.25">
      <c r="A226" s="2" t="s">
        <v>34</v>
      </c>
      <c r="B226" s="2">
        <v>2019</v>
      </c>
      <c r="C226" s="2" t="s">
        <v>36</v>
      </c>
      <c r="D226" s="2">
        <v>137.80000000000001</v>
      </c>
      <c r="E226" s="2">
        <v>153</v>
      </c>
      <c r="F226" s="2">
        <v>140.30000000000001</v>
      </c>
      <c r="G226" s="2">
        <v>142.30000000000001</v>
      </c>
      <c r="H226" s="2">
        <v>122</v>
      </c>
      <c r="I226" s="2">
        <v>137.6</v>
      </c>
      <c r="J226" s="2">
        <v>132.6</v>
      </c>
      <c r="K226" s="2">
        <v>121.8</v>
      </c>
      <c r="L226" s="2">
        <v>109</v>
      </c>
      <c r="M226" s="2">
        <v>139.5</v>
      </c>
      <c r="N226" s="2">
        <v>133.69999999999999</v>
      </c>
      <c r="O226" s="2">
        <v>155.19999999999999</v>
      </c>
      <c r="P226" s="2">
        <v>138.1</v>
      </c>
      <c r="Q226" s="2">
        <v>163.5</v>
      </c>
      <c r="R226" s="2">
        <v>147.9</v>
      </c>
      <c r="S226" s="2">
        <v>139.9</v>
      </c>
      <c r="T226" s="2">
        <v>146.69999999999999</v>
      </c>
      <c r="U226" s="2">
        <v>149</v>
      </c>
      <c r="V226" s="2">
        <v>139.69999999999999</v>
      </c>
      <c r="W226" s="2">
        <v>143.80000000000001</v>
      </c>
      <c r="X226" s="2">
        <v>146.19999999999999</v>
      </c>
      <c r="Y226" s="2">
        <v>124.6</v>
      </c>
      <c r="Z226" s="2">
        <v>137.69999999999999</v>
      </c>
      <c r="AA226" s="2">
        <v>150.30000000000001</v>
      </c>
      <c r="AB226" s="2">
        <v>133.4</v>
      </c>
      <c r="AC226" s="2">
        <v>137.69999999999999</v>
      </c>
      <c r="AD226" s="2">
        <v>140.4</v>
      </c>
    </row>
    <row r="227" spans="1:30" x14ac:dyDescent="0.25">
      <c r="A227" s="2" t="s">
        <v>30</v>
      </c>
      <c r="B227" s="2">
        <v>2019</v>
      </c>
      <c r="C227" s="2" t="s">
        <v>38</v>
      </c>
      <c r="D227" s="2">
        <v>137.4</v>
      </c>
      <c r="E227" s="2">
        <v>159.5</v>
      </c>
      <c r="F227" s="2">
        <v>134.5</v>
      </c>
      <c r="G227" s="2">
        <v>142.6</v>
      </c>
      <c r="H227" s="2">
        <v>124</v>
      </c>
      <c r="I227" s="2">
        <v>143.69999999999999</v>
      </c>
      <c r="J227" s="2">
        <v>133.4</v>
      </c>
      <c r="K227" s="2">
        <v>125.1</v>
      </c>
      <c r="L227" s="2">
        <v>109.3</v>
      </c>
      <c r="M227" s="2">
        <v>139.30000000000001</v>
      </c>
      <c r="N227" s="2">
        <v>137.69999999999999</v>
      </c>
      <c r="O227" s="2">
        <v>156.4</v>
      </c>
      <c r="P227" s="2">
        <v>139.19999999999999</v>
      </c>
      <c r="Q227" s="2">
        <v>163.30000000000001</v>
      </c>
      <c r="R227" s="2">
        <v>151.30000000000001</v>
      </c>
      <c r="S227" s="2">
        <v>146.6</v>
      </c>
      <c r="T227" s="2">
        <v>150.69999999999999</v>
      </c>
      <c r="U227" s="2" t="s">
        <v>32</v>
      </c>
      <c r="V227" s="2">
        <v>146.9</v>
      </c>
      <c r="W227" s="2">
        <v>149.5</v>
      </c>
      <c r="X227" s="2">
        <v>151.30000000000001</v>
      </c>
      <c r="Y227" s="2">
        <v>130.19999999999999</v>
      </c>
      <c r="Z227" s="2">
        <v>145.9</v>
      </c>
      <c r="AA227" s="2">
        <v>156.69999999999999</v>
      </c>
      <c r="AB227" s="2">
        <v>133.9</v>
      </c>
      <c r="AC227" s="2">
        <v>142.9</v>
      </c>
      <c r="AD227" s="2">
        <v>142.4</v>
      </c>
    </row>
    <row r="228" spans="1:30" x14ac:dyDescent="0.25">
      <c r="A228" s="2" t="s">
        <v>33</v>
      </c>
      <c r="B228" s="2">
        <v>2019</v>
      </c>
      <c r="C228" s="2" t="s">
        <v>38</v>
      </c>
      <c r="D228" s="2">
        <v>140.4</v>
      </c>
      <c r="E228" s="2">
        <v>156.69999999999999</v>
      </c>
      <c r="F228" s="2">
        <v>138.30000000000001</v>
      </c>
      <c r="G228" s="2">
        <v>142.4</v>
      </c>
      <c r="H228" s="2">
        <v>118.6</v>
      </c>
      <c r="I228" s="2">
        <v>149.69999999999999</v>
      </c>
      <c r="J228" s="2">
        <v>161.6</v>
      </c>
      <c r="K228" s="2">
        <v>124.4</v>
      </c>
      <c r="L228" s="2">
        <v>111.2</v>
      </c>
      <c r="M228" s="2">
        <v>141</v>
      </c>
      <c r="N228" s="2">
        <v>128.9</v>
      </c>
      <c r="O228" s="2">
        <v>154.5</v>
      </c>
      <c r="P228" s="2">
        <v>143.80000000000001</v>
      </c>
      <c r="Q228" s="2">
        <v>166.2</v>
      </c>
      <c r="R228" s="2">
        <v>144</v>
      </c>
      <c r="S228" s="2">
        <v>131.69999999999999</v>
      </c>
      <c r="T228" s="2">
        <v>142.19999999999999</v>
      </c>
      <c r="U228" s="2">
        <v>150.1</v>
      </c>
      <c r="V228" s="2">
        <v>129.4</v>
      </c>
      <c r="W228" s="2">
        <v>137.19999999999999</v>
      </c>
      <c r="X228" s="2">
        <v>139.80000000000001</v>
      </c>
      <c r="Y228" s="2">
        <v>120.1</v>
      </c>
      <c r="Z228" s="2">
        <v>134</v>
      </c>
      <c r="AA228" s="2">
        <v>148</v>
      </c>
      <c r="AB228" s="2">
        <v>132.6</v>
      </c>
      <c r="AC228" s="2">
        <v>133.30000000000001</v>
      </c>
      <c r="AD228" s="2">
        <v>141.5</v>
      </c>
    </row>
    <row r="229" spans="1:30" x14ac:dyDescent="0.25">
      <c r="A229" s="2" t="s">
        <v>34</v>
      </c>
      <c r="B229" s="2">
        <v>2019</v>
      </c>
      <c r="C229" s="2" t="s">
        <v>38</v>
      </c>
      <c r="D229" s="2">
        <v>138.30000000000001</v>
      </c>
      <c r="E229" s="2">
        <v>158.5</v>
      </c>
      <c r="F229" s="2">
        <v>136</v>
      </c>
      <c r="G229" s="2">
        <v>142.5</v>
      </c>
      <c r="H229" s="2">
        <v>122</v>
      </c>
      <c r="I229" s="2">
        <v>146.5</v>
      </c>
      <c r="J229" s="2">
        <v>143</v>
      </c>
      <c r="K229" s="2">
        <v>124.9</v>
      </c>
      <c r="L229" s="2">
        <v>109.9</v>
      </c>
      <c r="M229" s="2">
        <v>139.9</v>
      </c>
      <c r="N229" s="2">
        <v>134</v>
      </c>
      <c r="O229" s="2">
        <v>155.5</v>
      </c>
      <c r="P229" s="2">
        <v>140.9</v>
      </c>
      <c r="Q229" s="2">
        <v>164.1</v>
      </c>
      <c r="R229" s="2">
        <v>148.4</v>
      </c>
      <c r="S229" s="2">
        <v>140.4</v>
      </c>
      <c r="T229" s="2">
        <v>147.30000000000001</v>
      </c>
      <c r="U229" s="2">
        <v>150.1</v>
      </c>
      <c r="V229" s="2">
        <v>140.30000000000001</v>
      </c>
      <c r="W229" s="2">
        <v>143.69999999999999</v>
      </c>
      <c r="X229" s="2">
        <v>146.9</v>
      </c>
      <c r="Y229" s="2">
        <v>124.9</v>
      </c>
      <c r="Z229" s="2">
        <v>139.19999999999999</v>
      </c>
      <c r="AA229" s="2">
        <v>151.6</v>
      </c>
      <c r="AB229" s="2">
        <v>133.4</v>
      </c>
      <c r="AC229" s="2">
        <v>138.19999999999999</v>
      </c>
      <c r="AD229" s="2">
        <v>142</v>
      </c>
    </row>
    <row r="230" spans="1:30" x14ac:dyDescent="0.25">
      <c r="A230" s="2" t="s">
        <v>30</v>
      </c>
      <c r="B230" s="2">
        <v>2019</v>
      </c>
      <c r="C230" s="2" t="s">
        <v>39</v>
      </c>
      <c r="D230" s="2">
        <v>137.80000000000001</v>
      </c>
      <c r="E230" s="2">
        <v>163.5</v>
      </c>
      <c r="F230" s="2">
        <v>136.19999999999999</v>
      </c>
      <c r="G230" s="2">
        <v>143.19999999999999</v>
      </c>
      <c r="H230" s="2">
        <v>124.3</v>
      </c>
      <c r="I230" s="2">
        <v>143.30000000000001</v>
      </c>
      <c r="J230" s="2">
        <v>140.6</v>
      </c>
      <c r="K230" s="2">
        <v>128.69999999999999</v>
      </c>
      <c r="L230" s="2">
        <v>110.6</v>
      </c>
      <c r="M230" s="2">
        <v>140.4</v>
      </c>
      <c r="N230" s="2">
        <v>138</v>
      </c>
      <c r="O230" s="2">
        <v>156.6</v>
      </c>
      <c r="P230" s="2">
        <v>141</v>
      </c>
      <c r="Q230" s="2">
        <v>164.2</v>
      </c>
      <c r="R230" s="2">
        <v>151.4</v>
      </c>
      <c r="S230" s="2">
        <v>146.5</v>
      </c>
      <c r="T230" s="2">
        <v>150.69999999999999</v>
      </c>
      <c r="U230" s="2" t="s">
        <v>32</v>
      </c>
      <c r="V230" s="2">
        <v>147.80000000000001</v>
      </c>
      <c r="W230" s="2">
        <v>149.6</v>
      </c>
      <c r="X230" s="2">
        <v>151.69999999999999</v>
      </c>
      <c r="Y230" s="2">
        <v>130.19999999999999</v>
      </c>
      <c r="Z230" s="2">
        <v>146.4</v>
      </c>
      <c r="AA230" s="2">
        <v>157.69999999999999</v>
      </c>
      <c r="AB230" s="2">
        <v>134.80000000000001</v>
      </c>
      <c r="AC230" s="2">
        <v>143.30000000000001</v>
      </c>
      <c r="AD230" s="2">
        <v>143.6</v>
      </c>
    </row>
    <row r="231" spans="1:30" x14ac:dyDescent="0.25">
      <c r="A231" s="2" t="s">
        <v>33</v>
      </c>
      <c r="B231" s="2">
        <v>2019</v>
      </c>
      <c r="C231" s="2" t="s">
        <v>39</v>
      </c>
      <c r="D231" s="2">
        <v>140.69999999999999</v>
      </c>
      <c r="E231" s="2">
        <v>159.6</v>
      </c>
      <c r="F231" s="2">
        <v>140.4</v>
      </c>
      <c r="G231" s="2">
        <v>143.4</v>
      </c>
      <c r="H231" s="2">
        <v>118.6</v>
      </c>
      <c r="I231" s="2">
        <v>150.9</v>
      </c>
      <c r="J231" s="2">
        <v>169.8</v>
      </c>
      <c r="K231" s="2">
        <v>127.4</v>
      </c>
      <c r="L231" s="2">
        <v>111.8</v>
      </c>
      <c r="M231" s="2">
        <v>141</v>
      </c>
      <c r="N231" s="2">
        <v>129</v>
      </c>
      <c r="O231" s="2">
        <v>155.1</v>
      </c>
      <c r="P231" s="2">
        <v>145.6</v>
      </c>
      <c r="Q231" s="2">
        <v>166.7</v>
      </c>
      <c r="R231" s="2">
        <v>144.30000000000001</v>
      </c>
      <c r="S231" s="2">
        <v>131.69999999999999</v>
      </c>
      <c r="T231" s="2">
        <v>142.4</v>
      </c>
      <c r="U231" s="2">
        <v>149.4</v>
      </c>
      <c r="V231" s="2">
        <v>130.5</v>
      </c>
      <c r="W231" s="2">
        <v>137.4</v>
      </c>
      <c r="X231" s="2">
        <v>140.30000000000001</v>
      </c>
      <c r="Y231" s="2">
        <v>119.6</v>
      </c>
      <c r="Z231" s="2">
        <v>134.30000000000001</v>
      </c>
      <c r="AA231" s="2">
        <v>148.9</v>
      </c>
      <c r="AB231" s="2">
        <v>133.69999999999999</v>
      </c>
      <c r="AC231" s="2">
        <v>133.6</v>
      </c>
      <c r="AD231" s="2">
        <v>142.1</v>
      </c>
    </row>
    <row r="232" spans="1:30" x14ac:dyDescent="0.25">
      <c r="A232" s="2" t="s">
        <v>34</v>
      </c>
      <c r="B232" s="2">
        <v>2019</v>
      </c>
      <c r="C232" s="2" t="s">
        <v>39</v>
      </c>
      <c r="D232" s="2">
        <v>138.69999999999999</v>
      </c>
      <c r="E232" s="2">
        <v>162.1</v>
      </c>
      <c r="F232" s="2">
        <v>137.80000000000001</v>
      </c>
      <c r="G232" s="2">
        <v>143.30000000000001</v>
      </c>
      <c r="H232" s="2">
        <v>122.2</v>
      </c>
      <c r="I232" s="2">
        <v>146.80000000000001</v>
      </c>
      <c r="J232" s="2">
        <v>150.5</v>
      </c>
      <c r="K232" s="2">
        <v>128.30000000000001</v>
      </c>
      <c r="L232" s="2">
        <v>111</v>
      </c>
      <c r="M232" s="2">
        <v>140.6</v>
      </c>
      <c r="N232" s="2">
        <v>134.19999999999999</v>
      </c>
      <c r="O232" s="2">
        <v>155.9</v>
      </c>
      <c r="P232" s="2">
        <v>142.69999999999999</v>
      </c>
      <c r="Q232" s="2">
        <v>164.9</v>
      </c>
      <c r="R232" s="2">
        <v>148.6</v>
      </c>
      <c r="S232" s="2">
        <v>140.4</v>
      </c>
      <c r="T232" s="2">
        <v>147.4</v>
      </c>
      <c r="U232" s="2">
        <v>149.4</v>
      </c>
      <c r="V232" s="2">
        <v>141.19999999999999</v>
      </c>
      <c r="W232" s="2">
        <v>143.80000000000001</v>
      </c>
      <c r="X232" s="2">
        <v>147.4</v>
      </c>
      <c r="Y232" s="2">
        <v>124.6</v>
      </c>
      <c r="Z232" s="2">
        <v>139.6</v>
      </c>
      <c r="AA232" s="2">
        <v>152.5</v>
      </c>
      <c r="AB232" s="2">
        <v>134.30000000000001</v>
      </c>
      <c r="AC232" s="2">
        <v>138.6</v>
      </c>
      <c r="AD232" s="2">
        <v>142.9</v>
      </c>
    </row>
    <row r="233" spans="1:30" x14ac:dyDescent="0.25">
      <c r="A233" s="2" t="s">
        <v>30</v>
      </c>
      <c r="B233" s="2">
        <v>2019</v>
      </c>
      <c r="C233" s="2" t="s">
        <v>40</v>
      </c>
      <c r="D233" s="2">
        <v>138.4</v>
      </c>
      <c r="E233" s="2">
        <v>164</v>
      </c>
      <c r="F233" s="2">
        <v>138.4</v>
      </c>
      <c r="G233" s="2">
        <v>143.9</v>
      </c>
      <c r="H233" s="2">
        <v>124.4</v>
      </c>
      <c r="I233" s="2">
        <v>146.4</v>
      </c>
      <c r="J233" s="2">
        <v>150.1</v>
      </c>
      <c r="K233" s="2">
        <v>130.6</v>
      </c>
      <c r="L233" s="2">
        <v>110.8</v>
      </c>
      <c r="M233" s="2">
        <v>141.69999999999999</v>
      </c>
      <c r="N233" s="2">
        <v>138.5</v>
      </c>
      <c r="O233" s="2">
        <v>156.69999999999999</v>
      </c>
      <c r="P233" s="2">
        <v>143</v>
      </c>
      <c r="Q233" s="2">
        <v>164.5</v>
      </c>
      <c r="R233" s="2">
        <v>151.6</v>
      </c>
      <c r="S233" s="2">
        <v>146.6</v>
      </c>
      <c r="T233" s="2">
        <v>150.9</v>
      </c>
      <c r="U233" s="2" t="s">
        <v>32</v>
      </c>
      <c r="V233" s="2">
        <v>146.80000000000001</v>
      </c>
      <c r="W233" s="2">
        <v>150</v>
      </c>
      <c r="X233" s="2">
        <v>152.19999999999999</v>
      </c>
      <c r="Y233" s="2">
        <v>131.19999999999999</v>
      </c>
      <c r="Z233" s="2">
        <v>147.5</v>
      </c>
      <c r="AA233" s="2">
        <v>159.1</v>
      </c>
      <c r="AB233" s="2">
        <v>136.1</v>
      </c>
      <c r="AC233" s="2">
        <v>144.19999999999999</v>
      </c>
      <c r="AD233" s="2">
        <v>144.9</v>
      </c>
    </row>
    <row r="234" spans="1:30" x14ac:dyDescent="0.25">
      <c r="A234" s="2" t="s">
        <v>33</v>
      </c>
      <c r="B234" s="2">
        <v>2019</v>
      </c>
      <c r="C234" s="2" t="s">
        <v>40</v>
      </c>
      <c r="D234" s="2">
        <v>141.4</v>
      </c>
      <c r="E234" s="2">
        <v>160.19999999999999</v>
      </c>
      <c r="F234" s="2">
        <v>142.5</v>
      </c>
      <c r="G234" s="2">
        <v>144.1</v>
      </c>
      <c r="H234" s="2">
        <v>119.3</v>
      </c>
      <c r="I234" s="2">
        <v>154.69999999999999</v>
      </c>
      <c r="J234" s="2">
        <v>180.1</v>
      </c>
      <c r="K234" s="2">
        <v>128.9</v>
      </c>
      <c r="L234" s="2">
        <v>111.8</v>
      </c>
      <c r="M234" s="2">
        <v>141.6</v>
      </c>
      <c r="N234" s="2">
        <v>129.5</v>
      </c>
      <c r="O234" s="2">
        <v>155.6</v>
      </c>
      <c r="P234" s="2">
        <v>147.69999999999999</v>
      </c>
      <c r="Q234" s="2">
        <v>167.2</v>
      </c>
      <c r="R234" s="2">
        <v>144.69999999999999</v>
      </c>
      <c r="S234" s="2">
        <v>131.9</v>
      </c>
      <c r="T234" s="2">
        <v>142.69999999999999</v>
      </c>
      <c r="U234" s="2">
        <v>150.6</v>
      </c>
      <c r="V234" s="2">
        <v>127</v>
      </c>
      <c r="W234" s="2">
        <v>137.69999999999999</v>
      </c>
      <c r="X234" s="2">
        <v>140.80000000000001</v>
      </c>
      <c r="Y234" s="2">
        <v>120.6</v>
      </c>
      <c r="Z234" s="2">
        <v>135</v>
      </c>
      <c r="AA234" s="2">
        <v>150.4</v>
      </c>
      <c r="AB234" s="2">
        <v>135.1</v>
      </c>
      <c r="AC234" s="2">
        <v>134.5</v>
      </c>
      <c r="AD234" s="2">
        <v>143.30000000000001</v>
      </c>
    </row>
    <row r="235" spans="1:30" x14ac:dyDescent="0.25">
      <c r="A235" s="2" t="s">
        <v>34</v>
      </c>
      <c r="B235" s="2">
        <v>2019</v>
      </c>
      <c r="C235" s="2" t="s">
        <v>40</v>
      </c>
      <c r="D235" s="2">
        <v>139.30000000000001</v>
      </c>
      <c r="E235" s="2">
        <v>162.69999999999999</v>
      </c>
      <c r="F235" s="2">
        <v>140</v>
      </c>
      <c r="G235" s="2">
        <v>144</v>
      </c>
      <c r="H235" s="2">
        <v>122.5</v>
      </c>
      <c r="I235" s="2">
        <v>150.30000000000001</v>
      </c>
      <c r="J235" s="2">
        <v>160.30000000000001</v>
      </c>
      <c r="K235" s="2">
        <v>130</v>
      </c>
      <c r="L235" s="2">
        <v>111.1</v>
      </c>
      <c r="M235" s="2">
        <v>141.69999999999999</v>
      </c>
      <c r="N235" s="2">
        <v>134.69999999999999</v>
      </c>
      <c r="O235" s="2">
        <v>156.19999999999999</v>
      </c>
      <c r="P235" s="2">
        <v>144.69999999999999</v>
      </c>
      <c r="Q235" s="2">
        <v>165.2</v>
      </c>
      <c r="R235" s="2">
        <v>148.9</v>
      </c>
      <c r="S235" s="2">
        <v>140.5</v>
      </c>
      <c r="T235" s="2">
        <v>147.6</v>
      </c>
      <c r="U235" s="2">
        <v>150.6</v>
      </c>
      <c r="V235" s="2">
        <v>139.30000000000001</v>
      </c>
      <c r="W235" s="2">
        <v>144.19999999999999</v>
      </c>
      <c r="X235" s="2">
        <v>147.9</v>
      </c>
      <c r="Y235" s="2">
        <v>125.6</v>
      </c>
      <c r="Z235" s="2">
        <v>140.5</v>
      </c>
      <c r="AA235" s="2">
        <v>154</v>
      </c>
      <c r="AB235" s="2">
        <v>135.69999999999999</v>
      </c>
      <c r="AC235" s="2">
        <v>139.5</v>
      </c>
      <c r="AD235" s="2">
        <v>144.19999999999999</v>
      </c>
    </row>
    <row r="236" spans="1:30" x14ac:dyDescent="0.25">
      <c r="A236" s="2" t="s">
        <v>30</v>
      </c>
      <c r="B236" s="2">
        <v>2019</v>
      </c>
      <c r="C236" s="2" t="s">
        <v>41</v>
      </c>
      <c r="D236" s="2">
        <v>139.19999999999999</v>
      </c>
      <c r="E236" s="2">
        <v>161.9</v>
      </c>
      <c r="F236" s="2">
        <v>137.1</v>
      </c>
      <c r="G236" s="2">
        <v>144.6</v>
      </c>
      <c r="H236" s="2">
        <v>124.7</v>
      </c>
      <c r="I236" s="2">
        <v>145.5</v>
      </c>
      <c r="J236" s="2">
        <v>156.19999999999999</v>
      </c>
      <c r="K236" s="2">
        <v>131.5</v>
      </c>
      <c r="L236" s="2">
        <v>111.7</v>
      </c>
      <c r="M236" s="2">
        <v>142.69999999999999</v>
      </c>
      <c r="N236" s="2">
        <v>138.5</v>
      </c>
      <c r="O236" s="2">
        <v>156.9</v>
      </c>
      <c r="P236" s="2">
        <v>144</v>
      </c>
      <c r="Q236" s="2">
        <v>165.1</v>
      </c>
      <c r="R236" s="2">
        <v>151.80000000000001</v>
      </c>
      <c r="S236" s="2">
        <v>146.6</v>
      </c>
      <c r="T236" s="2">
        <v>151.1</v>
      </c>
      <c r="U236" s="2" t="s">
        <v>32</v>
      </c>
      <c r="V236" s="2">
        <v>146.4</v>
      </c>
      <c r="W236" s="2">
        <v>150.19999999999999</v>
      </c>
      <c r="X236" s="2">
        <v>152.69999999999999</v>
      </c>
      <c r="Y236" s="2">
        <v>131.4</v>
      </c>
      <c r="Z236" s="2">
        <v>148</v>
      </c>
      <c r="AA236" s="2">
        <v>159.69999999999999</v>
      </c>
      <c r="AB236" s="2">
        <v>138.80000000000001</v>
      </c>
      <c r="AC236" s="2">
        <v>144.9</v>
      </c>
      <c r="AD236" s="2">
        <v>145.69999999999999</v>
      </c>
    </row>
    <row r="237" spans="1:30" x14ac:dyDescent="0.25">
      <c r="A237" s="2" t="s">
        <v>33</v>
      </c>
      <c r="B237" s="2">
        <v>2019</v>
      </c>
      <c r="C237" s="2" t="s">
        <v>41</v>
      </c>
      <c r="D237" s="2">
        <v>142.1</v>
      </c>
      <c r="E237" s="2">
        <v>158.30000000000001</v>
      </c>
      <c r="F237" s="2">
        <v>140.80000000000001</v>
      </c>
      <c r="G237" s="2">
        <v>144.9</v>
      </c>
      <c r="H237" s="2">
        <v>119.9</v>
      </c>
      <c r="I237" s="2">
        <v>153.9</v>
      </c>
      <c r="J237" s="2">
        <v>189.1</v>
      </c>
      <c r="K237" s="2">
        <v>129.80000000000001</v>
      </c>
      <c r="L237" s="2">
        <v>112.7</v>
      </c>
      <c r="M237" s="2">
        <v>142.5</v>
      </c>
      <c r="N237" s="2">
        <v>129.80000000000001</v>
      </c>
      <c r="O237" s="2">
        <v>156.19999999999999</v>
      </c>
      <c r="P237" s="2">
        <v>149.1</v>
      </c>
      <c r="Q237" s="2">
        <v>167.9</v>
      </c>
      <c r="R237" s="2">
        <v>145</v>
      </c>
      <c r="S237" s="2">
        <v>132.19999999999999</v>
      </c>
      <c r="T237" s="2">
        <v>143</v>
      </c>
      <c r="U237" s="2">
        <v>151.6</v>
      </c>
      <c r="V237" s="2">
        <v>125.5</v>
      </c>
      <c r="W237" s="2">
        <v>138.1</v>
      </c>
      <c r="X237" s="2">
        <v>141.5</v>
      </c>
      <c r="Y237" s="2">
        <v>120.8</v>
      </c>
      <c r="Z237" s="2">
        <v>135.4</v>
      </c>
      <c r="AA237" s="2">
        <v>151.5</v>
      </c>
      <c r="AB237" s="2">
        <v>137.80000000000001</v>
      </c>
      <c r="AC237" s="2">
        <v>135.30000000000001</v>
      </c>
      <c r="AD237" s="2">
        <v>144.19999999999999</v>
      </c>
    </row>
    <row r="238" spans="1:30" x14ac:dyDescent="0.25">
      <c r="A238" s="2" t="s">
        <v>34</v>
      </c>
      <c r="B238" s="2">
        <v>2019</v>
      </c>
      <c r="C238" s="2" t="s">
        <v>41</v>
      </c>
      <c r="D238" s="2">
        <v>140.1</v>
      </c>
      <c r="E238" s="2">
        <v>160.6</v>
      </c>
      <c r="F238" s="2">
        <v>138.5</v>
      </c>
      <c r="G238" s="2">
        <v>144.69999999999999</v>
      </c>
      <c r="H238" s="2">
        <v>122.9</v>
      </c>
      <c r="I238" s="2">
        <v>149.4</v>
      </c>
      <c r="J238" s="2">
        <v>167.4</v>
      </c>
      <c r="K238" s="2">
        <v>130.9</v>
      </c>
      <c r="L238" s="2">
        <v>112</v>
      </c>
      <c r="M238" s="2">
        <v>142.6</v>
      </c>
      <c r="N238" s="2">
        <v>134.9</v>
      </c>
      <c r="O238" s="2">
        <v>156.6</v>
      </c>
      <c r="P238" s="2">
        <v>145.9</v>
      </c>
      <c r="Q238" s="2">
        <v>165.8</v>
      </c>
      <c r="R238" s="2">
        <v>149.1</v>
      </c>
      <c r="S238" s="2">
        <v>140.6</v>
      </c>
      <c r="T238" s="2">
        <v>147.9</v>
      </c>
      <c r="U238" s="2">
        <v>151.6</v>
      </c>
      <c r="V238" s="2">
        <v>138.5</v>
      </c>
      <c r="W238" s="2">
        <v>144.5</v>
      </c>
      <c r="X238" s="2">
        <v>148.5</v>
      </c>
      <c r="Y238" s="2">
        <v>125.8</v>
      </c>
      <c r="Z238" s="2">
        <v>140.9</v>
      </c>
      <c r="AA238" s="2">
        <v>154.9</v>
      </c>
      <c r="AB238" s="2">
        <v>138.4</v>
      </c>
      <c r="AC238" s="2">
        <v>140.19999999999999</v>
      </c>
      <c r="AD238" s="2">
        <v>145</v>
      </c>
    </row>
    <row r="239" spans="1:30" x14ac:dyDescent="0.25">
      <c r="A239" s="2" t="s">
        <v>30</v>
      </c>
      <c r="B239" s="2">
        <v>2019</v>
      </c>
      <c r="C239" s="2" t="s">
        <v>42</v>
      </c>
      <c r="D239" s="2">
        <v>140.1</v>
      </c>
      <c r="E239" s="2">
        <v>161.9</v>
      </c>
      <c r="F239" s="2">
        <v>138.30000000000001</v>
      </c>
      <c r="G239" s="2">
        <v>145.69999999999999</v>
      </c>
      <c r="H239" s="2">
        <v>125.1</v>
      </c>
      <c r="I239" s="2">
        <v>143.80000000000001</v>
      </c>
      <c r="J239" s="2">
        <v>163.4</v>
      </c>
      <c r="K239" s="2">
        <v>132.19999999999999</v>
      </c>
      <c r="L239" s="2">
        <v>112.8</v>
      </c>
      <c r="M239" s="2">
        <v>144.19999999999999</v>
      </c>
      <c r="N239" s="2">
        <v>138.5</v>
      </c>
      <c r="O239" s="2">
        <v>157.19999999999999</v>
      </c>
      <c r="P239" s="2">
        <v>145.5</v>
      </c>
      <c r="Q239" s="2">
        <v>165.7</v>
      </c>
      <c r="R239" s="2">
        <v>151.69999999999999</v>
      </c>
      <c r="S239" s="2">
        <v>146.6</v>
      </c>
      <c r="T239" s="2">
        <v>151</v>
      </c>
      <c r="U239" s="2" t="s">
        <v>32</v>
      </c>
      <c r="V239" s="2">
        <v>146.9</v>
      </c>
      <c r="W239" s="2">
        <v>150.30000000000001</v>
      </c>
      <c r="X239" s="2">
        <v>153.4</v>
      </c>
      <c r="Y239" s="2">
        <v>131.6</v>
      </c>
      <c r="Z239" s="2">
        <v>148.30000000000001</v>
      </c>
      <c r="AA239" s="2">
        <v>160.19999999999999</v>
      </c>
      <c r="AB239" s="2">
        <v>140.19999999999999</v>
      </c>
      <c r="AC239" s="2">
        <v>145.4</v>
      </c>
      <c r="AD239" s="2">
        <v>146.69999999999999</v>
      </c>
    </row>
    <row r="240" spans="1:30" x14ac:dyDescent="0.25">
      <c r="A240" s="2" t="s">
        <v>33</v>
      </c>
      <c r="B240" s="2">
        <v>2019</v>
      </c>
      <c r="C240" s="2" t="s">
        <v>42</v>
      </c>
      <c r="D240" s="2">
        <v>142.69999999999999</v>
      </c>
      <c r="E240" s="2">
        <v>158.69999999999999</v>
      </c>
      <c r="F240" s="2">
        <v>141.6</v>
      </c>
      <c r="G240" s="2">
        <v>144.9</v>
      </c>
      <c r="H240" s="2">
        <v>120.8</v>
      </c>
      <c r="I240" s="2">
        <v>149.80000000000001</v>
      </c>
      <c r="J240" s="2">
        <v>192.4</v>
      </c>
      <c r="K240" s="2">
        <v>130.30000000000001</v>
      </c>
      <c r="L240" s="2">
        <v>114</v>
      </c>
      <c r="M240" s="2">
        <v>143.80000000000001</v>
      </c>
      <c r="N240" s="2">
        <v>130</v>
      </c>
      <c r="O240" s="2">
        <v>156.4</v>
      </c>
      <c r="P240" s="2">
        <v>149.5</v>
      </c>
      <c r="Q240" s="2">
        <v>168.6</v>
      </c>
      <c r="R240" s="2">
        <v>145.30000000000001</v>
      </c>
      <c r="S240" s="2">
        <v>132.19999999999999</v>
      </c>
      <c r="T240" s="2">
        <v>143.30000000000001</v>
      </c>
      <c r="U240" s="2">
        <v>152.19999999999999</v>
      </c>
      <c r="V240" s="2">
        <v>126.6</v>
      </c>
      <c r="W240" s="2">
        <v>138.30000000000001</v>
      </c>
      <c r="X240" s="2">
        <v>141.9</v>
      </c>
      <c r="Y240" s="2">
        <v>121.2</v>
      </c>
      <c r="Z240" s="2">
        <v>135.9</v>
      </c>
      <c r="AA240" s="2">
        <v>151.6</v>
      </c>
      <c r="AB240" s="2">
        <v>139</v>
      </c>
      <c r="AC240" s="2">
        <v>135.69999999999999</v>
      </c>
      <c r="AD240" s="2">
        <v>144.69999999999999</v>
      </c>
    </row>
    <row r="241" spans="1:30" x14ac:dyDescent="0.25">
      <c r="A241" s="2" t="s">
        <v>34</v>
      </c>
      <c r="B241" s="2">
        <v>2019</v>
      </c>
      <c r="C241" s="2" t="s">
        <v>42</v>
      </c>
      <c r="D241" s="2">
        <v>140.9</v>
      </c>
      <c r="E241" s="2">
        <v>160.80000000000001</v>
      </c>
      <c r="F241" s="2">
        <v>139.6</v>
      </c>
      <c r="G241" s="2">
        <v>145.4</v>
      </c>
      <c r="H241" s="2">
        <v>123.5</v>
      </c>
      <c r="I241" s="2">
        <v>146.6</v>
      </c>
      <c r="J241" s="2">
        <v>173.2</v>
      </c>
      <c r="K241" s="2">
        <v>131.6</v>
      </c>
      <c r="L241" s="2">
        <v>113.2</v>
      </c>
      <c r="M241" s="2">
        <v>144.1</v>
      </c>
      <c r="N241" s="2">
        <v>135</v>
      </c>
      <c r="O241" s="2">
        <v>156.80000000000001</v>
      </c>
      <c r="P241" s="2">
        <v>147</v>
      </c>
      <c r="Q241" s="2">
        <v>166.5</v>
      </c>
      <c r="R241" s="2">
        <v>149.19999999999999</v>
      </c>
      <c r="S241" s="2">
        <v>140.6</v>
      </c>
      <c r="T241" s="2">
        <v>147.9</v>
      </c>
      <c r="U241" s="2">
        <v>152.19999999999999</v>
      </c>
      <c r="V241" s="2">
        <v>139.19999999999999</v>
      </c>
      <c r="W241" s="2">
        <v>144.6</v>
      </c>
      <c r="X241" s="2">
        <v>149</v>
      </c>
      <c r="Y241" s="2">
        <v>126.1</v>
      </c>
      <c r="Z241" s="2">
        <v>141.30000000000001</v>
      </c>
      <c r="AA241" s="2">
        <v>155.19999999999999</v>
      </c>
      <c r="AB241" s="2">
        <v>139.69999999999999</v>
      </c>
      <c r="AC241" s="2">
        <v>140.69999999999999</v>
      </c>
      <c r="AD241" s="2">
        <v>145.80000000000001</v>
      </c>
    </row>
    <row r="242" spans="1:30" x14ac:dyDescent="0.25">
      <c r="A242" s="2" t="s">
        <v>30</v>
      </c>
      <c r="B242" s="2">
        <v>2019</v>
      </c>
      <c r="C242" s="2" t="s">
        <v>43</v>
      </c>
      <c r="D242" s="2">
        <v>141</v>
      </c>
      <c r="E242" s="2">
        <v>161.6</v>
      </c>
      <c r="F242" s="2">
        <v>141.19999999999999</v>
      </c>
      <c r="G242" s="2">
        <v>146.5</v>
      </c>
      <c r="H242" s="2">
        <v>125.6</v>
      </c>
      <c r="I242" s="2">
        <v>145.69999999999999</v>
      </c>
      <c r="J242" s="2">
        <v>178.8</v>
      </c>
      <c r="K242" s="2">
        <v>133.1</v>
      </c>
      <c r="L242" s="2">
        <v>113.6</v>
      </c>
      <c r="M242" s="2">
        <v>145.5</v>
      </c>
      <c r="N242" s="2">
        <v>138.6</v>
      </c>
      <c r="O242" s="2">
        <v>157.4</v>
      </c>
      <c r="P242" s="2">
        <v>148.30000000000001</v>
      </c>
      <c r="Q242" s="2">
        <v>166.3</v>
      </c>
      <c r="R242" s="2">
        <v>151.69999999999999</v>
      </c>
      <c r="S242" s="2">
        <v>146.69999999999999</v>
      </c>
      <c r="T242" s="2">
        <v>151</v>
      </c>
      <c r="U242" s="2" t="s">
        <v>32</v>
      </c>
      <c r="V242" s="2">
        <v>147.69999999999999</v>
      </c>
      <c r="W242" s="2">
        <v>150.6</v>
      </c>
      <c r="X242" s="2">
        <v>153.69999999999999</v>
      </c>
      <c r="Y242" s="2">
        <v>131.69999999999999</v>
      </c>
      <c r="Z242" s="2">
        <v>148.69999999999999</v>
      </c>
      <c r="AA242" s="2">
        <v>160.69999999999999</v>
      </c>
      <c r="AB242" s="2">
        <v>140.30000000000001</v>
      </c>
      <c r="AC242" s="2">
        <v>145.69999999999999</v>
      </c>
      <c r="AD242" s="2">
        <v>148.30000000000001</v>
      </c>
    </row>
    <row r="243" spans="1:30" x14ac:dyDescent="0.25">
      <c r="A243" s="2" t="s">
        <v>33</v>
      </c>
      <c r="B243" s="2">
        <v>2019</v>
      </c>
      <c r="C243" s="2" t="s">
        <v>43</v>
      </c>
      <c r="D243" s="2">
        <v>143.5</v>
      </c>
      <c r="E243" s="2">
        <v>159.80000000000001</v>
      </c>
      <c r="F243" s="2">
        <v>144.69999999999999</v>
      </c>
      <c r="G243" s="2">
        <v>145.6</v>
      </c>
      <c r="H243" s="2">
        <v>121.1</v>
      </c>
      <c r="I243" s="2">
        <v>150.6</v>
      </c>
      <c r="J243" s="2">
        <v>207.2</v>
      </c>
      <c r="K243" s="2">
        <v>131.19999999999999</v>
      </c>
      <c r="L243" s="2">
        <v>114.8</v>
      </c>
      <c r="M243" s="2">
        <v>145.19999999999999</v>
      </c>
      <c r="N243" s="2">
        <v>130.19999999999999</v>
      </c>
      <c r="O243" s="2">
        <v>156.80000000000001</v>
      </c>
      <c r="P243" s="2">
        <v>151.9</v>
      </c>
      <c r="Q243" s="2">
        <v>169.3</v>
      </c>
      <c r="R243" s="2">
        <v>145.9</v>
      </c>
      <c r="S243" s="2">
        <v>132.4</v>
      </c>
      <c r="T243" s="2">
        <v>143.9</v>
      </c>
      <c r="U243" s="2">
        <v>153</v>
      </c>
      <c r="V243" s="2">
        <v>128.9</v>
      </c>
      <c r="W243" s="2">
        <v>138.69999999999999</v>
      </c>
      <c r="X243" s="2">
        <v>142.4</v>
      </c>
      <c r="Y243" s="2">
        <v>121.5</v>
      </c>
      <c r="Z243" s="2">
        <v>136.19999999999999</v>
      </c>
      <c r="AA243" s="2">
        <v>151.69999999999999</v>
      </c>
      <c r="AB243" s="2">
        <v>139.5</v>
      </c>
      <c r="AC243" s="2">
        <v>136</v>
      </c>
      <c r="AD243" s="2">
        <v>146</v>
      </c>
    </row>
    <row r="244" spans="1:30" x14ac:dyDescent="0.25">
      <c r="A244" s="2" t="s">
        <v>34</v>
      </c>
      <c r="B244" s="2">
        <v>2019</v>
      </c>
      <c r="C244" s="2" t="s">
        <v>43</v>
      </c>
      <c r="D244" s="2">
        <v>141.80000000000001</v>
      </c>
      <c r="E244" s="2">
        <v>161</v>
      </c>
      <c r="F244" s="2">
        <v>142.6</v>
      </c>
      <c r="G244" s="2">
        <v>146.19999999999999</v>
      </c>
      <c r="H244" s="2">
        <v>123.9</v>
      </c>
      <c r="I244" s="2">
        <v>148</v>
      </c>
      <c r="J244" s="2">
        <v>188.4</v>
      </c>
      <c r="K244" s="2">
        <v>132.5</v>
      </c>
      <c r="L244" s="2">
        <v>114</v>
      </c>
      <c r="M244" s="2">
        <v>145.4</v>
      </c>
      <c r="N244" s="2">
        <v>135.1</v>
      </c>
      <c r="O244" s="2">
        <v>157.1</v>
      </c>
      <c r="P244" s="2">
        <v>149.6</v>
      </c>
      <c r="Q244" s="2">
        <v>167.1</v>
      </c>
      <c r="R244" s="2">
        <v>149.4</v>
      </c>
      <c r="S244" s="2">
        <v>140.80000000000001</v>
      </c>
      <c r="T244" s="2">
        <v>148.19999999999999</v>
      </c>
      <c r="U244" s="2">
        <v>153</v>
      </c>
      <c r="V244" s="2">
        <v>140.6</v>
      </c>
      <c r="W244" s="2">
        <v>145</v>
      </c>
      <c r="X244" s="2">
        <v>149.4</v>
      </c>
      <c r="Y244" s="2">
        <v>126.3</v>
      </c>
      <c r="Z244" s="2">
        <v>141.69999999999999</v>
      </c>
      <c r="AA244" s="2">
        <v>155.4</v>
      </c>
      <c r="AB244" s="2">
        <v>140</v>
      </c>
      <c r="AC244" s="2">
        <v>141</v>
      </c>
      <c r="AD244" s="2">
        <v>147.19999999999999</v>
      </c>
    </row>
    <row r="245" spans="1:30" x14ac:dyDescent="0.25">
      <c r="A245" s="2" t="s">
        <v>30</v>
      </c>
      <c r="B245" s="2">
        <v>2019</v>
      </c>
      <c r="C245" s="2" t="s">
        <v>45</v>
      </c>
      <c r="D245" s="2">
        <v>141.80000000000001</v>
      </c>
      <c r="E245" s="2">
        <v>163.69999999999999</v>
      </c>
      <c r="F245" s="2">
        <v>143.80000000000001</v>
      </c>
      <c r="G245" s="2">
        <v>147.1</v>
      </c>
      <c r="H245" s="2">
        <v>126</v>
      </c>
      <c r="I245" s="2">
        <v>146.19999999999999</v>
      </c>
      <c r="J245" s="2">
        <v>191.4</v>
      </c>
      <c r="K245" s="2">
        <v>136.19999999999999</v>
      </c>
      <c r="L245" s="2">
        <v>113.8</v>
      </c>
      <c r="M245" s="2">
        <v>147.30000000000001</v>
      </c>
      <c r="N245" s="2">
        <v>138.69999999999999</v>
      </c>
      <c r="O245" s="2">
        <v>157.69999999999999</v>
      </c>
      <c r="P245" s="2">
        <v>150.9</v>
      </c>
      <c r="Q245" s="2">
        <v>167.2</v>
      </c>
      <c r="R245" s="2">
        <v>152.30000000000001</v>
      </c>
      <c r="S245" s="2">
        <v>147</v>
      </c>
      <c r="T245" s="2">
        <v>151.5</v>
      </c>
      <c r="U245" s="2" t="s">
        <v>32</v>
      </c>
      <c r="V245" s="2">
        <v>148.4</v>
      </c>
      <c r="W245" s="2">
        <v>150.9</v>
      </c>
      <c r="X245" s="2">
        <v>154.30000000000001</v>
      </c>
      <c r="Y245" s="2">
        <v>132.1</v>
      </c>
      <c r="Z245" s="2">
        <v>149.1</v>
      </c>
      <c r="AA245" s="2">
        <v>160.80000000000001</v>
      </c>
      <c r="AB245" s="2">
        <v>140.6</v>
      </c>
      <c r="AC245" s="2">
        <v>146.1</v>
      </c>
      <c r="AD245" s="2">
        <v>149.9</v>
      </c>
    </row>
    <row r="246" spans="1:30" x14ac:dyDescent="0.25">
      <c r="A246" s="2" t="s">
        <v>33</v>
      </c>
      <c r="B246" s="2">
        <v>2019</v>
      </c>
      <c r="C246" s="2" t="s">
        <v>45</v>
      </c>
      <c r="D246" s="2">
        <v>144.1</v>
      </c>
      <c r="E246" s="2">
        <v>162.4</v>
      </c>
      <c r="F246" s="2">
        <v>148.4</v>
      </c>
      <c r="G246" s="2">
        <v>145.9</v>
      </c>
      <c r="H246" s="2">
        <v>121.5</v>
      </c>
      <c r="I246" s="2">
        <v>148.80000000000001</v>
      </c>
      <c r="J246" s="2">
        <v>215.7</v>
      </c>
      <c r="K246" s="2">
        <v>134.6</v>
      </c>
      <c r="L246" s="2">
        <v>115</v>
      </c>
      <c r="M246" s="2">
        <v>146.30000000000001</v>
      </c>
      <c r="N246" s="2">
        <v>130.5</v>
      </c>
      <c r="O246" s="2">
        <v>157.19999999999999</v>
      </c>
      <c r="P246" s="2">
        <v>153.6</v>
      </c>
      <c r="Q246" s="2">
        <v>169.9</v>
      </c>
      <c r="R246" s="2">
        <v>146.30000000000001</v>
      </c>
      <c r="S246" s="2">
        <v>132.6</v>
      </c>
      <c r="T246" s="2">
        <v>144.19999999999999</v>
      </c>
      <c r="U246" s="2">
        <v>153.5</v>
      </c>
      <c r="V246" s="2">
        <v>132.19999999999999</v>
      </c>
      <c r="W246" s="2">
        <v>139.1</v>
      </c>
      <c r="X246" s="2">
        <v>142.80000000000001</v>
      </c>
      <c r="Y246" s="2">
        <v>121.7</v>
      </c>
      <c r="Z246" s="2">
        <v>136.69999999999999</v>
      </c>
      <c r="AA246" s="2">
        <v>151.80000000000001</v>
      </c>
      <c r="AB246" s="2">
        <v>139.80000000000001</v>
      </c>
      <c r="AC246" s="2">
        <v>136.30000000000001</v>
      </c>
      <c r="AD246" s="2">
        <v>147</v>
      </c>
    </row>
    <row r="247" spans="1:30" x14ac:dyDescent="0.25">
      <c r="A247" s="2" t="s">
        <v>34</v>
      </c>
      <c r="B247" s="2">
        <v>2019</v>
      </c>
      <c r="C247" s="2" t="s">
        <v>45</v>
      </c>
      <c r="D247" s="2">
        <v>142.5</v>
      </c>
      <c r="E247" s="2">
        <v>163.19999999999999</v>
      </c>
      <c r="F247" s="2">
        <v>145.6</v>
      </c>
      <c r="G247" s="2">
        <v>146.69999999999999</v>
      </c>
      <c r="H247" s="2">
        <v>124.3</v>
      </c>
      <c r="I247" s="2">
        <v>147.4</v>
      </c>
      <c r="J247" s="2">
        <v>199.6</v>
      </c>
      <c r="K247" s="2">
        <v>135.69999999999999</v>
      </c>
      <c r="L247" s="2">
        <v>114.2</v>
      </c>
      <c r="M247" s="2">
        <v>147</v>
      </c>
      <c r="N247" s="2">
        <v>135.30000000000001</v>
      </c>
      <c r="O247" s="2">
        <v>157.5</v>
      </c>
      <c r="P247" s="2">
        <v>151.9</v>
      </c>
      <c r="Q247" s="2">
        <v>167.9</v>
      </c>
      <c r="R247" s="2">
        <v>149.9</v>
      </c>
      <c r="S247" s="2">
        <v>141</v>
      </c>
      <c r="T247" s="2">
        <v>148.6</v>
      </c>
      <c r="U247" s="2">
        <v>153.5</v>
      </c>
      <c r="V247" s="2">
        <v>142.30000000000001</v>
      </c>
      <c r="W247" s="2">
        <v>145.30000000000001</v>
      </c>
      <c r="X247" s="2">
        <v>149.9</v>
      </c>
      <c r="Y247" s="2">
        <v>126.6</v>
      </c>
      <c r="Z247" s="2">
        <v>142.1</v>
      </c>
      <c r="AA247" s="2">
        <v>155.5</v>
      </c>
      <c r="AB247" s="2">
        <v>140.30000000000001</v>
      </c>
      <c r="AC247" s="2">
        <v>141.30000000000001</v>
      </c>
      <c r="AD247" s="2">
        <v>148.6</v>
      </c>
    </row>
    <row r="248" spans="1:30" x14ac:dyDescent="0.25">
      <c r="A248" s="2" t="s">
        <v>30</v>
      </c>
      <c r="B248" s="2">
        <v>2019</v>
      </c>
      <c r="C248" s="2" t="s">
        <v>46</v>
      </c>
      <c r="D248" s="2">
        <v>142.80000000000001</v>
      </c>
      <c r="E248" s="2">
        <v>165.3</v>
      </c>
      <c r="F248" s="2">
        <v>149.5</v>
      </c>
      <c r="G248" s="2">
        <v>148.69999999999999</v>
      </c>
      <c r="H248" s="2">
        <v>127.5</v>
      </c>
      <c r="I248" s="2">
        <v>144.30000000000001</v>
      </c>
      <c r="J248" s="2">
        <v>209.5</v>
      </c>
      <c r="K248" s="2">
        <v>138.80000000000001</v>
      </c>
      <c r="L248" s="2">
        <v>113.6</v>
      </c>
      <c r="M248" s="2">
        <v>149.1</v>
      </c>
      <c r="N248" s="2">
        <v>139.30000000000001</v>
      </c>
      <c r="O248" s="2">
        <v>158.30000000000001</v>
      </c>
      <c r="P248" s="2">
        <v>154.30000000000001</v>
      </c>
      <c r="Q248" s="2">
        <v>167.8</v>
      </c>
      <c r="R248" s="2">
        <v>152.6</v>
      </c>
      <c r="S248" s="2">
        <v>147.30000000000001</v>
      </c>
      <c r="T248" s="2">
        <v>151.9</v>
      </c>
      <c r="U248" s="2" t="s">
        <v>32</v>
      </c>
      <c r="V248" s="2">
        <v>149.9</v>
      </c>
      <c r="W248" s="2">
        <v>151.19999999999999</v>
      </c>
      <c r="X248" s="2">
        <v>154.80000000000001</v>
      </c>
      <c r="Y248" s="2">
        <v>135</v>
      </c>
      <c r="Z248" s="2">
        <v>149.5</v>
      </c>
      <c r="AA248" s="2">
        <v>161.1</v>
      </c>
      <c r="AB248" s="2">
        <v>140.6</v>
      </c>
      <c r="AC248" s="2">
        <v>147.1</v>
      </c>
      <c r="AD248" s="2">
        <v>152.30000000000001</v>
      </c>
    </row>
    <row r="249" spans="1:30" x14ac:dyDescent="0.25">
      <c r="A249" s="2" t="s">
        <v>33</v>
      </c>
      <c r="B249" s="2">
        <v>2019</v>
      </c>
      <c r="C249" s="2" t="s">
        <v>46</v>
      </c>
      <c r="D249" s="2">
        <v>144.9</v>
      </c>
      <c r="E249" s="2">
        <v>164.5</v>
      </c>
      <c r="F249" s="2">
        <v>153.69999999999999</v>
      </c>
      <c r="G249" s="2">
        <v>147.5</v>
      </c>
      <c r="H249" s="2">
        <v>122.7</v>
      </c>
      <c r="I249" s="2">
        <v>147.19999999999999</v>
      </c>
      <c r="J249" s="2">
        <v>231.5</v>
      </c>
      <c r="K249" s="2">
        <v>137.19999999999999</v>
      </c>
      <c r="L249" s="2">
        <v>114.7</v>
      </c>
      <c r="M249" s="2">
        <v>148</v>
      </c>
      <c r="N249" s="2">
        <v>130.80000000000001</v>
      </c>
      <c r="O249" s="2">
        <v>157.69999999999999</v>
      </c>
      <c r="P249" s="2">
        <v>156.30000000000001</v>
      </c>
      <c r="Q249" s="2">
        <v>170.4</v>
      </c>
      <c r="R249" s="2">
        <v>146.80000000000001</v>
      </c>
      <c r="S249" s="2">
        <v>132.80000000000001</v>
      </c>
      <c r="T249" s="2">
        <v>144.6</v>
      </c>
      <c r="U249" s="2">
        <v>152.80000000000001</v>
      </c>
      <c r="V249" s="2">
        <v>133.6</v>
      </c>
      <c r="W249" s="2">
        <v>139.80000000000001</v>
      </c>
      <c r="X249" s="2">
        <v>143.19999999999999</v>
      </c>
      <c r="Y249" s="2">
        <v>125.2</v>
      </c>
      <c r="Z249" s="2">
        <v>136.80000000000001</v>
      </c>
      <c r="AA249" s="2">
        <v>151.9</v>
      </c>
      <c r="AB249" s="2">
        <v>140.19999999999999</v>
      </c>
      <c r="AC249" s="2">
        <v>137.69999999999999</v>
      </c>
      <c r="AD249" s="2">
        <v>148.30000000000001</v>
      </c>
    </row>
    <row r="250" spans="1:30" x14ac:dyDescent="0.25">
      <c r="A250" s="2" t="s">
        <v>34</v>
      </c>
      <c r="B250" s="2">
        <v>2019</v>
      </c>
      <c r="C250" s="2" t="s">
        <v>46</v>
      </c>
      <c r="D250" s="2">
        <v>143.5</v>
      </c>
      <c r="E250" s="2">
        <v>165</v>
      </c>
      <c r="F250" s="2">
        <v>151.1</v>
      </c>
      <c r="G250" s="2">
        <v>148.30000000000001</v>
      </c>
      <c r="H250" s="2">
        <v>125.7</v>
      </c>
      <c r="I250" s="2">
        <v>145.69999999999999</v>
      </c>
      <c r="J250" s="2">
        <v>217</v>
      </c>
      <c r="K250" s="2">
        <v>138.30000000000001</v>
      </c>
      <c r="L250" s="2">
        <v>114</v>
      </c>
      <c r="M250" s="2">
        <v>148.69999999999999</v>
      </c>
      <c r="N250" s="2">
        <v>135.80000000000001</v>
      </c>
      <c r="O250" s="2">
        <v>158</v>
      </c>
      <c r="P250" s="2">
        <v>155</v>
      </c>
      <c r="Q250" s="2">
        <v>168.5</v>
      </c>
      <c r="R250" s="2">
        <v>150.30000000000001</v>
      </c>
      <c r="S250" s="2">
        <v>141.30000000000001</v>
      </c>
      <c r="T250" s="2">
        <v>149</v>
      </c>
      <c r="U250" s="2">
        <v>152.80000000000001</v>
      </c>
      <c r="V250" s="2">
        <v>143.69999999999999</v>
      </c>
      <c r="W250" s="2">
        <v>145.80000000000001</v>
      </c>
      <c r="X250" s="2">
        <v>150.4</v>
      </c>
      <c r="Y250" s="2">
        <v>129.80000000000001</v>
      </c>
      <c r="Z250" s="2">
        <v>142.30000000000001</v>
      </c>
      <c r="AA250" s="2">
        <v>155.69999999999999</v>
      </c>
      <c r="AB250" s="2">
        <v>140.4</v>
      </c>
      <c r="AC250" s="2">
        <v>142.5</v>
      </c>
      <c r="AD250" s="2">
        <v>150.4</v>
      </c>
    </row>
    <row r="251" spans="1:30" x14ac:dyDescent="0.25">
      <c r="A251" s="2" t="s">
        <v>30</v>
      </c>
      <c r="B251" s="2">
        <v>2020</v>
      </c>
      <c r="C251" s="2" t="s">
        <v>31</v>
      </c>
      <c r="D251" s="2">
        <v>143.69999999999999</v>
      </c>
      <c r="E251" s="2">
        <v>167.3</v>
      </c>
      <c r="F251" s="2">
        <v>153.5</v>
      </c>
      <c r="G251" s="2">
        <v>150.5</v>
      </c>
      <c r="H251" s="2">
        <v>132</v>
      </c>
      <c r="I251" s="2">
        <v>142.19999999999999</v>
      </c>
      <c r="J251" s="2">
        <v>191.5</v>
      </c>
      <c r="K251" s="2">
        <v>141.1</v>
      </c>
      <c r="L251" s="2">
        <v>113.8</v>
      </c>
      <c r="M251" s="2">
        <v>151.6</v>
      </c>
      <c r="N251" s="2">
        <v>139.69999999999999</v>
      </c>
      <c r="O251" s="2">
        <v>158.69999999999999</v>
      </c>
      <c r="P251" s="2">
        <v>153</v>
      </c>
      <c r="Q251" s="2">
        <v>168.6</v>
      </c>
      <c r="R251" s="2">
        <v>152.80000000000001</v>
      </c>
      <c r="S251" s="2">
        <v>147.4</v>
      </c>
      <c r="T251" s="2">
        <v>152.1</v>
      </c>
      <c r="U251" s="2" t="s">
        <v>32</v>
      </c>
      <c r="V251" s="2">
        <v>150.4</v>
      </c>
      <c r="W251" s="2">
        <v>151.69999999999999</v>
      </c>
      <c r="X251" s="2">
        <v>155.69999999999999</v>
      </c>
      <c r="Y251" s="2">
        <v>136.30000000000001</v>
      </c>
      <c r="Z251" s="2">
        <v>150.1</v>
      </c>
      <c r="AA251" s="2">
        <v>161.69999999999999</v>
      </c>
      <c r="AB251" s="2">
        <v>142.5</v>
      </c>
      <c r="AC251" s="2">
        <v>148.1</v>
      </c>
      <c r="AD251" s="2">
        <v>151.9</v>
      </c>
    </row>
    <row r="252" spans="1:30" x14ac:dyDescent="0.25">
      <c r="A252" s="2" t="s">
        <v>33</v>
      </c>
      <c r="B252" s="2">
        <v>2020</v>
      </c>
      <c r="C252" s="2" t="s">
        <v>31</v>
      </c>
      <c r="D252" s="2">
        <v>145.6</v>
      </c>
      <c r="E252" s="2">
        <v>167.6</v>
      </c>
      <c r="F252" s="2">
        <v>157</v>
      </c>
      <c r="G252" s="2">
        <v>149.30000000000001</v>
      </c>
      <c r="H252" s="2">
        <v>126.3</v>
      </c>
      <c r="I252" s="2">
        <v>144.4</v>
      </c>
      <c r="J252" s="2">
        <v>207.8</v>
      </c>
      <c r="K252" s="2">
        <v>139.1</v>
      </c>
      <c r="L252" s="2">
        <v>114.8</v>
      </c>
      <c r="M252" s="2">
        <v>149.5</v>
      </c>
      <c r="N252" s="2">
        <v>131.1</v>
      </c>
      <c r="O252" s="2">
        <v>158.5</v>
      </c>
      <c r="P252" s="2">
        <v>154.4</v>
      </c>
      <c r="Q252" s="2">
        <v>170.8</v>
      </c>
      <c r="R252" s="2">
        <v>147</v>
      </c>
      <c r="S252" s="2">
        <v>133.19999999999999</v>
      </c>
      <c r="T252" s="2">
        <v>144.9</v>
      </c>
      <c r="U252" s="2">
        <v>153.9</v>
      </c>
      <c r="V252" s="2">
        <v>135.1</v>
      </c>
      <c r="W252" s="2">
        <v>140.1</v>
      </c>
      <c r="X252" s="2">
        <v>143.80000000000001</v>
      </c>
      <c r="Y252" s="2">
        <v>126.1</v>
      </c>
      <c r="Z252" s="2">
        <v>137.19999999999999</v>
      </c>
      <c r="AA252" s="2">
        <v>152.1</v>
      </c>
      <c r="AB252" s="2">
        <v>142.1</v>
      </c>
      <c r="AC252" s="2">
        <v>138.4</v>
      </c>
      <c r="AD252" s="2">
        <v>148.19999999999999</v>
      </c>
    </row>
    <row r="253" spans="1:30" x14ac:dyDescent="0.25">
      <c r="A253" s="2" t="s">
        <v>34</v>
      </c>
      <c r="B253" s="2">
        <v>2020</v>
      </c>
      <c r="C253" s="2" t="s">
        <v>31</v>
      </c>
      <c r="D253" s="2">
        <v>144.30000000000001</v>
      </c>
      <c r="E253" s="2">
        <v>167.4</v>
      </c>
      <c r="F253" s="2">
        <v>154.9</v>
      </c>
      <c r="G253" s="2">
        <v>150.1</v>
      </c>
      <c r="H253" s="2">
        <v>129.9</v>
      </c>
      <c r="I253" s="2">
        <v>143.19999999999999</v>
      </c>
      <c r="J253" s="2">
        <v>197</v>
      </c>
      <c r="K253" s="2">
        <v>140.4</v>
      </c>
      <c r="L253" s="2">
        <v>114.1</v>
      </c>
      <c r="M253" s="2">
        <v>150.9</v>
      </c>
      <c r="N253" s="2">
        <v>136.1</v>
      </c>
      <c r="O253" s="2">
        <v>158.6</v>
      </c>
      <c r="P253" s="2">
        <v>153.5</v>
      </c>
      <c r="Q253" s="2">
        <v>169.2</v>
      </c>
      <c r="R253" s="2">
        <v>150.5</v>
      </c>
      <c r="S253" s="2">
        <v>141.5</v>
      </c>
      <c r="T253" s="2">
        <v>149.19999999999999</v>
      </c>
      <c r="U253" s="2">
        <v>153.9</v>
      </c>
      <c r="V253" s="2">
        <v>144.6</v>
      </c>
      <c r="W253" s="2">
        <v>146.19999999999999</v>
      </c>
      <c r="X253" s="2">
        <v>151.19999999999999</v>
      </c>
      <c r="Y253" s="2">
        <v>130.9</v>
      </c>
      <c r="Z253" s="2">
        <v>142.80000000000001</v>
      </c>
      <c r="AA253" s="2">
        <v>156.1</v>
      </c>
      <c r="AB253" s="2">
        <v>142.30000000000001</v>
      </c>
      <c r="AC253" s="2">
        <v>143.4</v>
      </c>
      <c r="AD253" s="2">
        <v>150.19999999999999</v>
      </c>
    </row>
    <row r="254" spans="1:30" x14ac:dyDescent="0.25">
      <c r="A254" s="2" t="s">
        <v>30</v>
      </c>
      <c r="B254" s="2">
        <v>2020</v>
      </c>
      <c r="C254" s="2" t="s">
        <v>35</v>
      </c>
      <c r="D254" s="2">
        <v>144.19999999999999</v>
      </c>
      <c r="E254" s="2">
        <v>167.5</v>
      </c>
      <c r="F254" s="2">
        <v>150.9</v>
      </c>
      <c r="G254" s="2">
        <v>150.9</v>
      </c>
      <c r="H254" s="2">
        <v>133.69999999999999</v>
      </c>
      <c r="I254" s="2">
        <v>140.69999999999999</v>
      </c>
      <c r="J254" s="2">
        <v>165.1</v>
      </c>
      <c r="K254" s="2">
        <v>141.80000000000001</v>
      </c>
      <c r="L254" s="2">
        <v>113.1</v>
      </c>
      <c r="M254" s="2">
        <v>152.80000000000001</v>
      </c>
      <c r="N254" s="2">
        <v>140.1</v>
      </c>
      <c r="O254" s="2">
        <v>159.19999999999999</v>
      </c>
      <c r="P254" s="2">
        <v>149.80000000000001</v>
      </c>
      <c r="Q254" s="2">
        <v>169.4</v>
      </c>
      <c r="R254" s="2">
        <v>153</v>
      </c>
      <c r="S254" s="2">
        <v>147.5</v>
      </c>
      <c r="T254" s="2">
        <v>152.30000000000001</v>
      </c>
      <c r="U254" s="2" t="s">
        <v>32</v>
      </c>
      <c r="V254" s="2">
        <v>152.30000000000001</v>
      </c>
      <c r="W254" s="2">
        <v>151.80000000000001</v>
      </c>
      <c r="X254" s="2">
        <v>156.19999999999999</v>
      </c>
      <c r="Y254" s="2">
        <v>136</v>
      </c>
      <c r="Z254" s="2">
        <v>150.4</v>
      </c>
      <c r="AA254" s="2">
        <v>161.9</v>
      </c>
      <c r="AB254" s="2">
        <v>143.4</v>
      </c>
      <c r="AC254" s="2">
        <v>148.4</v>
      </c>
      <c r="AD254" s="2">
        <v>150.4</v>
      </c>
    </row>
    <row r="255" spans="1:30" x14ac:dyDescent="0.25">
      <c r="A255" s="2" t="s">
        <v>33</v>
      </c>
      <c r="B255" s="2">
        <v>2020</v>
      </c>
      <c r="C255" s="2" t="s">
        <v>35</v>
      </c>
      <c r="D255" s="2">
        <v>146.19999999999999</v>
      </c>
      <c r="E255" s="2">
        <v>167.6</v>
      </c>
      <c r="F255" s="2">
        <v>153.1</v>
      </c>
      <c r="G255" s="2">
        <v>150.69999999999999</v>
      </c>
      <c r="H255" s="2">
        <v>127.4</v>
      </c>
      <c r="I255" s="2">
        <v>143.1</v>
      </c>
      <c r="J255" s="2">
        <v>181.7</v>
      </c>
      <c r="K255" s="2">
        <v>139.6</v>
      </c>
      <c r="L255" s="2">
        <v>114.6</v>
      </c>
      <c r="M255" s="2">
        <v>150.4</v>
      </c>
      <c r="N255" s="2">
        <v>131.5</v>
      </c>
      <c r="O255" s="2">
        <v>159</v>
      </c>
      <c r="P255" s="2">
        <v>151.69999999999999</v>
      </c>
      <c r="Q255" s="2">
        <v>172</v>
      </c>
      <c r="R255" s="2">
        <v>147.30000000000001</v>
      </c>
      <c r="S255" s="2">
        <v>133.5</v>
      </c>
      <c r="T255" s="2">
        <v>145.19999999999999</v>
      </c>
      <c r="U255" s="2">
        <v>154.80000000000001</v>
      </c>
      <c r="V255" s="2">
        <v>138.9</v>
      </c>
      <c r="W255" s="2">
        <v>140.4</v>
      </c>
      <c r="X255" s="2">
        <v>144.4</v>
      </c>
      <c r="Y255" s="2">
        <v>125.2</v>
      </c>
      <c r="Z255" s="2">
        <v>137.69999999999999</v>
      </c>
      <c r="AA255" s="2">
        <v>152.19999999999999</v>
      </c>
      <c r="AB255" s="2">
        <v>143.5</v>
      </c>
      <c r="AC255" s="2">
        <v>138.4</v>
      </c>
      <c r="AD255" s="2">
        <v>147.69999999999999</v>
      </c>
    </row>
    <row r="256" spans="1:30" x14ac:dyDescent="0.25">
      <c r="A256" s="2" t="s">
        <v>34</v>
      </c>
      <c r="B256" s="2">
        <v>2020</v>
      </c>
      <c r="C256" s="2" t="s">
        <v>35</v>
      </c>
      <c r="D256" s="2">
        <v>144.80000000000001</v>
      </c>
      <c r="E256" s="2">
        <v>167.5</v>
      </c>
      <c r="F256" s="2">
        <v>151.80000000000001</v>
      </c>
      <c r="G256" s="2">
        <v>150.80000000000001</v>
      </c>
      <c r="H256" s="2">
        <v>131.4</v>
      </c>
      <c r="I256" s="2">
        <v>141.80000000000001</v>
      </c>
      <c r="J256" s="2">
        <v>170.7</v>
      </c>
      <c r="K256" s="2">
        <v>141.1</v>
      </c>
      <c r="L256" s="2">
        <v>113.6</v>
      </c>
      <c r="M256" s="2">
        <v>152</v>
      </c>
      <c r="N256" s="2">
        <v>136.5</v>
      </c>
      <c r="O256" s="2">
        <v>159.1</v>
      </c>
      <c r="P256" s="2">
        <v>150.5</v>
      </c>
      <c r="Q256" s="2">
        <v>170.1</v>
      </c>
      <c r="R256" s="2">
        <v>150.80000000000001</v>
      </c>
      <c r="S256" s="2">
        <v>141.69999999999999</v>
      </c>
      <c r="T256" s="2">
        <v>149.5</v>
      </c>
      <c r="U256" s="2">
        <v>154.80000000000001</v>
      </c>
      <c r="V256" s="2">
        <v>147.19999999999999</v>
      </c>
      <c r="W256" s="2">
        <v>146.4</v>
      </c>
      <c r="X256" s="2">
        <v>151.69999999999999</v>
      </c>
      <c r="Y256" s="2">
        <v>130.30000000000001</v>
      </c>
      <c r="Z256" s="2">
        <v>143.19999999999999</v>
      </c>
      <c r="AA256" s="2">
        <v>156.19999999999999</v>
      </c>
      <c r="AB256" s="2">
        <v>143.4</v>
      </c>
      <c r="AC256" s="2">
        <v>143.6</v>
      </c>
      <c r="AD256" s="2">
        <v>149.1</v>
      </c>
    </row>
    <row r="257" spans="1:30" x14ac:dyDescent="0.25">
      <c r="A257" s="2" t="s">
        <v>30</v>
      </c>
      <c r="B257" s="2">
        <v>2020</v>
      </c>
      <c r="C257" s="2" t="s">
        <v>36</v>
      </c>
      <c r="D257" s="2">
        <v>144.4</v>
      </c>
      <c r="E257" s="2">
        <v>166.8</v>
      </c>
      <c r="F257" s="2">
        <v>147.6</v>
      </c>
      <c r="G257" s="2">
        <v>151.69999999999999</v>
      </c>
      <c r="H257" s="2">
        <v>133.30000000000001</v>
      </c>
      <c r="I257" s="2">
        <v>141.80000000000001</v>
      </c>
      <c r="J257" s="2">
        <v>152.30000000000001</v>
      </c>
      <c r="K257" s="2">
        <v>141.80000000000001</v>
      </c>
      <c r="L257" s="2">
        <v>112.6</v>
      </c>
      <c r="M257" s="2">
        <v>154</v>
      </c>
      <c r="N257" s="2">
        <v>140.1</v>
      </c>
      <c r="O257" s="2">
        <v>160</v>
      </c>
      <c r="P257" s="2">
        <v>148.19999999999999</v>
      </c>
      <c r="Q257" s="2">
        <v>170.5</v>
      </c>
      <c r="R257" s="2">
        <v>153.4</v>
      </c>
      <c r="S257" s="2">
        <v>147.6</v>
      </c>
      <c r="T257" s="2">
        <v>152.5</v>
      </c>
      <c r="U257" s="2" t="s">
        <v>32</v>
      </c>
      <c r="V257" s="2">
        <v>153.4</v>
      </c>
      <c r="W257" s="2">
        <v>151.5</v>
      </c>
      <c r="X257" s="2">
        <v>156.69999999999999</v>
      </c>
      <c r="Y257" s="2">
        <v>135.80000000000001</v>
      </c>
      <c r="Z257" s="2">
        <v>151.19999999999999</v>
      </c>
      <c r="AA257" s="2">
        <v>161.19999999999999</v>
      </c>
      <c r="AB257" s="2">
        <v>145.1</v>
      </c>
      <c r="AC257" s="2">
        <v>148.6</v>
      </c>
      <c r="AD257" s="2">
        <v>149.80000000000001</v>
      </c>
    </row>
    <row r="258" spans="1:30" x14ac:dyDescent="0.25">
      <c r="A258" s="2" t="s">
        <v>33</v>
      </c>
      <c r="B258" s="2">
        <v>2020</v>
      </c>
      <c r="C258" s="2" t="s">
        <v>36</v>
      </c>
      <c r="D258" s="2">
        <v>146.5</v>
      </c>
      <c r="E258" s="2">
        <v>167.5</v>
      </c>
      <c r="F258" s="2">
        <v>148.9</v>
      </c>
      <c r="G258" s="2">
        <v>151.1</v>
      </c>
      <c r="H258" s="2">
        <v>127.5</v>
      </c>
      <c r="I258" s="2">
        <v>143.30000000000001</v>
      </c>
      <c r="J258" s="2">
        <v>167</v>
      </c>
      <c r="K258" s="2">
        <v>139.69999999999999</v>
      </c>
      <c r="L258" s="2">
        <v>114.4</v>
      </c>
      <c r="M258" s="2">
        <v>151.5</v>
      </c>
      <c r="N258" s="2">
        <v>131.9</v>
      </c>
      <c r="O258" s="2">
        <v>159.1</v>
      </c>
      <c r="P258" s="2">
        <v>150.1</v>
      </c>
      <c r="Q258" s="2">
        <v>173.3</v>
      </c>
      <c r="R258" s="2">
        <v>147.69999999999999</v>
      </c>
      <c r="S258" s="2">
        <v>133.80000000000001</v>
      </c>
      <c r="T258" s="2">
        <v>145.6</v>
      </c>
      <c r="U258" s="2">
        <v>154.5</v>
      </c>
      <c r="V258" s="2">
        <v>141.4</v>
      </c>
      <c r="W258" s="2">
        <v>140.80000000000001</v>
      </c>
      <c r="X258" s="2">
        <v>145</v>
      </c>
      <c r="Y258" s="2">
        <v>124.6</v>
      </c>
      <c r="Z258" s="2">
        <v>137.9</v>
      </c>
      <c r="AA258" s="2">
        <v>152.5</v>
      </c>
      <c r="AB258" s="2">
        <v>145.30000000000001</v>
      </c>
      <c r="AC258" s="2">
        <v>138.69999999999999</v>
      </c>
      <c r="AD258" s="2">
        <v>147.30000000000001</v>
      </c>
    </row>
    <row r="259" spans="1:30" x14ac:dyDescent="0.25">
      <c r="A259" s="2" t="s">
        <v>34</v>
      </c>
      <c r="B259" s="2">
        <v>2020</v>
      </c>
      <c r="C259" s="2" t="s">
        <v>36</v>
      </c>
      <c r="D259" s="2">
        <v>145.1</v>
      </c>
      <c r="E259" s="2">
        <v>167</v>
      </c>
      <c r="F259" s="2">
        <v>148.1</v>
      </c>
      <c r="G259" s="2">
        <v>151.5</v>
      </c>
      <c r="H259" s="2">
        <v>131.19999999999999</v>
      </c>
      <c r="I259" s="2">
        <v>142.5</v>
      </c>
      <c r="J259" s="2">
        <v>157.30000000000001</v>
      </c>
      <c r="K259" s="2">
        <v>141.1</v>
      </c>
      <c r="L259" s="2">
        <v>113.2</v>
      </c>
      <c r="M259" s="2">
        <v>153.19999999999999</v>
      </c>
      <c r="N259" s="2">
        <v>136.69999999999999</v>
      </c>
      <c r="O259" s="2">
        <v>159.6</v>
      </c>
      <c r="P259" s="2">
        <v>148.9</v>
      </c>
      <c r="Q259" s="2">
        <v>171.2</v>
      </c>
      <c r="R259" s="2">
        <v>151.19999999999999</v>
      </c>
      <c r="S259" s="2">
        <v>141.9</v>
      </c>
      <c r="T259" s="2">
        <v>149.80000000000001</v>
      </c>
      <c r="U259" s="2">
        <v>154.5</v>
      </c>
      <c r="V259" s="2">
        <v>148.9</v>
      </c>
      <c r="W259" s="2">
        <v>146.4</v>
      </c>
      <c r="X259" s="2">
        <v>152.30000000000001</v>
      </c>
      <c r="Y259" s="2">
        <v>129.9</v>
      </c>
      <c r="Z259" s="2">
        <v>143.69999999999999</v>
      </c>
      <c r="AA259" s="2">
        <v>156.1</v>
      </c>
      <c r="AB259" s="2">
        <v>145.19999999999999</v>
      </c>
      <c r="AC259" s="2">
        <v>143.80000000000001</v>
      </c>
      <c r="AD259" s="2">
        <v>148.6</v>
      </c>
    </row>
    <row r="260" spans="1:30" x14ac:dyDescent="0.25">
      <c r="A260" s="2" t="s">
        <v>30</v>
      </c>
      <c r="B260" s="2">
        <v>2020</v>
      </c>
      <c r="C260" s="2" t="s">
        <v>37</v>
      </c>
      <c r="D260" s="2">
        <v>147.19999999999999</v>
      </c>
      <c r="E260" s="2" t="s">
        <v>32</v>
      </c>
      <c r="F260" s="2">
        <v>146.9</v>
      </c>
      <c r="G260" s="2">
        <v>155.6</v>
      </c>
      <c r="H260" s="2">
        <v>137.1</v>
      </c>
      <c r="I260" s="2">
        <v>147.30000000000001</v>
      </c>
      <c r="J260" s="2">
        <v>162.69999999999999</v>
      </c>
      <c r="K260" s="2">
        <v>150.19999999999999</v>
      </c>
      <c r="L260" s="2">
        <v>119.8</v>
      </c>
      <c r="M260" s="2">
        <v>158.69999999999999</v>
      </c>
      <c r="N260" s="2">
        <v>139.19999999999999</v>
      </c>
      <c r="O260" s="2" t="s">
        <v>32</v>
      </c>
      <c r="P260" s="2">
        <v>150.1</v>
      </c>
      <c r="Q260" s="2" t="s">
        <v>32</v>
      </c>
      <c r="R260" s="2" t="s">
        <v>32</v>
      </c>
      <c r="S260" s="2" t="s">
        <v>32</v>
      </c>
      <c r="T260" s="2" t="s">
        <v>32</v>
      </c>
      <c r="U260" s="2" t="s">
        <v>32</v>
      </c>
      <c r="V260" s="2">
        <v>148.4</v>
      </c>
      <c r="W260" s="2" t="s">
        <v>32</v>
      </c>
      <c r="X260" s="2">
        <v>154.30000000000001</v>
      </c>
      <c r="Y260" s="2" t="s">
        <v>32</v>
      </c>
      <c r="Z260" s="2" t="s">
        <v>32</v>
      </c>
      <c r="AA260" s="2" t="s">
        <v>32</v>
      </c>
      <c r="AB260" s="2" t="s">
        <v>32</v>
      </c>
      <c r="AC260" s="2" t="s">
        <v>32</v>
      </c>
      <c r="AD260" s="2" t="s">
        <v>32</v>
      </c>
    </row>
    <row r="261" spans="1:30" x14ac:dyDescent="0.25">
      <c r="A261" s="2" t="s">
        <v>33</v>
      </c>
      <c r="B261" s="2">
        <v>2020</v>
      </c>
      <c r="C261" s="2" t="s">
        <v>37</v>
      </c>
      <c r="D261" s="2">
        <v>151.80000000000001</v>
      </c>
      <c r="E261" s="2" t="s">
        <v>32</v>
      </c>
      <c r="F261" s="2">
        <v>151.9</v>
      </c>
      <c r="G261" s="2">
        <v>155.5</v>
      </c>
      <c r="H261" s="2">
        <v>131.6</v>
      </c>
      <c r="I261" s="2">
        <v>152.9</v>
      </c>
      <c r="J261" s="2">
        <v>180</v>
      </c>
      <c r="K261" s="2">
        <v>150.80000000000001</v>
      </c>
      <c r="L261" s="2">
        <v>121.2</v>
      </c>
      <c r="M261" s="2">
        <v>154</v>
      </c>
      <c r="N261" s="2">
        <v>133.5</v>
      </c>
      <c r="O261" s="2" t="s">
        <v>32</v>
      </c>
      <c r="P261" s="2">
        <v>153.5</v>
      </c>
      <c r="Q261" s="2" t="s">
        <v>32</v>
      </c>
      <c r="R261" s="2" t="s">
        <v>32</v>
      </c>
      <c r="S261" s="2" t="s">
        <v>32</v>
      </c>
      <c r="T261" s="2" t="s">
        <v>32</v>
      </c>
      <c r="U261" s="2">
        <v>155.6</v>
      </c>
      <c r="V261" s="2">
        <v>137.1</v>
      </c>
      <c r="W261" s="2" t="s">
        <v>32</v>
      </c>
      <c r="X261" s="2">
        <v>144.80000000000001</v>
      </c>
      <c r="Y261" s="2" t="s">
        <v>32</v>
      </c>
      <c r="Z261" s="2" t="s">
        <v>32</v>
      </c>
      <c r="AA261" s="2" t="s">
        <v>32</v>
      </c>
      <c r="AB261" s="2" t="s">
        <v>32</v>
      </c>
      <c r="AC261" s="2" t="s">
        <v>32</v>
      </c>
      <c r="AD261" s="2" t="s">
        <v>32</v>
      </c>
    </row>
    <row r="262" spans="1:30" x14ac:dyDescent="0.25">
      <c r="A262" s="2" t="s">
        <v>34</v>
      </c>
      <c r="B262" s="2">
        <v>2020</v>
      </c>
      <c r="C262" s="2" t="s">
        <v>37</v>
      </c>
      <c r="D262" s="2">
        <v>148.69999999999999</v>
      </c>
      <c r="E262" s="2" t="s">
        <v>32</v>
      </c>
      <c r="F262" s="2">
        <v>148.80000000000001</v>
      </c>
      <c r="G262" s="2">
        <v>155.6</v>
      </c>
      <c r="H262" s="2">
        <v>135.1</v>
      </c>
      <c r="I262" s="2">
        <v>149.9</v>
      </c>
      <c r="J262" s="2">
        <v>168.6</v>
      </c>
      <c r="K262" s="2">
        <v>150.4</v>
      </c>
      <c r="L262" s="2">
        <v>120.3</v>
      </c>
      <c r="M262" s="2">
        <v>157.1</v>
      </c>
      <c r="N262" s="2">
        <v>136.80000000000001</v>
      </c>
      <c r="O262" s="2" t="s">
        <v>32</v>
      </c>
      <c r="P262" s="2">
        <v>151.4</v>
      </c>
      <c r="Q262" s="2" t="s">
        <v>32</v>
      </c>
      <c r="R262" s="2" t="s">
        <v>32</v>
      </c>
      <c r="S262" s="2" t="s">
        <v>32</v>
      </c>
      <c r="T262" s="2" t="s">
        <v>32</v>
      </c>
      <c r="U262" s="2">
        <v>155.6</v>
      </c>
      <c r="V262" s="2">
        <v>144.1</v>
      </c>
      <c r="W262" s="2" t="s">
        <v>32</v>
      </c>
      <c r="X262" s="2">
        <v>150.69999999999999</v>
      </c>
      <c r="Y262" s="2" t="s">
        <v>32</v>
      </c>
      <c r="Z262" s="2" t="s">
        <v>32</v>
      </c>
      <c r="AA262" s="2" t="s">
        <v>32</v>
      </c>
      <c r="AB262" s="2" t="s">
        <v>32</v>
      </c>
      <c r="AC262" s="2" t="s">
        <v>32</v>
      </c>
      <c r="AD262" s="2" t="s">
        <v>32</v>
      </c>
    </row>
    <row r="263" spans="1:30" x14ac:dyDescent="0.25">
      <c r="A263" s="2" t="s">
        <v>30</v>
      </c>
      <c r="B263" s="2">
        <v>2020</v>
      </c>
      <c r="C263" s="2" t="s">
        <v>38</v>
      </c>
      <c r="D263" s="2" t="s">
        <v>32</v>
      </c>
      <c r="E263" s="2" t="s">
        <v>32</v>
      </c>
      <c r="F263" s="2" t="s">
        <v>32</v>
      </c>
      <c r="G263" s="2" t="s">
        <v>32</v>
      </c>
      <c r="H263" s="2" t="s">
        <v>32</v>
      </c>
      <c r="I263" s="2" t="s">
        <v>32</v>
      </c>
      <c r="J263" s="2" t="s">
        <v>32</v>
      </c>
      <c r="K263" s="2" t="s">
        <v>32</v>
      </c>
      <c r="L263" s="2" t="s">
        <v>32</v>
      </c>
      <c r="M263" s="2" t="s">
        <v>32</v>
      </c>
      <c r="N263" s="2" t="s">
        <v>32</v>
      </c>
      <c r="O263" s="2" t="s">
        <v>32</v>
      </c>
      <c r="P263" s="2" t="s">
        <v>32</v>
      </c>
      <c r="Q263" s="2" t="s">
        <v>32</v>
      </c>
      <c r="R263" s="2" t="s">
        <v>32</v>
      </c>
      <c r="S263" s="2" t="s">
        <v>32</v>
      </c>
      <c r="T263" s="2" t="s">
        <v>32</v>
      </c>
      <c r="U263" s="2" t="s">
        <v>32</v>
      </c>
      <c r="V263" s="2" t="s">
        <v>32</v>
      </c>
      <c r="W263" s="2" t="s">
        <v>32</v>
      </c>
      <c r="X263" s="2" t="s">
        <v>32</v>
      </c>
      <c r="Y263" s="2" t="s">
        <v>32</v>
      </c>
      <c r="Z263" s="2" t="s">
        <v>32</v>
      </c>
      <c r="AA263" s="2" t="s">
        <v>32</v>
      </c>
      <c r="AB263" s="2" t="s">
        <v>32</v>
      </c>
      <c r="AC263" s="2" t="s">
        <v>32</v>
      </c>
      <c r="AD263" s="2" t="s">
        <v>32</v>
      </c>
    </row>
    <row r="264" spans="1:30" x14ac:dyDescent="0.25">
      <c r="A264" s="2" t="s">
        <v>33</v>
      </c>
      <c r="B264" s="2">
        <v>2020</v>
      </c>
      <c r="C264" s="2" t="s">
        <v>38</v>
      </c>
      <c r="D264" s="2" t="s">
        <v>32</v>
      </c>
      <c r="E264" s="2" t="s">
        <v>32</v>
      </c>
      <c r="F264" s="2" t="s">
        <v>32</v>
      </c>
      <c r="G264" s="2" t="s">
        <v>32</v>
      </c>
      <c r="H264" s="2" t="s">
        <v>32</v>
      </c>
      <c r="I264" s="2" t="s">
        <v>32</v>
      </c>
      <c r="J264" s="2" t="s">
        <v>32</v>
      </c>
      <c r="K264" s="2" t="s">
        <v>32</v>
      </c>
      <c r="L264" s="2" t="s">
        <v>32</v>
      </c>
      <c r="M264" s="2" t="s">
        <v>32</v>
      </c>
      <c r="N264" s="2" t="s">
        <v>32</v>
      </c>
      <c r="O264" s="2" t="s">
        <v>32</v>
      </c>
      <c r="P264" s="2" t="s">
        <v>32</v>
      </c>
      <c r="Q264" s="2" t="s">
        <v>32</v>
      </c>
      <c r="R264" s="2" t="s">
        <v>32</v>
      </c>
      <c r="S264" s="2" t="s">
        <v>32</v>
      </c>
      <c r="T264" s="2" t="s">
        <v>32</v>
      </c>
      <c r="U264" s="2" t="s">
        <v>32</v>
      </c>
      <c r="V264" s="2" t="s">
        <v>32</v>
      </c>
      <c r="W264" s="2" t="s">
        <v>32</v>
      </c>
      <c r="X264" s="2" t="s">
        <v>32</v>
      </c>
      <c r="Y264" s="2" t="s">
        <v>32</v>
      </c>
      <c r="Z264" s="2" t="s">
        <v>32</v>
      </c>
      <c r="AA264" s="2" t="s">
        <v>32</v>
      </c>
      <c r="AB264" s="2" t="s">
        <v>32</v>
      </c>
      <c r="AC264" s="2" t="s">
        <v>32</v>
      </c>
      <c r="AD264" s="2" t="s">
        <v>32</v>
      </c>
    </row>
    <row r="265" spans="1:30" x14ac:dyDescent="0.25">
      <c r="A265" s="2" t="s">
        <v>34</v>
      </c>
      <c r="B265" s="2">
        <v>2020</v>
      </c>
      <c r="C265" s="2" t="s">
        <v>38</v>
      </c>
      <c r="D265" s="2" t="s">
        <v>32</v>
      </c>
      <c r="E265" s="2" t="s">
        <v>32</v>
      </c>
      <c r="F265" s="2" t="s">
        <v>32</v>
      </c>
      <c r="G265" s="2" t="s">
        <v>32</v>
      </c>
      <c r="H265" s="2" t="s">
        <v>32</v>
      </c>
      <c r="I265" s="2" t="s">
        <v>32</v>
      </c>
      <c r="J265" s="2" t="s">
        <v>32</v>
      </c>
      <c r="K265" s="2" t="s">
        <v>32</v>
      </c>
      <c r="L265" s="2" t="s">
        <v>32</v>
      </c>
      <c r="M265" s="2" t="s">
        <v>32</v>
      </c>
      <c r="N265" s="2" t="s">
        <v>32</v>
      </c>
      <c r="O265" s="2" t="s">
        <v>32</v>
      </c>
      <c r="P265" s="2" t="s">
        <v>32</v>
      </c>
      <c r="Q265" s="2" t="s">
        <v>32</v>
      </c>
      <c r="R265" s="2" t="s">
        <v>32</v>
      </c>
      <c r="S265" s="2" t="s">
        <v>32</v>
      </c>
      <c r="T265" s="2" t="s">
        <v>32</v>
      </c>
      <c r="U265" s="2" t="s">
        <v>32</v>
      </c>
      <c r="V265" s="2" t="s">
        <v>32</v>
      </c>
      <c r="W265" s="2" t="s">
        <v>32</v>
      </c>
      <c r="X265" s="2" t="s">
        <v>32</v>
      </c>
      <c r="Y265" s="2" t="s">
        <v>32</v>
      </c>
      <c r="Z265" s="2" t="s">
        <v>32</v>
      </c>
      <c r="AA265" s="2" t="s">
        <v>32</v>
      </c>
      <c r="AB265" s="2" t="s">
        <v>32</v>
      </c>
      <c r="AC265" s="2" t="s">
        <v>32</v>
      </c>
      <c r="AD265" s="2" t="s">
        <v>32</v>
      </c>
    </row>
    <row r="266" spans="1:30" x14ac:dyDescent="0.25">
      <c r="A266" s="2" t="s">
        <v>30</v>
      </c>
      <c r="B266" s="2">
        <v>2020</v>
      </c>
      <c r="C266" s="2" t="s">
        <v>39</v>
      </c>
      <c r="D266" s="2">
        <v>148.19999999999999</v>
      </c>
      <c r="E266" s="2">
        <v>190.3</v>
      </c>
      <c r="F266" s="2">
        <v>149.4</v>
      </c>
      <c r="G266" s="2">
        <v>153.30000000000001</v>
      </c>
      <c r="H266" s="2">
        <v>138.19999999999999</v>
      </c>
      <c r="I266" s="2">
        <v>143.19999999999999</v>
      </c>
      <c r="J266" s="2">
        <v>148.9</v>
      </c>
      <c r="K266" s="2">
        <v>150.30000000000001</v>
      </c>
      <c r="L266" s="2">
        <v>113.2</v>
      </c>
      <c r="M266" s="2">
        <v>159.80000000000001</v>
      </c>
      <c r="N266" s="2">
        <v>142.1</v>
      </c>
      <c r="O266" s="2">
        <v>161.80000000000001</v>
      </c>
      <c r="P266" s="2">
        <v>152.30000000000001</v>
      </c>
      <c r="Q266" s="2">
        <v>182.4</v>
      </c>
      <c r="R266" s="2">
        <v>154.69999999999999</v>
      </c>
      <c r="S266" s="2">
        <v>150</v>
      </c>
      <c r="T266" s="2">
        <v>154.1</v>
      </c>
      <c r="U266" s="2" t="s">
        <v>32</v>
      </c>
      <c r="V266" s="2">
        <v>144.9</v>
      </c>
      <c r="W266" s="2">
        <v>151.69999999999999</v>
      </c>
      <c r="X266" s="2">
        <v>158.19999999999999</v>
      </c>
      <c r="Y266" s="2">
        <v>141.4</v>
      </c>
      <c r="Z266" s="2">
        <v>153.19999999999999</v>
      </c>
      <c r="AA266" s="2">
        <v>161.80000000000001</v>
      </c>
      <c r="AB266" s="2">
        <v>151.19999999999999</v>
      </c>
      <c r="AC266" s="2">
        <v>151.69999999999999</v>
      </c>
      <c r="AD266" s="2">
        <v>152.69999999999999</v>
      </c>
    </row>
    <row r="267" spans="1:30" x14ac:dyDescent="0.25">
      <c r="A267" s="2" t="s">
        <v>33</v>
      </c>
      <c r="B267" s="2">
        <v>2020</v>
      </c>
      <c r="C267" s="2" t="s">
        <v>39</v>
      </c>
      <c r="D267" s="2">
        <v>152.69999999999999</v>
      </c>
      <c r="E267" s="2">
        <v>197</v>
      </c>
      <c r="F267" s="2">
        <v>154.6</v>
      </c>
      <c r="G267" s="2">
        <v>153.4</v>
      </c>
      <c r="H267" s="2">
        <v>132.9</v>
      </c>
      <c r="I267" s="2">
        <v>151.80000000000001</v>
      </c>
      <c r="J267" s="2">
        <v>171.2</v>
      </c>
      <c r="K267" s="2">
        <v>152</v>
      </c>
      <c r="L267" s="2">
        <v>116.3</v>
      </c>
      <c r="M267" s="2">
        <v>158.80000000000001</v>
      </c>
      <c r="N267" s="2">
        <v>135.6</v>
      </c>
      <c r="O267" s="2">
        <v>161.69999999999999</v>
      </c>
      <c r="P267" s="2">
        <v>157</v>
      </c>
      <c r="Q267" s="2">
        <v>186.7</v>
      </c>
      <c r="R267" s="2">
        <v>149.1</v>
      </c>
      <c r="S267" s="2">
        <v>136.6</v>
      </c>
      <c r="T267" s="2">
        <v>147.19999999999999</v>
      </c>
      <c r="U267" s="2">
        <v>154.69999999999999</v>
      </c>
      <c r="V267" s="2">
        <v>137.1</v>
      </c>
      <c r="W267" s="2">
        <v>140.4</v>
      </c>
      <c r="X267" s="2">
        <v>148.1</v>
      </c>
      <c r="Y267" s="2">
        <v>129.30000000000001</v>
      </c>
      <c r="Z267" s="2">
        <v>144.5</v>
      </c>
      <c r="AA267" s="2">
        <v>152.5</v>
      </c>
      <c r="AB267" s="2">
        <v>152.19999999999999</v>
      </c>
      <c r="AC267" s="2">
        <v>142</v>
      </c>
      <c r="AD267" s="2">
        <v>150.80000000000001</v>
      </c>
    </row>
    <row r="268" spans="1:30" x14ac:dyDescent="0.25">
      <c r="A268" s="2" t="s">
        <v>34</v>
      </c>
      <c r="B268" s="2">
        <v>2020</v>
      </c>
      <c r="C268" s="2" t="s">
        <v>39</v>
      </c>
      <c r="D268" s="2">
        <v>149.6</v>
      </c>
      <c r="E268" s="2">
        <v>192.7</v>
      </c>
      <c r="F268" s="2">
        <v>151.4</v>
      </c>
      <c r="G268" s="2">
        <v>153.30000000000001</v>
      </c>
      <c r="H268" s="2">
        <v>136.30000000000001</v>
      </c>
      <c r="I268" s="2">
        <v>147.19999999999999</v>
      </c>
      <c r="J268" s="2">
        <v>156.5</v>
      </c>
      <c r="K268" s="2">
        <v>150.9</v>
      </c>
      <c r="L268" s="2">
        <v>114.2</v>
      </c>
      <c r="M268" s="2">
        <v>159.5</v>
      </c>
      <c r="N268" s="2">
        <v>139.4</v>
      </c>
      <c r="O268" s="2">
        <v>161.80000000000001</v>
      </c>
      <c r="P268" s="2">
        <v>154</v>
      </c>
      <c r="Q268" s="2">
        <v>183.5</v>
      </c>
      <c r="R268" s="2">
        <v>152.5</v>
      </c>
      <c r="S268" s="2">
        <v>144.4</v>
      </c>
      <c r="T268" s="2">
        <v>151.4</v>
      </c>
      <c r="U268" s="2">
        <v>154.69999999999999</v>
      </c>
      <c r="V268" s="2">
        <v>141.9</v>
      </c>
      <c r="W268" s="2">
        <v>146.4</v>
      </c>
      <c r="X268" s="2">
        <v>154.4</v>
      </c>
      <c r="Y268" s="2">
        <v>135</v>
      </c>
      <c r="Z268" s="2">
        <v>148.30000000000001</v>
      </c>
      <c r="AA268" s="2">
        <v>156.4</v>
      </c>
      <c r="AB268" s="2">
        <v>151.6</v>
      </c>
      <c r="AC268" s="2">
        <v>147</v>
      </c>
      <c r="AD268" s="2">
        <v>151.80000000000001</v>
      </c>
    </row>
    <row r="269" spans="1:30" x14ac:dyDescent="0.25">
      <c r="A269" s="2" t="s">
        <v>30</v>
      </c>
      <c r="B269" s="2">
        <v>2020</v>
      </c>
      <c r="C269" s="2" t="s">
        <v>40</v>
      </c>
      <c r="D269" s="2">
        <v>148.19999999999999</v>
      </c>
      <c r="E269" s="2">
        <v>190.3</v>
      </c>
      <c r="F269" s="2">
        <v>149.4</v>
      </c>
      <c r="G269" s="2">
        <v>153.30000000000001</v>
      </c>
      <c r="H269" s="2">
        <v>138.19999999999999</v>
      </c>
      <c r="I269" s="2">
        <v>143.19999999999999</v>
      </c>
      <c r="J269" s="2">
        <v>148.9</v>
      </c>
      <c r="K269" s="2">
        <v>150.30000000000001</v>
      </c>
      <c r="L269" s="2">
        <v>113.2</v>
      </c>
      <c r="M269" s="2">
        <v>159.80000000000001</v>
      </c>
      <c r="N269" s="2">
        <v>142.1</v>
      </c>
      <c r="O269" s="2">
        <v>161.80000000000001</v>
      </c>
      <c r="P269" s="2">
        <v>152.30000000000001</v>
      </c>
      <c r="Q269" s="2">
        <v>182.4</v>
      </c>
      <c r="R269" s="2">
        <v>154.69999999999999</v>
      </c>
      <c r="S269" s="2">
        <v>150</v>
      </c>
      <c r="T269" s="2">
        <v>154.1</v>
      </c>
      <c r="U269" s="2" t="s">
        <v>32</v>
      </c>
      <c r="V269" s="2">
        <v>144.9</v>
      </c>
      <c r="W269" s="2">
        <v>151.69999999999999</v>
      </c>
      <c r="X269" s="2">
        <v>158.19999999999999</v>
      </c>
      <c r="Y269" s="2">
        <v>141.4</v>
      </c>
      <c r="Z269" s="2">
        <v>153.19999999999999</v>
      </c>
      <c r="AA269" s="2">
        <v>161.80000000000001</v>
      </c>
      <c r="AB269" s="2">
        <v>151.19999999999999</v>
      </c>
      <c r="AC269" s="2">
        <v>151.69999999999999</v>
      </c>
      <c r="AD269" s="2">
        <v>152.69999999999999</v>
      </c>
    </row>
    <row r="270" spans="1:30" x14ac:dyDescent="0.25">
      <c r="A270" s="2" t="s">
        <v>33</v>
      </c>
      <c r="B270" s="2">
        <v>2020</v>
      </c>
      <c r="C270" s="2" t="s">
        <v>40</v>
      </c>
      <c r="D270" s="2">
        <v>152.69999999999999</v>
      </c>
      <c r="E270" s="2">
        <v>197</v>
      </c>
      <c r="F270" s="2">
        <v>154.6</v>
      </c>
      <c r="G270" s="2">
        <v>153.4</v>
      </c>
      <c r="H270" s="2">
        <v>132.9</v>
      </c>
      <c r="I270" s="2">
        <v>151.80000000000001</v>
      </c>
      <c r="J270" s="2">
        <v>171.2</v>
      </c>
      <c r="K270" s="2">
        <v>152</v>
      </c>
      <c r="L270" s="2">
        <v>116.3</v>
      </c>
      <c r="M270" s="2">
        <v>158.80000000000001</v>
      </c>
      <c r="N270" s="2">
        <v>135.6</v>
      </c>
      <c r="O270" s="2">
        <v>161.69999999999999</v>
      </c>
      <c r="P270" s="2">
        <v>157</v>
      </c>
      <c r="Q270" s="2">
        <v>186.7</v>
      </c>
      <c r="R270" s="2">
        <v>149.1</v>
      </c>
      <c r="S270" s="2">
        <v>136.6</v>
      </c>
      <c r="T270" s="2">
        <v>147.19999999999999</v>
      </c>
      <c r="U270" s="2">
        <v>154.69999999999999</v>
      </c>
      <c r="V270" s="2">
        <v>137.1</v>
      </c>
      <c r="W270" s="2">
        <v>140.4</v>
      </c>
      <c r="X270" s="2">
        <v>148.1</v>
      </c>
      <c r="Y270" s="2">
        <v>129.30000000000001</v>
      </c>
      <c r="Z270" s="2">
        <v>144.5</v>
      </c>
      <c r="AA270" s="2">
        <v>152.5</v>
      </c>
      <c r="AB270" s="2">
        <v>152.19999999999999</v>
      </c>
      <c r="AC270" s="2">
        <v>142</v>
      </c>
      <c r="AD270" s="2">
        <v>150.80000000000001</v>
      </c>
    </row>
    <row r="271" spans="1:30" x14ac:dyDescent="0.25">
      <c r="A271" s="2" t="s">
        <v>34</v>
      </c>
      <c r="B271" s="2">
        <v>2020</v>
      </c>
      <c r="C271" s="2" t="s">
        <v>40</v>
      </c>
      <c r="D271" s="2">
        <v>149.6</v>
      </c>
      <c r="E271" s="2">
        <v>192.7</v>
      </c>
      <c r="F271" s="2">
        <v>151.4</v>
      </c>
      <c r="G271" s="2">
        <v>153.30000000000001</v>
      </c>
      <c r="H271" s="2">
        <v>136.30000000000001</v>
      </c>
      <c r="I271" s="2">
        <v>147.19999999999999</v>
      </c>
      <c r="J271" s="2">
        <v>156.5</v>
      </c>
      <c r="K271" s="2">
        <v>150.9</v>
      </c>
      <c r="L271" s="2">
        <v>114.2</v>
      </c>
      <c r="M271" s="2">
        <v>159.5</v>
      </c>
      <c r="N271" s="2">
        <v>139.4</v>
      </c>
      <c r="O271" s="2">
        <v>161.80000000000001</v>
      </c>
      <c r="P271" s="2">
        <v>154</v>
      </c>
      <c r="Q271" s="2">
        <v>183.5</v>
      </c>
      <c r="R271" s="2">
        <v>152.5</v>
      </c>
      <c r="S271" s="2">
        <v>144.4</v>
      </c>
      <c r="T271" s="2">
        <v>151.4</v>
      </c>
      <c r="U271" s="2">
        <v>154.69999999999999</v>
      </c>
      <c r="V271" s="2">
        <v>141.9</v>
      </c>
      <c r="W271" s="2">
        <v>146.4</v>
      </c>
      <c r="X271" s="2">
        <v>154.4</v>
      </c>
      <c r="Y271" s="2">
        <v>135</v>
      </c>
      <c r="Z271" s="2">
        <v>148.30000000000001</v>
      </c>
      <c r="AA271" s="2">
        <v>156.4</v>
      </c>
      <c r="AB271" s="2">
        <v>151.6</v>
      </c>
      <c r="AC271" s="2">
        <v>147</v>
      </c>
      <c r="AD271" s="2">
        <v>151.80000000000001</v>
      </c>
    </row>
    <row r="272" spans="1:30" x14ac:dyDescent="0.25">
      <c r="A272" s="2" t="s">
        <v>30</v>
      </c>
      <c r="B272" s="2">
        <v>2020</v>
      </c>
      <c r="C272" s="2" t="s">
        <v>41</v>
      </c>
      <c r="D272" s="2">
        <v>147.6</v>
      </c>
      <c r="E272" s="2">
        <v>187.2</v>
      </c>
      <c r="F272" s="2">
        <v>148.4</v>
      </c>
      <c r="G272" s="2">
        <v>153.30000000000001</v>
      </c>
      <c r="H272" s="2">
        <v>139.80000000000001</v>
      </c>
      <c r="I272" s="2">
        <v>146.9</v>
      </c>
      <c r="J272" s="2">
        <v>171</v>
      </c>
      <c r="K272" s="2">
        <v>149.9</v>
      </c>
      <c r="L272" s="2">
        <v>114.2</v>
      </c>
      <c r="M272" s="2">
        <v>160</v>
      </c>
      <c r="N272" s="2">
        <v>143.5</v>
      </c>
      <c r="O272" s="2">
        <v>161.5</v>
      </c>
      <c r="P272" s="2">
        <v>155.30000000000001</v>
      </c>
      <c r="Q272" s="2">
        <v>180.9</v>
      </c>
      <c r="R272" s="2">
        <v>155.1</v>
      </c>
      <c r="S272" s="2">
        <v>149.30000000000001</v>
      </c>
      <c r="T272" s="2">
        <v>154.30000000000001</v>
      </c>
      <c r="U272" s="2" t="s">
        <v>32</v>
      </c>
      <c r="V272" s="2">
        <v>145.80000000000001</v>
      </c>
      <c r="W272" s="2">
        <v>151.9</v>
      </c>
      <c r="X272" s="2">
        <v>158.80000000000001</v>
      </c>
      <c r="Y272" s="2">
        <v>143.6</v>
      </c>
      <c r="Z272" s="2">
        <v>152.19999999999999</v>
      </c>
      <c r="AA272" s="2">
        <v>162.69999999999999</v>
      </c>
      <c r="AB272" s="2">
        <v>153.6</v>
      </c>
      <c r="AC272" s="2">
        <v>153</v>
      </c>
      <c r="AD272" s="2">
        <v>154.69999999999999</v>
      </c>
    </row>
    <row r="273" spans="1:30" x14ac:dyDescent="0.25">
      <c r="A273" s="2" t="s">
        <v>33</v>
      </c>
      <c r="B273" s="2">
        <v>2020</v>
      </c>
      <c r="C273" s="2" t="s">
        <v>41</v>
      </c>
      <c r="D273" s="2">
        <v>151.6</v>
      </c>
      <c r="E273" s="2">
        <v>197.8</v>
      </c>
      <c r="F273" s="2">
        <v>154.5</v>
      </c>
      <c r="G273" s="2">
        <v>153.4</v>
      </c>
      <c r="H273" s="2">
        <v>133.4</v>
      </c>
      <c r="I273" s="2">
        <v>154.5</v>
      </c>
      <c r="J273" s="2">
        <v>191.9</v>
      </c>
      <c r="K273" s="2">
        <v>151.30000000000001</v>
      </c>
      <c r="L273" s="2">
        <v>116.8</v>
      </c>
      <c r="M273" s="2">
        <v>160</v>
      </c>
      <c r="N273" s="2">
        <v>136.5</v>
      </c>
      <c r="O273" s="2">
        <v>163.30000000000001</v>
      </c>
      <c r="P273" s="2">
        <v>159.9</v>
      </c>
      <c r="Q273" s="2">
        <v>187.2</v>
      </c>
      <c r="R273" s="2">
        <v>150</v>
      </c>
      <c r="S273" s="2">
        <v>135.19999999999999</v>
      </c>
      <c r="T273" s="2">
        <v>147.80000000000001</v>
      </c>
      <c r="U273" s="2">
        <v>155.5</v>
      </c>
      <c r="V273" s="2">
        <v>138.30000000000001</v>
      </c>
      <c r="W273" s="2">
        <v>144.5</v>
      </c>
      <c r="X273" s="2">
        <v>148.69999999999999</v>
      </c>
      <c r="Y273" s="2">
        <v>133.9</v>
      </c>
      <c r="Z273" s="2">
        <v>141.19999999999999</v>
      </c>
      <c r="AA273" s="2">
        <v>155.5</v>
      </c>
      <c r="AB273" s="2">
        <v>155.19999999999999</v>
      </c>
      <c r="AC273" s="2">
        <v>144.80000000000001</v>
      </c>
      <c r="AD273" s="2">
        <v>152.9</v>
      </c>
    </row>
    <row r="274" spans="1:30" x14ac:dyDescent="0.25">
      <c r="A274" s="2" t="s">
        <v>34</v>
      </c>
      <c r="B274" s="2">
        <v>2020</v>
      </c>
      <c r="C274" s="2" t="s">
        <v>41</v>
      </c>
      <c r="D274" s="2">
        <v>148.9</v>
      </c>
      <c r="E274" s="2">
        <v>190.9</v>
      </c>
      <c r="F274" s="2">
        <v>150.80000000000001</v>
      </c>
      <c r="G274" s="2">
        <v>153.30000000000001</v>
      </c>
      <c r="H274" s="2">
        <v>137.4</v>
      </c>
      <c r="I274" s="2">
        <v>150.4</v>
      </c>
      <c r="J274" s="2">
        <v>178.1</v>
      </c>
      <c r="K274" s="2">
        <v>150.4</v>
      </c>
      <c r="L274" s="2">
        <v>115.1</v>
      </c>
      <c r="M274" s="2">
        <v>160</v>
      </c>
      <c r="N274" s="2">
        <v>140.6</v>
      </c>
      <c r="O274" s="2">
        <v>162.30000000000001</v>
      </c>
      <c r="P274" s="2">
        <v>157</v>
      </c>
      <c r="Q274" s="2">
        <v>182.6</v>
      </c>
      <c r="R274" s="2">
        <v>153.1</v>
      </c>
      <c r="S274" s="2">
        <v>143.4</v>
      </c>
      <c r="T274" s="2">
        <v>151.69999999999999</v>
      </c>
      <c r="U274" s="2">
        <v>155.5</v>
      </c>
      <c r="V274" s="2">
        <v>143</v>
      </c>
      <c r="W274" s="2">
        <v>148.4</v>
      </c>
      <c r="X274" s="2">
        <v>155</v>
      </c>
      <c r="Y274" s="2">
        <v>138.5</v>
      </c>
      <c r="Z274" s="2">
        <v>146</v>
      </c>
      <c r="AA274" s="2">
        <v>158.5</v>
      </c>
      <c r="AB274" s="2">
        <v>154.30000000000001</v>
      </c>
      <c r="AC274" s="2">
        <v>149</v>
      </c>
      <c r="AD274" s="2">
        <v>153.9</v>
      </c>
    </row>
    <row r="275" spans="1:30" x14ac:dyDescent="0.25">
      <c r="A275" s="2" t="s">
        <v>30</v>
      </c>
      <c r="B275" s="2">
        <v>2020</v>
      </c>
      <c r="C275" s="2" t="s">
        <v>42</v>
      </c>
      <c r="D275" s="2">
        <v>146.9</v>
      </c>
      <c r="E275" s="2">
        <v>183.9</v>
      </c>
      <c r="F275" s="2">
        <v>149.5</v>
      </c>
      <c r="G275" s="2">
        <v>153.4</v>
      </c>
      <c r="H275" s="2">
        <v>140.4</v>
      </c>
      <c r="I275" s="2">
        <v>147</v>
      </c>
      <c r="J275" s="2">
        <v>178.8</v>
      </c>
      <c r="K275" s="2">
        <v>149.30000000000001</v>
      </c>
      <c r="L275" s="2">
        <v>115.1</v>
      </c>
      <c r="M275" s="2">
        <v>160</v>
      </c>
      <c r="N275" s="2">
        <v>145.4</v>
      </c>
      <c r="O275" s="2">
        <v>161.6</v>
      </c>
      <c r="P275" s="2">
        <v>156.1</v>
      </c>
      <c r="Q275" s="2">
        <v>182.9</v>
      </c>
      <c r="R275" s="2">
        <v>155.4</v>
      </c>
      <c r="S275" s="2">
        <v>149.9</v>
      </c>
      <c r="T275" s="2">
        <v>154.6</v>
      </c>
      <c r="U275" s="2" t="s">
        <v>32</v>
      </c>
      <c r="V275" s="2">
        <v>146.4</v>
      </c>
      <c r="W275" s="2">
        <v>151.6</v>
      </c>
      <c r="X275" s="2">
        <v>159.1</v>
      </c>
      <c r="Y275" s="2">
        <v>144.6</v>
      </c>
      <c r="Z275" s="2">
        <v>152.80000000000001</v>
      </c>
      <c r="AA275" s="2">
        <v>161.1</v>
      </c>
      <c r="AB275" s="2">
        <v>157.4</v>
      </c>
      <c r="AC275" s="2">
        <v>153.69999999999999</v>
      </c>
      <c r="AD275" s="2">
        <v>155.4</v>
      </c>
    </row>
    <row r="276" spans="1:30" x14ac:dyDescent="0.25">
      <c r="A276" s="2" t="s">
        <v>33</v>
      </c>
      <c r="B276" s="2">
        <v>2020</v>
      </c>
      <c r="C276" s="2" t="s">
        <v>42</v>
      </c>
      <c r="D276" s="2">
        <v>151.5</v>
      </c>
      <c r="E276" s="2">
        <v>193.1</v>
      </c>
      <c r="F276" s="2">
        <v>157.30000000000001</v>
      </c>
      <c r="G276" s="2">
        <v>153.9</v>
      </c>
      <c r="H276" s="2">
        <v>134.4</v>
      </c>
      <c r="I276" s="2">
        <v>155.4</v>
      </c>
      <c r="J276" s="2">
        <v>202</v>
      </c>
      <c r="K276" s="2">
        <v>150.80000000000001</v>
      </c>
      <c r="L276" s="2">
        <v>118.9</v>
      </c>
      <c r="M276" s="2">
        <v>160.9</v>
      </c>
      <c r="N276" s="2">
        <v>137.69999999999999</v>
      </c>
      <c r="O276" s="2">
        <v>164.4</v>
      </c>
      <c r="P276" s="2">
        <v>161.30000000000001</v>
      </c>
      <c r="Q276" s="2">
        <v>188.7</v>
      </c>
      <c r="R276" s="2">
        <v>150.19999999999999</v>
      </c>
      <c r="S276" s="2">
        <v>136.30000000000001</v>
      </c>
      <c r="T276" s="2">
        <v>148.1</v>
      </c>
      <c r="U276" s="2">
        <v>156.30000000000001</v>
      </c>
      <c r="V276" s="2">
        <v>137.19999999999999</v>
      </c>
      <c r="W276" s="2">
        <v>145.4</v>
      </c>
      <c r="X276" s="2">
        <v>150</v>
      </c>
      <c r="Y276" s="2">
        <v>135.1</v>
      </c>
      <c r="Z276" s="2">
        <v>141.80000000000001</v>
      </c>
      <c r="AA276" s="2">
        <v>154.9</v>
      </c>
      <c r="AB276" s="2">
        <v>159.80000000000001</v>
      </c>
      <c r="AC276" s="2">
        <v>146</v>
      </c>
      <c r="AD276" s="2">
        <v>154</v>
      </c>
    </row>
    <row r="277" spans="1:30" x14ac:dyDescent="0.25">
      <c r="A277" s="2" t="s">
        <v>34</v>
      </c>
      <c r="B277" s="2">
        <v>2020</v>
      </c>
      <c r="C277" s="2" t="s">
        <v>42</v>
      </c>
      <c r="D277" s="2">
        <v>148.4</v>
      </c>
      <c r="E277" s="2">
        <v>187.1</v>
      </c>
      <c r="F277" s="2">
        <v>152.5</v>
      </c>
      <c r="G277" s="2">
        <v>153.6</v>
      </c>
      <c r="H277" s="2">
        <v>138.19999999999999</v>
      </c>
      <c r="I277" s="2">
        <v>150.9</v>
      </c>
      <c r="J277" s="2">
        <v>186.7</v>
      </c>
      <c r="K277" s="2">
        <v>149.80000000000001</v>
      </c>
      <c r="L277" s="2">
        <v>116.4</v>
      </c>
      <c r="M277" s="2">
        <v>160.30000000000001</v>
      </c>
      <c r="N277" s="2">
        <v>142.19999999999999</v>
      </c>
      <c r="O277" s="2">
        <v>162.9</v>
      </c>
      <c r="P277" s="2">
        <v>158</v>
      </c>
      <c r="Q277" s="2">
        <v>184.4</v>
      </c>
      <c r="R277" s="2">
        <v>153.4</v>
      </c>
      <c r="S277" s="2">
        <v>144.30000000000001</v>
      </c>
      <c r="T277" s="2">
        <v>152</v>
      </c>
      <c r="U277" s="2">
        <v>156.30000000000001</v>
      </c>
      <c r="V277" s="2">
        <v>142.9</v>
      </c>
      <c r="W277" s="2">
        <v>148.69999999999999</v>
      </c>
      <c r="X277" s="2">
        <v>155.6</v>
      </c>
      <c r="Y277" s="2">
        <v>139.6</v>
      </c>
      <c r="Z277" s="2">
        <v>146.6</v>
      </c>
      <c r="AA277" s="2">
        <v>157.5</v>
      </c>
      <c r="AB277" s="2">
        <v>158.4</v>
      </c>
      <c r="AC277" s="2">
        <v>150</v>
      </c>
      <c r="AD277" s="2">
        <v>154.69999999999999</v>
      </c>
    </row>
    <row r="278" spans="1:30" x14ac:dyDescent="0.25">
      <c r="A278" s="2" t="s">
        <v>30</v>
      </c>
      <c r="B278" s="2">
        <v>2020</v>
      </c>
      <c r="C278" s="2" t="s">
        <v>43</v>
      </c>
      <c r="D278" s="2">
        <v>146</v>
      </c>
      <c r="E278" s="2">
        <v>186.3</v>
      </c>
      <c r="F278" s="2">
        <v>159.19999999999999</v>
      </c>
      <c r="G278" s="2">
        <v>153.6</v>
      </c>
      <c r="H278" s="2">
        <v>142.6</v>
      </c>
      <c r="I278" s="2">
        <v>147.19999999999999</v>
      </c>
      <c r="J278" s="2">
        <v>200.6</v>
      </c>
      <c r="K278" s="2">
        <v>150.30000000000001</v>
      </c>
      <c r="L278" s="2">
        <v>115.3</v>
      </c>
      <c r="M278" s="2">
        <v>160.9</v>
      </c>
      <c r="N278" s="2">
        <v>147.4</v>
      </c>
      <c r="O278" s="2">
        <v>161.9</v>
      </c>
      <c r="P278" s="2">
        <v>159.6</v>
      </c>
      <c r="Q278" s="2">
        <v>182.7</v>
      </c>
      <c r="R278" s="2">
        <v>155.69999999999999</v>
      </c>
      <c r="S278" s="2">
        <v>150.6</v>
      </c>
      <c r="T278" s="2">
        <v>155</v>
      </c>
      <c r="U278" s="2" t="s">
        <v>32</v>
      </c>
      <c r="V278" s="2">
        <v>146.80000000000001</v>
      </c>
      <c r="W278" s="2">
        <v>152</v>
      </c>
      <c r="X278" s="2">
        <v>159.5</v>
      </c>
      <c r="Y278" s="2">
        <v>146.4</v>
      </c>
      <c r="Z278" s="2">
        <v>152.4</v>
      </c>
      <c r="AA278" s="2">
        <v>162.5</v>
      </c>
      <c r="AB278" s="2">
        <v>156.19999999999999</v>
      </c>
      <c r="AC278" s="2">
        <v>154.30000000000001</v>
      </c>
      <c r="AD278" s="2">
        <v>157.5</v>
      </c>
    </row>
    <row r="279" spans="1:30" x14ac:dyDescent="0.25">
      <c r="A279" s="2" t="s">
        <v>33</v>
      </c>
      <c r="B279" s="2">
        <v>2020</v>
      </c>
      <c r="C279" s="2" t="s">
        <v>43</v>
      </c>
      <c r="D279" s="2">
        <v>150.6</v>
      </c>
      <c r="E279" s="2">
        <v>193.7</v>
      </c>
      <c r="F279" s="2">
        <v>164.8</v>
      </c>
      <c r="G279" s="2">
        <v>153.69999999999999</v>
      </c>
      <c r="H279" s="2">
        <v>135.69999999999999</v>
      </c>
      <c r="I279" s="2">
        <v>155.69999999999999</v>
      </c>
      <c r="J279" s="2">
        <v>226</v>
      </c>
      <c r="K279" s="2">
        <v>152.19999999999999</v>
      </c>
      <c r="L279" s="2">
        <v>118.1</v>
      </c>
      <c r="M279" s="2">
        <v>161.30000000000001</v>
      </c>
      <c r="N279" s="2">
        <v>139.19999999999999</v>
      </c>
      <c r="O279" s="2">
        <v>164.8</v>
      </c>
      <c r="P279" s="2">
        <v>164.4</v>
      </c>
      <c r="Q279" s="2">
        <v>188.7</v>
      </c>
      <c r="R279" s="2">
        <v>150.5</v>
      </c>
      <c r="S279" s="2">
        <v>136.1</v>
      </c>
      <c r="T279" s="2">
        <v>148.30000000000001</v>
      </c>
      <c r="U279" s="2">
        <v>156.5</v>
      </c>
      <c r="V279" s="2">
        <v>137.1</v>
      </c>
      <c r="W279" s="2">
        <v>145.1</v>
      </c>
      <c r="X279" s="2">
        <v>151</v>
      </c>
      <c r="Y279" s="2">
        <v>135.4</v>
      </c>
      <c r="Z279" s="2">
        <v>142</v>
      </c>
      <c r="AA279" s="2">
        <v>155.69999999999999</v>
      </c>
      <c r="AB279" s="2">
        <v>158.1</v>
      </c>
      <c r="AC279" s="2">
        <v>146.19999999999999</v>
      </c>
      <c r="AD279" s="2">
        <v>155.19999999999999</v>
      </c>
    </row>
    <row r="280" spans="1:30" x14ac:dyDescent="0.25">
      <c r="A280" s="2" t="s">
        <v>34</v>
      </c>
      <c r="B280" s="2">
        <v>2020</v>
      </c>
      <c r="C280" s="2" t="s">
        <v>43</v>
      </c>
      <c r="D280" s="2">
        <v>147.5</v>
      </c>
      <c r="E280" s="2">
        <v>188.9</v>
      </c>
      <c r="F280" s="2">
        <v>161.4</v>
      </c>
      <c r="G280" s="2">
        <v>153.6</v>
      </c>
      <c r="H280" s="2">
        <v>140.1</v>
      </c>
      <c r="I280" s="2">
        <v>151.19999999999999</v>
      </c>
      <c r="J280" s="2">
        <v>209.2</v>
      </c>
      <c r="K280" s="2">
        <v>150.9</v>
      </c>
      <c r="L280" s="2">
        <v>116.2</v>
      </c>
      <c r="M280" s="2">
        <v>161</v>
      </c>
      <c r="N280" s="2">
        <v>144</v>
      </c>
      <c r="O280" s="2">
        <v>163.19999999999999</v>
      </c>
      <c r="P280" s="2">
        <v>161.4</v>
      </c>
      <c r="Q280" s="2">
        <v>184.3</v>
      </c>
      <c r="R280" s="2">
        <v>153.69999999999999</v>
      </c>
      <c r="S280" s="2">
        <v>144.6</v>
      </c>
      <c r="T280" s="2">
        <v>152.30000000000001</v>
      </c>
      <c r="U280" s="2">
        <v>156.5</v>
      </c>
      <c r="V280" s="2">
        <v>143.1</v>
      </c>
      <c r="W280" s="2">
        <v>148.69999999999999</v>
      </c>
      <c r="X280" s="2">
        <v>156.30000000000001</v>
      </c>
      <c r="Y280" s="2">
        <v>140.6</v>
      </c>
      <c r="Z280" s="2">
        <v>146.5</v>
      </c>
      <c r="AA280" s="2">
        <v>158.5</v>
      </c>
      <c r="AB280" s="2">
        <v>157</v>
      </c>
      <c r="AC280" s="2">
        <v>150.4</v>
      </c>
      <c r="AD280" s="2">
        <v>156.4</v>
      </c>
    </row>
    <row r="281" spans="1:30" x14ac:dyDescent="0.25">
      <c r="A281" s="2" t="s">
        <v>30</v>
      </c>
      <c r="B281" s="2">
        <v>2020</v>
      </c>
      <c r="C281" s="2" t="s">
        <v>45</v>
      </c>
      <c r="D281" s="2">
        <v>145.4</v>
      </c>
      <c r="E281" s="2">
        <v>188.6</v>
      </c>
      <c r="F281" s="2">
        <v>171.6</v>
      </c>
      <c r="G281" s="2">
        <v>153.80000000000001</v>
      </c>
      <c r="H281" s="2">
        <v>145.4</v>
      </c>
      <c r="I281" s="2">
        <v>146.5</v>
      </c>
      <c r="J281" s="2">
        <v>222.2</v>
      </c>
      <c r="K281" s="2">
        <v>155.9</v>
      </c>
      <c r="L281" s="2">
        <v>114.9</v>
      </c>
      <c r="M281" s="2">
        <v>162</v>
      </c>
      <c r="N281" s="2">
        <v>150</v>
      </c>
      <c r="O281" s="2">
        <v>162.69999999999999</v>
      </c>
      <c r="P281" s="2">
        <v>163.4</v>
      </c>
      <c r="Q281" s="2">
        <v>183.4</v>
      </c>
      <c r="R281" s="2">
        <v>156.30000000000001</v>
      </c>
      <c r="S281" s="2">
        <v>151</v>
      </c>
      <c r="T281" s="2">
        <v>155.5</v>
      </c>
      <c r="U281" s="2" t="s">
        <v>32</v>
      </c>
      <c r="V281" s="2">
        <v>147.5</v>
      </c>
      <c r="W281" s="2">
        <v>152.80000000000001</v>
      </c>
      <c r="X281" s="2">
        <v>160.4</v>
      </c>
      <c r="Y281" s="2">
        <v>146.1</v>
      </c>
      <c r="Z281" s="2">
        <v>153.6</v>
      </c>
      <c r="AA281" s="2">
        <v>161.6</v>
      </c>
      <c r="AB281" s="2">
        <v>156.19999999999999</v>
      </c>
      <c r="AC281" s="2">
        <v>154.5</v>
      </c>
      <c r="AD281" s="2">
        <v>159.80000000000001</v>
      </c>
    </row>
    <row r="282" spans="1:30" x14ac:dyDescent="0.25">
      <c r="A282" s="2" t="s">
        <v>33</v>
      </c>
      <c r="B282" s="2">
        <v>2020</v>
      </c>
      <c r="C282" s="2" t="s">
        <v>45</v>
      </c>
      <c r="D282" s="2">
        <v>149.69999999999999</v>
      </c>
      <c r="E282" s="2">
        <v>195.5</v>
      </c>
      <c r="F282" s="2">
        <v>176.9</v>
      </c>
      <c r="G282" s="2">
        <v>153.9</v>
      </c>
      <c r="H282" s="2">
        <v>138</v>
      </c>
      <c r="I282" s="2">
        <v>150.5</v>
      </c>
      <c r="J282" s="2">
        <v>245.3</v>
      </c>
      <c r="K282" s="2">
        <v>158.69999999999999</v>
      </c>
      <c r="L282" s="2">
        <v>117.2</v>
      </c>
      <c r="M282" s="2">
        <v>161.4</v>
      </c>
      <c r="N282" s="2">
        <v>141.5</v>
      </c>
      <c r="O282" s="2">
        <v>165.1</v>
      </c>
      <c r="P282" s="2">
        <v>167</v>
      </c>
      <c r="Q282" s="2">
        <v>188.8</v>
      </c>
      <c r="R282" s="2">
        <v>151.1</v>
      </c>
      <c r="S282" s="2">
        <v>136.4</v>
      </c>
      <c r="T282" s="2">
        <v>148.80000000000001</v>
      </c>
      <c r="U282" s="2">
        <v>158</v>
      </c>
      <c r="V282" s="2">
        <v>137.30000000000001</v>
      </c>
      <c r="W282" s="2">
        <v>145.1</v>
      </c>
      <c r="X282" s="2">
        <v>152</v>
      </c>
      <c r="Y282" s="2">
        <v>135.19999999999999</v>
      </c>
      <c r="Z282" s="2">
        <v>144.4</v>
      </c>
      <c r="AA282" s="2">
        <v>156.4</v>
      </c>
      <c r="AB282" s="2">
        <v>157.9</v>
      </c>
      <c r="AC282" s="2">
        <v>146.6</v>
      </c>
      <c r="AD282" s="2">
        <v>156.69999999999999</v>
      </c>
    </row>
    <row r="283" spans="1:30" x14ac:dyDescent="0.25">
      <c r="A283" s="2" t="s">
        <v>34</v>
      </c>
      <c r="B283" s="2">
        <v>2020</v>
      </c>
      <c r="C283" s="2" t="s">
        <v>45</v>
      </c>
      <c r="D283" s="2">
        <v>146.80000000000001</v>
      </c>
      <c r="E283" s="2">
        <v>191</v>
      </c>
      <c r="F283" s="2">
        <v>173.6</v>
      </c>
      <c r="G283" s="2">
        <v>153.80000000000001</v>
      </c>
      <c r="H283" s="2">
        <v>142.69999999999999</v>
      </c>
      <c r="I283" s="2">
        <v>148.4</v>
      </c>
      <c r="J283" s="2">
        <v>230</v>
      </c>
      <c r="K283" s="2">
        <v>156.80000000000001</v>
      </c>
      <c r="L283" s="2">
        <v>115.7</v>
      </c>
      <c r="M283" s="2">
        <v>161.80000000000001</v>
      </c>
      <c r="N283" s="2">
        <v>146.5</v>
      </c>
      <c r="O283" s="2">
        <v>163.80000000000001</v>
      </c>
      <c r="P283" s="2">
        <v>164.7</v>
      </c>
      <c r="Q283" s="2">
        <v>184.8</v>
      </c>
      <c r="R283" s="2">
        <v>154.30000000000001</v>
      </c>
      <c r="S283" s="2">
        <v>144.9</v>
      </c>
      <c r="T283" s="2">
        <v>152.80000000000001</v>
      </c>
      <c r="U283" s="2">
        <v>158</v>
      </c>
      <c r="V283" s="2">
        <v>143.6</v>
      </c>
      <c r="W283" s="2">
        <v>149.19999999999999</v>
      </c>
      <c r="X283" s="2">
        <v>157.19999999999999</v>
      </c>
      <c r="Y283" s="2">
        <v>140.4</v>
      </c>
      <c r="Z283" s="2">
        <v>148.4</v>
      </c>
      <c r="AA283" s="2">
        <v>158.6</v>
      </c>
      <c r="AB283" s="2">
        <v>156.9</v>
      </c>
      <c r="AC283" s="2">
        <v>150.69999999999999</v>
      </c>
      <c r="AD283" s="2">
        <v>158.4</v>
      </c>
    </row>
    <row r="284" spans="1:30" x14ac:dyDescent="0.25">
      <c r="A284" s="2" t="s">
        <v>30</v>
      </c>
      <c r="B284" s="2">
        <v>2020</v>
      </c>
      <c r="C284" s="2" t="s">
        <v>46</v>
      </c>
      <c r="D284" s="2">
        <v>144.6</v>
      </c>
      <c r="E284" s="2">
        <v>188.5</v>
      </c>
      <c r="F284" s="2">
        <v>173.4</v>
      </c>
      <c r="G284" s="2">
        <v>154</v>
      </c>
      <c r="H284" s="2">
        <v>150</v>
      </c>
      <c r="I284" s="2">
        <v>145.9</v>
      </c>
      <c r="J284" s="2">
        <v>225.2</v>
      </c>
      <c r="K284" s="2">
        <v>159.5</v>
      </c>
      <c r="L284" s="2">
        <v>114.4</v>
      </c>
      <c r="M284" s="2">
        <v>163.5</v>
      </c>
      <c r="N284" s="2">
        <v>153.4</v>
      </c>
      <c r="O284" s="2">
        <v>163.6</v>
      </c>
      <c r="P284" s="2">
        <v>164.5</v>
      </c>
      <c r="Q284" s="2">
        <v>183.6</v>
      </c>
      <c r="R284" s="2">
        <v>157</v>
      </c>
      <c r="S284" s="2">
        <v>151.6</v>
      </c>
      <c r="T284" s="2">
        <v>156.30000000000001</v>
      </c>
      <c r="U284" s="2" t="s">
        <v>32</v>
      </c>
      <c r="V284" s="2">
        <v>148.69999999999999</v>
      </c>
      <c r="W284" s="2">
        <v>153.4</v>
      </c>
      <c r="X284" s="2">
        <v>161.6</v>
      </c>
      <c r="Y284" s="2">
        <v>146.4</v>
      </c>
      <c r="Z284" s="2">
        <v>153.9</v>
      </c>
      <c r="AA284" s="2">
        <v>162.9</v>
      </c>
      <c r="AB284" s="2">
        <v>156.6</v>
      </c>
      <c r="AC284" s="2">
        <v>155.19999999999999</v>
      </c>
      <c r="AD284" s="2">
        <v>160.69999999999999</v>
      </c>
    </row>
    <row r="285" spans="1:30" x14ac:dyDescent="0.25">
      <c r="A285" s="2" t="s">
        <v>33</v>
      </c>
      <c r="B285" s="2">
        <v>2020</v>
      </c>
      <c r="C285" s="2" t="s">
        <v>46</v>
      </c>
      <c r="D285" s="2">
        <v>149</v>
      </c>
      <c r="E285" s="2">
        <v>195.7</v>
      </c>
      <c r="F285" s="2">
        <v>178.3</v>
      </c>
      <c r="G285" s="2">
        <v>154.19999999999999</v>
      </c>
      <c r="H285" s="2">
        <v>140.69999999999999</v>
      </c>
      <c r="I285" s="2">
        <v>149.69999999999999</v>
      </c>
      <c r="J285" s="2">
        <v>240.9</v>
      </c>
      <c r="K285" s="2">
        <v>161.5</v>
      </c>
      <c r="L285" s="2">
        <v>117.1</v>
      </c>
      <c r="M285" s="2">
        <v>161.9</v>
      </c>
      <c r="N285" s="2">
        <v>143.30000000000001</v>
      </c>
      <c r="O285" s="2">
        <v>166.1</v>
      </c>
      <c r="P285" s="2">
        <v>167</v>
      </c>
      <c r="Q285" s="2">
        <v>190.2</v>
      </c>
      <c r="R285" s="2">
        <v>151.9</v>
      </c>
      <c r="S285" s="2">
        <v>136.69999999999999</v>
      </c>
      <c r="T285" s="2">
        <v>149.6</v>
      </c>
      <c r="U285" s="2">
        <v>158.4</v>
      </c>
      <c r="V285" s="2">
        <v>137.9</v>
      </c>
      <c r="W285" s="2">
        <v>145.5</v>
      </c>
      <c r="X285" s="2">
        <v>152.9</v>
      </c>
      <c r="Y285" s="2">
        <v>135.5</v>
      </c>
      <c r="Z285" s="2">
        <v>144.30000000000001</v>
      </c>
      <c r="AA285" s="2">
        <v>156.9</v>
      </c>
      <c r="AB285" s="2">
        <v>157.9</v>
      </c>
      <c r="AC285" s="2">
        <v>146.9</v>
      </c>
      <c r="AD285" s="2">
        <v>156.9</v>
      </c>
    </row>
    <row r="286" spans="1:30" x14ac:dyDescent="0.25">
      <c r="A286" s="2" t="s">
        <v>34</v>
      </c>
      <c r="B286" s="2">
        <v>2020</v>
      </c>
      <c r="C286" s="2" t="s">
        <v>46</v>
      </c>
      <c r="D286" s="2">
        <v>146</v>
      </c>
      <c r="E286" s="2">
        <v>191</v>
      </c>
      <c r="F286" s="2">
        <v>175.3</v>
      </c>
      <c r="G286" s="2">
        <v>154.1</v>
      </c>
      <c r="H286" s="2">
        <v>146.6</v>
      </c>
      <c r="I286" s="2">
        <v>147.69999999999999</v>
      </c>
      <c r="J286" s="2">
        <v>230.5</v>
      </c>
      <c r="K286" s="2">
        <v>160.19999999999999</v>
      </c>
      <c r="L286" s="2">
        <v>115.3</v>
      </c>
      <c r="M286" s="2">
        <v>163</v>
      </c>
      <c r="N286" s="2">
        <v>149.19999999999999</v>
      </c>
      <c r="O286" s="2">
        <v>164.8</v>
      </c>
      <c r="P286" s="2">
        <v>165.4</v>
      </c>
      <c r="Q286" s="2">
        <v>185.4</v>
      </c>
      <c r="R286" s="2">
        <v>155</v>
      </c>
      <c r="S286" s="2">
        <v>145.4</v>
      </c>
      <c r="T286" s="2">
        <v>153.6</v>
      </c>
      <c r="U286" s="2">
        <v>158.4</v>
      </c>
      <c r="V286" s="2">
        <v>144.6</v>
      </c>
      <c r="W286" s="2">
        <v>149.69999999999999</v>
      </c>
      <c r="X286" s="2">
        <v>158.30000000000001</v>
      </c>
      <c r="Y286" s="2">
        <v>140.69999999999999</v>
      </c>
      <c r="Z286" s="2">
        <v>148.5</v>
      </c>
      <c r="AA286" s="2">
        <v>159.4</v>
      </c>
      <c r="AB286" s="2">
        <v>157.1</v>
      </c>
      <c r="AC286" s="2">
        <v>151.19999999999999</v>
      </c>
      <c r="AD286" s="2">
        <v>158.9</v>
      </c>
    </row>
    <row r="287" spans="1:30" x14ac:dyDescent="0.25">
      <c r="A287" s="2" t="s">
        <v>30</v>
      </c>
      <c r="B287" s="2">
        <v>2021</v>
      </c>
      <c r="C287" s="2" t="s">
        <v>31</v>
      </c>
      <c r="D287" s="2">
        <v>143.4</v>
      </c>
      <c r="E287" s="2">
        <v>187.5</v>
      </c>
      <c r="F287" s="2">
        <v>173.4</v>
      </c>
      <c r="G287" s="2">
        <v>154</v>
      </c>
      <c r="H287" s="2">
        <v>154.80000000000001</v>
      </c>
      <c r="I287" s="2">
        <v>147</v>
      </c>
      <c r="J287" s="2">
        <v>187.8</v>
      </c>
      <c r="K287" s="2">
        <v>159.5</v>
      </c>
      <c r="L287" s="2">
        <v>113.8</v>
      </c>
      <c r="M287" s="2">
        <v>164.5</v>
      </c>
      <c r="N287" s="2">
        <v>156.1</v>
      </c>
      <c r="O287" s="2">
        <v>164.3</v>
      </c>
      <c r="P287" s="2">
        <v>159.6</v>
      </c>
      <c r="Q287" s="2">
        <v>184.6</v>
      </c>
      <c r="R287" s="2">
        <v>157.5</v>
      </c>
      <c r="S287" s="2">
        <v>152.4</v>
      </c>
      <c r="T287" s="2">
        <v>156.80000000000001</v>
      </c>
      <c r="U287" s="2" t="s">
        <v>32</v>
      </c>
      <c r="V287" s="2">
        <v>150.9</v>
      </c>
      <c r="W287" s="2">
        <v>153.9</v>
      </c>
      <c r="X287" s="2">
        <v>162.5</v>
      </c>
      <c r="Y287" s="2">
        <v>147.5</v>
      </c>
      <c r="Z287" s="2">
        <v>155.1</v>
      </c>
      <c r="AA287" s="2">
        <v>163.5</v>
      </c>
      <c r="AB287" s="2">
        <v>156.19999999999999</v>
      </c>
      <c r="AC287" s="2">
        <v>155.9</v>
      </c>
      <c r="AD287" s="2">
        <v>158.5</v>
      </c>
    </row>
    <row r="288" spans="1:30" x14ac:dyDescent="0.25">
      <c r="A288" s="2" t="s">
        <v>33</v>
      </c>
      <c r="B288" s="2">
        <v>2021</v>
      </c>
      <c r="C288" s="2" t="s">
        <v>31</v>
      </c>
      <c r="D288" s="2">
        <v>148</v>
      </c>
      <c r="E288" s="2">
        <v>194.8</v>
      </c>
      <c r="F288" s="2">
        <v>178.4</v>
      </c>
      <c r="G288" s="2">
        <v>154.4</v>
      </c>
      <c r="H288" s="2">
        <v>144.1</v>
      </c>
      <c r="I288" s="2">
        <v>152.6</v>
      </c>
      <c r="J288" s="2">
        <v>206.8</v>
      </c>
      <c r="K288" s="2">
        <v>162.1</v>
      </c>
      <c r="L288" s="2">
        <v>116.3</v>
      </c>
      <c r="M288" s="2">
        <v>163</v>
      </c>
      <c r="N288" s="2">
        <v>145.9</v>
      </c>
      <c r="O288" s="2">
        <v>167.2</v>
      </c>
      <c r="P288" s="2">
        <v>163.4</v>
      </c>
      <c r="Q288" s="2">
        <v>191.8</v>
      </c>
      <c r="R288" s="2">
        <v>152.5</v>
      </c>
      <c r="S288" s="2">
        <v>137.30000000000001</v>
      </c>
      <c r="T288" s="2">
        <v>150.19999999999999</v>
      </c>
      <c r="U288" s="2">
        <v>157.69999999999999</v>
      </c>
      <c r="V288" s="2">
        <v>142.9</v>
      </c>
      <c r="W288" s="2">
        <v>145.69999999999999</v>
      </c>
      <c r="X288" s="2">
        <v>154.1</v>
      </c>
      <c r="Y288" s="2">
        <v>136.9</v>
      </c>
      <c r="Z288" s="2">
        <v>145.4</v>
      </c>
      <c r="AA288" s="2">
        <v>156.1</v>
      </c>
      <c r="AB288" s="2">
        <v>157.69999999999999</v>
      </c>
      <c r="AC288" s="2">
        <v>147.6</v>
      </c>
      <c r="AD288" s="2">
        <v>156</v>
      </c>
    </row>
    <row r="289" spans="1:30" x14ac:dyDescent="0.25">
      <c r="A289" s="2" t="s">
        <v>34</v>
      </c>
      <c r="B289" s="2">
        <v>2021</v>
      </c>
      <c r="C289" s="2" t="s">
        <v>31</v>
      </c>
      <c r="D289" s="2">
        <v>144.9</v>
      </c>
      <c r="E289" s="2">
        <v>190.1</v>
      </c>
      <c r="F289" s="2">
        <v>175.3</v>
      </c>
      <c r="G289" s="2">
        <v>154.1</v>
      </c>
      <c r="H289" s="2">
        <v>150.9</v>
      </c>
      <c r="I289" s="2">
        <v>149.6</v>
      </c>
      <c r="J289" s="2">
        <v>194.2</v>
      </c>
      <c r="K289" s="2">
        <v>160.4</v>
      </c>
      <c r="L289" s="2">
        <v>114.6</v>
      </c>
      <c r="M289" s="2">
        <v>164</v>
      </c>
      <c r="N289" s="2">
        <v>151.80000000000001</v>
      </c>
      <c r="O289" s="2">
        <v>165.6</v>
      </c>
      <c r="P289" s="2">
        <v>161</v>
      </c>
      <c r="Q289" s="2">
        <v>186.5</v>
      </c>
      <c r="R289" s="2">
        <v>155.5</v>
      </c>
      <c r="S289" s="2">
        <v>146.1</v>
      </c>
      <c r="T289" s="2">
        <v>154.19999999999999</v>
      </c>
      <c r="U289" s="2">
        <v>157.69999999999999</v>
      </c>
      <c r="V289" s="2">
        <v>147.9</v>
      </c>
      <c r="W289" s="2">
        <v>150</v>
      </c>
      <c r="X289" s="2">
        <v>159.30000000000001</v>
      </c>
      <c r="Y289" s="2">
        <v>141.9</v>
      </c>
      <c r="Z289" s="2">
        <v>149.6</v>
      </c>
      <c r="AA289" s="2">
        <v>159.19999999999999</v>
      </c>
      <c r="AB289" s="2">
        <v>156.80000000000001</v>
      </c>
      <c r="AC289" s="2">
        <v>151.9</v>
      </c>
      <c r="AD289" s="2">
        <v>157.30000000000001</v>
      </c>
    </row>
    <row r="290" spans="1:30" x14ac:dyDescent="0.25">
      <c r="A290" s="2" t="s">
        <v>30</v>
      </c>
      <c r="B290" s="2">
        <v>2021</v>
      </c>
      <c r="C290" s="2" t="s">
        <v>35</v>
      </c>
      <c r="D290" s="2">
        <v>142.80000000000001</v>
      </c>
      <c r="E290" s="2">
        <v>184</v>
      </c>
      <c r="F290" s="2">
        <v>168</v>
      </c>
      <c r="G290" s="2">
        <v>154.4</v>
      </c>
      <c r="H290" s="2">
        <v>163</v>
      </c>
      <c r="I290" s="2">
        <v>147.80000000000001</v>
      </c>
      <c r="J290" s="2">
        <v>149.69999999999999</v>
      </c>
      <c r="K290" s="2">
        <v>158.30000000000001</v>
      </c>
      <c r="L290" s="2">
        <v>111.8</v>
      </c>
      <c r="M290" s="2">
        <v>165</v>
      </c>
      <c r="N290" s="2">
        <v>160</v>
      </c>
      <c r="O290" s="2">
        <v>165.8</v>
      </c>
      <c r="P290" s="2">
        <v>154.69999999999999</v>
      </c>
      <c r="Q290" s="2">
        <v>186.5</v>
      </c>
      <c r="R290" s="2">
        <v>159.1</v>
      </c>
      <c r="S290" s="2">
        <v>153.9</v>
      </c>
      <c r="T290" s="2">
        <v>158.4</v>
      </c>
      <c r="U290" s="2" t="s">
        <v>32</v>
      </c>
      <c r="V290" s="2">
        <v>154.4</v>
      </c>
      <c r="W290" s="2">
        <v>154.80000000000001</v>
      </c>
      <c r="X290" s="2">
        <v>164.3</v>
      </c>
      <c r="Y290" s="2">
        <v>150.19999999999999</v>
      </c>
      <c r="Z290" s="2">
        <v>157</v>
      </c>
      <c r="AA290" s="2">
        <v>163.6</v>
      </c>
      <c r="AB290" s="2">
        <v>155.19999999999999</v>
      </c>
      <c r="AC290" s="2">
        <v>157.19999999999999</v>
      </c>
      <c r="AD290" s="2">
        <v>156.69999999999999</v>
      </c>
    </row>
    <row r="291" spans="1:30" x14ac:dyDescent="0.25">
      <c r="A291" s="2" t="s">
        <v>33</v>
      </c>
      <c r="B291" s="2">
        <v>2021</v>
      </c>
      <c r="C291" s="2" t="s">
        <v>35</v>
      </c>
      <c r="D291" s="2">
        <v>147.6</v>
      </c>
      <c r="E291" s="2">
        <v>191.2</v>
      </c>
      <c r="F291" s="2">
        <v>169.9</v>
      </c>
      <c r="G291" s="2">
        <v>155.1</v>
      </c>
      <c r="H291" s="2">
        <v>151.4</v>
      </c>
      <c r="I291" s="2">
        <v>154</v>
      </c>
      <c r="J291" s="2">
        <v>180.2</v>
      </c>
      <c r="K291" s="2">
        <v>159.80000000000001</v>
      </c>
      <c r="L291" s="2">
        <v>114.9</v>
      </c>
      <c r="M291" s="2">
        <v>162.5</v>
      </c>
      <c r="N291" s="2">
        <v>149.19999999999999</v>
      </c>
      <c r="O291" s="2">
        <v>169.4</v>
      </c>
      <c r="P291" s="2">
        <v>160.80000000000001</v>
      </c>
      <c r="Q291" s="2">
        <v>193.3</v>
      </c>
      <c r="R291" s="2">
        <v>154.19999999999999</v>
      </c>
      <c r="S291" s="2">
        <v>138.19999999999999</v>
      </c>
      <c r="T291" s="2">
        <v>151.80000000000001</v>
      </c>
      <c r="U291" s="2">
        <v>159.80000000000001</v>
      </c>
      <c r="V291" s="2">
        <v>149.1</v>
      </c>
      <c r="W291" s="2">
        <v>146.5</v>
      </c>
      <c r="X291" s="2">
        <v>156.30000000000001</v>
      </c>
      <c r="Y291" s="2">
        <v>140.5</v>
      </c>
      <c r="Z291" s="2">
        <v>147.30000000000001</v>
      </c>
      <c r="AA291" s="2">
        <v>156.6</v>
      </c>
      <c r="AB291" s="2">
        <v>156.69999999999999</v>
      </c>
      <c r="AC291" s="2">
        <v>149.30000000000001</v>
      </c>
      <c r="AD291" s="2">
        <v>156.5</v>
      </c>
    </row>
    <row r="292" spans="1:30" x14ac:dyDescent="0.25">
      <c r="A292" s="2" t="s">
        <v>34</v>
      </c>
      <c r="B292" s="2">
        <v>2021</v>
      </c>
      <c r="C292" s="2" t="s">
        <v>35</v>
      </c>
      <c r="D292" s="2">
        <v>144.30000000000001</v>
      </c>
      <c r="E292" s="2">
        <v>186.5</v>
      </c>
      <c r="F292" s="2">
        <v>168.7</v>
      </c>
      <c r="G292" s="2">
        <v>154.69999999999999</v>
      </c>
      <c r="H292" s="2">
        <v>158.69999999999999</v>
      </c>
      <c r="I292" s="2">
        <v>150.69999999999999</v>
      </c>
      <c r="J292" s="2">
        <v>160</v>
      </c>
      <c r="K292" s="2">
        <v>158.80000000000001</v>
      </c>
      <c r="L292" s="2">
        <v>112.8</v>
      </c>
      <c r="M292" s="2">
        <v>164.2</v>
      </c>
      <c r="N292" s="2">
        <v>155.5</v>
      </c>
      <c r="O292" s="2">
        <v>167.5</v>
      </c>
      <c r="P292" s="2">
        <v>156.9</v>
      </c>
      <c r="Q292" s="2">
        <v>188.3</v>
      </c>
      <c r="R292" s="2">
        <v>157.19999999999999</v>
      </c>
      <c r="S292" s="2">
        <v>147.4</v>
      </c>
      <c r="T292" s="2">
        <v>155.80000000000001</v>
      </c>
      <c r="U292" s="2">
        <v>159.80000000000001</v>
      </c>
      <c r="V292" s="2">
        <v>152.4</v>
      </c>
      <c r="W292" s="2">
        <v>150.9</v>
      </c>
      <c r="X292" s="2">
        <v>161.30000000000001</v>
      </c>
      <c r="Y292" s="2">
        <v>145.1</v>
      </c>
      <c r="Z292" s="2">
        <v>151.5</v>
      </c>
      <c r="AA292" s="2">
        <v>159.5</v>
      </c>
      <c r="AB292" s="2">
        <v>155.80000000000001</v>
      </c>
      <c r="AC292" s="2">
        <v>153.4</v>
      </c>
      <c r="AD292" s="2">
        <v>156.6</v>
      </c>
    </row>
    <row r="293" spans="1:30" x14ac:dyDescent="0.25">
      <c r="A293" s="2" t="s">
        <v>30</v>
      </c>
      <c r="B293" s="2">
        <v>2021</v>
      </c>
      <c r="C293" s="2" t="s">
        <v>36</v>
      </c>
      <c r="D293" s="2">
        <v>142.5</v>
      </c>
      <c r="E293" s="2">
        <v>189.4</v>
      </c>
      <c r="F293" s="2">
        <v>163.19999999999999</v>
      </c>
      <c r="G293" s="2">
        <v>154.5</v>
      </c>
      <c r="H293" s="2">
        <v>168.2</v>
      </c>
      <c r="I293" s="2">
        <v>150.5</v>
      </c>
      <c r="J293" s="2">
        <v>141</v>
      </c>
      <c r="K293" s="2">
        <v>159.19999999999999</v>
      </c>
      <c r="L293" s="2">
        <v>111.7</v>
      </c>
      <c r="M293" s="2">
        <v>164</v>
      </c>
      <c r="N293" s="2">
        <v>160.6</v>
      </c>
      <c r="O293" s="2">
        <v>166.4</v>
      </c>
      <c r="P293" s="2">
        <v>154.5</v>
      </c>
      <c r="Q293" s="2">
        <v>186.1</v>
      </c>
      <c r="R293" s="2">
        <v>159.6</v>
      </c>
      <c r="S293" s="2">
        <v>154.4</v>
      </c>
      <c r="T293" s="2">
        <v>158.9</v>
      </c>
      <c r="U293" s="2" t="s">
        <v>48</v>
      </c>
      <c r="V293" s="2">
        <v>156</v>
      </c>
      <c r="W293" s="2">
        <v>154.80000000000001</v>
      </c>
      <c r="X293" s="2">
        <v>164.6</v>
      </c>
      <c r="Y293" s="2">
        <v>151.30000000000001</v>
      </c>
      <c r="Z293" s="2">
        <v>157.80000000000001</v>
      </c>
      <c r="AA293" s="2">
        <v>163.80000000000001</v>
      </c>
      <c r="AB293" s="2">
        <v>153.1</v>
      </c>
      <c r="AC293" s="2">
        <v>157.30000000000001</v>
      </c>
      <c r="AD293" s="2">
        <v>156.69999999999999</v>
      </c>
    </row>
    <row r="294" spans="1:30" x14ac:dyDescent="0.25">
      <c r="A294" s="2" t="s">
        <v>33</v>
      </c>
      <c r="B294" s="2">
        <v>2021</v>
      </c>
      <c r="C294" s="2" t="s">
        <v>36</v>
      </c>
      <c r="D294" s="2">
        <v>147.5</v>
      </c>
      <c r="E294" s="2">
        <v>197.5</v>
      </c>
      <c r="F294" s="2">
        <v>164.7</v>
      </c>
      <c r="G294" s="2">
        <v>155.6</v>
      </c>
      <c r="H294" s="2">
        <v>156.4</v>
      </c>
      <c r="I294" s="2">
        <v>157.30000000000001</v>
      </c>
      <c r="J294" s="2">
        <v>166.1</v>
      </c>
      <c r="K294" s="2">
        <v>161.1</v>
      </c>
      <c r="L294" s="2">
        <v>114.3</v>
      </c>
      <c r="M294" s="2">
        <v>162.6</v>
      </c>
      <c r="N294" s="2">
        <v>150.69999999999999</v>
      </c>
      <c r="O294" s="2">
        <v>170.3</v>
      </c>
      <c r="P294" s="2">
        <v>160.4</v>
      </c>
      <c r="Q294" s="2">
        <v>193.5</v>
      </c>
      <c r="R294" s="2">
        <v>155.1</v>
      </c>
      <c r="S294" s="2">
        <v>138.69999999999999</v>
      </c>
      <c r="T294" s="2">
        <v>152.6</v>
      </c>
      <c r="U294" s="2">
        <v>159.9</v>
      </c>
      <c r="V294" s="2">
        <v>154.80000000000001</v>
      </c>
      <c r="W294" s="2">
        <v>147.19999999999999</v>
      </c>
      <c r="X294" s="2">
        <v>156.9</v>
      </c>
      <c r="Y294" s="2">
        <v>141.69999999999999</v>
      </c>
      <c r="Z294" s="2">
        <v>148.6</v>
      </c>
      <c r="AA294" s="2">
        <v>157.6</v>
      </c>
      <c r="AB294" s="2">
        <v>154.9</v>
      </c>
      <c r="AC294" s="2">
        <v>150</v>
      </c>
      <c r="AD294" s="2">
        <v>156.9</v>
      </c>
    </row>
    <row r="295" spans="1:30" x14ac:dyDescent="0.25">
      <c r="A295" s="2" t="s">
        <v>34</v>
      </c>
      <c r="B295" s="2">
        <v>2021</v>
      </c>
      <c r="C295" s="2" t="s">
        <v>36</v>
      </c>
      <c r="D295" s="2">
        <v>144.1</v>
      </c>
      <c r="E295" s="2">
        <v>192.2</v>
      </c>
      <c r="F295" s="2">
        <v>163.80000000000001</v>
      </c>
      <c r="G295" s="2">
        <v>154.9</v>
      </c>
      <c r="H295" s="2">
        <v>163.9</v>
      </c>
      <c r="I295" s="2">
        <v>153.69999999999999</v>
      </c>
      <c r="J295" s="2">
        <v>149.5</v>
      </c>
      <c r="K295" s="2">
        <v>159.80000000000001</v>
      </c>
      <c r="L295" s="2">
        <v>112.6</v>
      </c>
      <c r="M295" s="2">
        <v>163.5</v>
      </c>
      <c r="N295" s="2">
        <v>156.5</v>
      </c>
      <c r="O295" s="2">
        <v>168.2</v>
      </c>
      <c r="P295" s="2">
        <v>156.69999999999999</v>
      </c>
      <c r="Q295" s="2">
        <v>188.1</v>
      </c>
      <c r="R295" s="2">
        <v>157.80000000000001</v>
      </c>
      <c r="S295" s="2">
        <v>147.9</v>
      </c>
      <c r="T295" s="2">
        <v>156.4</v>
      </c>
      <c r="U295" s="2">
        <v>159.9</v>
      </c>
      <c r="V295" s="2">
        <v>155.5</v>
      </c>
      <c r="W295" s="2">
        <v>151.19999999999999</v>
      </c>
      <c r="X295" s="2">
        <v>161.69999999999999</v>
      </c>
      <c r="Y295" s="2">
        <v>146.19999999999999</v>
      </c>
      <c r="Z295" s="2">
        <v>152.6</v>
      </c>
      <c r="AA295" s="2">
        <v>160.19999999999999</v>
      </c>
      <c r="AB295" s="2">
        <v>153.80000000000001</v>
      </c>
      <c r="AC295" s="2">
        <v>153.80000000000001</v>
      </c>
      <c r="AD295" s="2">
        <v>156.80000000000001</v>
      </c>
    </row>
    <row r="296" spans="1:30" x14ac:dyDescent="0.25">
      <c r="A296" s="2" t="s">
        <v>30</v>
      </c>
      <c r="B296" s="2">
        <v>2021</v>
      </c>
      <c r="C296" s="2" t="s">
        <v>37</v>
      </c>
      <c r="D296" s="2">
        <v>142.69999999999999</v>
      </c>
      <c r="E296" s="2">
        <v>195.5</v>
      </c>
      <c r="F296" s="2">
        <v>163.4</v>
      </c>
      <c r="G296" s="2">
        <v>155</v>
      </c>
      <c r="H296" s="2">
        <v>175.2</v>
      </c>
      <c r="I296" s="2">
        <v>160.6</v>
      </c>
      <c r="J296" s="2">
        <v>135.1</v>
      </c>
      <c r="K296" s="2">
        <v>161.1</v>
      </c>
      <c r="L296" s="2">
        <v>112.2</v>
      </c>
      <c r="M296" s="2">
        <v>164.4</v>
      </c>
      <c r="N296" s="2">
        <v>161.9</v>
      </c>
      <c r="O296" s="2">
        <v>166.8</v>
      </c>
      <c r="P296" s="2">
        <v>155.6</v>
      </c>
      <c r="Q296" s="2">
        <v>186.8</v>
      </c>
      <c r="R296" s="2">
        <v>160.69999999999999</v>
      </c>
      <c r="S296" s="2">
        <v>155.1</v>
      </c>
      <c r="T296" s="2">
        <v>159.9</v>
      </c>
      <c r="U296" s="2" t="s">
        <v>48</v>
      </c>
      <c r="V296" s="2">
        <v>156</v>
      </c>
      <c r="W296" s="2">
        <v>155.5</v>
      </c>
      <c r="X296" s="2">
        <v>165.3</v>
      </c>
      <c r="Y296" s="2">
        <v>151.69999999999999</v>
      </c>
      <c r="Z296" s="2">
        <v>158.6</v>
      </c>
      <c r="AA296" s="2">
        <v>164.1</v>
      </c>
      <c r="AB296" s="2">
        <v>154.6</v>
      </c>
      <c r="AC296" s="2">
        <v>158</v>
      </c>
      <c r="AD296" s="2">
        <v>157.6</v>
      </c>
    </row>
    <row r="297" spans="1:30" x14ac:dyDescent="0.25">
      <c r="A297" s="2" t="s">
        <v>33</v>
      </c>
      <c r="B297" s="2">
        <v>2021</v>
      </c>
      <c r="C297" s="2" t="s">
        <v>37</v>
      </c>
      <c r="D297" s="2">
        <v>147.6</v>
      </c>
      <c r="E297" s="2">
        <v>202.5</v>
      </c>
      <c r="F297" s="2">
        <v>166.4</v>
      </c>
      <c r="G297" s="2">
        <v>156</v>
      </c>
      <c r="H297" s="2">
        <v>161.4</v>
      </c>
      <c r="I297" s="2">
        <v>168.8</v>
      </c>
      <c r="J297" s="2">
        <v>161.6</v>
      </c>
      <c r="K297" s="2">
        <v>162.80000000000001</v>
      </c>
      <c r="L297" s="2">
        <v>114.8</v>
      </c>
      <c r="M297" s="2">
        <v>162.80000000000001</v>
      </c>
      <c r="N297" s="2">
        <v>151.5</v>
      </c>
      <c r="O297" s="2">
        <v>171.4</v>
      </c>
      <c r="P297" s="2">
        <v>162</v>
      </c>
      <c r="Q297" s="2">
        <v>194.4</v>
      </c>
      <c r="R297" s="2">
        <v>155.9</v>
      </c>
      <c r="S297" s="2">
        <v>139.30000000000001</v>
      </c>
      <c r="T297" s="2">
        <v>153.4</v>
      </c>
      <c r="U297" s="2">
        <v>161.4</v>
      </c>
      <c r="V297" s="2">
        <v>154.9</v>
      </c>
      <c r="W297" s="2">
        <v>147.6</v>
      </c>
      <c r="X297" s="2">
        <v>157.5</v>
      </c>
      <c r="Y297" s="2">
        <v>142.1</v>
      </c>
      <c r="Z297" s="2">
        <v>149.1</v>
      </c>
      <c r="AA297" s="2">
        <v>157.6</v>
      </c>
      <c r="AB297" s="2">
        <v>156.6</v>
      </c>
      <c r="AC297" s="2">
        <v>150.5</v>
      </c>
      <c r="AD297" s="2">
        <v>158</v>
      </c>
    </row>
    <row r="298" spans="1:30" x14ac:dyDescent="0.25">
      <c r="A298" s="2" t="s">
        <v>34</v>
      </c>
      <c r="B298" s="2">
        <v>2021</v>
      </c>
      <c r="C298" s="2" t="s">
        <v>37</v>
      </c>
      <c r="D298" s="2">
        <v>144.30000000000001</v>
      </c>
      <c r="E298" s="2">
        <v>198</v>
      </c>
      <c r="F298" s="2">
        <v>164.6</v>
      </c>
      <c r="G298" s="2">
        <v>155.4</v>
      </c>
      <c r="H298" s="2">
        <v>170.1</v>
      </c>
      <c r="I298" s="2">
        <v>164.4</v>
      </c>
      <c r="J298" s="2">
        <v>144.1</v>
      </c>
      <c r="K298" s="2">
        <v>161.69999999999999</v>
      </c>
      <c r="L298" s="2">
        <v>113.1</v>
      </c>
      <c r="M298" s="2">
        <v>163.9</v>
      </c>
      <c r="N298" s="2">
        <v>157.6</v>
      </c>
      <c r="O298" s="2">
        <v>168.9</v>
      </c>
      <c r="P298" s="2">
        <v>158</v>
      </c>
      <c r="Q298" s="2">
        <v>188.8</v>
      </c>
      <c r="R298" s="2">
        <v>158.80000000000001</v>
      </c>
      <c r="S298" s="2">
        <v>148.5</v>
      </c>
      <c r="T298" s="2">
        <v>157.30000000000001</v>
      </c>
      <c r="U298" s="2">
        <v>161.4</v>
      </c>
      <c r="V298" s="2">
        <v>155.6</v>
      </c>
      <c r="W298" s="2">
        <v>151.80000000000001</v>
      </c>
      <c r="X298" s="2">
        <v>162.30000000000001</v>
      </c>
      <c r="Y298" s="2">
        <v>146.6</v>
      </c>
      <c r="Z298" s="2">
        <v>153.19999999999999</v>
      </c>
      <c r="AA298" s="2">
        <v>160.30000000000001</v>
      </c>
      <c r="AB298" s="2">
        <v>155.4</v>
      </c>
      <c r="AC298" s="2">
        <v>154.4</v>
      </c>
      <c r="AD298" s="2">
        <v>157.80000000000001</v>
      </c>
    </row>
    <row r="299" spans="1:30" x14ac:dyDescent="0.25">
      <c r="A299" s="2" t="s">
        <v>30</v>
      </c>
      <c r="B299" s="2">
        <v>2021</v>
      </c>
      <c r="C299" s="2" t="s">
        <v>38</v>
      </c>
      <c r="D299" s="2">
        <v>145.1</v>
      </c>
      <c r="E299" s="2">
        <v>198.5</v>
      </c>
      <c r="F299" s="2">
        <v>168.6</v>
      </c>
      <c r="G299" s="2">
        <v>155.80000000000001</v>
      </c>
      <c r="H299" s="2">
        <v>184.4</v>
      </c>
      <c r="I299" s="2">
        <v>162.30000000000001</v>
      </c>
      <c r="J299" s="2">
        <v>138.4</v>
      </c>
      <c r="K299" s="2">
        <v>165.1</v>
      </c>
      <c r="L299" s="2">
        <v>114.3</v>
      </c>
      <c r="M299" s="2">
        <v>169.7</v>
      </c>
      <c r="N299" s="2">
        <v>164.6</v>
      </c>
      <c r="O299" s="2">
        <v>169.8</v>
      </c>
      <c r="P299" s="2">
        <v>158.69999999999999</v>
      </c>
      <c r="Q299" s="2">
        <v>189.6</v>
      </c>
      <c r="R299" s="2">
        <v>165.3</v>
      </c>
      <c r="S299" s="2">
        <v>160.6</v>
      </c>
      <c r="T299" s="2">
        <v>164.5</v>
      </c>
      <c r="U299" s="2" t="s">
        <v>32</v>
      </c>
      <c r="V299" s="2">
        <v>161.69999999999999</v>
      </c>
      <c r="W299" s="2">
        <v>158.80000000000001</v>
      </c>
      <c r="X299" s="2">
        <v>169.1</v>
      </c>
      <c r="Y299" s="2">
        <v>153.19999999999999</v>
      </c>
      <c r="Z299" s="2">
        <v>160</v>
      </c>
      <c r="AA299" s="2">
        <v>167.6</v>
      </c>
      <c r="AB299" s="2">
        <v>159.30000000000001</v>
      </c>
      <c r="AC299" s="2">
        <v>161.1</v>
      </c>
      <c r="AD299" s="2">
        <v>161.1</v>
      </c>
    </row>
    <row r="300" spans="1:30" x14ac:dyDescent="0.25">
      <c r="A300" s="2" t="s">
        <v>33</v>
      </c>
      <c r="B300" s="2">
        <v>2021</v>
      </c>
      <c r="C300" s="2" t="s">
        <v>38</v>
      </c>
      <c r="D300" s="2">
        <v>148.80000000000001</v>
      </c>
      <c r="E300" s="2">
        <v>204.3</v>
      </c>
      <c r="F300" s="2">
        <v>173</v>
      </c>
      <c r="G300" s="2">
        <v>156.5</v>
      </c>
      <c r="H300" s="2">
        <v>168.8</v>
      </c>
      <c r="I300" s="2">
        <v>172.5</v>
      </c>
      <c r="J300" s="2">
        <v>166.5</v>
      </c>
      <c r="K300" s="2">
        <v>165.9</v>
      </c>
      <c r="L300" s="2">
        <v>115.9</v>
      </c>
      <c r="M300" s="2">
        <v>165.2</v>
      </c>
      <c r="N300" s="2">
        <v>152</v>
      </c>
      <c r="O300" s="2">
        <v>171.1</v>
      </c>
      <c r="P300" s="2">
        <v>164.2</v>
      </c>
      <c r="Q300" s="2">
        <v>198.2</v>
      </c>
      <c r="R300" s="2">
        <v>156.5</v>
      </c>
      <c r="S300" s="2">
        <v>140.19999999999999</v>
      </c>
      <c r="T300" s="2">
        <v>154.1</v>
      </c>
      <c r="U300" s="2">
        <v>161.6</v>
      </c>
      <c r="V300" s="2">
        <v>155.5</v>
      </c>
      <c r="W300" s="2">
        <v>150.1</v>
      </c>
      <c r="X300" s="2">
        <v>160.4</v>
      </c>
      <c r="Y300" s="2">
        <v>145</v>
      </c>
      <c r="Z300" s="2">
        <v>152.6</v>
      </c>
      <c r="AA300" s="2">
        <v>156.6</v>
      </c>
      <c r="AB300" s="2">
        <v>157.5</v>
      </c>
      <c r="AC300" s="2">
        <v>152.30000000000001</v>
      </c>
      <c r="AD300" s="2">
        <v>159.5</v>
      </c>
    </row>
    <row r="301" spans="1:30" x14ac:dyDescent="0.25">
      <c r="A301" s="2" t="s">
        <v>34</v>
      </c>
      <c r="B301" s="2">
        <v>2021</v>
      </c>
      <c r="C301" s="2" t="s">
        <v>38</v>
      </c>
      <c r="D301" s="2">
        <v>146.30000000000001</v>
      </c>
      <c r="E301" s="2">
        <v>200.5</v>
      </c>
      <c r="F301" s="2">
        <v>170.3</v>
      </c>
      <c r="G301" s="2">
        <v>156.1</v>
      </c>
      <c r="H301" s="2">
        <v>178.7</v>
      </c>
      <c r="I301" s="2">
        <v>167.1</v>
      </c>
      <c r="J301" s="2">
        <v>147.9</v>
      </c>
      <c r="K301" s="2">
        <v>165.4</v>
      </c>
      <c r="L301" s="2">
        <v>114.8</v>
      </c>
      <c r="M301" s="2">
        <v>168.2</v>
      </c>
      <c r="N301" s="2">
        <v>159.30000000000001</v>
      </c>
      <c r="O301" s="2">
        <v>170.4</v>
      </c>
      <c r="P301" s="2">
        <v>160.69999999999999</v>
      </c>
      <c r="Q301" s="2">
        <v>191.9</v>
      </c>
      <c r="R301" s="2">
        <v>161.80000000000001</v>
      </c>
      <c r="S301" s="2">
        <v>152.1</v>
      </c>
      <c r="T301" s="2">
        <v>160.4</v>
      </c>
      <c r="U301" s="2">
        <v>161.6</v>
      </c>
      <c r="V301" s="2">
        <v>159.4</v>
      </c>
      <c r="W301" s="2">
        <v>154.69999999999999</v>
      </c>
      <c r="X301" s="2">
        <v>165.8</v>
      </c>
      <c r="Y301" s="2">
        <v>148.9</v>
      </c>
      <c r="Z301" s="2">
        <v>155.80000000000001</v>
      </c>
      <c r="AA301" s="2">
        <v>161.19999999999999</v>
      </c>
      <c r="AB301" s="2">
        <v>158.6</v>
      </c>
      <c r="AC301" s="2">
        <v>156.80000000000001</v>
      </c>
      <c r="AD301" s="2">
        <v>160.4</v>
      </c>
    </row>
    <row r="302" spans="1:30" x14ac:dyDescent="0.25">
      <c r="A302" s="2" t="s">
        <v>30</v>
      </c>
      <c r="B302" s="2">
        <v>2021</v>
      </c>
      <c r="C302" s="2" t="s">
        <v>39</v>
      </c>
      <c r="D302" s="2">
        <v>145.6</v>
      </c>
      <c r="E302" s="2">
        <v>200.1</v>
      </c>
      <c r="F302" s="2">
        <v>179.3</v>
      </c>
      <c r="G302" s="2">
        <v>156.1</v>
      </c>
      <c r="H302" s="2">
        <v>190.4</v>
      </c>
      <c r="I302" s="2">
        <v>158.6</v>
      </c>
      <c r="J302" s="2">
        <v>144.69999999999999</v>
      </c>
      <c r="K302" s="2">
        <v>165.5</v>
      </c>
      <c r="L302" s="2">
        <v>114.6</v>
      </c>
      <c r="M302" s="2">
        <v>170</v>
      </c>
      <c r="N302" s="2">
        <v>165.5</v>
      </c>
      <c r="O302" s="2">
        <v>171.7</v>
      </c>
      <c r="P302" s="2">
        <v>160.5</v>
      </c>
      <c r="Q302" s="2">
        <v>189.1</v>
      </c>
      <c r="R302" s="2">
        <v>165.3</v>
      </c>
      <c r="S302" s="2">
        <v>159.9</v>
      </c>
      <c r="T302" s="2">
        <v>164.6</v>
      </c>
      <c r="U302" s="2" t="s">
        <v>32</v>
      </c>
      <c r="V302" s="2">
        <v>162.1</v>
      </c>
      <c r="W302" s="2">
        <v>159.19999999999999</v>
      </c>
      <c r="X302" s="2">
        <v>169.7</v>
      </c>
      <c r="Y302" s="2">
        <v>154.19999999999999</v>
      </c>
      <c r="Z302" s="2">
        <v>160.4</v>
      </c>
      <c r="AA302" s="2">
        <v>166.8</v>
      </c>
      <c r="AB302" s="2">
        <v>159.4</v>
      </c>
      <c r="AC302" s="2">
        <v>161.5</v>
      </c>
      <c r="AD302" s="2">
        <v>162.1</v>
      </c>
    </row>
    <row r="303" spans="1:30" x14ac:dyDescent="0.25">
      <c r="A303" s="2" t="s">
        <v>33</v>
      </c>
      <c r="B303" s="2">
        <v>2021</v>
      </c>
      <c r="C303" s="2" t="s">
        <v>39</v>
      </c>
      <c r="D303" s="2">
        <v>149.19999999999999</v>
      </c>
      <c r="E303" s="2">
        <v>205.5</v>
      </c>
      <c r="F303" s="2">
        <v>182.8</v>
      </c>
      <c r="G303" s="2">
        <v>156.5</v>
      </c>
      <c r="H303" s="2">
        <v>172.2</v>
      </c>
      <c r="I303" s="2">
        <v>171.5</v>
      </c>
      <c r="J303" s="2">
        <v>176.2</v>
      </c>
      <c r="K303" s="2">
        <v>166.9</v>
      </c>
      <c r="L303" s="2">
        <v>116.1</v>
      </c>
      <c r="M303" s="2">
        <v>165.5</v>
      </c>
      <c r="N303" s="2">
        <v>152.30000000000001</v>
      </c>
      <c r="O303" s="2">
        <v>173.3</v>
      </c>
      <c r="P303" s="2">
        <v>166.2</v>
      </c>
      <c r="Q303" s="2">
        <v>195.6</v>
      </c>
      <c r="R303" s="2">
        <v>157.30000000000001</v>
      </c>
      <c r="S303" s="2">
        <v>140.5</v>
      </c>
      <c r="T303" s="2">
        <v>154.80000000000001</v>
      </c>
      <c r="U303" s="2">
        <v>160.5</v>
      </c>
      <c r="V303" s="2">
        <v>156.1</v>
      </c>
      <c r="W303" s="2">
        <v>149.80000000000001</v>
      </c>
      <c r="X303" s="2">
        <v>160.80000000000001</v>
      </c>
      <c r="Y303" s="2">
        <v>147.5</v>
      </c>
      <c r="Z303" s="2">
        <v>150.69999999999999</v>
      </c>
      <c r="AA303" s="2">
        <v>158.1</v>
      </c>
      <c r="AB303" s="2">
        <v>158</v>
      </c>
      <c r="AC303" s="2">
        <v>153.4</v>
      </c>
      <c r="AD303" s="2">
        <v>160.4</v>
      </c>
    </row>
    <row r="304" spans="1:30" x14ac:dyDescent="0.25">
      <c r="A304" s="2" t="s">
        <v>34</v>
      </c>
      <c r="B304" s="2">
        <v>2021</v>
      </c>
      <c r="C304" s="2" t="s">
        <v>39</v>
      </c>
      <c r="D304" s="2">
        <v>146.69999999999999</v>
      </c>
      <c r="E304" s="2">
        <v>202</v>
      </c>
      <c r="F304" s="2">
        <v>180.7</v>
      </c>
      <c r="G304" s="2">
        <v>156.19999999999999</v>
      </c>
      <c r="H304" s="2">
        <v>183.7</v>
      </c>
      <c r="I304" s="2">
        <v>164.6</v>
      </c>
      <c r="J304" s="2">
        <v>155.4</v>
      </c>
      <c r="K304" s="2">
        <v>166</v>
      </c>
      <c r="L304" s="2">
        <v>115.1</v>
      </c>
      <c r="M304" s="2">
        <v>168.5</v>
      </c>
      <c r="N304" s="2">
        <v>160</v>
      </c>
      <c r="O304" s="2">
        <v>172.4</v>
      </c>
      <c r="P304" s="2">
        <v>162.6</v>
      </c>
      <c r="Q304" s="2">
        <v>190.8</v>
      </c>
      <c r="R304" s="2">
        <v>162.19999999999999</v>
      </c>
      <c r="S304" s="2">
        <v>151.80000000000001</v>
      </c>
      <c r="T304" s="2">
        <v>160.69999999999999</v>
      </c>
      <c r="U304" s="2">
        <v>160.5</v>
      </c>
      <c r="V304" s="2">
        <v>159.80000000000001</v>
      </c>
      <c r="W304" s="2">
        <v>154.80000000000001</v>
      </c>
      <c r="X304" s="2">
        <v>166.3</v>
      </c>
      <c r="Y304" s="2">
        <v>150.69999999999999</v>
      </c>
      <c r="Z304" s="2">
        <v>154.9</v>
      </c>
      <c r="AA304" s="2">
        <v>161.69999999999999</v>
      </c>
      <c r="AB304" s="2">
        <v>158.80000000000001</v>
      </c>
      <c r="AC304" s="2">
        <v>157.6</v>
      </c>
      <c r="AD304" s="2">
        <v>161.30000000000001</v>
      </c>
    </row>
    <row r="305" spans="1:30" x14ac:dyDescent="0.25">
      <c r="A305" s="2" t="s">
        <v>30</v>
      </c>
      <c r="B305" s="2">
        <v>2021</v>
      </c>
      <c r="C305" s="2" t="s">
        <v>40</v>
      </c>
      <c r="D305" s="2">
        <v>145.1</v>
      </c>
      <c r="E305" s="2">
        <v>204.5</v>
      </c>
      <c r="F305" s="2">
        <v>180.4</v>
      </c>
      <c r="G305" s="2">
        <v>157.1</v>
      </c>
      <c r="H305" s="2">
        <v>188.7</v>
      </c>
      <c r="I305" s="2">
        <v>157.69999999999999</v>
      </c>
      <c r="J305" s="2">
        <v>152.80000000000001</v>
      </c>
      <c r="K305" s="2">
        <v>163.6</v>
      </c>
      <c r="L305" s="2">
        <v>113.9</v>
      </c>
      <c r="M305" s="2">
        <v>169.7</v>
      </c>
      <c r="N305" s="2">
        <v>166.2</v>
      </c>
      <c r="O305" s="2">
        <v>171</v>
      </c>
      <c r="P305" s="2">
        <v>161.69999999999999</v>
      </c>
      <c r="Q305" s="2">
        <v>189.7</v>
      </c>
      <c r="R305" s="2">
        <v>166</v>
      </c>
      <c r="S305" s="2">
        <v>161.1</v>
      </c>
      <c r="T305" s="2">
        <v>165.3</v>
      </c>
      <c r="U305" s="2" t="s">
        <v>32</v>
      </c>
      <c r="V305" s="2">
        <v>162.5</v>
      </c>
      <c r="W305" s="2">
        <v>160.30000000000001</v>
      </c>
      <c r="X305" s="2">
        <v>170.4</v>
      </c>
      <c r="Y305" s="2">
        <v>157.1</v>
      </c>
      <c r="Z305" s="2">
        <v>160.69999999999999</v>
      </c>
      <c r="AA305" s="2">
        <v>167.2</v>
      </c>
      <c r="AB305" s="2">
        <v>160.4</v>
      </c>
      <c r="AC305" s="2">
        <v>162.80000000000001</v>
      </c>
      <c r="AD305" s="2">
        <v>163.19999999999999</v>
      </c>
    </row>
    <row r="306" spans="1:30" x14ac:dyDescent="0.25">
      <c r="A306" s="2" t="s">
        <v>33</v>
      </c>
      <c r="B306" s="2">
        <v>2021</v>
      </c>
      <c r="C306" s="2" t="s">
        <v>40</v>
      </c>
      <c r="D306" s="2">
        <v>149.1</v>
      </c>
      <c r="E306" s="2">
        <v>210.9</v>
      </c>
      <c r="F306" s="2">
        <v>185</v>
      </c>
      <c r="G306" s="2">
        <v>158.19999999999999</v>
      </c>
      <c r="H306" s="2">
        <v>170.6</v>
      </c>
      <c r="I306" s="2">
        <v>170.9</v>
      </c>
      <c r="J306" s="2">
        <v>186.4</v>
      </c>
      <c r="K306" s="2">
        <v>164.7</v>
      </c>
      <c r="L306" s="2">
        <v>115.7</v>
      </c>
      <c r="M306" s="2">
        <v>165.5</v>
      </c>
      <c r="N306" s="2">
        <v>153.4</v>
      </c>
      <c r="O306" s="2">
        <v>173.5</v>
      </c>
      <c r="P306" s="2">
        <v>167.9</v>
      </c>
      <c r="Q306" s="2">
        <v>195.5</v>
      </c>
      <c r="R306" s="2">
        <v>157.9</v>
      </c>
      <c r="S306" s="2">
        <v>141.9</v>
      </c>
      <c r="T306" s="2">
        <v>155.5</v>
      </c>
      <c r="U306" s="2">
        <v>161.5</v>
      </c>
      <c r="V306" s="2">
        <v>157.69999999999999</v>
      </c>
      <c r="W306" s="2">
        <v>150.69999999999999</v>
      </c>
      <c r="X306" s="2">
        <v>161.5</v>
      </c>
      <c r="Y306" s="2">
        <v>149.5</v>
      </c>
      <c r="Z306" s="2">
        <v>151.19999999999999</v>
      </c>
      <c r="AA306" s="2">
        <v>160.30000000000001</v>
      </c>
      <c r="AB306" s="2">
        <v>159.6</v>
      </c>
      <c r="AC306" s="2">
        <v>155</v>
      </c>
      <c r="AD306" s="2">
        <v>161.80000000000001</v>
      </c>
    </row>
    <row r="307" spans="1:30" x14ac:dyDescent="0.25">
      <c r="A307" s="2" t="s">
        <v>34</v>
      </c>
      <c r="B307" s="2">
        <v>2021</v>
      </c>
      <c r="C307" s="2" t="s">
        <v>40</v>
      </c>
      <c r="D307" s="2">
        <v>146.4</v>
      </c>
      <c r="E307" s="2">
        <v>206.8</v>
      </c>
      <c r="F307" s="2">
        <v>182.2</v>
      </c>
      <c r="G307" s="2">
        <v>157.5</v>
      </c>
      <c r="H307" s="2">
        <v>182.1</v>
      </c>
      <c r="I307" s="2">
        <v>163.9</v>
      </c>
      <c r="J307" s="2">
        <v>164.2</v>
      </c>
      <c r="K307" s="2">
        <v>164</v>
      </c>
      <c r="L307" s="2">
        <v>114.5</v>
      </c>
      <c r="M307" s="2">
        <v>168.3</v>
      </c>
      <c r="N307" s="2">
        <v>160.9</v>
      </c>
      <c r="O307" s="2">
        <v>172.2</v>
      </c>
      <c r="P307" s="2">
        <v>164</v>
      </c>
      <c r="Q307" s="2">
        <v>191.2</v>
      </c>
      <c r="R307" s="2">
        <v>162.80000000000001</v>
      </c>
      <c r="S307" s="2">
        <v>153.1</v>
      </c>
      <c r="T307" s="2">
        <v>161.4</v>
      </c>
      <c r="U307" s="2">
        <v>161.5</v>
      </c>
      <c r="V307" s="2">
        <v>160.69999999999999</v>
      </c>
      <c r="W307" s="2">
        <v>155.80000000000001</v>
      </c>
      <c r="X307" s="2">
        <v>167</v>
      </c>
      <c r="Y307" s="2">
        <v>153.1</v>
      </c>
      <c r="Z307" s="2">
        <v>155.30000000000001</v>
      </c>
      <c r="AA307" s="2">
        <v>163.19999999999999</v>
      </c>
      <c r="AB307" s="2">
        <v>160.1</v>
      </c>
      <c r="AC307" s="2">
        <v>159</v>
      </c>
      <c r="AD307" s="2">
        <v>162.5</v>
      </c>
    </row>
    <row r="308" spans="1:30" x14ac:dyDescent="0.25">
      <c r="A308" s="2" t="s">
        <v>30</v>
      </c>
      <c r="B308" s="2">
        <v>2021</v>
      </c>
      <c r="C308" s="2" t="s">
        <v>41</v>
      </c>
      <c r="D308" s="2">
        <v>144.9</v>
      </c>
      <c r="E308" s="2">
        <v>202.3</v>
      </c>
      <c r="F308" s="2">
        <v>176.5</v>
      </c>
      <c r="G308" s="2">
        <v>157.5</v>
      </c>
      <c r="H308" s="2">
        <v>190.9</v>
      </c>
      <c r="I308" s="2">
        <v>155.69999999999999</v>
      </c>
      <c r="J308" s="2">
        <v>153.9</v>
      </c>
      <c r="K308" s="2">
        <v>162.80000000000001</v>
      </c>
      <c r="L308" s="2">
        <v>115.2</v>
      </c>
      <c r="M308" s="2">
        <v>169.8</v>
      </c>
      <c r="N308" s="2">
        <v>167.6</v>
      </c>
      <c r="O308" s="2">
        <v>171.9</v>
      </c>
      <c r="P308" s="2">
        <v>161.80000000000001</v>
      </c>
      <c r="Q308" s="2">
        <v>190.2</v>
      </c>
      <c r="R308" s="2">
        <v>167</v>
      </c>
      <c r="S308" s="2">
        <v>162.6</v>
      </c>
      <c r="T308" s="2">
        <v>166.3</v>
      </c>
      <c r="U308" s="2" t="s">
        <v>32</v>
      </c>
      <c r="V308" s="2">
        <v>163.1</v>
      </c>
      <c r="W308" s="2">
        <v>160.9</v>
      </c>
      <c r="X308" s="2">
        <v>171.1</v>
      </c>
      <c r="Y308" s="2">
        <v>157.69999999999999</v>
      </c>
      <c r="Z308" s="2">
        <v>161.1</v>
      </c>
      <c r="AA308" s="2">
        <v>167.5</v>
      </c>
      <c r="AB308" s="2">
        <v>160.30000000000001</v>
      </c>
      <c r="AC308" s="2">
        <v>163.30000000000001</v>
      </c>
      <c r="AD308" s="2">
        <v>163.6</v>
      </c>
    </row>
    <row r="309" spans="1:30" x14ac:dyDescent="0.25">
      <c r="A309" s="2" t="s">
        <v>33</v>
      </c>
      <c r="B309" s="2">
        <v>2021</v>
      </c>
      <c r="C309" s="2" t="s">
        <v>41</v>
      </c>
      <c r="D309" s="2">
        <v>149.30000000000001</v>
      </c>
      <c r="E309" s="2">
        <v>207.4</v>
      </c>
      <c r="F309" s="2">
        <v>174.1</v>
      </c>
      <c r="G309" s="2">
        <v>159.19999999999999</v>
      </c>
      <c r="H309" s="2">
        <v>175</v>
      </c>
      <c r="I309" s="2">
        <v>161.30000000000001</v>
      </c>
      <c r="J309" s="2">
        <v>183.3</v>
      </c>
      <c r="K309" s="2">
        <v>164.5</v>
      </c>
      <c r="L309" s="2">
        <v>120.4</v>
      </c>
      <c r="M309" s="2">
        <v>166.2</v>
      </c>
      <c r="N309" s="2">
        <v>154.80000000000001</v>
      </c>
      <c r="O309" s="2">
        <v>175.1</v>
      </c>
      <c r="P309" s="2">
        <v>167.3</v>
      </c>
      <c r="Q309" s="2">
        <v>196.5</v>
      </c>
      <c r="R309" s="2">
        <v>159.80000000000001</v>
      </c>
      <c r="S309" s="2">
        <v>143.6</v>
      </c>
      <c r="T309" s="2">
        <v>157.30000000000001</v>
      </c>
      <c r="U309" s="2">
        <v>162.1</v>
      </c>
      <c r="V309" s="2">
        <v>160.69999999999999</v>
      </c>
      <c r="W309" s="2">
        <v>153.19999999999999</v>
      </c>
      <c r="X309" s="2">
        <v>162.80000000000001</v>
      </c>
      <c r="Y309" s="2">
        <v>150.4</v>
      </c>
      <c r="Z309" s="2">
        <v>153.69999999999999</v>
      </c>
      <c r="AA309" s="2">
        <v>160.4</v>
      </c>
      <c r="AB309" s="2">
        <v>159.6</v>
      </c>
      <c r="AC309" s="2">
        <v>156</v>
      </c>
      <c r="AD309" s="2">
        <v>162.30000000000001</v>
      </c>
    </row>
    <row r="310" spans="1:30" x14ac:dyDescent="0.25">
      <c r="A310" s="2" t="s">
        <v>34</v>
      </c>
      <c r="B310" s="2">
        <v>2021</v>
      </c>
      <c r="C310" s="2" t="s">
        <v>41</v>
      </c>
      <c r="D310" s="2">
        <v>146.6</v>
      </c>
      <c r="E310" s="2">
        <v>204</v>
      </c>
      <c r="F310" s="2">
        <v>172.8</v>
      </c>
      <c r="G310" s="2">
        <v>158.4</v>
      </c>
      <c r="H310" s="2">
        <v>188</v>
      </c>
      <c r="I310" s="2">
        <v>156.80000000000001</v>
      </c>
      <c r="J310" s="2">
        <v>162.19999999999999</v>
      </c>
      <c r="K310" s="2">
        <v>164.1</v>
      </c>
      <c r="L310" s="2">
        <v>119.7</v>
      </c>
      <c r="M310" s="2">
        <v>168.8</v>
      </c>
      <c r="N310" s="2">
        <v>162.69999999999999</v>
      </c>
      <c r="O310" s="2">
        <v>173.9</v>
      </c>
      <c r="P310" s="2">
        <v>164</v>
      </c>
      <c r="Q310" s="2">
        <v>192.1</v>
      </c>
      <c r="R310" s="2">
        <v>164.5</v>
      </c>
      <c r="S310" s="2">
        <v>155.30000000000001</v>
      </c>
      <c r="T310" s="2">
        <v>163.19999999999999</v>
      </c>
      <c r="U310" s="2">
        <v>162.1</v>
      </c>
      <c r="V310" s="2">
        <v>162.6</v>
      </c>
      <c r="W310" s="2">
        <v>157.5</v>
      </c>
      <c r="X310" s="2">
        <v>168.4</v>
      </c>
      <c r="Y310" s="2">
        <v>154</v>
      </c>
      <c r="Z310" s="2">
        <v>157.6</v>
      </c>
      <c r="AA310" s="2">
        <v>163.80000000000001</v>
      </c>
      <c r="AB310" s="2">
        <v>160</v>
      </c>
      <c r="AC310" s="2">
        <v>160</v>
      </c>
      <c r="AD310" s="2">
        <v>163.19999999999999</v>
      </c>
    </row>
    <row r="311" spans="1:30" x14ac:dyDescent="0.25">
      <c r="A311" s="2" t="s">
        <v>30</v>
      </c>
      <c r="B311" s="2">
        <v>2021</v>
      </c>
      <c r="C311" s="2" t="s">
        <v>42</v>
      </c>
      <c r="D311" s="2">
        <v>145.4</v>
      </c>
      <c r="E311" s="2">
        <v>202.1</v>
      </c>
      <c r="F311" s="2">
        <v>172</v>
      </c>
      <c r="G311" s="2">
        <v>158</v>
      </c>
      <c r="H311" s="2">
        <v>195.5</v>
      </c>
      <c r="I311" s="2">
        <v>152.69999999999999</v>
      </c>
      <c r="J311" s="2">
        <v>151.4</v>
      </c>
      <c r="K311" s="2">
        <v>163.9</v>
      </c>
      <c r="L311" s="2">
        <v>119.3</v>
      </c>
      <c r="M311" s="2">
        <v>170.1</v>
      </c>
      <c r="N311" s="2">
        <v>168.3</v>
      </c>
      <c r="O311" s="2">
        <v>172.8</v>
      </c>
      <c r="P311" s="2">
        <v>162.1</v>
      </c>
      <c r="Q311" s="2">
        <v>190.5</v>
      </c>
      <c r="R311" s="2">
        <v>167.7</v>
      </c>
      <c r="S311" s="2">
        <v>163.6</v>
      </c>
      <c r="T311" s="2">
        <v>167.1</v>
      </c>
      <c r="U311" s="2" t="s">
        <v>32</v>
      </c>
      <c r="V311" s="2">
        <v>163.69999999999999</v>
      </c>
      <c r="W311" s="2">
        <v>161.30000000000001</v>
      </c>
      <c r="X311" s="2">
        <v>171.9</v>
      </c>
      <c r="Y311" s="2">
        <v>157.80000000000001</v>
      </c>
      <c r="Z311" s="2">
        <v>162.69999999999999</v>
      </c>
      <c r="AA311" s="2">
        <v>168.5</v>
      </c>
      <c r="AB311" s="2">
        <v>160.19999999999999</v>
      </c>
      <c r="AC311" s="2">
        <v>163.80000000000001</v>
      </c>
      <c r="AD311" s="2">
        <v>164</v>
      </c>
    </row>
    <row r="312" spans="1:30" x14ac:dyDescent="0.25">
      <c r="A312" s="2" t="s">
        <v>33</v>
      </c>
      <c r="B312" s="2">
        <v>2021</v>
      </c>
      <c r="C312" s="2" t="s">
        <v>42</v>
      </c>
      <c r="D312" s="2">
        <v>149.30000000000001</v>
      </c>
      <c r="E312" s="2">
        <v>207.4</v>
      </c>
      <c r="F312" s="2">
        <v>174.1</v>
      </c>
      <c r="G312" s="2">
        <v>159.1</v>
      </c>
      <c r="H312" s="2">
        <v>175</v>
      </c>
      <c r="I312" s="2">
        <v>161.19999999999999</v>
      </c>
      <c r="J312" s="2">
        <v>183.5</v>
      </c>
      <c r="K312" s="2">
        <v>164.5</v>
      </c>
      <c r="L312" s="2">
        <v>120.4</v>
      </c>
      <c r="M312" s="2">
        <v>166.2</v>
      </c>
      <c r="N312" s="2">
        <v>154.80000000000001</v>
      </c>
      <c r="O312" s="2">
        <v>175.1</v>
      </c>
      <c r="P312" s="2">
        <v>167.3</v>
      </c>
      <c r="Q312" s="2">
        <v>196.5</v>
      </c>
      <c r="R312" s="2">
        <v>159.80000000000001</v>
      </c>
      <c r="S312" s="2">
        <v>143.6</v>
      </c>
      <c r="T312" s="2">
        <v>157.4</v>
      </c>
      <c r="U312" s="2">
        <v>162.1</v>
      </c>
      <c r="V312" s="2">
        <v>160.80000000000001</v>
      </c>
      <c r="W312" s="2">
        <v>153.30000000000001</v>
      </c>
      <c r="X312" s="2">
        <v>162.80000000000001</v>
      </c>
      <c r="Y312" s="2">
        <v>150.5</v>
      </c>
      <c r="Z312" s="2">
        <v>153.9</v>
      </c>
      <c r="AA312" s="2">
        <v>160.30000000000001</v>
      </c>
      <c r="AB312" s="2">
        <v>159.6</v>
      </c>
      <c r="AC312" s="2">
        <v>156</v>
      </c>
      <c r="AD312" s="2">
        <v>162.30000000000001</v>
      </c>
    </row>
    <row r="313" spans="1:30" x14ac:dyDescent="0.25">
      <c r="A313" s="2" t="s">
        <v>34</v>
      </c>
      <c r="B313" s="2">
        <v>2021</v>
      </c>
      <c r="C313" s="2" t="s">
        <v>42</v>
      </c>
      <c r="D313" s="2">
        <v>146.6</v>
      </c>
      <c r="E313" s="2">
        <v>204</v>
      </c>
      <c r="F313" s="2">
        <v>172.8</v>
      </c>
      <c r="G313" s="2">
        <v>158.4</v>
      </c>
      <c r="H313" s="2">
        <v>188</v>
      </c>
      <c r="I313" s="2">
        <v>156.69999999999999</v>
      </c>
      <c r="J313" s="2">
        <v>162.30000000000001</v>
      </c>
      <c r="K313" s="2">
        <v>164.1</v>
      </c>
      <c r="L313" s="2">
        <v>119.7</v>
      </c>
      <c r="M313" s="2">
        <v>168.8</v>
      </c>
      <c r="N313" s="2">
        <v>162.69999999999999</v>
      </c>
      <c r="O313" s="2">
        <v>173.9</v>
      </c>
      <c r="P313" s="2">
        <v>164</v>
      </c>
      <c r="Q313" s="2">
        <v>192.1</v>
      </c>
      <c r="R313" s="2">
        <v>164.6</v>
      </c>
      <c r="S313" s="2">
        <v>155.30000000000001</v>
      </c>
      <c r="T313" s="2">
        <v>163.30000000000001</v>
      </c>
      <c r="U313" s="2">
        <v>162.1</v>
      </c>
      <c r="V313" s="2">
        <v>162.6</v>
      </c>
      <c r="W313" s="2">
        <v>157.5</v>
      </c>
      <c r="X313" s="2">
        <v>168.4</v>
      </c>
      <c r="Y313" s="2">
        <v>154</v>
      </c>
      <c r="Z313" s="2">
        <v>157.69999999999999</v>
      </c>
      <c r="AA313" s="2">
        <v>163.69999999999999</v>
      </c>
      <c r="AB313" s="2">
        <v>160</v>
      </c>
      <c r="AC313" s="2">
        <v>160</v>
      </c>
      <c r="AD313" s="2">
        <v>163.19999999999999</v>
      </c>
    </row>
    <row r="314" spans="1:30" x14ac:dyDescent="0.25">
      <c r="A314" s="2" t="s">
        <v>30</v>
      </c>
      <c r="B314" s="2">
        <v>2021</v>
      </c>
      <c r="C314" s="2" t="s">
        <v>43</v>
      </c>
      <c r="D314" s="2">
        <v>146.1</v>
      </c>
      <c r="E314" s="2">
        <v>202.5</v>
      </c>
      <c r="F314" s="2">
        <v>170.1</v>
      </c>
      <c r="G314" s="2">
        <v>158.4</v>
      </c>
      <c r="H314" s="2">
        <v>198.8</v>
      </c>
      <c r="I314" s="2">
        <v>152.6</v>
      </c>
      <c r="J314" s="2">
        <v>170.4</v>
      </c>
      <c r="K314" s="2">
        <v>165.2</v>
      </c>
      <c r="L314" s="2">
        <v>121.6</v>
      </c>
      <c r="M314" s="2">
        <v>170.6</v>
      </c>
      <c r="N314" s="2">
        <v>168.8</v>
      </c>
      <c r="O314" s="2">
        <v>173.6</v>
      </c>
      <c r="P314" s="2">
        <v>165.5</v>
      </c>
      <c r="Q314" s="2">
        <v>191.2</v>
      </c>
      <c r="R314" s="2">
        <v>168.9</v>
      </c>
      <c r="S314" s="2">
        <v>164.8</v>
      </c>
      <c r="T314" s="2">
        <v>168.3</v>
      </c>
      <c r="U314" s="2" t="s">
        <v>32</v>
      </c>
      <c r="V314" s="2">
        <v>165.5</v>
      </c>
      <c r="W314" s="2">
        <v>162</v>
      </c>
      <c r="X314" s="2">
        <v>172.5</v>
      </c>
      <c r="Y314" s="2">
        <v>159.5</v>
      </c>
      <c r="Z314" s="2">
        <v>163.19999999999999</v>
      </c>
      <c r="AA314" s="2">
        <v>169</v>
      </c>
      <c r="AB314" s="2">
        <v>161.1</v>
      </c>
      <c r="AC314" s="2">
        <v>164.7</v>
      </c>
      <c r="AD314" s="2">
        <v>166.3</v>
      </c>
    </row>
    <row r="315" spans="1:30" x14ac:dyDescent="0.25">
      <c r="A315" s="2" t="s">
        <v>33</v>
      </c>
      <c r="B315" s="2">
        <v>2021</v>
      </c>
      <c r="C315" s="2" t="s">
        <v>43</v>
      </c>
      <c r="D315" s="2">
        <v>150.1</v>
      </c>
      <c r="E315" s="2">
        <v>208.4</v>
      </c>
      <c r="F315" s="2">
        <v>173</v>
      </c>
      <c r="G315" s="2">
        <v>159.19999999999999</v>
      </c>
      <c r="H315" s="2">
        <v>176.6</v>
      </c>
      <c r="I315" s="2">
        <v>159.30000000000001</v>
      </c>
      <c r="J315" s="2">
        <v>214.4</v>
      </c>
      <c r="K315" s="2">
        <v>165.3</v>
      </c>
      <c r="L315" s="2">
        <v>122.5</v>
      </c>
      <c r="M315" s="2">
        <v>166.8</v>
      </c>
      <c r="N315" s="2">
        <v>155.4</v>
      </c>
      <c r="O315" s="2">
        <v>175.9</v>
      </c>
      <c r="P315" s="2">
        <v>171.5</v>
      </c>
      <c r="Q315" s="2">
        <v>197</v>
      </c>
      <c r="R315" s="2">
        <v>160.80000000000001</v>
      </c>
      <c r="S315" s="2">
        <v>144.4</v>
      </c>
      <c r="T315" s="2">
        <v>158.30000000000001</v>
      </c>
      <c r="U315" s="2">
        <v>163.6</v>
      </c>
      <c r="V315" s="2">
        <v>162.19999999999999</v>
      </c>
      <c r="W315" s="2">
        <v>154.30000000000001</v>
      </c>
      <c r="X315" s="2">
        <v>163.5</v>
      </c>
      <c r="Y315" s="2">
        <v>152.19999999999999</v>
      </c>
      <c r="Z315" s="2">
        <v>155.1</v>
      </c>
      <c r="AA315" s="2">
        <v>160.30000000000001</v>
      </c>
      <c r="AB315" s="2">
        <v>160.30000000000001</v>
      </c>
      <c r="AC315" s="2">
        <v>157</v>
      </c>
      <c r="AD315" s="2">
        <v>164.6</v>
      </c>
    </row>
    <row r="316" spans="1:30" x14ac:dyDescent="0.25">
      <c r="A316" s="2" t="s">
        <v>34</v>
      </c>
      <c r="B316" s="2">
        <v>2021</v>
      </c>
      <c r="C316" s="2" t="s">
        <v>43</v>
      </c>
      <c r="D316" s="2">
        <v>147.4</v>
      </c>
      <c r="E316" s="2">
        <v>204.6</v>
      </c>
      <c r="F316" s="2">
        <v>171.2</v>
      </c>
      <c r="G316" s="2">
        <v>158.69999999999999</v>
      </c>
      <c r="H316" s="2">
        <v>190.6</v>
      </c>
      <c r="I316" s="2">
        <v>155.69999999999999</v>
      </c>
      <c r="J316" s="2">
        <v>185.3</v>
      </c>
      <c r="K316" s="2">
        <v>165.2</v>
      </c>
      <c r="L316" s="2">
        <v>121.9</v>
      </c>
      <c r="M316" s="2">
        <v>169.3</v>
      </c>
      <c r="N316" s="2">
        <v>163.19999999999999</v>
      </c>
      <c r="O316" s="2">
        <v>174.7</v>
      </c>
      <c r="P316" s="2">
        <v>167.7</v>
      </c>
      <c r="Q316" s="2">
        <v>192.7</v>
      </c>
      <c r="R316" s="2">
        <v>165.7</v>
      </c>
      <c r="S316" s="2">
        <v>156.30000000000001</v>
      </c>
      <c r="T316" s="2">
        <v>164.3</v>
      </c>
      <c r="U316" s="2">
        <v>163.6</v>
      </c>
      <c r="V316" s="2">
        <v>164.2</v>
      </c>
      <c r="W316" s="2">
        <v>158.4</v>
      </c>
      <c r="X316" s="2">
        <v>169.1</v>
      </c>
      <c r="Y316" s="2">
        <v>155.69999999999999</v>
      </c>
      <c r="Z316" s="2">
        <v>158.6</v>
      </c>
      <c r="AA316" s="2">
        <v>163.9</v>
      </c>
      <c r="AB316" s="2">
        <v>160.80000000000001</v>
      </c>
      <c r="AC316" s="2">
        <v>161</v>
      </c>
      <c r="AD316" s="2">
        <v>165.5</v>
      </c>
    </row>
    <row r="317" spans="1:30" x14ac:dyDescent="0.25">
      <c r="A317" s="2" t="s">
        <v>30</v>
      </c>
      <c r="B317" s="2">
        <v>2021</v>
      </c>
      <c r="C317" s="2" t="s">
        <v>45</v>
      </c>
      <c r="D317" s="2">
        <v>146.9</v>
      </c>
      <c r="E317" s="2">
        <v>199.8</v>
      </c>
      <c r="F317" s="2">
        <v>171.5</v>
      </c>
      <c r="G317" s="2">
        <v>159.1</v>
      </c>
      <c r="H317" s="2">
        <v>198.4</v>
      </c>
      <c r="I317" s="2">
        <v>153.19999999999999</v>
      </c>
      <c r="J317" s="2">
        <v>183.9</v>
      </c>
      <c r="K317" s="2">
        <v>165.4</v>
      </c>
      <c r="L317" s="2">
        <v>122.1</v>
      </c>
      <c r="M317" s="2">
        <v>170.8</v>
      </c>
      <c r="N317" s="2">
        <v>169.1</v>
      </c>
      <c r="O317" s="2">
        <v>174.3</v>
      </c>
      <c r="P317" s="2">
        <v>167.5</v>
      </c>
      <c r="Q317" s="2">
        <v>191.4</v>
      </c>
      <c r="R317" s="2">
        <v>170.4</v>
      </c>
      <c r="S317" s="2">
        <v>166</v>
      </c>
      <c r="T317" s="2">
        <v>169.8</v>
      </c>
      <c r="U317" s="2" t="s">
        <v>32</v>
      </c>
      <c r="V317" s="2">
        <v>165.3</v>
      </c>
      <c r="W317" s="2">
        <v>162.9</v>
      </c>
      <c r="X317" s="2">
        <v>173.4</v>
      </c>
      <c r="Y317" s="2">
        <v>158.9</v>
      </c>
      <c r="Z317" s="2">
        <v>163.80000000000001</v>
      </c>
      <c r="AA317" s="2">
        <v>169.3</v>
      </c>
      <c r="AB317" s="2">
        <v>162.4</v>
      </c>
      <c r="AC317" s="2">
        <v>165.2</v>
      </c>
      <c r="AD317" s="2">
        <v>167.6</v>
      </c>
    </row>
    <row r="318" spans="1:30" x14ac:dyDescent="0.25">
      <c r="A318" s="2" t="s">
        <v>33</v>
      </c>
      <c r="B318" s="2">
        <v>2021</v>
      </c>
      <c r="C318" s="2" t="s">
        <v>45</v>
      </c>
      <c r="D318" s="2">
        <v>151</v>
      </c>
      <c r="E318" s="2">
        <v>204.9</v>
      </c>
      <c r="F318" s="2">
        <v>175.4</v>
      </c>
      <c r="G318" s="2">
        <v>159.6</v>
      </c>
      <c r="H318" s="2">
        <v>175.8</v>
      </c>
      <c r="I318" s="2">
        <v>160.30000000000001</v>
      </c>
      <c r="J318" s="2">
        <v>229.1</v>
      </c>
      <c r="K318" s="2">
        <v>165.1</v>
      </c>
      <c r="L318" s="2">
        <v>123.1</v>
      </c>
      <c r="M318" s="2">
        <v>167.2</v>
      </c>
      <c r="N318" s="2">
        <v>156.1</v>
      </c>
      <c r="O318" s="2">
        <v>176.8</v>
      </c>
      <c r="P318" s="2">
        <v>173.5</v>
      </c>
      <c r="Q318" s="2">
        <v>197</v>
      </c>
      <c r="R318" s="2">
        <v>162.30000000000001</v>
      </c>
      <c r="S318" s="2">
        <v>145.30000000000001</v>
      </c>
      <c r="T318" s="2">
        <v>159.69999999999999</v>
      </c>
      <c r="U318" s="2">
        <v>164.2</v>
      </c>
      <c r="V318" s="2">
        <v>161.6</v>
      </c>
      <c r="W318" s="2">
        <v>155.19999999999999</v>
      </c>
      <c r="X318" s="2">
        <v>164.2</v>
      </c>
      <c r="Y318" s="2">
        <v>151.19999999999999</v>
      </c>
      <c r="Z318" s="2">
        <v>156.69999999999999</v>
      </c>
      <c r="AA318" s="2">
        <v>160.80000000000001</v>
      </c>
      <c r="AB318" s="2">
        <v>161.80000000000001</v>
      </c>
      <c r="AC318" s="2">
        <v>157.30000000000001</v>
      </c>
      <c r="AD318" s="2">
        <v>165.6</v>
      </c>
    </row>
    <row r="319" spans="1:30" x14ac:dyDescent="0.25">
      <c r="A319" s="2" t="s">
        <v>34</v>
      </c>
      <c r="B319" s="2">
        <v>2021</v>
      </c>
      <c r="C319" s="2" t="s">
        <v>45</v>
      </c>
      <c r="D319" s="2">
        <v>148.19999999999999</v>
      </c>
      <c r="E319" s="2">
        <v>201.6</v>
      </c>
      <c r="F319" s="2">
        <v>173</v>
      </c>
      <c r="G319" s="2">
        <v>159.30000000000001</v>
      </c>
      <c r="H319" s="2">
        <v>190.1</v>
      </c>
      <c r="I319" s="2">
        <v>156.5</v>
      </c>
      <c r="J319" s="2">
        <v>199.2</v>
      </c>
      <c r="K319" s="2">
        <v>165.3</v>
      </c>
      <c r="L319" s="2">
        <v>122.4</v>
      </c>
      <c r="M319" s="2">
        <v>169.6</v>
      </c>
      <c r="N319" s="2">
        <v>163.69999999999999</v>
      </c>
      <c r="O319" s="2">
        <v>175.5</v>
      </c>
      <c r="P319" s="2">
        <v>169.7</v>
      </c>
      <c r="Q319" s="2">
        <v>192.9</v>
      </c>
      <c r="R319" s="2">
        <v>167.2</v>
      </c>
      <c r="S319" s="2">
        <v>157.4</v>
      </c>
      <c r="T319" s="2">
        <v>165.8</v>
      </c>
      <c r="U319" s="2">
        <v>164.2</v>
      </c>
      <c r="V319" s="2">
        <v>163.9</v>
      </c>
      <c r="W319" s="2">
        <v>159.30000000000001</v>
      </c>
      <c r="X319" s="2">
        <v>169.9</v>
      </c>
      <c r="Y319" s="2">
        <v>154.80000000000001</v>
      </c>
      <c r="Z319" s="2">
        <v>159.80000000000001</v>
      </c>
      <c r="AA319" s="2">
        <v>164.3</v>
      </c>
      <c r="AB319" s="2">
        <v>162.19999999999999</v>
      </c>
      <c r="AC319" s="2">
        <v>161.4</v>
      </c>
      <c r="AD319" s="2">
        <v>166.7</v>
      </c>
    </row>
    <row r="320" spans="1:30" x14ac:dyDescent="0.25">
      <c r="A320" s="2" t="s">
        <v>30</v>
      </c>
      <c r="B320" s="2">
        <v>2021</v>
      </c>
      <c r="C320" s="2" t="s">
        <v>46</v>
      </c>
      <c r="D320" s="2">
        <v>147.4</v>
      </c>
      <c r="E320" s="2">
        <v>197</v>
      </c>
      <c r="F320" s="2">
        <v>176.5</v>
      </c>
      <c r="G320" s="2">
        <v>159.80000000000001</v>
      </c>
      <c r="H320" s="2">
        <v>195.8</v>
      </c>
      <c r="I320" s="2">
        <v>152</v>
      </c>
      <c r="J320" s="2">
        <v>172.3</v>
      </c>
      <c r="K320" s="2">
        <v>164.5</v>
      </c>
      <c r="L320" s="2">
        <v>120.6</v>
      </c>
      <c r="M320" s="2">
        <v>171.7</v>
      </c>
      <c r="N320" s="2">
        <v>169.7</v>
      </c>
      <c r="O320" s="2">
        <v>175.1</v>
      </c>
      <c r="P320" s="2">
        <v>165.8</v>
      </c>
      <c r="Q320" s="2">
        <v>190.8</v>
      </c>
      <c r="R320" s="2">
        <v>171.8</v>
      </c>
      <c r="S320" s="2">
        <v>167.3</v>
      </c>
      <c r="T320" s="2">
        <v>171.2</v>
      </c>
      <c r="U320" s="2" t="s">
        <v>32</v>
      </c>
      <c r="V320" s="2">
        <v>165.6</v>
      </c>
      <c r="W320" s="2">
        <v>163.9</v>
      </c>
      <c r="X320" s="2">
        <v>174</v>
      </c>
      <c r="Y320" s="2">
        <v>160.1</v>
      </c>
      <c r="Z320" s="2">
        <v>164.5</v>
      </c>
      <c r="AA320" s="2">
        <v>169.7</v>
      </c>
      <c r="AB320" s="2">
        <v>162.80000000000001</v>
      </c>
      <c r="AC320" s="2">
        <v>166</v>
      </c>
      <c r="AD320" s="2">
        <v>167</v>
      </c>
    </row>
    <row r="321" spans="1:30" x14ac:dyDescent="0.25">
      <c r="A321" s="2" t="s">
        <v>33</v>
      </c>
      <c r="B321" s="2">
        <v>2021</v>
      </c>
      <c r="C321" s="2" t="s">
        <v>46</v>
      </c>
      <c r="D321" s="2">
        <v>151.6</v>
      </c>
      <c r="E321" s="2">
        <v>202.2</v>
      </c>
      <c r="F321" s="2">
        <v>180</v>
      </c>
      <c r="G321" s="2">
        <v>160</v>
      </c>
      <c r="H321" s="2">
        <v>173.5</v>
      </c>
      <c r="I321" s="2">
        <v>158.30000000000001</v>
      </c>
      <c r="J321" s="2">
        <v>219.5</v>
      </c>
      <c r="K321" s="2">
        <v>164.2</v>
      </c>
      <c r="L321" s="2">
        <v>121.9</v>
      </c>
      <c r="M321" s="2">
        <v>168.2</v>
      </c>
      <c r="N321" s="2">
        <v>156.5</v>
      </c>
      <c r="O321" s="2">
        <v>178.2</v>
      </c>
      <c r="P321" s="2">
        <v>172.2</v>
      </c>
      <c r="Q321" s="2">
        <v>196.8</v>
      </c>
      <c r="R321" s="2">
        <v>163.30000000000001</v>
      </c>
      <c r="S321" s="2">
        <v>146.69999999999999</v>
      </c>
      <c r="T321" s="2">
        <v>160.69999999999999</v>
      </c>
      <c r="U321" s="2">
        <v>163.4</v>
      </c>
      <c r="V321" s="2">
        <v>161.69999999999999</v>
      </c>
      <c r="W321" s="2">
        <v>156</v>
      </c>
      <c r="X321" s="2">
        <v>165.1</v>
      </c>
      <c r="Y321" s="2">
        <v>151.80000000000001</v>
      </c>
      <c r="Z321" s="2">
        <v>157.6</v>
      </c>
      <c r="AA321" s="2">
        <v>160.6</v>
      </c>
      <c r="AB321" s="2">
        <v>162.4</v>
      </c>
      <c r="AC321" s="2">
        <v>157.80000000000001</v>
      </c>
      <c r="AD321" s="2">
        <v>165.2</v>
      </c>
    </row>
    <row r="322" spans="1:30" x14ac:dyDescent="0.25">
      <c r="A322" s="2" t="s">
        <v>34</v>
      </c>
      <c r="B322" s="2">
        <v>2021</v>
      </c>
      <c r="C322" s="2" t="s">
        <v>46</v>
      </c>
      <c r="D322" s="2">
        <v>148.69999999999999</v>
      </c>
      <c r="E322" s="2">
        <v>198.8</v>
      </c>
      <c r="F322" s="2">
        <v>177.9</v>
      </c>
      <c r="G322" s="2">
        <v>159.9</v>
      </c>
      <c r="H322" s="2">
        <v>187.6</v>
      </c>
      <c r="I322" s="2">
        <v>154.9</v>
      </c>
      <c r="J322" s="2">
        <v>188.3</v>
      </c>
      <c r="K322" s="2">
        <v>164.4</v>
      </c>
      <c r="L322" s="2">
        <v>121</v>
      </c>
      <c r="M322" s="2">
        <v>170.5</v>
      </c>
      <c r="N322" s="2">
        <v>164.2</v>
      </c>
      <c r="O322" s="2">
        <v>176.5</v>
      </c>
      <c r="P322" s="2">
        <v>168.2</v>
      </c>
      <c r="Q322" s="2">
        <v>192.4</v>
      </c>
      <c r="R322" s="2">
        <v>168.5</v>
      </c>
      <c r="S322" s="2">
        <v>158.69999999999999</v>
      </c>
      <c r="T322" s="2">
        <v>167</v>
      </c>
      <c r="U322" s="2">
        <v>163.4</v>
      </c>
      <c r="V322" s="2">
        <v>164.1</v>
      </c>
      <c r="W322" s="2">
        <v>160.19999999999999</v>
      </c>
      <c r="X322" s="2">
        <v>170.6</v>
      </c>
      <c r="Y322" s="2">
        <v>155.69999999999999</v>
      </c>
      <c r="Z322" s="2">
        <v>160.6</v>
      </c>
      <c r="AA322" s="2">
        <v>164.4</v>
      </c>
      <c r="AB322" s="2">
        <v>162.6</v>
      </c>
      <c r="AC322" s="2">
        <v>162</v>
      </c>
      <c r="AD322" s="2">
        <v>166.2</v>
      </c>
    </row>
    <row r="323" spans="1:30" x14ac:dyDescent="0.25">
      <c r="A323" s="2" t="s">
        <v>30</v>
      </c>
      <c r="B323" s="2">
        <v>2022</v>
      </c>
      <c r="C323" s="2" t="s">
        <v>31</v>
      </c>
      <c r="D323" s="2">
        <v>148.30000000000001</v>
      </c>
      <c r="E323" s="2">
        <v>196.9</v>
      </c>
      <c r="F323" s="2">
        <v>178</v>
      </c>
      <c r="G323" s="2">
        <v>160.5</v>
      </c>
      <c r="H323" s="2">
        <v>192.6</v>
      </c>
      <c r="I323" s="2">
        <v>151.19999999999999</v>
      </c>
      <c r="J323" s="2">
        <v>159.19999999999999</v>
      </c>
      <c r="K323" s="2">
        <v>164</v>
      </c>
      <c r="L323" s="2">
        <v>119.3</v>
      </c>
      <c r="M323" s="2">
        <v>173.3</v>
      </c>
      <c r="N323" s="2">
        <v>169.8</v>
      </c>
      <c r="O323" s="2">
        <v>175.8</v>
      </c>
      <c r="P323" s="2">
        <v>164.1</v>
      </c>
      <c r="Q323" s="2">
        <v>190.7</v>
      </c>
      <c r="R323" s="2">
        <v>173.2</v>
      </c>
      <c r="S323" s="2">
        <v>169.3</v>
      </c>
      <c r="T323" s="2">
        <v>172.7</v>
      </c>
      <c r="U323" s="2" t="s">
        <v>32</v>
      </c>
      <c r="V323" s="2">
        <v>165.8</v>
      </c>
      <c r="W323" s="2">
        <v>164.9</v>
      </c>
      <c r="X323" s="2">
        <v>174.7</v>
      </c>
      <c r="Y323" s="2">
        <v>160.80000000000001</v>
      </c>
      <c r="Z323" s="2">
        <v>164.9</v>
      </c>
      <c r="AA323" s="2">
        <v>169.9</v>
      </c>
      <c r="AB323" s="2">
        <v>163.19999999999999</v>
      </c>
      <c r="AC323" s="2">
        <v>166.6</v>
      </c>
      <c r="AD323" s="2">
        <v>166.4</v>
      </c>
    </row>
    <row r="324" spans="1:30" x14ac:dyDescent="0.25">
      <c r="A324" s="2" t="s">
        <v>33</v>
      </c>
      <c r="B324" s="2">
        <v>2022</v>
      </c>
      <c r="C324" s="2" t="s">
        <v>31</v>
      </c>
      <c r="D324" s="2">
        <v>152.19999999999999</v>
      </c>
      <c r="E324" s="2">
        <v>202.1</v>
      </c>
      <c r="F324" s="2">
        <v>180.1</v>
      </c>
      <c r="G324" s="2">
        <v>160.4</v>
      </c>
      <c r="H324" s="2">
        <v>171</v>
      </c>
      <c r="I324" s="2">
        <v>156.5</v>
      </c>
      <c r="J324" s="2">
        <v>203.6</v>
      </c>
      <c r="K324" s="2">
        <v>163.80000000000001</v>
      </c>
      <c r="L324" s="2">
        <v>121.3</v>
      </c>
      <c r="M324" s="2">
        <v>169.8</v>
      </c>
      <c r="N324" s="2">
        <v>156.6</v>
      </c>
      <c r="O324" s="2">
        <v>179</v>
      </c>
      <c r="P324" s="2">
        <v>170.3</v>
      </c>
      <c r="Q324" s="2">
        <v>196.4</v>
      </c>
      <c r="R324" s="2">
        <v>164.7</v>
      </c>
      <c r="S324" s="2">
        <v>148.5</v>
      </c>
      <c r="T324" s="2">
        <v>162.19999999999999</v>
      </c>
      <c r="U324" s="2">
        <v>164.5</v>
      </c>
      <c r="V324" s="2">
        <v>161.6</v>
      </c>
      <c r="W324" s="2">
        <v>156.80000000000001</v>
      </c>
      <c r="X324" s="2">
        <v>166.1</v>
      </c>
      <c r="Y324" s="2">
        <v>152.69999999999999</v>
      </c>
      <c r="Z324" s="2">
        <v>158.4</v>
      </c>
      <c r="AA324" s="2">
        <v>161</v>
      </c>
      <c r="AB324" s="2">
        <v>162.80000000000001</v>
      </c>
      <c r="AC324" s="2">
        <v>158.6</v>
      </c>
      <c r="AD324" s="2">
        <v>165</v>
      </c>
    </row>
    <row r="325" spans="1:30" x14ac:dyDescent="0.25">
      <c r="A325" s="2" t="s">
        <v>34</v>
      </c>
      <c r="B325" s="2">
        <v>2022</v>
      </c>
      <c r="C325" s="2" t="s">
        <v>31</v>
      </c>
      <c r="D325" s="2">
        <v>149.5</v>
      </c>
      <c r="E325" s="2">
        <v>198.7</v>
      </c>
      <c r="F325" s="2">
        <v>178.8</v>
      </c>
      <c r="G325" s="2">
        <v>160.5</v>
      </c>
      <c r="H325" s="2">
        <v>184.7</v>
      </c>
      <c r="I325" s="2">
        <v>153.69999999999999</v>
      </c>
      <c r="J325" s="2">
        <v>174.3</v>
      </c>
      <c r="K325" s="2">
        <v>163.9</v>
      </c>
      <c r="L325" s="2">
        <v>120</v>
      </c>
      <c r="M325" s="2">
        <v>172.1</v>
      </c>
      <c r="N325" s="2">
        <v>164.3</v>
      </c>
      <c r="O325" s="2">
        <v>177.3</v>
      </c>
      <c r="P325" s="2">
        <v>166.4</v>
      </c>
      <c r="Q325" s="2">
        <v>192.2</v>
      </c>
      <c r="R325" s="2">
        <v>169.9</v>
      </c>
      <c r="S325" s="2">
        <v>160.69999999999999</v>
      </c>
      <c r="T325" s="2">
        <v>168.5</v>
      </c>
      <c r="U325" s="2">
        <v>164.5</v>
      </c>
      <c r="V325" s="2">
        <v>164.2</v>
      </c>
      <c r="W325" s="2">
        <v>161.1</v>
      </c>
      <c r="X325" s="2">
        <v>171.4</v>
      </c>
      <c r="Y325" s="2">
        <v>156.5</v>
      </c>
      <c r="Z325" s="2">
        <v>161.19999999999999</v>
      </c>
      <c r="AA325" s="2">
        <v>164.7</v>
      </c>
      <c r="AB325" s="2">
        <v>163</v>
      </c>
      <c r="AC325" s="2">
        <v>162.69999999999999</v>
      </c>
      <c r="AD325" s="2">
        <v>165.7</v>
      </c>
    </row>
    <row r="326" spans="1:30" x14ac:dyDescent="0.25">
      <c r="A326" s="2" t="s">
        <v>30</v>
      </c>
      <c r="B326" s="2">
        <v>2022</v>
      </c>
      <c r="C326" s="2" t="s">
        <v>35</v>
      </c>
      <c r="D326" s="2">
        <v>148.80000000000001</v>
      </c>
      <c r="E326" s="2">
        <v>198.1</v>
      </c>
      <c r="F326" s="2">
        <v>175.5</v>
      </c>
      <c r="G326" s="2">
        <v>160.69999999999999</v>
      </c>
      <c r="H326" s="2">
        <v>192.6</v>
      </c>
      <c r="I326" s="2">
        <v>151.4</v>
      </c>
      <c r="J326" s="2">
        <v>155.19999999999999</v>
      </c>
      <c r="K326" s="2">
        <v>163.9</v>
      </c>
      <c r="L326" s="2">
        <v>118.1</v>
      </c>
      <c r="M326" s="2">
        <v>175.4</v>
      </c>
      <c r="N326" s="2">
        <v>170.5</v>
      </c>
      <c r="O326" s="2">
        <v>176.3</v>
      </c>
      <c r="P326" s="2">
        <v>163.9</v>
      </c>
      <c r="Q326" s="2">
        <v>191.5</v>
      </c>
      <c r="R326" s="2">
        <v>174.1</v>
      </c>
      <c r="S326" s="2">
        <v>171</v>
      </c>
      <c r="T326" s="2">
        <v>173.7</v>
      </c>
      <c r="U326" s="2" t="s">
        <v>32</v>
      </c>
      <c r="V326" s="2">
        <v>167.4</v>
      </c>
      <c r="W326" s="2">
        <v>165.7</v>
      </c>
      <c r="X326" s="2">
        <v>175.3</v>
      </c>
      <c r="Y326" s="2">
        <v>161.19999999999999</v>
      </c>
      <c r="Z326" s="2">
        <v>165.5</v>
      </c>
      <c r="AA326" s="2">
        <v>170.3</v>
      </c>
      <c r="AB326" s="2">
        <v>164.5</v>
      </c>
      <c r="AC326" s="2">
        <v>167.3</v>
      </c>
      <c r="AD326" s="2">
        <v>166.7</v>
      </c>
    </row>
    <row r="327" spans="1:30" x14ac:dyDescent="0.25">
      <c r="A327" s="2" t="s">
        <v>33</v>
      </c>
      <c r="B327" s="2">
        <v>2022</v>
      </c>
      <c r="C327" s="2" t="s">
        <v>35</v>
      </c>
      <c r="D327" s="2">
        <v>152.5</v>
      </c>
      <c r="E327" s="2">
        <v>205.2</v>
      </c>
      <c r="F327" s="2">
        <v>176.4</v>
      </c>
      <c r="G327" s="2">
        <v>160.6</v>
      </c>
      <c r="H327" s="2">
        <v>171.5</v>
      </c>
      <c r="I327" s="2">
        <v>156.4</v>
      </c>
      <c r="J327" s="2">
        <v>198</v>
      </c>
      <c r="K327" s="2">
        <v>163.19999999999999</v>
      </c>
      <c r="L327" s="2">
        <v>120.6</v>
      </c>
      <c r="M327" s="2">
        <v>172.2</v>
      </c>
      <c r="N327" s="2">
        <v>156.69999999999999</v>
      </c>
      <c r="O327" s="2">
        <v>180</v>
      </c>
      <c r="P327" s="2">
        <v>170.2</v>
      </c>
      <c r="Q327" s="2">
        <v>196.5</v>
      </c>
      <c r="R327" s="2">
        <v>165.7</v>
      </c>
      <c r="S327" s="2">
        <v>150.4</v>
      </c>
      <c r="T327" s="2">
        <v>163.4</v>
      </c>
      <c r="U327" s="2">
        <v>165.5</v>
      </c>
      <c r="V327" s="2">
        <v>163</v>
      </c>
      <c r="W327" s="2">
        <v>157.4</v>
      </c>
      <c r="X327" s="2">
        <v>167.2</v>
      </c>
      <c r="Y327" s="2">
        <v>153.1</v>
      </c>
      <c r="Z327" s="2">
        <v>159.5</v>
      </c>
      <c r="AA327" s="2">
        <v>162</v>
      </c>
      <c r="AB327" s="2">
        <v>164.2</v>
      </c>
      <c r="AC327" s="2">
        <v>159.4</v>
      </c>
      <c r="AD327" s="2">
        <v>165.5</v>
      </c>
    </row>
    <row r="328" spans="1:30" x14ac:dyDescent="0.25">
      <c r="A328" s="2" t="s">
        <v>34</v>
      </c>
      <c r="B328" s="2">
        <v>2022</v>
      </c>
      <c r="C328" s="2" t="s">
        <v>35</v>
      </c>
      <c r="D328" s="2">
        <v>150</v>
      </c>
      <c r="E328" s="2">
        <v>200.6</v>
      </c>
      <c r="F328" s="2">
        <v>175.8</v>
      </c>
      <c r="G328" s="2">
        <v>160.69999999999999</v>
      </c>
      <c r="H328" s="2">
        <v>184.9</v>
      </c>
      <c r="I328" s="2">
        <v>153.69999999999999</v>
      </c>
      <c r="J328" s="2">
        <v>169.7</v>
      </c>
      <c r="K328" s="2">
        <v>163.69999999999999</v>
      </c>
      <c r="L328" s="2">
        <v>118.9</v>
      </c>
      <c r="M328" s="2">
        <v>174.3</v>
      </c>
      <c r="N328" s="2">
        <v>164.7</v>
      </c>
      <c r="O328" s="2">
        <v>178</v>
      </c>
      <c r="P328" s="2">
        <v>166.2</v>
      </c>
      <c r="Q328" s="2">
        <v>192.8</v>
      </c>
      <c r="R328" s="2">
        <v>170.8</v>
      </c>
      <c r="S328" s="2">
        <v>162.4</v>
      </c>
      <c r="T328" s="2">
        <v>169.6</v>
      </c>
      <c r="U328" s="2">
        <v>165.5</v>
      </c>
      <c r="V328" s="2">
        <v>165.7</v>
      </c>
      <c r="W328" s="2">
        <v>161.80000000000001</v>
      </c>
      <c r="X328" s="2">
        <v>172.2</v>
      </c>
      <c r="Y328" s="2">
        <v>156.9</v>
      </c>
      <c r="Z328" s="2">
        <v>162.1</v>
      </c>
      <c r="AA328" s="2">
        <v>165.4</v>
      </c>
      <c r="AB328" s="2">
        <v>164.4</v>
      </c>
      <c r="AC328" s="2">
        <v>163.5</v>
      </c>
      <c r="AD328" s="2">
        <v>166.1</v>
      </c>
    </row>
    <row r="329" spans="1:30" x14ac:dyDescent="0.25">
      <c r="A329" s="2" t="s">
        <v>30</v>
      </c>
      <c r="B329" s="2">
        <v>2022</v>
      </c>
      <c r="C329" s="2" t="s">
        <v>36</v>
      </c>
      <c r="D329" s="2">
        <v>150.19999999999999</v>
      </c>
      <c r="E329" s="2">
        <v>208</v>
      </c>
      <c r="F329" s="2">
        <v>167.9</v>
      </c>
      <c r="G329" s="2">
        <v>162</v>
      </c>
      <c r="H329" s="2">
        <v>203.1</v>
      </c>
      <c r="I329" s="2">
        <v>155.9</v>
      </c>
      <c r="J329" s="2">
        <v>155.80000000000001</v>
      </c>
      <c r="K329" s="2">
        <v>164.2</v>
      </c>
      <c r="L329" s="2">
        <v>118.1</v>
      </c>
      <c r="M329" s="2">
        <v>178.7</v>
      </c>
      <c r="N329" s="2">
        <v>171.2</v>
      </c>
      <c r="O329" s="2">
        <v>177.4</v>
      </c>
      <c r="P329" s="2">
        <v>166.6</v>
      </c>
      <c r="Q329" s="2">
        <v>192.3</v>
      </c>
      <c r="R329" s="2">
        <v>175.4</v>
      </c>
      <c r="S329" s="2">
        <v>173.2</v>
      </c>
      <c r="T329" s="2">
        <v>175.1</v>
      </c>
      <c r="U329" s="2" t="s">
        <v>32</v>
      </c>
      <c r="V329" s="2">
        <v>168.9</v>
      </c>
      <c r="W329" s="2">
        <v>166.5</v>
      </c>
      <c r="X329" s="2">
        <v>176</v>
      </c>
      <c r="Y329" s="2">
        <v>162</v>
      </c>
      <c r="Z329" s="2">
        <v>166.6</v>
      </c>
      <c r="AA329" s="2">
        <v>170.6</v>
      </c>
      <c r="AB329" s="2">
        <v>167.4</v>
      </c>
      <c r="AC329" s="2">
        <v>168.3</v>
      </c>
      <c r="AD329" s="2">
        <v>168.7</v>
      </c>
    </row>
    <row r="330" spans="1:30" x14ac:dyDescent="0.25">
      <c r="A330" s="2" t="s">
        <v>33</v>
      </c>
      <c r="B330" s="2">
        <v>2022</v>
      </c>
      <c r="C330" s="2" t="s">
        <v>36</v>
      </c>
      <c r="D330" s="2">
        <v>153.69999999999999</v>
      </c>
      <c r="E330" s="2">
        <v>215.8</v>
      </c>
      <c r="F330" s="2">
        <v>167.7</v>
      </c>
      <c r="G330" s="2">
        <v>162.6</v>
      </c>
      <c r="H330" s="2">
        <v>180</v>
      </c>
      <c r="I330" s="2">
        <v>159.6</v>
      </c>
      <c r="J330" s="2">
        <v>188.4</v>
      </c>
      <c r="K330" s="2">
        <v>163.4</v>
      </c>
      <c r="L330" s="2">
        <v>120.3</v>
      </c>
      <c r="M330" s="2">
        <v>174.7</v>
      </c>
      <c r="N330" s="2">
        <v>157.1</v>
      </c>
      <c r="O330" s="2">
        <v>181.5</v>
      </c>
      <c r="P330" s="2">
        <v>171.5</v>
      </c>
      <c r="Q330" s="2">
        <v>197.5</v>
      </c>
      <c r="R330" s="2">
        <v>167.1</v>
      </c>
      <c r="S330" s="2">
        <v>152.6</v>
      </c>
      <c r="T330" s="2">
        <v>164.9</v>
      </c>
      <c r="U330" s="2">
        <v>165.3</v>
      </c>
      <c r="V330" s="2">
        <v>164.5</v>
      </c>
      <c r="W330" s="2">
        <v>158.6</v>
      </c>
      <c r="X330" s="2">
        <v>168.2</v>
      </c>
      <c r="Y330" s="2">
        <v>154.19999999999999</v>
      </c>
      <c r="Z330" s="2">
        <v>160.80000000000001</v>
      </c>
      <c r="AA330" s="2">
        <v>162.69999999999999</v>
      </c>
      <c r="AB330" s="2">
        <v>166.8</v>
      </c>
      <c r="AC330" s="2">
        <v>160.6</v>
      </c>
      <c r="AD330" s="2">
        <v>166.5</v>
      </c>
    </row>
    <row r="331" spans="1:30" x14ac:dyDescent="0.25">
      <c r="A331" s="2" t="s">
        <v>34</v>
      </c>
      <c r="B331" s="2">
        <v>2022</v>
      </c>
      <c r="C331" s="2" t="s">
        <v>36</v>
      </c>
      <c r="D331" s="2">
        <v>151.30000000000001</v>
      </c>
      <c r="E331" s="2">
        <v>210.7</v>
      </c>
      <c r="F331" s="2">
        <v>167.8</v>
      </c>
      <c r="G331" s="2">
        <v>162.19999999999999</v>
      </c>
      <c r="H331" s="2">
        <v>194.6</v>
      </c>
      <c r="I331" s="2">
        <v>157.6</v>
      </c>
      <c r="J331" s="2">
        <v>166.9</v>
      </c>
      <c r="K331" s="2">
        <v>163.9</v>
      </c>
      <c r="L331" s="2">
        <v>118.8</v>
      </c>
      <c r="M331" s="2">
        <v>177.4</v>
      </c>
      <c r="N331" s="2">
        <v>165.3</v>
      </c>
      <c r="O331" s="2">
        <v>179.3</v>
      </c>
      <c r="P331" s="2">
        <v>168.4</v>
      </c>
      <c r="Q331" s="2">
        <v>193.7</v>
      </c>
      <c r="R331" s="2">
        <v>172.1</v>
      </c>
      <c r="S331" s="2">
        <v>164.6</v>
      </c>
      <c r="T331" s="2">
        <v>171.1</v>
      </c>
      <c r="U331" s="2">
        <v>165.3</v>
      </c>
      <c r="V331" s="2">
        <v>167.2</v>
      </c>
      <c r="W331" s="2">
        <v>162.80000000000001</v>
      </c>
      <c r="X331" s="2">
        <v>173</v>
      </c>
      <c r="Y331" s="2">
        <v>157.9</v>
      </c>
      <c r="Z331" s="2">
        <v>163.30000000000001</v>
      </c>
      <c r="AA331" s="2">
        <v>166</v>
      </c>
      <c r="AB331" s="2">
        <v>167.2</v>
      </c>
      <c r="AC331" s="2">
        <v>164.6</v>
      </c>
      <c r="AD331" s="2">
        <v>167.7</v>
      </c>
    </row>
    <row r="332" spans="1:30" x14ac:dyDescent="0.25">
      <c r="A332" s="2" t="s">
        <v>30</v>
      </c>
      <c r="B332" s="2">
        <v>2022</v>
      </c>
      <c r="C332" s="2" t="s">
        <v>37</v>
      </c>
      <c r="D332" s="2">
        <v>151.80000000000001</v>
      </c>
      <c r="E332" s="2">
        <v>209.7</v>
      </c>
      <c r="F332" s="2">
        <v>164.5</v>
      </c>
      <c r="G332" s="2">
        <v>163.80000000000001</v>
      </c>
      <c r="H332" s="2">
        <v>207.4</v>
      </c>
      <c r="I332" s="2">
        <v>169.7</v>
      </c>
      <c r="J332" s="2">
        <v>153.6</v>
      </c>
      <c r="K332" s="2">
        <v>165.1</v>
      </c>
      <c r="L332" s="2">
        <v>118.2</v>
      </c>
      <c r="M332" s="2">
        <v>182.9</v>
      </c>
      <c r="N332" s="2">
        <v>172.4</v>
      </c>
      <c r="O332" s="2">
        <v>178.9</v>
      </c>
      <c r="P332" s="2">
        <v>168.6</v>
      </c>
      <c r="Q332" s="2">
        <v>192.8</v>
      </c>
      <c r="R332" s="2">
        <v>177.5</v>
      </c>
      <c r="S332" s="2">
        <v>175.1</v>
      </c>
      <c r="T332" s="2">
        <v>177.1</v>
      </c>
      <c r="U332" s="2" t="s">
        <v>32</v>
      </c>
      <c r="V332" s="2">
        <v>173.3</v>
      </c>
      <c r="W332" s="2">
        <v>167.7</v>
      </c>
      <c r="X332" s="2">
        <v>177</v>
      </c>
      <c r="Y332" s="2">
        <v>166.2</v>
      </c>
      <c r="Z332" s="2">
        <v>167.2</v>
      </c>
      <c r="AA332" s="2">
        <v>170.9</v>
      </c>
      <c r="AB332" s="2">
        <v>169</v>
      </c>
      <c r="AC332" s="2">
        <v>170.2</v>
      </c>
      <c r="AD332" s="2">
        <v>170.8</v>
      </c>
    </row>
    <row r="333" spans="1:30" x14ac:dyDescent="0.25">
      <c r="A333" s="2" t="s">
        <v>33</v>
      </c>
      <c r="B333" s="2">
        <v>2022</v>
      </c>
      <c r="C333" s="2" t="s">
        <v>37</v>
      </c>
      <c r="D333" s="2">
        <v>155.4</v>
      </c>
      <c r="E333" s="2">
        <v>215.8</v>
      </c>
      <c r="F333" s="2">
        <v>164.6</v>
      </c>
      <c r="G333" s="2">
        <v>164.2</v>
      </c>
      <c r="H333" s="2">
        <v>186</v>
      </c>
      <c r="I333" s="2">
        <v>175.9</v>
      </c>
      <c r="J333" s="2">
        <v>190.7</v>
      </c>
      <c r="K333" s="2">
        <v>164</v>
      </c>
      <c r="L333" s="2">
        <v>120.5</v>
      </c>
      <c r="M333" s="2">
        <v>178</v>
      </c>
      <c r="N333" s="2">
        <v>157.5</v>
      </c>
      <c r="O333" s="2">
        <v>183.3</v>
      </c>
      <c r="P333" s="2">
        <v>174.5</v>
      </c>
      <c r="Q333" s="2">
        <v>197.1</v>
      </c>
      <c r="R333" s="2">
        <v>168.4</v>
      </c>
      <c r="S333" s="2">
        <v>154.5</v>
      </c>
      <c r="T333" s="2">
        <v>166.3</v>
      </c>
      <c r="U333" s="2">
        <v>167</v>
      </c>
      <c r="V333" s="2">
        <v>170.5</v>
      </c>
      <c r="W333" s="2">
        <v>159.80000000000001</v>
      </c>
      <c r="X333" s="2">
        <v>169</v>
      </c>
      <c r="Y333" s="2">
        <v>159.30000000000001</v>
      </c>
      <c r="Z333" s="2">
        <v>162.19999999999999</v>
      </c>
      <c r="AA333" s="2">
        <v>164</v>
      </c>
      <c r="AB333" s="2">
        <v>168.4</v>
      </c>
      <c r="AC333" s="2">
        <v>163.1</v>
      </c>
      <c r="AD333" s="2">
        <v>169.2</v>
      </c>
    </row>
    <row r="334" spans="1:30" x14ac:dyDescent="0.25">
      <c r="A334" s="2" t="s">
        <v>34</v>
      </c>
      <c r="B334" s="2">
        <v>2022</v>
      </c>
      <c r="C334" s="2" t="s">
        <v>37</v>
      </c>
      <c r="D334" s="2">
        <v>152.9</v>
      </c>
      <c r="E334" s="2">
        <v>211.8</v>
      </c>
      <c r="F334" s="2">
        <v>164.5</v>
      </c>
      <c r="G334" s="2">
        <v>163.9</v>
      </c>
      <c r="H334" s="2">
        <v>199.5</v>
      </c>
      <c r="I334" s="2">
        <v>172.6</v>
      </c>
      <c r="J334" s="2">
        <v>166.2</v>
      </c>
      <c r="K334" s="2">
        <v>164.7</v>
      </c>
      <c r="L334" s="2">
        <v>119</v>
      </c>
      <c r="M334" s="2">
        <v>181.3</v>
      </c>
      <c r="N334" s="2">
        <v>166.2</v>
      </c>
      <c r="O334" s="2">
        <v>180.9</v>
      </c>
      <c r="P334" s="2">
        <v>170.8</v>
      </c>
      <c r="Q334" s="2">
        <v>193.9</v>
      </c>
      <c r="R334" s="2">
        <v>173.9</v>
      </c>
      <c r="S334" s="2">
        <v>166.5</v>
      </c>
      <c r="T334" s="2">
        <v>172.8</v>
      </c>
      <c r="U334" s="2">
        <v>167</v>
      </c>
      <c r="V334" s="2">
        <v>172.2</v>
      </c>
      <c r="W334" s="2">
        <v>164</v>
      </c>
      <c r="X334" s="2">
        <v>174</v>
      </c>
      <c r="Y334" s="2">
        <v>162.6</v>
      </c>
      <c r="Z334" s="2">
        <v>164.4</v>
      </c>
      <c r="AA334" s="2">
        <v>166.9</v>
      </c>
      <c r="AB334" s="2">
        <v>168.8</v>
      </c>
      <c r="AC334" s="2">
        <v>166.8</v>
      </c>
      <c r="AD334" s="2">
        <v>170.1</v>
      </c>
    </row>
    <row r="335" spans="1:30" x14ac:dyDescent="0.25">
      <c r="A335" s="2" t="s">
        <v>30</v>
      </c>
      <c r="B335" s="2">
        <v>2022</v>
      </c>
      <c r="C335" s="2" t="s">
        <v>38</v>
      </c>
      <c r="D335" s="2">
        <v>152.9</v>
      </c>
      <c r="E335" s="2">
        <v>214.7</v>
      </c>
      <c r="F335" s="2">
        <v>161.4</v>
      </c>
      <c r="G335" s="2">
        <v>164.6</v>
      </c>
      <c r="H335" s="2">
        <v>209.9</v>
      </c>
      <c r="I335" s="2">
        <v>168</v>
      </c>
      <c r="J335" s="2">
        <v>160.4</v>
      </c>
      <c r="K335" s="2">
        <v>165</v>
      </c>
      <c r="L335" s="2">
        <v>118.9</v>
      </c>
      <c r="M335" s="2">
        <v>186.6</v>
      </c>
      <c r="N335" s="2">
        <v>173.2</v>
      </c>
      <c r="O335" s="2">
        <v>180.4</v>
      </c>
      <c r="P335" s="2">
        <v>170.8</v>
      </c>
      <c r="Q335" s="2">
        <v>192.9</v>
      </c>
      <c r="R335" s="2">
        <v>179.3</v>
      </c>
      <c r="S335" s="2">
        <v>177.2</v>
      </c>
      <c r="T335" s="2">
        <v>179</v>
      </c>
      <c r="U335" s="2" t="s">
        <v>32</v>
      </c>
      <c r="V335" s="2">
        <v>175.3</v>
      </c>
      <c r="W335" s="2">
        <v>168.9</v>
      </c>
      <c r="X335" s="2">
        <v>177.7</v>
      </c>
      <c r="Y335" s="2">
        <v>167.1</v>
      </c>
      <c r="Z335" s="2">
        <v>167.6</v>
      </c>
      <c r="AA335" s="2">
        <v>171.8</v>
      </c>
      <c r="AB335" s="2">
        <v>168.5</v>
      </c>
      <c r="AC335" s="2">
        <v>170.9</v>
      </c>
      <c r="AD335" s="2">
        <v>172.5</v>
      </c>
    </row>
    <row r="336" spans="1:30" x14ac:dyDescent="0.25">
      <c r="A336" s="2" t="s">
        <v>33</v>
      </c>
      <c r="B336" s="2">
        <v>2022</v>
      </c>
      <c r="C336" s="2" t="s">
        <v>38</v>
      </c>
      <c r="D336" s="2">
        <v>156.69999999999999</v>
      </c>
      <c r="E336" s="2">
        <v>221.2</v>
      </c>
      <c r="F336" s="2">
        <v>164.1</v>
      </c>
      <c r="G336" s="2">
        <v>165.4</v>
      </c>
      <c r="H336" s="2">
        <v>189.5</v>
      </c>
      <c r="I336" s="2">
        <v>174.5</v>
      </c>
      <c r="J336" s="2">
        <v>203.2</v>
      </c>
      <c r="K336" s="2">
        <v>164.1</v>
      </c>
      <c r="L336" s="2">
        <v>121.2</v>
      </c>
      <c r="M336" s="2">
        <v>181.4</v>
      </c>
      <c r="N336" s="2">
        <v>158.5</v>
      </c>
      <c r="O336" s="2">
        <v>184.9</v>
      </c>
      <c r="P336" s="2">
        <v>177.5</v>
      </c>
      <c r="Q336" s="2">
        <v>197.5</v>
      </c>
      <c r="R336" s="2">
        <v>170</v>
      </c>
      <c r="S336" s="2">
        <v>155.9</v>
      </c>
      <c r="T336" s="2">
        <v>167.8</v>
      </c>
      <c r="U336" s="2">
        <v>167.5</v>
      </c>
      <c r="V336" s="2">
        <v>173.5</v>
      </c>
      <c r="W336" s="2">
        <v>161.1</v>
      </c>
      <c r="X336" s="2">
        <v>170.1</v>
      </c>
      <c r="Y336" s="2">
        <v>159.4</v>
      </c>
      <c r="Z336" s="2">
        <v>163.19999999999999</v>
      </c>
      <c r="AA336" s="2">
        <v>165.2</v>
      </c>
      <c r="AB336" s="2">
        <v>168.2</v>
      </c>
      <c r="AC336" s="2">
        <v>163.80000000000001</v>
      </c>
      <c r="AD336" s="2">
        <v>170.8</v>
      </c>
    </row>
    <row r="337" spans="1:30" x14ac:dyDescent="0.25">
      <c r="A337" s="2" t="s">
        <v>34</v>
      </c>
      <c r="B337" s="2">
        <v>2022</v>
      </c>
      <c r="C337" s="2" t="s">
        <v>38</v>
      </c>
      <c r="D337" s="2">
        <v>154.1</v>
      </c>
      <c r="E337" s="2">
        <v>217</v>
      </c>
      <c r="F337" s="2">
        <v>162.4</v>
      </c>
      <c r="G337" s="2">
        <v>164.9</v>
      </c>
      <c r="H337" s="2">
        <v>202.4</v>
      </c>
      <c r="I337" s="2">
        <v>171</v>
      </c>
      <c r="J337" s="2">
        <v>174.9</v>
      </c>
      <c r="K337" s="2">
        <v>164.7</v>
      </c>
      <c r="L337" s="2">
        <v>119.7</v>
      </c>
      <c r="M337" s="2">
        <v>184.9</v>
      </c>
      <c r="N337" s="2">
        <v>167.1</v>
      </c>
      <c r="O337" s="2">
        <v>182.5</v>
      </c>
      <c r="P337" s="2">
        <v>173.3</v>
      </c>
      <c r="Q337" s="2">
        <v>194.1</v>
      </c>
      <c r="R337" s="2">
        <v>175.6</v>
      </c>
      <c r="S337" s="2">
        <v>168.4</v>
      </c>
      <c r="T337" s="2">
        <v>174.6</v>
      </c>
      <c r="U337" s="2">
        <v>167.5</v>
      </c>
      <c r="V337" s="2">
        <v>174.6</v>
      </c>
      <c r="W337" s="2">
        <v>165.2</v>
      </c>
      <c r="X337" s="2">
        <v>174.8</v>
      </c>
      <c r="Y337" s="2">
        <v>163</v>
      </c>
      <c r="Z337" s="2">
        <v>165.1</v>
      </c>
      <c r="AA337" s="2">
        <v>167.9</v>
      </c>
      <c r="AB337" s="2">
        <v>168.4</v>
      </c>
      <c r="AC337" s="2">
        <v>167.5</v>
      </c>
      <c r="AD337" s="2">
        <v>171.7</v>
      </c>
    </row>
    <row r="338" spans="1:30" x14ac:dyDescent="0.25">
      <c r="A338" s="2" t="s">
        <v>30</v>
      </c>
      <c r="B338" s="2">
        <v>2022</v>
      </c>
      <c r="C338" s="2" t="s">
        <v>39</v>
      </c>
      <c r="D338" s="2">
        <v>153.80000000000001</v>
      </c>
      <c r="E338" s="2">
        <v>217.2</v>
      </c>
      <c r="F338" s="2">
        <v>169.6</v>
      </c>
      <c r="G338" s="2">
        <v>165.4</v>
      </c>
      <c r="H338" s="2">
        <v>208.1</v>
      </c>
      <c r="I338" s="2">
        <v>165.8</v>
      </c>
      <c r="J338" s="2">
        <v>167.3</v>
      </c>
      <c r="K338" s="2">
        <v>164.6</v>
      </c>
      <c r="L338" s="2">
        <v>119.1</v>
      </c>
      <c r="M338" s="2">
        <v>188.9</v>
      </c>
      <c r="N338" s="2">
        <v>174.2</v>
      </c>
      <c r="O338" s="2">
        <v>181.9</v>
      </c>
      <c r="P338" s="2">
        <v>172.4</v>
      </c>
      <c r="Q338" s="2">
        <v>192.9</v>
      </c>
      <c r="R338" s="2">
        <v>180.7</v>
      </c>
      <c r="S338" s="2">
        <v>178.7</v>
      </c>
      <c r="T338" s="2">
        <v>180.4</v>
      </c>
      <c r="U338" s="2" t="s">
        <v>32</v>
      </c>
      <c r="V338" s="2">
        <v>176.7</v>
      </c>
      <c r="W338" s="2">
        <v>170.3</v>
      </c>
      <c r="X338" s="2">
        <v>178.2</v>
      </c>
      <c r="Y338" s="2">
        <v>165.5</v>
      </c>
      <c r="Z338" s="2">
        <v>168</v>
      </c>
      <c r="AA338" s="2">
        <v>172.6</v>
      </c>
      <c r="AB338" s="2">
        <v>169.5</v>
      </c>
      <c r="AC338" s="2">
        <v>171</v>
      </c>
      <c r="AD338" s="2">
        <v>173.6</v>
      </c>
    </row>
    <row r="339" spans="1:30" x14ac:dyDescent="0.25">
      <c r="A339" s="2" t="s">
        <v>33</v>
      </c>
      <c r="B339" s="2">
        <v>2022</v>
      </c>
      <c r="C339" s="2" t="s">
        <v>39</v>
      </c>
      <c r="D339" s="2">
        <v>157.5</v>
      </c>
      <c r="E339" s="2">
        <v>223.4</v>
      </c>
      <c r="F339" s="2">
        <v>172.8</v>
      </c>
      <c r="G339" s="2">
        <v>166.4</v>
      </c>
      <c r="H339" s="2">
        <v>188.6</v>
      </c>
      <c r="I339" s="2">
        <v>174.1</v>
      </c>
      <c r="J339" s="2">
        <v>211.5</v>
      </c>
      <c r="K339" s="2">
        <v>163.6</v>
      </c>
      <c r="L339" s="2">
        <v>121.4</v>
      </c>
      <c r="M339" s="2">
        <v>183.5</v>
      </c>
      <c r="N339" s="2">
        <v>159.1</v>
      </c>
      <c r="O339" s="2">
        <v>186.3</v>
      </c>
      <c r="P339" s="2">
        <v>179.3</v>
      </c>
      <c r="Q339" s="2">
        <v>198.3</v>
      </c>
      <c r="R339" s="2">
        <v>171.6</v>
      </c>
      <c r="S339" s="2">
        <v>157.4</v>
      </c>
      <c r="T339" s="2">
        <v>169.4</v>
      </c>
      <c r="U339" s="2">
        <v>166.8</v>
      </c>
      <c r="V339" s="2">
        <v>174.9</v>
      </c>
      <c r="W339" s="2">
        <v>162.1</v>
      </c>
      <c r="X339" s="2">
        <v>170.9</v>
      </c>
      <c r="Y339" s="2">
        <v>157.19999999999999</v>
      </c>
      <c r="Z339" s="2">
        <v>164.1</v>
      </c>
      <c r="AA339" s="2">
        <v>166.5</v>
      </c>
      <c r="AB339" s="2">
        <v>169.2</v>
      </c>
      <c r="AC339" s="2">
        <v>163.80000000000001</v>
      </c>
      <c r="AD339" s="2">
        <v>171.4</v>
      </c>
    </row>
    <row r="340" spans="1:30" x14ac:dyDescent="0.25">
      <c r="A340" s="2" t="s">
        <v>34</v>
      </c>
      <c r="B340" s="2">
        <v>2022</v>
      </c>
      <c r="C340" s="2" t="s">
        <v>39</v>
      </c>
      <c r="D340" s="2">
        <v>155</v>
      </c>
      <c r="E340" s="2">
        <v>219.4</v>
      </c>
      <c r="F340" s="2">
        <v>170.8</v>
      </c>
      <c r="G340" s="2">
        <v>165.8</v>
      </c>
      <c r="H340" s="2">
        <v>200.9</v>
      </c>
      <c r="I340" s="2">
        <v>169.7</v>
      </c>
      <c r="J340" s="2">
        <v>182.3</v>
      </c>
      <c r="K340" s="2">
        <v>164.3</v>
      </c>
      <c r="L340" s="2">
        <v>119.9</v>
      </c>
      <c r="M340" s="2">
        <v>187.1</v>
      </c>
      <c r="N340" s="2">
        <v>167.9</v>
      </c>
      <c r="O340" s="2">
        <v>183.9</v>
      </c>
      <c r="P340" s="2">
        <v>174.9</v>
      </c>
      <c r="Q340" s="2">
        <v>194.3</v>
      </c>
      <c r="R340" s="2">
        <v>177.1</v>
      </c>
      <c r="S340" s="2">
        <v>169.9</v>
      </c>
      <c r="T340" s="2">
        <v>176</v>
      </c>
      <c r="U340" s="2">
        <v>166.8</v>
      </c>
      <c r="V340" s="2">
        <v>176</v>
      </c>
      <c r="W340" s="2">
        <v>166.4</v>
      </c>
      <c r="X340" s="2">
        <v>175.4</v>
      </c>
      <c r="Y340" s="2">
        <v>161.1</v>
      </c>
      <c r="Z340" s="2">
        <v>165.8</v>
      </c>
      <c r="AA340" s="2">
        <v>169</v>
      </c>
      <c r="AB340" s="2">
        <v>169.4</v>
      </c>
      <c r="AC340" s="2">
        <v>167.5</v>
      </c>
      <c r="AD340" s="2">
        <v>172.6</v>
      </c>
    </row>
    <row r="341" spans="1:30" x14ac:dyDescent="0.25">
      <c r="A341" s="2" t="s">
        <v>30</v>
      </c>
      <c r="B341" s="2">
        <v>2022</v>
      </c>
      <c r="C341" s="2" t="s">
        <v>40</v>
      </c>
      <c r="D341" s="2">
        <v>155.19999999999999</v>
      </c>
      <c r="E341" s="2">
        <v>210.8</v>
      </c>
      <c r="F341" s="2">
        <v>174.3</v>
      </c>
      <c r="G341" s="2">
        <v>166.3</v>
      </c>
      <c r="H341" s="2">
        <v>202.2</v>
      </c>
      <c r="I341" s="2">
        <v>169.6</v>
      </c>
      <c r="J341" s="2">
        <v>168.6</v>
      </c>
      <c r="K341" s="2">
        <v>164.4</v>
      </c>
      <c r="L341" s="2">
        <v>119.2</v>
      </c>
      <c r="M341" s="2">
        <v>191.8</v>
      </c>
      <c r="N341" s="2">
        <v>174.5</v>
      </c>
      <c r="O341" s="2">
        <v>183.1</v>
      </c>
      <c r="P341" s="2">
        <v>172.5</v>
      </c>
      <c r="Q341" s="2">
        <v>193.2</v>
      </c>
      <c r="R341" s="2">
        <v>182</v>
      </c>
      <c r="S341" s="2">
        <v>180.3</v>
      </c>
      <c r="T341" s="2">
        <v>181.7</v>
      </c>
      <c r="U341" s="2" t="s">
        <v>32</v>
      </c>
      <c r="V341" s="2">
        <v>179.6</v>
      </c>
      <c r="W341" s="2">
        <v>171.3</v>
      </c>
      <c r="X341" s="2">
        <v>178.8</v>
      </c>
      <c r="Y341" s="2">
        <v>166.3</v>
      </c>
      <c r="Z341" s="2">
        <v>168.6</v>
      </c>
      <c r="AA341" s="2">
        <v>174.7</v>
      </c>
      <c r="AB341" s="2">
        <v>169.7</v>
      </c>
      <c r="AC341" s="2">
        <v>171.8</v>
      </c>
      <c r="AD341" s="2">
        <v>174.3</v>
      </c>
    </row>
    <row r="342" spans="1:30" x14ac:dyDescent="0.25">
      <c r="A342" s="2" t="s">
        <v>33</v>
      </c>
      <c r="B342" s="2">
        <v>2022</v>
      </c>
      <c r="C342" s="2" t="s">
        <v>40</v>
      </c>
      <c r="D342" s="2">
        <v>159.30000000000001</v>
      </c>
      <c r="E342" s="2">
        <v>217.1</v>
      </c>
      <c r="F342" s="2">
        <v>176.6</v>
      </c>
      <c r="G342" s="2">
        <v>167.1</v>
      </c>
      <c r="H342" s="2">
        <v>184.8</v>
      </c>
      <c r="I342" s="2">
        <v>179.5</v>
      </c>
      <c r="J342" s="2">
        <v>208.5</v>
      </c>
      <c r="K342" s="2">
        <v>164</v>
      </c>
      <c r="L342" s="2">
        <v>121.5</v>
      </c>
      <c r="M342" s="2">
        <v>186.3</v>
      </c>
      <c r="N342" s="2">
        <v>159.80000000000001</v>
      </c>
      <c r="O342" s="2">
        <v>187.7</v>
      </c>
      <c r="P342" s="2">
        <v>179.4</v>
      </c>
      <c r="Q342" s="2">
        <v>198.6</v>
      </c>
      <c r="R342" s="2">
        <v>172.7</v>
      </c>
      <c r="S342" s="2">
        <v>158.69999999999999</v>
      </c>
      <c r="T342" s="2">
        <v>170.6</v>
      </c>
      <c r="U342" s="2">
        <v>167.8</v>
      </c>
      <c r="V342" s="2">
        <v>179.5</v>
      </c>
      <c r="W342" s="2">
        <v>163.1</v>
      </c>
      <c r="X342" s="2">
        <v>171.7</v>
      </c>
      <c r="Y342" s="2">
        <v>157.4</v>
      </c>
      <c r="Z342" s="2">
        <v>164.6</v>
      </c>
      <c r="AA342" s="2">
        <v>169.1</v>
      </c>
      <c r="AB342" s="2">
        <v>169.8</v>
      </c>
      <c r="AC342" s="2">
        <v>164.7</v>
      </c>
      <c r="AD342" s="2">
        <v>172.3</v>
      </c>
    </row>
    <row r="343" spans="1:30" x14ac:dyDescent="0.25">
      <c r="A343" s="2" t="s">
        <v>34</v>
      </c>
      <c r="B343" s="2">
        <v>2022</v>
      </c>
      <c r="C343" s="2" t="s">
        <v>40</v>
      </c>
      <c r="D343" s="2">
        <v>156.5</v>
      </c>
      <c r="E343" s="2">
        <v>213</v>
      </c>
      <c r="F343" s="2">
        <v>175.2</v>
      </c>
      <c r="G343" s="2">
        <v>166.6</v>
      </c>
      <c r="H343" s="2">
        <v>195.8</v>
      </c>
      <c r="I343" s="2">
        <v>174.2</v>
      </c>
      <c r="J343" s="2">
        <v>182.1</v>
      </c>
      <c r="K343" s="2">
        <v>164.3</v>
      </c>
      <c r="L343" s="2">
        <v>120</v>
      </c>
      <c r="M343" s="2">
        <v>190</v>
      </c>
      <c r="N343" s="2">
        <v>168.4</v>
      </c>
      <c r="O343" s="2">
        <v>185.2</v>
      </c>
      <c r="P343" s="2">
        <v>175</v>
      </c>
      <c r="Q343" s="2">
        <v>194.6</v>
      </c>
      <c r="R343" s="2">
        <v>178.3</v>
      </c>
      <c r="S343" s="2">
        <v>171.3</v>
      </c>
      <c r="T343" s="2">
        <v>177.3</v>
      </c>
      <c r="U343" s="2">
        <v>167.8</v>
      </c>
      <c r="V343" s="2">
        <v>179.6</v>
      </c>
      <c r="W343" s="2">
        <v>167.4</v>
      </c>
      <c r="X343" s="2">
        <v>176.1</v>
      </c>
      <c r="Y343" s="2">
        <v>161.6</v>
      </c>
      <c r="Z343" s="2">
        <v>166.3</v>
      </c>
      <c r="AA343" s="2">
        <v>171.4</v>
      </c>
      <c r="AB343" s="2">
        <v>169.7</v>
      </c>
      <c r="AC343" s="2">
        <v>168.4</v>
      </c>
      <c r="AD343" s="2">
        <v>173.4</v>
      </c>
    </row>
    <row r="344" spans="1:30" x14ac:dyDescent="0.25">
      <c r="A344" s="2" t="s">
        <v>30</v>
      </c>
      <c r="B344" s="2">
        <v>2022</v>
      </c>
      <c r="C344" s="2" t="s">
        <v>41</v>
      </c>
      <c r="D344" s="2">
        <v>159.5</v>
      </c>
      <c r="E344" s="2">
        <v>204.1</v>
      </c>
      <c r="F344" s="2">
        <v>168.3</v>
      </c>
      <c r="G344" s="2">
        <v>167.9</v>
      </c>
      <c r="H344" s="2">
        <v>198.1</v>
      </c>
      <c r="I344" s="2">
        <v>169.2</v>
      </c>
      <c r="J344" s="2">
        <v>173.1</v>
      </c>
      <c r="K344" s="2">
        <v>167.1</v>
      </c>
      <c r="L344" s="2">
        <v>120.2</v>
      </c>
      <c r="M344" s="2">
        <v>195.6</v>
      </c>
      <c r="N344" s="2">
        <v>174.8</v>
      </c>
      <c r="O344" s="2">
        <v>184</v>
      </c>
      <c r="P344" s="2">
        <v>173.9</v>
      </c>
      <c r="Q344" s="2">
        <v>193.7</v>
      </c>
      <c r="R344" s="2">
        <v>183.2</v>
      </c>
      <c r="S344" s="2">
        <v>181.7</v>
      </c>
      <c r="T344" s="2">
        <v>183</v>
      </c>
      <c r="U344" s="2" t="s">
        <v>32</v>
      </c>
      <c r="V344" s="2">
        <v>179.1</v>
      </c>
      <c r="W344" s="2">
        <v>172.3</v>
      </c>
      <c r="X344" s="2">
        <v>179.4</v>
      </c>
      <c r="Y344" s="2">
        <v>166.6</v>
      </c>
      <c r="Z344" s="2">
        <v>169.3</v>
      </c>
      <c r="AA344" s="2">
        <v>175.7</v>
      </c>
      <c r="AB344" s="2">
        <v>171.1</v>
      </c>
      <c r="AC344" s="2">
        <v>172.6</v>
      </c>
      <c r="AD344" s="2">
        <v>175.3</v>
      </c>
    </row>
    <row r="345" spans="1:30" x14ac:dyDescent="0.25">
      <c r="A345" s="2" t="s">
        <v>33</v>
      </c>
      <c r="B345" s="2">
        <v>2022</v>
      </c>
      <c r="C345" s="2" t="s">
        <v>41</v>
      </c>
      <c r="D345" s="2">
        <v>162.1</v>
      </c>
      <c r="E345" s="2">
        <v>210.9</v>
      </c>
      <c r="F345" s="2">
        <v>170.6</v>
      </c>
      <c r="G345" s="2">
        <v>168.4</v>
      </c>
      <c r="H345" s="2">
        <v>182.5</v>
      </c>
      <c r="I345" s="2">
        <v>177.1</v>
      </c>
      <c r="J345" s="2">
        <v>213.1</v>
      </c>
      <c r="K345" s="2">
        <v>167.3</v>
      </c>
      <c r="L345" s="2">
        <v>122.2</v>
      </c>
      <c r="M345" s="2">
        <v>189.7</v>
      </c>
      <c r="N345" s="2">
        <v>160.5</v>
      </c>
      <c r="O345" s="2">
        <v>188.9</v>
      </c>
      <c r="P345" s="2">
        <v>180.4</v>
      </c>
      <c r="Q345" s="2">
        <v>198.7</v>
      </c>
      <c r="R345" s="2">
        <v>173.7</v>
      </c>
      <c r="S345" s="2">
        <v>160</v>
      </c>
      <c r="T345" s="2">
        <v>171.6</v>
      </c>
      <c r="U345" s="2">
        <v>169</v>
      </c>
      <c r="V345" s="2">
        <v>178.4</v>
      </c>
      <c r="W345" s="2">
        <v>164.2</v>
      </c>
      <c r="X345" s="2">
        <v>172.6</v>
      </c>
      <c r="Y345" s="2">
        <v>157.69999999999999</v>
      </c>
      <c r="Z345" s="2">
        <v>165.1</v>
      </c>
      <c r="AA345" s="2">
        <v>169.9</v>
      </c>
      <c r="AB345" s="2">
        <v>171.4</v>
      </c>
      <c r="AC345" s="2">
        <v>165.4</v>
      </c>
      <c r="AD345" s="2">
        <v>173.1</v>
      </c>
    </row>
    <row r="346" spans="1:30" x14ac:dyDescent="0.25">
      <c r="A346" s="2" t="s">
        <v>34</v>
      </c>
      <c r="B346" s="2">
        <v>2022</v>
      </c>
      <c r="C346" s="2" t="s">
        <v>41</v>
      </c>
      <c r="D346" s="2">
        <v>160.30000000000001</v>
      </c>
      <c r="E346" s="2">
        <v>206.5</v>
      </c>
      <c r="F346" s="2">
        <v>169.2</v>
      </c>
      <c r="G346" s="2">
        <v>168.1</v>
      </c>
      <c r="H346" s="2">
        <v>192.4</v>
      </c>
      <c r="I346" s="2">
        <v>172.9</v>
      </c>
      <c r="J346" s="2">
        <v>186.7</v>
      </c>
      <c r="K346" s="2">
        <v>167.2</v>
      </c>
      <c r="L346" s="2">
        <v>120.9</v>
      </c>
      <c r="M346" s="2">
        <v>193.6</v>
      </c>
      <c r="N346" s="2">
        <v>168.8</v>
      </c>
      <c r="O346" s="2">
        <v>186.3</v>
      </c>
      <c r="P346" s="2">
        <v>176.3</v>
      </c>
      <c r="Q346" s="2">
        <v>195</v>
      </c>
      <c r="R346" s="2">
        <v>179.5</v>
      </c>
      <c r="S346" s="2">
        <v>172.7</v>
      </c>
      <c r="T346" s="2">
        <v>178.5</v>
      </c>
      <c r="U346" s="2">
        <v>169</v>
      </c>
      <c r="V346" s="2">
        <v>178.8</v>
      </c>
      <c r="W346" s="2">
        <v>168.5</v>
      </c>
      <c r="X346" s="2">
        <v>176.8</v>
      </c>
      <c r="Y346" s="2">
        <v>161.9</v>
      </c>
      <c r="Z346" s="2">
        <v>166.9</v>
      </c>
      <c r="AA346" s="2">
        <v>172.3</v>
      </c>
      <c r="AB346" s="2">
        <v>171.2</v>
      </c>
      <c r="AC346" s="2">
        <v>169.1</v>
      </c>
      <c r="AD346" s="2">
        <v>174.3</v>
      </c>
    </row>
    <row r="347" spans="1:30" x14ac:dyDescent="0.25">
      <c r="A347" s="2" t="s">
        <v>30</v>
      </c>
      <c r="B347" s="2">
        <v>2022</v>
      </c>
      <c r="C347" s="2" t="s">
        <v>42</v>
      </c>
      <c r="D347" s="2">
        <v>162.9</v>
      </c>
      <c r="E347" s="2">
        <v>206.7</v>
      </c>
      <c r="F347" s="2">
        <v>169</v>
      </c>
      <c r="G347" s="2">
        <v>169.5</v>
      </c>
      <c r="H347" s="2">
        <v>194.1</v>
      </c>
      <c r="I347" s="2">
        <v>164.1</v>
      </c>
      <c r="J347" s="2">
        <v>176.9</v>
      </c>
      <c r="K347" s="2">
        <v>169</v>
      </c>
      <c r="L347" s="2">
        <v>120.8</v>
      </c>
      <c r="M347" s="2">
        <v>199.1</v>
      </c>
      <c r="N347" s="2">
        <v>175.4</v>
      </c>
      <c r="O347" s="2">
        <v>184.8</v>
      </c>
      <c r="P347" s="2">
        <v>175.5</v>
      </c>
      <c r="Q347" s="2">
        <v>194.5</v>
      </c>
      <c r="R347" s="2">
        <v>184.7</v>
      </c>
      <c r="S347" s="2">
        <v>183.3</v>
      </c>
      <c r="T347" s="2">
        <v>184.5</v>
      </c>
      <c r="U347" s="2" t="s">
        <v>32</v>
      </c>
      <c r="V347" s="2">
        <v>179.7</v>
      </c>
      <c r="W347" s="2">
        <v>173.6</v>
      </c>
      <c r="X347" s="2">
        <v>180.2</v>
      </c>
      <c r="Y347" s="2">
        <v>166.9</v>
      </c>
      <c r="Z347" s="2">
        <v>170</v>
      </c>
      <c r="AA347" s="2">
        <v>176.2</v>
      </c>
      <c r="AB347" s="2">
        <v>170.8</v>
      </c>
      <c r="AC347" s="2">
        <v>173.1</v>
      </c>
      <c r="AD347" s="2">
        <v>176.4</v>
      </c>
    </row>
    <row r="348" spans="1:30" x14ac:dyDescent="0.25">
      <c r="A348" s="2" t="s">
        <v>33</v>
      </c>
      <c r="B348" s="2">
        <v>2022</v>
      </c>
      <c r="C348" s="2" t="s">
        <v>42</v>
      </c>
      <c r="D348" s="2">
        <v>164.9</v>
      </c>
      <c r="E348" s="2">
        <v>213.7</v>
      </c>
      <c r="F348" s="2">
        <v>170.9</v>
      </c>
      <c r="G348" s="2">
        <v>170.1</v>
      </c>
      <c r="H348" s="2">
        <v>179.3</v>
      </c>
      <c r="I348" s="2">
        <v>167.5</v>
      </c>
      <c r="J348" s="2">
        <v>220.8</v>
      </c>
      <c r="K348" s="2">
        <v>169.2</v>
      </c>
      <c r="L348" s="2">
        <v>123.1</v>
      </c>
      <c r="M348" s="2">
        <v>193.6</v>
      </c>
      <c r="N348" s="2">
        <v>161.1</v>
      </c>
      <c r="O348" s="2">
        <v>190.4</v>
      </c>
      <c r="P348" s="2">
        <v>181.8</v>
      </c>
      <c r="Q348" s="2">
        <v>199.7</v>
      </c>
      <c r="R348" s="2">
        <v>175</v>
      </c>
      <c r="S348" s="2">
        <v>161.69999999999999</v>
      </c>
      <c r="T348" s="2">
        <v>173</v>
      </c>
      <c r="U348" s="2">
        <v>169.5</v>
      </c>
      <c r="V348" s="2">
        <v>179.2</v>
      </c>
      <c r="W348" s="2">
        <v>165</v>
      </c>
      <c r="X348" s="2">
        <v>173.8</v>
      </c>
      <c r="Y348" s="2">
        <v>158.19999999999999</v>
      </c>
      <c r="Z348" s="2">
        <v>165.8</v>
      </c>
      <c r="AA348" s="2">
        <v>170.9</v>
      </c>
      <c r="AB348" s="2">
        <v>171.1</v>
      </c>
      <c r="AC348" s="2">
        <v>166.1</v>
      </c>
      <c r="AD348" s="2">
        <v>174.1</v>
      </c>
    </row>
    <row r="349" spans="1:30" x14ac:dyDescent="0.25">
      <c r="A349" s="2" t="s">
        <v>34</v>
      </c>
      <c r="B349" s="2">
        <v>2022</v>
      </c>
      <c r="C349" s="2" t="s">
        <v>42</v>
      </c>
      <c r="D349" s="2">
        <v>163.5</v>
      </c>
      <c r="E349" s="2">
        <v>209.2</v>
      </c>
      <c r="F349" s="2">
        <v>169.7</v>
      </c>
      <c r="G349" s="2">
        <v>169.7</v>
      </c>
      <c r="H349" s="2">
        <v>188.7</v>
      </c>
      <c r="I349" s="2">
        <v>165.7</v>
      </c>
      <c r="J349" s="2">
        <v>191.8</v>
      </c>
      <c r="K349" s="2">
        <v>169.1</v>
      </c>
      <c r="L349" s="2">
        <v>121.6</v>
      </c>
      <c r="M349" s="2">
        <v>197.3</v>
      </c>
      <c r="N349" s="2">
        <v>169.4</v>
      </c>
      <c r="O349" s="2">
        <v>187.4</v>
      </c>
      <c r="P349" s="2">
        <v>177.8</v>
      </c>
      <c r="Q349" s="2">
        <v>195.9</v>
      </c>
      <c r="R349" s="2">
        <v>180.9</v>
      </c>
      <c r="S349" s="2">
        <v>174.3</v>
      </c>
      <c r="T349" s="2">
        <v>179.9</v>
      </c>
      <c r="U349" s="2">
        <v>169.5</v>
      </c>
      <c r="V349" s="2">
        <v>179.5</v>
      </c>
      <c r="W349" s="2">
        <v>169.5</v>
      </c>
      <c r="X349" s="2">
        <v>177.8</v>
      </c>
      <c r="Y349" s="2">
        <v>162.30000000000001</v>
      </c>
      <c r="Z349" s="2">
        <v>167.6</v>
      </c>
      <c r="AA349" s="2">
        <v>173.1</v>
      </c>
      <c r="AB349" s="2">
        <v>170.9</v>
      </c>
      <c r="AC349" s="2">
        <v>169.7</v>
      </c>
      <c r="AD349" s="2">
        <v>175.3</v>
      </c>
    </row>
    <row r="350" spans="1:30" x14ac:dyDescent="0.25">
      <c r="A350" s="2" t="s">
        <v>30</v>
      </c>
      <c r="B350" s="2">
        <v>2022</v>
      </c>
      <c r="C350" s="2" t="s">
        <v>43</v>
      </c>
      <c r="D350" s="2">
        <v>164.7</v>
      </c>
      <c r="E350" s="2">
        <v>208.8</v>
      </c>
      <c r="F350" s="2">
        <v>170.3</v>
      </c>
      <c r="G350" s="2">
        <v>170.9</v>
      </c>
      <c r="H350" s="2">
        <v>191.6</v>
      </c>
      <c r="I350" s="2">
        <v>162.19999999999999</v>
      </c>
      <c r="J350" s="2">
        <v>184.8</v>
      </c>
      <c r="K350" s="2">
        <v>169.7</v>
      </c>
      <c r="L350" s="2">
        <v>121.1</v>
      </c>
      <c r="M350" s="2">
        <v>201.6</v>
      </c>
      <c r="N350" s="2">
        <v>175.8</v>
      </c>
      <c r="O350" s="2">
        <v>185.6</v>
      </c>
      <c r="P350" s="2">
        <v>177.4</v>
      </c>
      <c r="Q350" s="2">
        <v>194.9</v>
      </c>
      <c r="R350" s="2">
        <v>186.1</v>
      </c>
      <c r="S350" s="2">
        <v>184.4</v>
      </c>
      <c r="T350" s="2">
        <v>185.9</v>
      </c>
      <c r="U350" s="2" t="s">
        <v>32</v>
      </c>
      <c r="V350" s="2">
        <v>180.8</v>
      </c>
      <c r="W350" s="2">
        <v>174.4</v>
      </c>
      <c r="X350" s="2">
        <v>181.2</v>
      </c>
      <c r="Y350" s="2">
        <v>167.4</v>
      </c>
      <c r="Z350" s="2">
        <v>170.6</v>
      </c>
      <c r="AA350" s="2">
        <v>176.5</v>
      </c>
      <c r="AB350" s="2">
        <v>172</v>
      </c>
      <c r="AC350" s="2">
        <v>173.9</v>
      </c>
      <c r="AD350" s="2">
        <v>177.9</v>
      </c>
    </row>
    <row r="351" spans="1:30" x14ac:dyDescent="0.25">
      <c r="A351" s="2" t="s">
        <v>33</v>
      </c>
      <c r="B351" s="2">
        <v>2022</v>
      </c>
      <c r="C351" s="2" t="s">
        <v>43</v>
      </c>
      <c r="D351" s="2">
        <v>166.4</v>
      </c>
      <c r="E351" s="2">
        <v>214.9</v>
      </c>
      <c r="F351" s="2">
        <v>171.9</v>
      </c>
      <c r="G351" s="2">
        <v>171</v>
      </c>
      <c r="H351" s="2">
        <v>177.7</v>
      </c>
      <c r="I351" s="2">
        <v>165.7</v>
      </c>
      <c r="J351" s="2">
        <v>228.6</v>
      </c>
      <c r="K351" s="2">
        <v>169.9</v>
      </c>
      <c r="L351" s="2">
        <v>123.4</v>
      </c>
      <c r="M351" s="2">
        <v>196.4</v>
      </c>
      <c r="N351" s="2">
        <v>161.6</v>
      </c>
      <c r="O351" s="2">
        <v>191.5</v>
      </c>
      <c r="P351" s="2">
        <v>183.3</v>
      </c>
      <c r="Q351" s="2">
        <v>200.1</v>
      </c>
      <c r="R351" s="2">
        <v>175.5</v>
      </c>
      <c r="S351" s="2">
        <v>162.6</v>
      </c>
      <c r="T351" s="2">
        <v>173.6</v>
      </c>
      <c r="U351" s="2">
        <v>171.2</v>
      </c>
      <c r="V351" s="2">
        <v>180</v>
      </c>
      <c r="W351" s="2">
        <v>166</v>
      </c>
      <c r="X351" s="2">
        <v>174.7</v>
      </c>
      <c r="Y351" s="2">
        <v>158.80000000000001</v>
      </c>
      <c r="Z351" s="2">
        <v>166.3</v>
      </c>
      <c r="AA351" s="2">
        <v>171.2</v>
      </c>
      <c r="AB351" s="2">
        <v>172.3</v>
      </c>
      <c r="AC351" s="2">
        <v>166.8</v>
      </c>
      <c r="AD351" s="2">
        <v>175.3</v>
      </c>
    </row>
    <row r="352" spans="1:30" x14ac:dyDescent="0.25">
      <c r="A352" s="2" t="s">
        <v>34</v>
      </c>
      <c r="B352" s="2">
        <v>2022</v>
      </c>
      <c r="C352" s="2" t="s">
        <v>43</v>
      </c>
      <c r="D352" s="2">
        <v>165.2</v>
      </c>
      <c r="E352" s="2">
        <v>210.9</v>
      </c>
      <c r="F352" s="2">
        <v>170.9</v>
      </c>
      <c r="G352" s="2">
        <v>170.9</v>
      </c>
      <c r="H352" s="2">
        <v>186.5</v>
      </c>
      <c r="I352" s="2">
        <v>163.80000000000001</v>
      </c>
      <c r="J352" s="2">
        <v>199.7</v>
      </c>
      <c r="K352" s="2">
        <v>169.8</v>
      </c>
      <c r="L352" s="2">
        <v>121.9</v>
      </c>
      <c r="M352" s="2">
        <v>199.9</v>
      </c>
      <c r="N352" s="2">
        <v>169.9</v>
      </c>
      <c r="O352" s="2">
        <v>188.3</v>
      </c>
      <c r="P352" s="2">
        <v>179.6</v>
      </c>
      <c r="Q352" s="2">
        <v>196.3</v>
      </c>
      <c r="R352" s="2">
        <v>181.9</v>
      </c>
      <c r="S352" s="2">
        <v>175.3</v>
      </c>
      <c r="T352" s="2">
        <v>181</v>
      </c>
      <c r="U352" s="2">
        <v>171.2</v>
      </c>
      <c r="V352" s="2">
        <v>180.5</v>
      </c>
      <c r="W352" s="2">
        <v>170.4</v>
      </c>
      <c r="X352" s="2">
        <v>178.7</v>
      </c>
      <c r="Y352" s="2">
        <v>162.9</v>
      </c>
      <c r="Z352" s="2">
        <v>168.2</v>
      </c>
      <c r="AA352" s="2">
        <v>173.4</v>
      </c>
      <c r="AB352" s="2">
        <v>172.1</v>
      </c>
      <c r="AC352" s="2">
        <v>170.5</v>
      </c>
      <c r="AD352" s="2">
        <v>176.7</v>
      </c>
    </row>
    <row r="353" spans="1:30" x14ac:dyDescent="0.25">
      <c r="A353" s="2" t="s">
        <v>30</v>
      </c>
      <c r="B353" s="2">
        <v>2022</v>
      </c>
      <c r="C353" s="2" t="s">
        <v>45</v>
      </c>
      <c r="D353" s="2">
        <v>166.9</v>
      </c>
      <c r="E353" s="2">
        <v>207.2</v>
      </c>
      <c r="F353" s="2">
        <v>180.2</v>
      </c>
      <c r="G353" s="2">
        <v>172.3</v>
      </c>
      <c r="H353" s="2">
        <v>194</v>
      </c>
      <c r="I353" s="2">
        <v>159.1</v>
      </c>
      <c r="J353" s="2">
        <v>171.6</v>
      </c>
      <c r="K353" s="2">
        <v>170.2</v>
      </c>
      <c r="L353" s="2">
        <v>121.5</v>
      </c>
      <c r="M353" s="2">
        <v>204.8</v>
      </c>
      <c r="N353" s="2">
        <v>176.4</v>
      </c>
      <c r="O353" s="2">
        <v>186.9</v>
      </c>
      <c r="P353" s="2">
        <v>176.6</v>
      </c>
      <c r="Q353" s="2">
        <v>195.5</v>
      </c>
      <c r="R353" s="2">
        <v>187.2</v>
      </c>
      <c r="S353" s="2">
        <v>185.2</v>
      </c>
      <c r="T353" s="2">
        <v>186.9</v>
      </c>
      <c r="U353" s="2" t="s">
        <v>32</v>
      </c>
      <c r="V353" s="2">
        <v>181.9</v>
      </c>
      <c r="W353" s="2">
        <v>175.5</v>
      </c>
      <c r="X353" s="2">
        <v>182.3</v>
      </c>
      <c r="Y353" s="2">
        <v>167.5</v>
      </c>
      <c r="Z353" s="2">
        <v>170.8</v>
      </c>
      <c r="AA353" s="2">
        <v>176.9</v>
      </c>
      <c r="AB353" s="2">
        <v>173.4</v>
      </c>
      <c r="AC353" s="2">
        <v>174.6</v>
      </c>
      <c r="AD353" s="2">
        <v>177.8</v>
      </c>
    </row>
    <row r="354" spans="1:30" x14ac:dyDescent="0.25">
      <c r="A354" s="2" t="s">
        <v>33</v>
      </c>
      <c r="B354" s="2">
        <v>2022</v>
      </c>
      <c r="C354" s="2" t="s">
        <v>45</v>
      </c>
      <c r="D354" s="2">
        <v>168.4</v>
      </c>
      <c r="E354" s="2">
        <v>213.4</v>
      </c>
      <c r="F354" s="2">
        <v>183.2</v>
      </c>
      <c r="G354" s="2">
        <v>172.3</v>
      </c>
      <c r="H354" s="2">
        <v>180</v>
      </c>
      <c r="I354" s="2">
        <v>162.6</v>
      </c>
      <c r="J354" s="2">
        <v>205.5</v>
      </c>
      <c r="K354" s="2">
        <v>171</v>
      </c>
      <c r="L354" s="2">
        <v>123.4</v>
      </c>
      <c r="M354" s="2">
        <v>198.8</v>
      </c>
      <c r="N354" s="2">
        <v>162.1</v>
      </c>
      <c r="O354" s="2">
        <v>192.4</v>
      </c>
      <c r="P354" s="2">
        <v>181.3</v>
      </c>
      <c r="Q354" s="2">
        <v>200.6</v>
      </c>
      <c r="R354" s="2">
        <v>176.7</v>
      </c>
      <c r="S354" s="2">
        <v>163.5</v>
      </c>
      <c r="T354" s="2">
        <v>174.7</v>
      </c>
      <c r="U354" s="2">
        <v>171.8</v>
      </c>
      <c r="V354" s="2">
        <v>180.3</v>
      </c>
      <c r="W354" s="2">
        <v>166.9</v>
      </c>
      <c r="X354" s="2">
        <v>175.8</v>
      </c>
      <c r="Y354" s="2">
        <v>158.9</v>
      </c>
      <c r="Z354" s="2">
        <v>166.7</v>
      </c>
      <c r="AA354" s="2">
        <v>171.5</v>
      </c>
      <c r="AB354" s="2">
        <v>173.8</v>
      </c>
      <c r="AC354" s="2">
        <v>167.4</v>
      </c>
      <c r="AD354" s="2">
        <v>174.1</v>
      </c>
    </row>
    <row r="355" spans="1:30" x14ac:dyDescent="0.25">
      <c r="A355" s="2" t="s">
        <v>34</v>
      </c>
      <c r="B355" s="2">
        <v>2022</v>
      </c>
      <c r="C355" s="2" t="s">
        <v>45</v>
      </c>
      <c r="D355" s="2">
        <v>167.4</v>
      </c>
      <c r="E355" s="2">
        <v>209.4</v>
      </c>
      <c r="F355" s="2">
        <v>181.4</v>
      </c>
      <c r="G355" s="2">
        <v>172.3</v>
      </c>
      <c r="H355" s="2">
        <v>188.9</v>
      </c>
      <c r="I355" s="2">
        <v>160.69999999999999</v>
      </c>
      <c r="J355" s="2">
        <v>183.1</v>
      </c>
      <c r="K355" s="2">
        <v>170.5</v>
      </c>
      <c r="L355" s="2">
        <v>122.1</v>
      </c>
      <c r="M355" s="2">
        <v>202.8</v>
      </c>
      <c r="N355" s="2">
        <v>170.4</v>
      </c>
      <c r="O355" s="2">
        <v>189.5</v>
      </c>
      <c r="P355" s="2">
        <v>178.3</v>
      </c>
      <c r="Q355" s="2">
        <v>196.9</v>
      </c>
      <c r="R355" s="2">
        <v>183.1</v>
      </c>
      <c r="S355" s="2">
        <v>176.2</v>
      </c>
      <c r="T355" s="2">
        <v>182.1</v>
      </c>
      <c r="U355" s="2">
        <v>171.8</v>
      </c>
      <c r="V355" s="2">
        <v>181.3</v>
      </c>
      <c r="W355" s="2">
        <v>171.4</v>
      </c>
      <c r="X355" s="2">
        <v>179.8</v>
      </c>
      <c r="Y355" s="2">
        <v>163</v>
      </c>
      <c r="Z355" s="2">
        <v>168.5</v>
      </c>
      <c r="AA355" s="2">
        <v>173.7</v>
      </c>
      <c r="AB355" s="2">
        <v>173.6</v>
      </c>
      <c r="AC355" s="2">
        <v>171.1</v>
      </c>
      <c r="AD355" s="2">
        <v>176.5</v>
      </c>
    </row>
    <row r="356" spans="1:30" x14ac:dyDescent="0.25">
      <c r="A356" s="2" t="s">
        <v>30</v>
      </c>
      <c r="B356" s="2">
        <v>2022</v>
      </c>
      <c r="C356" s="2" t="s">
        <v>46</v>
      </c>
      <c r="D356" s="2">
        <v>168.8</v>
      </c>
      <c r="E356" s="2">
        <v>206.9</v>
      </c>
      <c r="F356" s="2">
        <v>189.1</v>
      </c>
      <c r="G356" s="2">
        <v>173.4</v>
      </c>
      <c r="H356" s="2">
        <v>193.9</v>
      </c>
      <c r="I356" s="2">
        <v>156.69999999999999</v>
      </c>
      <c r="J356" s="2">
        <v>150.19999999999999</v>
      </c>
      <c r="K356" s="2">
        <v>170.5</v>
      </c>
      <c r="L356" s="2">
        <v>121.2</v>
      </c>
      <c r="M356" s="2">
        <v>207.5</v>
      </c>
      <c r="N356" s="2">
        <v>176.8</v>
      </c>
      <c r="O356" s="2">
        <v>187.7</v>
      </c>
      <c r="P356" s="2">
        <v>174.4</v>
      </c>
      <c r="Q356" s="2">
        <v>195.9</v>
      </c>
      <c r="R356" s="2">
        <v>188.1</v>
      </c>
      <c r="S356" s="2">
        <v>185.9</v>
      </c>
      <c r="T356" s="2">
        <v>187.8</v>
      </c>
      <c r="U356" s="2" t="s">
        <v>32</v>
      </c>
      <c r="V356" s="2">
        <v>182.8</v>
      </c>
      <c r="W356" s="2">
        <v>176.4</v>
      </c>
      <c r="X356" s="2">
        <v>183.5</v>
      </c>
      <c r="Y356" s="2">
        <v>167.8</v>
      </c>
      <c r="Z356" s="2">
        <v>171.2</v>
      </c>
      <c r="AA356" s="2">
        <v>177.3</v>
      </c>
      <c r="AB356" s="2">
        <v>175.7</v>
      </c>
      <c r="AC356" s="2">
        <v>175.5</v>
      </c>
      <c r="AD356" s="2">
        <v>177.1</v>
      </c>
    </row>
    <row r="357" spans="1:30" x14ac:dyDescent="0.25">
      <c r="A357" s="2" t="s">
        <v>33</v>
      </c>
      <c r="B357" s="2">
        <v>2022</v>
      </c>
      <c r="C357" s="2" t="s">
        <v>46</v>
      </c>
      <c r="D357" s="2">
        <v>170.2</v>
      </c>
      <c r="E357" s="2">
        <v>212.9</v>
      </c>
      <c r="F357" s="2">
        <v>191.9</v>
      </c>
      <c r="G357" s="2">
        <v>173.9</v>
      </c>
      <c r="H357" s="2">
        <v>179.1</v>
      </c>
      <c r="I357" s="2">
        <v>159.5</v>
      </c>
      <c r="J357" s="2">
        <v>178.7</v>
      </c>
      <c r="K357" s="2">
        <v>171.3</v>
      </c>
      <c r="L357" s="2">
        <v>123.1</v>
      </c>
      <c r="M357" s="2">
        <v>200.5</v>
      </c>
      <c r="N357" s="2">
        <v>162.80000000000001</v>
      </c>
      <c r="O357" s="2">
        <v>193.3</v>
      </c>
      <c r="P357" s="2">
        <v>178.6</v>
      </c>
      <c r="Q357" s="2">
        <v>201.1</v>
      </c>
      <c r="R357" s="2">
        <v>177.7</v>
      </c>
      <c r="S357" s="2">
        <v>164.5</v>
      </c>
      <c r="T357" s="2">
        <v>175.7</v>
      </c>
      <c r="U357" s="2">
        <v>170.7</v>
      </c>
      <c r="V357" s="2">
        <v>180.6</v>
      </c>
      <c r="W357" s="2">
        <v>167.3</v>
      </c>
      <c r="X357" s="2">
        <v>177.2</v>
      </c>
      <c r="Y357" s="2">
        <v>159.4</v>
      </c>
      <c r="Z357" s="2">
        <v>167.1</v>
      </c>
      <c r="AA357" s="2">
        <v>171.8</v>
      </c>
      <c r="AB357" s="2">
        <v>176</v>
      </c>
      <c r="AC357" s="2">
        <v>168.2</v>
      </c>
      <c r="AD357" s="2">
        <v>174.1</v>
      </c>
    </row>
    <row r="358" spans="1:30" x14ac:dyDescent="0.25">
      <c r="A358" s="2" t="s">
        <v>34</v>
      </c>
      <c r="B358" s="2">
        <v>2022</v>
      </c>
      <c r="C358" s="2" t="s">
        <v>46</v>
      </c>
      <c r="D358" s="2">
        <v>169.2</v>
      </c>
      <c r="E358" s="2">
        <v>209</v>
      </c>
      <c r="F358" s="2">
        <v>190.2</v>
      </c>
      <c r="G358" s="2">
        <v>173.6</v>
      </c>
      <c r="H358" s="2">
        <v>188.5</v>
      </c>
      <c r="I358" s="2">
        <v>158</v>
      </c>
      <c r="J358" s="2">
        <v>159.9</v>
      </c>
      <c r="K358" s="2">
        <v>170.8</v>
      </c>
      <c r="L358" s="2">
        <v>121.8</v>
      </c>
      <c r="M358" s="2">
        <v>205.2</v>
      </c>
      <c r="N358" s="2">
        <v>171</v>
      </c>
      <c r="O358" s="2">
        <v>190.3</v>
      </c>
      <c r="P358" s="2">
        <v>175.9</v>
      </c>
      <c r="Q358" s="2">
        <v>197.3</v>
      </c>
      <c r="R358" s="2">
        <v>184</v>
      </c>
      <c r="S358" s="2">
        <v>177</v>
      </c>
      <c r="T358" s="2">
        <v>183</v>
      </c>
      <c r="U358" s="2">
        <v>170.7</v>
      </c>
      <c r="V358" s="2">
        <v>182</v>
      </c>
      <c r="W358" s="2">
        <v>172.1</v>
      </c>
      <c r="X358" s="2">
        <v>181.1</v>
      </c>
      <c r="Y358" s="2">
        <v>163.4</v>
      </c>
      <c r="Z358" s="2">
        <v>168.9</v>
      </c>
      <c r="AA358" s="2">
        <v>174.1</v>
      </c>
      <c r="AB358" s="2">
        <v>175.8</v>
      </c>
      <c r="AC358" s="2">
        <v>172</v>
      </c>
      <c r="AD358" s="2">
        <v>175.7</v>
      </c>
    </row>
    <row r="359" spans="1:30" x14ac:dyDescent="0.25">
      <c r="A359" s="2" t="s">
        <v>30</v>
      </c>
      <c r="B359" s="2">
        <v>2023</v>
      </c>
      <c r="C359" s="2" t="s">
        <v>31</v>
      </c>
      <c r="D359" s="2">
        <v>174</v>
      </c>
      <c r="E359" s="2">
        <v>208.3</v>
      </c>
      <c r="F359" s="2">
        <v>192.9</v>
      </c>
      <c r="G359" s="2">
        <v>174.3</v>
      </c>
      <c r="H359" s="2">
        <v>192.6</v>
      </c>
      <c r="I359" s="2">
        <v>156.30000000000001</v>
      </c>
      <c r="J359" s="2">
        <v>142.9</v>
      </c>
      <c r="K359" s="2">
        <v>170.7</v>
      </c>
      <c r="L359" s="2">
        <v>120.3</v>
      </c>
      <c r="M359" s="2">
        <v>210.5</v>
      </c>
      <c r="N359" s="2">
        <v>176.9</v>
      </c>
      <c r="O359" s="2">
        <v>188.5</v>
      </c>
      <c r="P359" s="2">
        <v>175</v>
      </c>
      <c r="Q359" s="2">
        <v>196.9</v>
      </c>
      <c r="R359" s="2">
        <v>189</v>
      </c>
      <c r="S359" s="2">
        <v>186.3</v>
      </c>
      <c r="T359" s="2">
        <v>188.6</v>
      </c>
      <c r="U359" s="2" t="s">
        <v>32</v>
      </c>
      <c r="V359" s="2">
        <v>183.2</v>
      </c>
      <c r="W359" s="2">
        <v>177.2</v>
      </c>
      <c r="X359" s="2">
        <v>184.7</v>
      </c>
      <c r="Y359" s="2">
        <v>168.2</v>
      </c>
      <c r="Z359" s="2">
        <v>171.8</v>
      </c>
      <c r="AA359" s="2">
        <v>177.8</v>
      </c>
      <c r="AB359" s="2">
        <v>178.4</v>
      </c>
      <c r="AC359" s="2">
        <v>176.5</v>
      </c>
      <c r="AD359" s="2">
        <v>177.8</v>
      </c>
    </row>
    <row r="360" spans="1:30" x14ac:dyDescent="0.25">
      <c r="A360" s="2" t="s">
        <v>33</v>
      </c>
      <c r="B360" s="2">
        <v>2023</v>
      </c>
      <c r="C360" s="2" t="s">
        <v>31</v>
      </c>
      <c r="D360" s="2">
        <v>173.3</v>
      </c>
      <c r="E360" s="2">
        <v>215.2</v>
      </c>
      <c r="F360" s="2">
        <v>197</v>
      </c>
      <c r="G360" s="2">
        <v>175.2</v>
      </c>
      <c r="H360" s="2">
        <v>178</v>
      </c>
      <c r="I360" s="2">
        <v>160.5</v>
      </c>
      <c r="J360" s="2">
        <v>175.3</v>
      </c>
      <c r="K360" s="2">
        <v>171.2</v>
      </c>
      <c r="L360" s="2">
        <v>122.7</v>
      </c>
      <c r="M360" s="2">
        <v>204.3</v>
      </c>
      <c r="N360" s="2">
        <v>163.69999999999999</v>
      </c>
      <c r="O360" s="2">
        <v>194.3</v>
      </c>
      <c r="P360" s="2">
        <v>179.5</v>
      </c>
      <c r="Q360" s="2">
        <v>201.6</v>
      </c>
      <c r="R360" s="2">
        <v>178.7</v>
      </c>
      <c r="S360" s="2">
        <v>165.3</v>
      </c>
      <c r="T360" s="2">
        <v>176.6</v>
      </c>
      <c r="U360" s="2">
        <v>172.1</v>
      </c>
      <c r="V360" s="2">
        <v>180.1</v>
      </c>
      <c r="W360" s="2">
        <v>168</v>
      </c>
      <c r="X360" s="2">
        <v>178.5</v>
      </c>
      <c r="Y360" s="2">
        <v>159.5</v>
      </c>
      <c r="Z360" s="2">
        <v>167.8</v>
      </c>
      <c r="AA360" s="2">
        <v>171.8</v>
      </c>
      <c r="AB360" s="2">
        <v>178.8</v>
      </c>
      <c r="AC360" s="2">
        <v>168.9</v>
      </c>
      <c r="AD360" s="2">
        <v>174.9</v>
      </c>
    </row>
    <row r="361" spans="1:30" x14ac:dyDescent="0.25">
      <c r="A361" s="2" t="s">
        <v>34</v>
      </c>
      <c r="B361" s="2">
        <v>2023</v>
      </c>
      <c r="C361" s="2" t="s">
        <v>31</v>
      </c>
      <c r="D361" s="2">
        <v>173.8</v>
      </c>
      <c r="E361" s="2">
        <v>210.7</v>
      </c>
      <c r="F361" s="2">
        <v>194.5</v>
      </c>
      <c r="G361" s="2">
        <v>174.6</v>
      </c>
      <c r="H361" s="2">
        <v>187.2</v>
      </c>
      <c r="I361" s="2">
        <v>158.30000000000001</v>
      </c>
      <c r="J361" s="2">
        <v>153.9</v>
      </c>
      <c r="K361" s="2">
        <v>170.9</v>
      </c>
      <c r="L361" s="2">
        <v>121.1</v>
      </c>
      <c r="M361" s="2">
        <v>208.4</v>
      </c>
      <c r="N361" s="2">
        <v>171.4</v>
      </c>
      <c r="O361" s="2">
        <v>191.2</v>
      </c>
      <c r="P361" s="2">
        <v>176.7</v>
      </c>
      <c r="Q361" s="2">
        <v>198.2</v>
      </c>
      <c r="R361" s="2">
        <v>184.9</v>
      </c>
      <c r="S361" s="2">
        <v>177.6</v>
      </c>
      <c r="T361" s="2">
        <v>183.8</v>
      </c>
      <c r="U361" s="2">
        <v>172.1</v>
      </c>
      <c r="V361" s="2">
        <v>182</v>
      </c>
      <c r="W361" s="2">
        <v>172.9</v>
      </c>
      <c r="X361" s="2">
        <v>182.3</v>
      </c>
      <c r="Y361" s="2">
        <v>163.6</v>
      </c>
      <c r="Z361" s="2">
        <v>169.5</v>
      </c>
      <c r="AA361" s="2">
        <v>174.3</v>
      </c>
      <c r="AB361" s="2">
        <v>178.6</v>
      </c>
      <c r="AC361" s="2">
        <v>172.8</v>
      </c>
      <c r="AD361" s="2">
        <v>176.5</v>
      </c>
    </row>
    <row r="362" spans="1:30" x14ac:dyDescent="0.25">
      <c r="A362" s="2" t="s">
        <v>30</v>
      </c>
      <c r="B362" s="2">
        <v>2023</v>
      </c>
      <c r="C362" s="2" t="s">
        <v>35</v>
      </c>
      <c r="D362" s="2">
        <v>174.2</v>
      </c>
      <c r="E362" s="2">
        <v>205.2</v>
      </c>
      <c r="F362" s="2">
        <v>173.9</v>
      </c>
      <c r="G362" s="2">
        <v>177</v>
      </c>
      <c r="H362" s="2">
        <v>183.4</v>
      </c>
      <c r="I362" s="2">
        <v>167.2</v>
      </c>
      <c r="J362" s="2">
        <v>140.9</v>
      </c>
      <c r="K362" s="2">
        <v>170.4</v>
      </c>
      <c r="L362" s="2">
        <v>119.1</v>
      </c>
      <c r="M362" s="2">
        <v>212.1</v>
      </c>
      <c r="N362" s="2">
        <v>177.6</v>
      </c>
      <c r="O362" s="2">
        <v>189.9</v>
      </c>
      <c r="P362" s="2">
        <v>174.8</v>
      </c>
      <c r="Q362" s="2">
        <v>198.3</v>
      </c>
      <c r="R362" s="2">
        <v>190</v>
      </c>
      <c r="S362" s="2">
        <v>187</v>
      </c>
      <c r="T362" s="2">
        <v>189.6</v>
      </c>
      <c r="U362" s="2" t="s">
        <v>32</v>
      </c>
      <c r="V362" s="2">
        <v>181.6</v>
      </c>
      <c r="W362" s="2">
        <v>178.6</v>
      </c>
      <c r="X362" s="2">
        <v>186.6</v>
      </c>
      <c r="Y362" s="2">
        <v>169</v>
      </c>
      <c r="Z362" s="2">
        <v>172.8</v>
      </c>
      <c r="AA362" s="2">
        <v>178.5</v>
      </c>
      <c r="AB362" s="2">
        <v>180.7</v>
      </c>
      <c r="AC362" s="2">
        <v>177.9</v>
      </c>
      <c r="AD362" s="2">
        <v>178</v>
      </c>
    </row>
    <row r="363" spans="1:30" x14ac:dyDescent="0.25">
      <c r="A363" s="2" t="s">
        <v>33</v>
      </c>
      <c r="B363" s="2">
        <v>2023</v>
      </c>
      <c r="C363" s="2" t="s">
        <v>35</v>
      </c>
      <c r="D363" s="2">
        <v>174.7</v>
      </c>
      <c r="E363" s="2">
        <v>212.2</v>
      </c>
      <c r="F363" s="2">
        <v>177.2</v>
      </c>
      <c r="G363" s="2">
        <v>177.9</v>
      </c>
      <c r="H363" s="2">
        <v>172.2</v>
      </c>
      <c r="I363" s="2">
        <v>172.1</v>
      </c>
      <c r="J363" s="2">
        <v>175.8</v>
      </c>
      <c r="K363" s="2">
        <v>172.2</v>
      </c>
      <c r="L363" s="2">
        <v>121.9</v>
      </c>
      <c r="M363" s="2">
        <v>204.8</v>
      </c>
      <c r="N363" s="2">
        <v>164.9</v>
      </c>
      <c r="O363" s="2">
        <v>196.6</v>
      </c>
      <c r="P363" s="2">
        <v>180.7</v>
      </c>
      <c r="Q363" s="2">
        <v>202.7</v>
      </c>
      <c r="R363" s="2">
        <v>180.3</v>
      </c>
      <c r="S363" s="2">
        <v>167</v>
      </c>
      <c r="T363" s="2">
        <v>178.2</v>
      </c>
      <c r="U363" s="2">
        <v>173.5</v>
      </c>
      <c r="V363" s="2">
        <v>182.8</v>
      </c>
      <c r="W363" s="2">
        <v>169.2</v>
      </c>
      <c r="X363" s="2">
        <v>180.8</v>
      </c>
      <c r="Y363" s="2">
        <v>159.80000000000001</v>
      </c>
      <c r="Z363" s="2">
        <v>168.4</v>
      </c>
      <c r="AA363" s="2">
        <v>172.5</v>
      </c>
      <c r="AB363" s="2">
        <v>181.4</v>
      </c>
      <c r="AC363" s="2">
        <v>170</v>
      </c>
      <c r="AD363" s="2">
        <v>176.3</v>
      </c>
    </row>
    <row r="364" spans="1:30" x14ac:dyDescent="0.25">
      <c r="A364" s="2" t="s">
        <v>34</v>
      </c>
      <c r="B364" s="2">
        <v>2023</v>
      </c>
      <c r="C364" s="2" t="s">
        <v>35</v>
      </c>
      <c r="D364" s="2">
        <v>174.4</v>
      </c>
      <c r="E364" s="2">
        <v>207.7</v>
      </c>
      <c r="F364" s="2">
        <v>175.2</v>
      </c>
      <c r="G364" s="2">
        <v>177.3</v>
      </c>
      <c r="H364" s="2">
        <v>179.3</v>
      </c>
      <c r="I364" s="2">
        <v>169.5</v>
      </c>
      <c r="J364" s="2">
        <v>152.69999999999999</v>
      </c>
      <c r="K364" s="2">
        <v>171</v>
      </c>
      <c r="L364" s="2">
        <v>120</v>
      </c>
      <c r="M364" s="2">
        <v>209.7</v>
      </c>
      <c r="N364" s="2">
        <v>172.3</v>
      </c>
      <c r="O364" s="2">
        <v>193</v>
      </c>
      <c r="P364" s="2">
        <v>177</v>
      </c>
      <c r="Q364" s="2">
        <v>199.5</v>
      </c>
      <c r="R364" s="2">
        <v>186.2</v>
      </c>
      <c r="S364" s="2">
        <v>178.7</v>
      </c>
      <c r="T364" s="2">
        <v>185.1</v>
      </c>
      <c r="U364" s="2">
        <v>173.5</v>
      </c>
      <c r="V364" s="2">
        <v>182.1</v>
      </c>
      <c r="W364" s="2">
        <v>174.2</v>
      </c>
      <c r="X364" s="2">
        <v>184.4</v>
      </c>
      <c r="Y364" s="2">
        <v>164.2</v>
      </c>
      <c r="Z364" s="2">
        <v>170.3</v>
      </c>
      <c r="AA364" s="2">
        <v>175</v>
      </c>
      <c r="AB364" s="2">
        <v>181</v>
      </c>
      <c r="AC364" s="2">
        <v>174.1</v>
      </c>
      <c r="AD364" s="2">
        <v>177.2</v>
      </c>
    </row>
    <row r="365" spans="1:30" x14ac:dyDescent="0.25">
      <c r="A365" s="2" t="s">
        <v>30</v>
      </c>
      <c r="B365" s="2">
        <v>2023</v>
      </c>
      <c r="C365" s="2" t="s">
        <v>36</v>
      </c>
      <c r="D365" s="2">
        <v>174.3</v>
      </c>
      <c r="E365" s="2">
        <v>205.2</v>
      </c>
      <c r="F365" s="2">
        <v>173.9</v>
      </c>
      <c r="G365" s="2">
        <v>177</v>
      </c>
      <c r="H365" s="2">
        <v>183.3</v>
      </c>
      <c r="I365" s="2">
        <v>167.2</v>
      </c>
      <c r="J365" s="2">
        <v>140.9</v>
      </c>
      <c r="K365" s="2">
        <v>170.5</v>
      </c>
      <c r="L365" s="2">
        <v>119.1</v>
      </c>
      <c r="M365" s="2">
        <v>212.1</v>
      </c>
      <c r="N365" s="2">
        <v>177.6</v>
      </c>
      <c r="O365" s="2">
        <v>189.9</v>
      </c>
      <c r="P365" s="2">
        <v>174.8</v>
      </c>
      <c r="Q365" s="2">
        <v>198.4</v>
      </c>
      <c r="R365" s="2">
        <v>190</v>
      </c>
      <c r="S365" s="2">
        <v>187</v>
      </c>
      <c r="T365" s="2">
        <v>189.6</v>
      </c>
      <c r="U365" s="2" t="s">
        <v>32</v>
      </c>
      <c r="V365" s="2">
        <v>181.4</v>
      </c>
      <c r="W365" s="2">
        <v>178.6</v>
      </c>
      <c r="X365" s="2">
        <v>186.6</v>
      </c>
      <c r="Y365" s="2">
        <v>169</v>
      </c>
      <c r="Z365" s="2">
        <v>172.8</v>
      </c>
      <c r="AA365" s="2">
        <v>178.5</v>
      </c>
      <c r="AB365" s="2">
        <v>180.7</v>
      </c>
      <c r="AC365" s="2">
        <v>177.9</v>
      </c>
      <c r="AD365" s="2">
        <v>178</v>
      </c>
    </row>
    <row r="366" spans="1:30" x14ac:dyDescent="0.25">
      <c r="A366" s="2" t="s">
        <v>33</v>
      </c>
      <c r="B366" s="2">
        <v>2023</v>
      </c>
      <c r="C366" s="2" t="s">
        <v>36</v>
      </c>
      <c r="D366" s="2">
        <v>174.7</v>
      </c>
      <c r="E366" s="2">
        <v>212.2</v>
      </c>
      <c r="F366" s="2">
        <v>177.2</v>
      </c>
      <c r="G366" s="2">
        <v>177.9</v>
      </c>
      <c r="H366" s="2">
        <v>172.2</v>
      </c>
      <c r="I366" s="2">
        <v>172.1</v>
      </c>
      <c r="J366" s="2">
        <v>175.9</v>
      </c>
      <c r="K366" s="2">
        <v>172.2</v>
      </c>
      <c r="L366" s="2">
        <v>121.9</v>
      </c>
      <c r="M366" s="2">
        <v>204.8</v>
      </c>
      <c r="N366" s="2">
        <v>164.9</v>
      </c>
      <c r="O366" s="2">
        <v>196.6</v>
      </c>
      <c r="P366" s="2">
        <v>180.8</v>
      </c>
      <c r="Q366" s="2">
        <v>202.7</v>
      </c>
      <c r="R366" s="2">
        <v>180.2</v>
      </c>
      <c r="S366" s="2">
        <v>167</v>
      </c>
      <c r="T366" s="2">
        <v>178.2</v>
      </c>
      <c r="U366" s="2">
        <v>173.5</v>
      </c>
      <c r="V366" s="2">
        <v>182.6</v>
      </c>
      <c r="W366" s="2">
        <v>169.2</v>
      </c>
      <c r="X366" s="2">
        <v>180.8</v>
      </c>
      <c r="Y366" s="2">
        <v>159.80000000000001</v>
      </c>
      <c r="Z366" s="2">
        <v>168.4</v>
      </c>
      <c r="AA366" s="2">
        <v>172.5</v>
      </c>
      <c r="AB366" s="2">
        <v>181.5</v>
      </c>
      <c r="AC366" s="2">
        <v>170</v>
      </c>
      <c r="AD366" s="2">
        <v>176.3</v>
      </c>
    </row>
    <row r="367" spans="1:30" x14ac:dyDescent="0.25">
      <c r="A367" s="2" t="s">
        <v>34</v>
      </c>
      <c r="B367" s="2">
        <v>2023</v>
      </c>
      <c r="C367" s="2" t="s">
        <v>36</v>
      </c>
      <c r="D367" s="2">
        <v>174.4</v>
      </c>
      <c r="E367" s="2">
        <v>207.7</v>
      </c>
      <c r="F367" s="2">
        <v>175.2</v>
      </c>
      <c r="G367" s="2">
        <v>177.3</v>
      </c>
      <c r="H367" s="2">
        <v>179.2</v>
      </c>
      <c r="I367" s="2">
        <v>169.5</v>
      </c>
      <c r="J367" s="2">
        <v>152.80000000000001</v>
      </c>
      <c r="K367" s="2">
        <v>171.1</v>
      </c>
      <c r="L367" s="2">
        <v>120</v>
      </c>
      <c r="M367" s="2">
        <v>209.7</v>
      </c>
      <c r="N367" s="2">
        <v>172.3</v>
      </c>
      <c r="O367" s="2">
        <v>193</v>
      </c>
      <c r="P367" s="2">
        <v>177</v>
      </c>
      <c r="Q367" s="2">
        <v>199.5</v>
      </c>
      <c r="R367" s="2">
        <v>186.1</v>
      </c>
      <c r="S367" s="2">
        <v>178.7</v>
      </c>
      <c r="T367" s="2">
        <v>185.1</v>
      </c>
      <c r="U367" s="2">
        <v>173.5</v>
      </c>
      <c r="V367" s="2">
        <v>181.9</v>
      </c>
      <c r="W367" s="2">
        <v>174.2</v>
      </c>
      <c r="X367" s="2">
        <v>184.4</v>
      </c>
      <c r="Y367" s="2">
        <v>164.2</v>
      </c>
      <c r="Z367" s="2">
        <v>170.3</v>
      </c>
      <c r="AA367" s="2">
        <v>175</v>
      </c>
      <c r="AB367" s="2">
        <v>181</v>
      </c>
      <c r="AC367" s="2">
        <v>174.1</v>
      </c>
      <c r="AD367" s="2">
        <v>177.2</v>
      </c>
    </row>
    <row r="368" spans="1:30" x14ac:dyDescent="0.25">
      <c r="A368" s="2" t="s">
        <v>30</v>
      </c>
      <c r="B368" s="2">
        <v>2023</v>
      </c>
      <c r="C368" s="2" t="s">
        <v>37</v>
      </c>
      <c r="D368" s="2">
        <v>173.3</v>
      </c>
      <c r="E368" s="2">
        <v>206.9</v>
      </c>
      <c r="F368" s="2">
        <v>167.9</v>
      </c>
      <c r="G368" s="2">
        <v>178.2</v>
      </c>
      <c r="H368" s="2">
        <v>178.5</v>
      </c>
      <c r="I368" s="2">
        <v>173.7</v>
      </c>
      <c r="J368" s="2">
        <v>142.80000000000001</v>
      </c>
      <c r="K368" s="2">
        <v>172.8</v>
      </c>
      <c r="L368" s="2">
        <v>120.4</v>
      </c>
      <c r="M368" s="2">
        <v>215.5</v>
      </c>
      <c r="N368" s="2">
        <v>178.2</v>
      </c>
      <c r="O368" s="2">
        <v>190.5</v>
      </c>
      <c r="P368" s="2">
        <v>175.5</v>
      </c>
      <c r="Q368" s="2">
        <v>199.5</v>
      </c>
      <c r="R368" s="2">
        <v>190.7</v>
      </c>
      <c r="S368" s="2">
        <v>187.3</v>
      </c>
      <c r="T368" s="2">
        <v>190.2</v>
      </c>
      <c r="U368" s="2" t="s">
        <v>48</v>
      </c>
      <c r="V368" s="2">
        <v>181.5</v>
      </c>
      <c r="W368" s="2">
        <v>179.1</v>
      </c>
      <c r="X368" s="2">
        <v>187.2</v>
      </c>
      <c r="Y368" s="2">
        <v>169.4</v>
      </c>
      <c r="Z368" s="2">
        <v>173.2</v>
      </c>
      <c r="AA368" s="2">
        <v>179.4</v>
      </c>
      <c r="AB368" s="2">
        <v>183.8</v>
      </c>
      <c r="AC368" s="2">
        <v>178.9</v>
      </c>
      <c r="AD368" s="2">
        <v>178.8</v>
      </c>
    </row>
    <row r="369" spans="1:30" x14ac:dyDescent="0.25">
      <c r="A369" s="2" t="s">
        <v>33</v>
      </c>
      <c r="B369" s="2">
        <v>2023</v>
      </c>
      <c r="C369" s="2" t="s">
        <v>37</v>
      </c>
      <c r="D369" s="2">
        <v>174.8</v>
      </c>
      <c r="E369" s="2">
        <v>213.7</v>
      </c>
      <c r="F369" s="2">
        <v>172.4</v>
      </c>
      <c r="G369" s="2">
        <v>178.8</v>
      </c>
      <c r="H369" s="2">
        <v>168.7</v>
      </c>
      <c r="I369" s="2">
        <v>179.2</v>
      </c>
      <c r="J369" s="2">
        <v>179.9</v>
      </c>
      <c r="K369" s="2">
        <v>174.7</v>
      </c>
      <c r="L369" s="2">
        <v>123.1</v>
      </c>
      <c r="M369" s="2">
        <v>207.8</v>
      </c>
      <c r="N369" s="2">
        <v>165.5</v>
      </c>
      <c r="O369" s="2">
        <v>197</v>
      </c>
      <c r="P369" s="2">
        <v>182.1</v>
      </c>
      <c r="Q369" s="2">
        <v>203.5</v>
      </c>
      <c r="R369" s="2">
        <v>181</v>
      </c>
      <c r="S369" s="2">
        <v>167.7</v>
      </c>
      <c r="T369" s="2">
        <v>178.9</v>
      </c>
      <c r="U369" s="2">
        <v>175.2</v>
      </c>
      <c r="V369" s="2">
        <v>182.1</v>
      </c>
      <c r="W369" s="2">
        <v>169.6</v>
      </c>
      <c r="X369" s="2">
        <v>181.5</v>
      </c>
      <c r="Y369" s="2">
        <v>160.1</v>
      </c>
      <c r="Z369" s="2">
        <v>168.8</v>
      </c>
      <c r="AA369" s="2">
        <v>174.2</v>
      </c>
      <c r="AB369" s="2">
        <v>184.4</v>
      </c>
      <c r="AC369" s="2">
        <v>170.9</v>
      </c>
      <c r="AD369" s="2">
        <v>177.4</v>
      </c>
    </row>
    <row r="370" spans="1:30" x14ac:dyDescent="0.25">
      <c r="A370" s="2" t="s">
        <v>34</v>
      </c>
      <c r="B370" s="2">
        <v>2023</v>
      </c>
      <c r="C370" s="2" t="s">
        <v>37</v>
      </c>
      <c r="D370" s="2">
        <v>173.8</v>
      </c>
      <c r="E370" s="2">
        <v>209.3</v>
      </c>
      <c r="F370" s="2">
        <v>169.6</v>
      </c>
      <c r="G370" s="2">
        <v>178.4</v>
      </c>
      <c r="H370" s="2">
        <v>174.9</v>
      </c>
      <c r="I370" s="2">
        <v>176.3</v>
      </c>
      <c r="J370" s="2">
        <v>155.4</v>
      </c>
      <c r="K370" s="2">
        <v>173.4</v>
      </c>
      <c r="L370" s="2">
        <v>121.3</v>
      </c>
      <c r="M370" s="2">
        <v>212.9</v>
      </c>
      <c r="N370" s="2">
        <v>172.9</v>
      </c>
      <c r="O370" s="2">
        <v>193.5</v>
      </c>
      <c r="P370" s="2">
        <v>177.9</v>
      </c>
      <c r="Q370" s="2">
        <v>200.6</v>
      </c>
      <c r="R370" s="2">
        <v>186.9</v>
      </c>
      <c r="S370" s="2">
        <v>179.2</v>
      </c>
      <c r="T370" s="2">
        <v>185.7</v>
      </c>
      <c r="U370" s="2">
        <v>175.2</v>
      </c>
      <c r="V370" s="2">
        <v>181.7</v>
      </c>
      <c r="W370" s="2">
        <v>174.6</v>
      </c>
      <c r="X370" s="2">
        <v>185</v>
      </c>
      <c r="Y370" s="2">
        <v>164.5</v>
      </c>
      <c r="Z370" s="2">
        <v>170.7</v>
      </c>
      <c r="AA370" s="2">
        <v>176.4</v>
      </c>
      <c r="AB370" s="2">
        <v>184</v>
      </c>
      <c r="AC370" s="2">
        <v>175</v>
      </c>
      <c r="AD370" s="2">
        <v>178.1</v>
      </c>
    </row>
    <row r="371" spans="1:30" x14ac:dyDescent="0.25">
      <c r="A371" s="2" t="s">
        <v>30</v>
      </c>
      <c r="B371" s="2">
        <v>2023</v>
      </c>
      <c r="C371" s="2" t="s">
        <v>38</v>
      </c>
      <c r="D371" s="2">
        <v>173.2</v>
      </c>
      <c r="E371" s="2">
        <v>211.5</v>
      </c>
      <c r="F371" s="2">
        <v>171</v>
      </c>
      <c r="G371" s="2">
        <v>179.6</v>
      </c>
      <c r="H371" s="2">
        <v>173.3</v>
      </c>
      <c r="I371" s="2">
        <v>169</v>
      </c>
      <c r="J371" s="2">
        <v>148.69999999999999</v>
      </c>
      <c r="K371" s="2">
        <v>174.9</v>
      </c>
      <c r="L371" s="2">
        <v>121.9</v>
      </c>
      <c r="M371" s="2">
        <v>221</v>
      </c>
      <c r="N371" s="2">
        <v>178.7</v>
      </c>
      <c r="O371" s="2">
        <v>191.1</v>
      </c>
      <c r="P371" s="2">
        <v>176.8</v>
      </c>
      <c r="Q371" s="2">
        <v>199.9</v>
      </c>
      <c r="R371" s="2">
        <v>191.2</v>
      </c>
      <c r="S371" s="2">
        <v>187.9</v>
      </c>
      <c r="T371" s="2">
        <v>190.8</v>
      </c>
      <c r="U371" s="2" t="s">
        <v>48</v>
      </c>
      <c r="V371" s="2">
        <v>182.5</v>
      </c>
      <c r="W371" s="2">
        <v>179.8</v>
      </c>
      <c r="X371" s="2">
        <v>187.8</v>
      </c>
      <c r="Y371" s="2">
        <v>169.7</v>
      </c>
      <c r="Z371" s="2">
        <v>173.8</v>
      </c>
      <c r="AA371" s="2">
        <v>180.3</v>
      </c>
      <c r="AB371" s="2">
        <v>184.9</v>
      </c>
      <c r="AC371" s="2">
        <v>179.5</v>
      </c>
      <c r="AD371" s="2">
        <v>179.8</v>
      </c>
    </row>
    <row r="372" spans="1:30" x14ac:dyDescent="0.25">
      <c r="A372" s="2" t="s">
        <v>33</v>
      </c>
      <c r="B372" s="2">
        <v>2023</v>
      </c>
      <c r="C372" s="2" t="s">
        <v>38</v>
      </c>
      <c r="D372" s="2">
        <v>174.7</v>
      </c>
      <c r="E372" s="2">
        <v>219.4</v>
      </c>
      <c r="F372" s="2">
        <v>176.7</v>
      </c>
      <c r="G372" s="2">
        <v>179.4</v>
      </c>
      <c r="H372" s="2">
        <v>164.4</v>
      </c>
      <c r="I372" s="2">
        <v>175.8</v>
      </c>
      <c r="J372" s="2">
        <v>185</v>
      </c>
      <c r="K372" s="2">
        <v>176.9</v>
      </c>
      <c r="L372" s="2">
        <v>124.2</v>
      </c>
      <c r="M372" s="2">
        <v>211.9</v>
      </c>
      <c r="N372" s="2">
        <v>165.9</v>
      </c>
      <c r="O372" s="2">
        <v>197.7</v>
      </c>
      <c r="P372" s="2">
        <v>183.1</v>
      </c>
      <c r="Q372" s="2">
        <v>204.2</v>
      </c>
      <c r="R372" s="2">
        <v>181.3</v>
      </c>
      <c r="S372" s="2">
        <v>168.1</v>
      </c>
      <c r="T372" s="2">
        <v>179.3</v>
      </c>
      <c r="U372" s="2">
        <v>175.6</v>
      </c>
      <c r="V372" s="2">
        <v>183.4</v>
      </c>
      <c r="W372" s="2">
        <v>170.1</v>
      </c>
      <c r="X372" s="2">
        <v>182.2</v>
      </c>
      <c r="Y372" s="2">
        <v>160.4</v>
      </c>
      <c r="Z372" s="2">
        <v>169.2</v>
      </c>
      <c r="AA372" s="2">
        <v>174.8</v>
      </c>
      <c r="AB372" s="2">
        <v>185.6</v>
      </c>
      <c r="AC372" s="2">
        <v>171.6</v>
      </c>
      <c r="AD372" s="2">
        <v>178.2</v>
      </c>
    </row>
    <row r="373" spans="1:30" x14ac:dyDescent="0.25">
      <c r="A373" s="2" t="s">
        <v>34</v>
      </c>
      <c r="B373" s="2">
        <v>2023</v>
      </c>
      <c r="C373" s="2" t="s">
        <v>38</v>
      </c>
      <c r="D373" s="2">
        <v>173.7</v>
      </c>
      <c r="E373" s="2">
        <v>214.3</v>
      </c>
      <c r="F373" s="2">
        <v>173.2</v>
      </c>
      <c r="G373" s="2">
        <v>179.5</v>
      </c>
      <c r="H373" s="2">
        <v>170</v>
      </c>
      <c r="I373" s="2">
        <v>172.2</v>
      </c>
      <c r="J373" s="2">
        <v>161</v>
      </c>
      <c r="K373" s="2">
        <v>175.6</v>
      </c>
      <c r="L373" s="2">
        <v>122.7</v>
      </c>
      <c r="M373" s="2">
        <v>218</v>
      </c>
      <c r="N373" s="2">
        <v>173.4</v>
      </c>
      <c r="O373" s="2">
        <v>194.2</v>
      </c>
      <c r="P373" s="2">
        <v>179.1</v>
      </c>
      <c r="Q373" s="2">
        <v>201</v>
      </c>
      <c r="R373" s="2">
        <v>187.3</v>
      </c>
      <c r="S373" s="2">
        <v>179.7</v>
      </c>
      <c r="T373" s="2">
        <v>186.2</v>
      </c>
      <c r="U373" s="2">
        <v>175.6</v>
      </c>
      <c r="V373" s="2">
        <v>182.8</v>
      </c>
      <c r="W373" s="2">
        <v>175.2</v>
      </c>
      <c r="X373" s="2">
        <v>185.7</v>
      </c>
      <c r="Y373" s="2">
        <v>164.8</v>
      </c>
      <c r="Z373" s="2">
        <v>171.2</v>
      </c>
      <c r="AA373" s="2">
        <v>177.1</v>
      </c>
      <c r="AB373" s="2">
        <v>185.2</v>
      </c>
      <c r="AC373" s="2">
        <v>175.7</v>
      </c>
      <c r="AD373" s="2">
        <v>179.1</v>
      </c>
    </row>
  </sheetData>
  <autoFilter ref="A1:AD373" xr:uid="{E20EF8E3-A28D-4B24-9C50-959AC09F8A2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9AB0-8472-4859-A377-668CF629E15E}">
  <dimension ref="A1:AI125"/>
  <sheetViews>
    <sheetView topLeftCell="W1" workbookViewId="0">
      <selection activeCell="AG2" sqref="AG2"/>
    </sheetView>
  </sheetViews>
  <sheetFormatPr defaultRowHeight="15" x14ac:dyDescent="0.25"/>
  <cols>
    <col min="1" max="1" width="12.140625" bestFit="1" customWidth="1"/>
    <col min="2" max="2" width="7.140625" customWidth="1"/>
    <col min="3" max="3" width="10.28515625" bestFit="1" customWidth="1"/>
    <col min="4" max="4" width="22.28515625" customWidth="1"/>
    <col min="5" max="5" width="15.140625" customWidth="1"/>
    <col min="7" max="7" width="19" customWidth="1"/>
    <col min="8" max="8" width="14.28515625" customWidth="1"/>
    <col min="10" max="10" width="13.140625" customWidth="1"/>
    <col min="11" max="11" width="21.28515625" customWidth="1"/>
    <col min="12" max="12" width="25.28515625" customWidth="1"/>
    <col min="14" max="14" width="25.42578125" customWidth="1"/>
    <col min="15" max="15" width="35.5703125" customWidth="1"/>
    <col min="16" max="16" width="21" customWidth="1"/>
    <col min="17" max="17" width="19" customWidth="1"/>
    <col min="18" max="18" width="28.7109375" customWidth="1"/>
    <col min="19" max="19" width="13.140625" customWidth="1"/>
    <col min="20" max="20" width="10.85546875" customWidth="1"/>
    <col min="21" max="21" width="11.42578125" customWidth="1"/>
    <col min="22" max="22" width="23" customWidth="1"/>
    <col min="23" max="23" width="21.28515625" customWidth="1"/>
    <col min="24" max="24" width="10.5703125" customWidth="1"/>
    <col min="25" max="25" width="15.140625" customWidth="1"/>
    <col min="26" max="26" width="30.5703125" customWidth="1"/>
    <col min="27" max="27" width="16.85546875" customWidth="1"/>
    <col min="29" max="29" width="29.85546875" customWidth="1"/>
    <col min="30" max="30" width="27.85546875" customWidth="1"/>
    <col min="31" max="31" width="12.140625" customWidth="1"/>
    <col min="32" max="32" width="25.85546875" customWidth="1"/>
    <col min="33" max="33" width="9.5703125" customWidth="1"/>
    <col min="34" max="34" width="16.140625" customWidth="1"/>
    <col min="35" max="35" width="15.7109375" customWidth="1"/>
  </cols>
  <sheetData>
    <row r="1" spans="1:35" s="43" customFormat="1" x14ac:dyDescent="0.25">
      <c r="A1" s="40" t="s">
        <v>0</v>
      </c>
      <c r="B1" s="41" t="s">
        <v>1</v>
      </c>
      <c r="C1" s="41" t="s">
        <v>2</v>
      </c>
      <c r="D1" s="41" t="s">
        <v>3</v>
      </c>
      <c r="E1" s="41" t="s">
        <v>4</v>
      </c>
      <c r="F1" s="41" t="s">
        <v>5</v>
      </c>
      <c r="G1" s="41" t="s">
        <v>6</v>
      </c>
      <c r="H1" s="41" t="s">
        <v>7</v>
      </c>
      <c r="I1" s="41" t="s">
        <v>8</v>
      </c>
      <c r="J1" s="41" t="s">
        <v>9</v>
      </c>
      <c r="K1" s="41" t="s">
        <v>10</v>
      </c>
      <c r="L1" s="41" t="s">
        <v>11</v>
      </c>
      <c r="M1" s="41" t="s">
        <v>12</v>
      </c>
      <c r="N1" s="41" t="s">
        <v>13</v>
      </c>
      <c r="O1" s="41" t="s">
        <v>14</v>
      </c>
      <c r="P1" s="41" t="s">
        <v>15</v>
      </c>
      <c r="Q1" s="41" t="s">
        <v>59</v>
      </c>
      <c r="R1" s="41" t="s">
        <v>16</v>
      </c>
      <c r="S1" s="41" t="s">
        <v>49</v>
      </c>
      <c r="T1" s="41" t="s">
        <v>17</v>
      </c>
      <c r="U1" s="41" t="s">
        <v>18</v>
      </c>
      <c r="V1" s="41" t="s">
        <v>19</v>
      </c>
      <c r="W1" s="41" t="s">
        <v>61</v>
      </c>
      <c r="X1" s="41" t="s">
        <v>20</v>
      </c>
      <c r="Y1" s="41" t="s">
        <v>21</v>
      </c>
      <c r="Z1" s="41" t="s">
        <v>22</v>
      </c>
      <c r="AA1" s="41" t="s">
        <v>60</v>
      </c>
      <c r="AB1" s="41" t="s">
        <v>23</v>
      </c>
      <c r="AC1" s="41" t="s">
        <v>24</v>
      </c>
      <c r="AD1" s="41" t="s">
        <v>25</v>
      </c>
      <c r="AE1" s="41" t="s">
        <v>26</v>
      </c>
      <c r="AF1" s="41" t="s">
        <v>27</v>
      </c>
      <c r="AG1" s="41" t="s">
        <v>50</v>
      </c>
      <c r="AH1" s="41" t="s">
        <v>28</v>
      </c>
      <c r="AI1" s="42" t="s">
        <v>29</v>
      </c>
    </row>
    <row r="2" spans="1:35" x14ac:dyDescent="0.25">
      <c r="A2" s="14" t="s">
        <v>34</v>
      </c>
      <c r="B2" s="2">
        <v>2013</v>
      </c>
      <c r="C2" s="2" t="s">
        <v>31</v>
      </c>
      <c r="D2" s="2">
        <v>108.4</v>
      </c>
      <c r="E2" s="2">
        <v>107.3</v>
      </c>
      <c r="F2" s="2">
        <v>110</v>
      </c>
      <c r="G2" s="2">
        <v>104.4</v>
      </c>
      <c r="H2" s="2">
        <v>105.1</v>
      </c>
      <c r="I2" s="2">
        <v>103.2</v>
      </c>
      <c r="J2" s="2">
        <v>102.2</v>
      </c>
      <c r="K2" s="2">
        <v>106</v>
      </c>
      <c r="L2" s="2">
        <v>106.2</v>
      </c>
      <c r="M2" s="2">
        <v>102.7</v>
      </c>
      <c r="N2" s="2">
        <v>104.9</v>
      </c>
      <c r="O2" s="2">
        <v>107.3</v>
      </c>
      <c r="P2" s="2">
        <v>105.6</v>
      </c>
      <c r="Q2" s="3">
        <f>SUM(D2:P2)</f>
        <v>1373.3000000000002</v>
      </c>
      <c r="R2" s="2">
        <v>105.1</v>
      </c>
      <c r="S2" s="2">
        <v>105.1</v>
      </c>
      <c r="T2" s="2">
        <v>106.3</v>
      </c>
      <c r="U2" s="2">
        <v>105.5</v>
      </c>
      <c r="V2" s="2">
        <v>106.2</v>
      </c>
      <c r="W2" s="3">
        <f>SUM(T2:V2)</f>
        <v>318</v>
      </c>
      <c r="X2" s="2">
        <v>100.3</v>
      </c>
      <c r="Y2" s="2">
        <v>105.5</v>
      </c>
      <c r="Z2" s="2">
        <v>104.8</v>
      </c>
      <c r="AA2" s="3">
        <f>SUM(X2,Z2)</f>
        <v>205.1</v>
      </c>
      <c r="AB2" s="2">
        <v>104</v>
      </c>
      <c r="AC2" s="2">
        <v>103.2</v>
      </c>
      <c r="AD2" s="2">
        <v>103.1</v>
      </c>
      <c r="AE2" s="2">
        <v>103.6</v>
      </c>
      <c r="AF2" s="2">
        <v>104.5</v>
      </c>
      <c r="AG2" s="3">
        <f>SUM(AF2,AD2)</f>
        <v>207.6</v>
      </c>
      <c r="AH2" s="2">
        <v>103.9</v>
      </c>
      <c r="AI2" s="15">
        <v>104.6</v>
      </c>
    </row>
    <row r="3" spans="1:35" x14ac:dyDescent="0.25">
      <c r="A3" s="14" t="s">
        <v>34</v>
      </c>
      <c r="B3" s="2">
        <v>2013</v>
      </c>
      <c r="C3" s="2" t="s">
        <v>35</v>
      </c>
      <c r="D3" s="2">
        <v>110.4</v>
      </c>
      <c r="E3" s="2">
        <v>110.2</v>
      </c>
      <c r="F3" s="2">
        <v>112.8</v>
      </c>
      <c r="G3" s="2">
        <v>104.9</v>
      </c>
      <c r="H3" s="2">
        <v>105.5</v>
      </c>
      <c r="I3" s="2">
        <v>103.6</v>
      </c>
      <c r="J3" s="2">
        <v>103.2</v>
      </c>
      <c r="K3" s="2">
        <v>105.3</v>
      </c>
      <c r="L3" s="2">
        <v>105.1</v>
      </c>
      <c r="M3" s="2">
        <v>102.8</v>
      </c>
      <c r="N3" s="2">
        <v>105.5</v>
      </c>
      <c r="O3" s="2">
        <v>108.3</v>
      </c>
      <c r="P3" s="2">
        <v>106.6</v>
      </c>
      <c r="Q3" s="2">
        <v>1384.2</v>
      </c>
      <c r="R3" s="2">
        <v>105.7</v>
      </c>
      <c r="S3" s="2">
        <v>105.7</v>
      </c>
      <c r="T3" s="2">
        <v>106.9</v>
      </c>
      <c r="U3" s="2">
        <v>106</v>
      </c>
      <c r="V3" s="2">
        <v>106.8</v>
      </c>
      <c r="W3" s="2">
        <v>319.7</v>
      </c>
      <c r="X3" s="2">
        <v>100.4</v>
      </c>
      <c r="Y3" s="2">
        <v>106</v>
      </c>
      <c r="Z3" s="2">
        <v>105.2</v>
      </c>
      <c r="AA3" s="2">
        <f t="shared" ref="AA3:AA66" si="0">SUM(X3,Z3)</f>
        <v>205.60000000000002</v>
      </c>
      <c r="AB3" s="2">
        <v>104.5</v>
      </c>
      <c r="AC3" s="2">
        <v>104.2</v>
      </c>
      <c r="AD3" s="2">
        <v>103.6</v>
      </c>
      <c r="AE3" s="2">
        <v>103.9</v>
      </c>
      <c r="AF3" s="2">
        <v>104.5</v>
      </c>
      <c r="AG3" s="2">
        <v>208.1</v>
      </c>
      <c r="AH3" s="2">
        <v>104.4</v>
      </c>
      <c r="AI3" s="15">
        <v>105.3</v>
      </c>
    </row>
    <row r="4" spans="1:35" x14ac:dyDescent="0.25">
      <c r="A4" s="14" t="s">
        <v>34</v>
      </c>
      <c r="B4" s="2">
        <v>2013</v>
      </c>
      <c r="C4" s="2" t="s">
        <v>36</v>
      </c>
      <c r="D4" s="2">
        <v>111.4</v>
      </c>
      <c r="E4" s="2">
        <v>109.7</v>
      </c>
      <c r="F4" s="2">
        <v>111.2</v>
      </c>
      <c r="G4" s="2">
        <v>105.1</v>
      </c>
      <c r="H4" s="2">
        <v>104.9</v>
      </c>
      <c r="I4" s="2">
        <v>105.3</v>
      </c>
      <c r="J4" s="2">
        <v>102.2</v>
      </c>
      <c r="K4" s="2">
        <v>105</v>
      </c>
      <c r="L4" s="2">
        <v>104.2</v>
      </c>
      <c r="M4" s="2">
        <v>103</v>
      </c>
      <c r="N4" s="2">
        <v>106.2</v>
      </c>
      <c r="O4" s="2">
        <v>108.9</v>
      </c>
      <c r="P4" s="2">
        <v>106.9</v>
      </c>
      <c r="Q4" s="2">
        <v>1384.0000000000002</v>
      </c>
      <c r="R4" s="2">
        <v>106.6</v>
      </c>
      <c r="S4" s="2">
        <v>106.6</v>
      </c>
      <c r="T4" s="2">
        <v>107.4</v>
      </c>
      <c r="U4" s="2">
        <v>106.5</v>
      </c>
      <c r="V4" s="2">
        <v>107.3</v>
      </c>
      <c r="W4" s="2">
        <v>321.2</v>
      </c>
      <c r="X4" s="2">
        <v>100.4</v>
      </c>
      <c r="Y4" s="2">
        <v>106.1</v>
      </c>
      <c r="Z4" s="2">
        <v>105.6</v>
      </c>
      <c r="AA4" s="2">
        <f t="shared" si="0"/>
        <v>206</v>
      </c>
      <c r="AB4" s="2">
        <v>104.9</v>
      </c>
      <c r="AC4" s="2">
        <v>105.1</v>
      </c>
      <c r="AD4" s="2">
        <v>103.7</v>
      </c>
      <c r="AE4" s="2">
        <v>104</v>
      </c>
      <c r="AF4" s="2">
        <v>104.3</v>
      </c>
      <c r="AG4" s="2">
        <v>208</v>
      </c>
      <c r="AH4" s="2">
        <v>104.7</v>
      </c>
      <c r="AI4" s="15">
        <v>105.5</v>
      </c>
    </row>
    <row r="5" spans="1:35" x14ac:dyDescent="0.25">
      <c r="A5" s="14" t="s">
        <v>34</v>
      </c>
      <c r="B5" s="2">
        <v>2013</v>
      </c>
      <c r="C5" s="2" t="s">
        <v>37</v>
      </c>
      <c r="D5" s="2">
        <v>111.6</v>
      </c>
      <c r="E5" s="2">
        <v>110.9</v>
      </c>
      <c r="F5" s="2">
        <v>106.6</v>
      </c>
      <c r="G5" s="2">
        <v>105.7</v>
      </c>
      <c r="H5" s="2">
        <v>104.4</v>
      </c>
      <c r="I5" s="2">
        <v>108.9</v>
      </c>
      <c r="J5" s="2">
        <v>105.5</v>
      </c>
      <c r="K5" s="2">
        <v>105.3</v>
      </c>
      <c r="L5" s="2">
        <v>103.5</v>
      </c>
      <c r="M5" s="2">
        <v>103.3</v>
      </c>
      <c r="N5" s="2">
        <v>107.2</v>
      </c>
      <c r="O5" s="2">
        <v>109.6</v>
      </c>
      <c r="P5" s="2">
        <v>107.7</v>
      </c>
      <c r="Q5" s="2">
        <v>1390.2</v>
      </c>
      <c r="R5" s="2">
        <v>107.5</v>
      </c>
      <c r="S5" s="2">
        <v>107.5</v>
      </c>
      <c r="T5" s="2">
        <v>108</v>
      </c>
      <c r="U5" s="2">
        <v>107</v>
      </c>
      <c r="V5" s="2">
        <v>107.9</v>
      </c>
      <c r="W5" s="2">
        <v>322.89999999999998</v>
      </c>
      <c r="X5" s="2">
        <v>100.5</v>
      </c>
      <c r="Y5" s="2">
        <v>106.5</v>
      </c>
      <c r="Z5" s="2">
        <v>106.3</v>
      </c>
      <c r="AA5" s="2">
        <f t="shared" si="0"/>
        <v>206.8</v>
      </c>
      <c r="AB5" s="2">
        <v>105.3</v>
      </c>
      <c r="AC5" s="2">
        <v>104.7</v>
      </c>
      <c r="AD5" s="2">
        <v>104.2</v>
      </c>
      <c r="AE5" s="2">
        <v>105</v>
      </c>
      <c r="AF5" s="2">
        <v>102.9</v>
      </c>
      <c r="AG5" s="2">
        <v>207.10000000000002</v>
      </c>
      <c r="AH5" s="2">
        <v>104.8</v>
      </c>
      <c r="AI5" s="15">
        <v>106.1</v>
      </c>
    </row>
    <row r="6" spans="1:35" x14ac:dyDescent="0.25">
      <c r="A6" s="14" t="s">
        <v>34</v>
      </c>
      <c r="B6" s="2">
        <v>2013</v>
      </c>
      <c r="C6" s="2" t="s">
        <v>38</v>
      </c>
      <c r="D6" s="2">
        <v>112.3</v>
      </c>
      <c r="E6" s="2">
        <v>111.3</v>
      </c>
      <c r="F6" s="2">
        <v>104.7</v>
      </c>
      <c r="G6" s="2">
        <v>106.8</v>
      </c>
      <c r="H6" s="2">
        <v>103.9</v>
      </c>
      <c r="I6" s="2">
        <v>109.3</v>
      </c>
      <c r="J6" s="2">
        <v>112.9</v>
      </c>
      <c r="K6" s="2">
        <v>105.8</v>
      </c>
      <c r="L6" s="2">
        <v>103.1</v>
      </c>
      <c r="M6" s="2">
        <v>104.3</v>
      </c>
      <c r="N6" s="2">
        <v>108.1</v>
      </c>
      <c r="O6" s="2">
        <v>110.5</v>
      </c>
      <c r="P6" s="2">
        <v>109.2</v>
      </c>
      <c r="Q6" s="2">
        <v>1402.1999999999998</v>
      </c>
      <c r="R6" s="2">
        <v>108.6</v>
      </c>
      <c r="S6" s="2">
        <v>108.6</v>
      </c>
      <c r="T6" s="2">
        <v>108.7</v>
      </c>
      <c r="U6" s="2">
        <v>107.4</v>
      </c>
      <c r="V6" s="2">
        <v>108.5</v>
      </c>
      <c r="W6" s="2">
        <v>324.60000000000002</v>
      </c>
      <c r="X6" s="2">
        <v>100.5</v>
      </c>
      <c r="Y6" s="2">
        <v>107.4</v>
      </c>
      <c r="Z6" s="2">
        <v>106.9</v>
      </c>
      <c r="AA6" s="2">
        <f t="shared" si="0"/>
        <v>207.4</v>
      </c>
      <c r="AB6" s="2">
        <v>105.9</v>
      </c>
      <c r="AC6" s="2">
        <v>104</v>
      </c>
      <c r="AD6" s="2">
        <v>104.8</v>
      </c>
      <c r="AE6" s="2">
        <v>105.6</v>
      </c>
      <c r="AF6" s="2">
        <v>102.3</v>
      </c>
      <c r="AG6" s="2">
        <v>207.1</v>
      </c>
      <c r="AH6" s="2">
        <v>104.8</v>
      </c>
      <c r="AI6" s="15">
        <v>106.9</v>
      </c>
    </row>
    <row r="7" spans="1:35" x14ac:dyDescent="0.25">
      <c r="A7" s="14" t="s">
        <v>34</v>
      </c>
      <c r="B7" s="2">
        <v>2013</v>
      </c>
      <c r="C7" s="2" t="s">
        <v>39</v>
      </c>
      <c r="D7" s="2">
        <v>113.8</v>
      </c>
      <c r="E7" s="2">
        <v>114.9</v>
      </c>
      <c r="F7" s="2">
        <v>109.8</v>
      </c>
      <c r="G7" s="2">
        <v>107.9</v>
      </c>
      <c r="H7" s="2">
        <v>104.2</v>
      </c>
      <c r="I7" s="2">
        <v>110.7</v>
      </c>
      <c r="J7" s="2">
        <v>126.7</v>
      </c>
      <c r="K7" s="2">
        <v>106.3</v>
      </c>
      <c r="L7" s="2">
        <v>103.2</v>
      </c>
      <c r="M7" s="2">
        <v>105.7</v>
      </c>
      <c r="N7" s="2">
        <v>109</v>
      </c>
      <c r="O7" s="2">
        <v>111.6</v>
      </c>
      <c r="P7" s="2">
        <v>112.2</v>
      </c>
      <c r="Q7" s="2">
        <v>1436</v>
      </c>
      <c r="R7" s="2">
        <v>109.5</v>
      </c>
      <c r="S7" s="2">
        <v>109.5</v>
      </c>
      <c r="T7" s="2">
        <v>109.5</v>
      </c>
      <c r="U7" s="2">
        <v>108.1</v>
      </c>
      <c r="V7" s="2">
        <v>109.3</v>
      </c>
      <c r="W7" s="2">
        <v>326.89999999999998</v>
      </c>
      <c r="X7" s="2">
        <v>106.6</v>
      </c>
      <c r="Y7" s="2">
        <v>108.3</v>
      </c>
      <c r="Z7" s="2">
        <v>107.6</v>
      </c>
      <c r="AA7" s="2">
        <f t="shared" si="0"/>
        <v>214.2</v>
      </c>
      <c r="AB7" s="2">
        <v>106.4</v>
      </c>
      <c r="AC7" s="2">
        <v>105.1</v>
      </c>
      <c r="AD7" s="2">
        <v>105.4</v>
      </c>
      <c r="AE7" s="2">
        <v>107.4</v>
      </c>
      <c r="AF7" s="2">
        <v>102.8</v>
      </c>
      <c r="AG7" s="2">
        <v>208.2</v>
      </c>
      <c r="AH7" s="2">
        <v>105.8</v>
      </c>
      <c r="AI7" s="15">
        <v>109.3</v>
      </c>
    </row>
    <row r="8" spans="1:35" x14ac:dyDescent="0.25">
      <c r="A8" s="14" t="s">
        <v>34</v>
      </c>
      <c r="B8" s="2">
        <v>2013</v>
      </c>
      <c r="C8" s="2" t="s">
        <v>40</v>
      </c>
      <c r="D8" s="2">
        <v>114.8</v>
      </c>
      <c r="E8" s="2">
        <v>116.4</v>
      </c>
      <c r="F8" s="2">
        <v>111.9</v>
      </c>
      <c r="G8" s="2">
        <v>108.9</v>
      </c>
      <c r="H8" s="2">
        <v>104.3</v>
      </c>
      <c r="I8" s="2">
        <v>111.7</v>
      </c>
      <c r="J8" s="2">
        <v>140</v>
      </c>
      <c r="K8" s="2">
        <v>106.4</v>
      </c>
      <c r="L8" s="2">
        <v>103.3</v>
      </c>
      <c r="M8" s="2">
        <v>106.8</v>
      </c>
      <c r="N8" s="2">
        <v>109.6</v>
      </c>
      <c r="O8" s="2">
        <v>112.6</v>
      </c>
      <c r="P8" s="2">
        <v>114.7</v>
      </c>
      <c r="Q8" s="2">
        <v>1461.3999999999999</v>
      </c>
      <c r="R8" s="2">
        <v>110.3</v>
      </c>
      <c r="S8" s="2">
        <v>110.3</v>
      </c>
      <c r="T8" s="2">
        <v>110.2</v>
      </c>
      <c r="U8" s="2">
        <v>108.8</v>
      </c>
      <c r="V8" s="2">
        <v>110</v>
      </c>
      <c r="W8" s="2">
        <v>329</v>
      </c>
      <c r="X8" s="2">
        <v>107.7</v>
      </c>
      <c r="Y8" s="2">
        <v>109.2</v>
      </c>
      <c r="Z8" s="2">
        <v>108.2</v>
      </c>
      <c r="AA8" s="2">
        <f t="shared" si="0"/>
        <v>215.9</v>
      </c>
      <c r="AB8" s="2">
        <v>107</v>
      </c>
      <c r="AC8" s="2">
        <v>107.1</v>
      </c>
      <c r="AD8" s="2">
        <v>106.1</v>
      </c>
      <c r="AE8" s="2">
        <v>109.1</v>
      </c>
      <c r="AF8" s="2">
        <v>102.8</v>
      </c>
      <c r="AG8" s="2">
        <v>208.89999999999998</v>
      </c>
      <c r="AH8" s="2">
        <v>106.9</v>
      </c>
      <c r="AI8" s="15">
        <v>111</v>
      </c>
    </row>
    <row r="9" spans="1:35" x14ac:dyDescent="0.25">
      <c r="A9" s="14" t="s">
        <v>34</v>
      </c>
      <c r="B9" s="2">
        <v>2013</v>
      </c>
      <c r="C9" s="2" t="s">
        <v>41</v>
      </c>
      <c r="D9" s="2">
        <v>115.6</v>
      </c>
      <c r="E9" s="2">
        <v>117.2</v>
      </c>
      <c r="F9" s="2">
        <v>111.7</v>
      </c>
      <c r="G9" s="2">
        <v>109.6</v>
      </c>
      <c r="H9" s="2">
        <v>104.5</v>
      </c>
      <c r="I9" s="2">
        <v>109.8</v>
      </c>
      <c r="J9" s="2">
        <v>151.80000000000001</v>
      </c>
      <c r="K9" s="2">
        <v>106.5</v>
      </c>
      <c r="L9" s="2">
        <v>103.1</v>
      </c>
      <c r="M9" s="2">
        <v>107.4</v>
      </c>
      <c r="N9" s="2">
        <v>110.2</v>
      </c>
      <c r="O9" s="2">
        <v>113.4</v>
      </c>
      <c r="P9" s="2">
        <v>116.6</v>
      </c>
      <c r="Q9" s="2">
        <v>1477.4</v>
      </c>
      <c r="R9" s="2">
        <v>111.2</v>
      </c>
      <c r="S9" s="2">
        <v>111.2</v>
      </c>
      <c r="T9" s="2">
        <v>111</v>
      </c>
      <c r="U9" s="2">
        <v>109.4</v>
      </c>
      <c r="V9" s="2">
        <v>110.7</v>
      </c>
      <c r="W9" s="2">
        <v>331.1</v>
      </c>
      <c r="X9" s="2">
        <v>108.9</v>
      </c>
      <c r="Y9" s="2">
        <v>109.7</v>
      </c>
      <c r="Z9" s="2">
        <v>108.7</v>
      </c>
      <c r="AA9" s="2">
        <f t="shared" si="0"/>
        <v>217.60000000000002</v>
      </c>
      <c r="AB9" s="2">
        <v>107.5</v>
      </c>
      <c r="AC9" s="2">
        <v>108</v>
      </c>
      <c r="AD9" s="2">
        <v>106.6</v>
      </c>
      <c r="AE9" s="2">
        <v>109.9</v>
      </c>
      <c r="AF9" s="2">
        <v>105.4</v>
      </c>
      <c r="AG9" s="2">
        <v>212</v>
      </c>
      <c r="AH9" s="2">
        <v>107.9</v>
      </c>
      <c r="AI9" s="15">
        <v>112.4</v>
      </c>
    </row>
    <row r="10" spans="1:35" x14ac:dyDescent="0.25">
      <c r="A10" s="14" t="s">
        <v>34</v>
      </c>
      <c r="B10" s="2">
        <v>2013</v>
      </c>
      <c r="C10" s="2" t="s">
        <v>42</v>
      </c>
      <c r="D10" s="2">
        <v>116.4</v>
      </c>
      <c r="E10" s="2">
        <v>116.9</v>
      </c>
      <c r="F10" s="2">
        <v>112.3</v>
      </c>
      <c r="G10" s="2">
        <v>110.5</v>
      </c>
      <c r="H10" s="2">
        <v>105.3</v>
      </c>
      <c r="I10" s="2">
        <v>107.3</v>
      </c>
      <c r="J10" s="2">
        <v>160.9</v>
      </c>
      <c r="K10" s="2">
        <v>107.1</v>
      </c>
      <c r="L10" s="2">
        <v>103.1</v>
      </c>
      <c r="M10" s="2">
        <v>108.3</v>
      </c>
      <c r="N10" s="2">
        <v>110.7</v>
      </c>
      <c r="O10" s="2">
        <v>114.6</v>
      </c>
      <c r="P10" s="2">
        <v>118.3</v>
      </c>
      <c r="Q10" s="2">
        <v>1491.6999999999998</v>
      </c>
      <c r="R10" s="2">
        <v>112</v>
      </c>
      <c r="S10" s="2">
        <v>112</v>
      </c>
      <c r="T10" s="2">
        <v>112.2</v>
      </c>
      <c r="U10" s="2">
        <v>110.4</v>
      </c>
      <c r="V10" s="2">
        <v>111.9</v>
      </c>
      <c r="W10" s="2">
        <v>334.5</v>
      </c>
      <c r="X10" s="2">
        <v>109.7</v>
      </c>
      <c r="Y10" s="2">
        <v>110.5</v>
      </c>
      <c r="Z10" s="2">
        <v>109.6</v>
      </c>
      <c r="AA10" s="2">
        <f t="shared" si="0"/>
        <v>219.3</v>
      </c>
      <c r="AB10" s="2">
        <v>108.1</v>
      </c>
      <c r="AC10" s="2">
        <v>109.9</v>
      </c>
      <c r="AD10" s="2">
        <v>107.5</v>
      </c>
      <c r="AE10" s="2">
        <v>110.6</v>
      </c>
      <c r="AF10" s="2">
        <v>106.8</v>
      </c>
      <c r="AG10" s="2">
        <v>214.3</v>
      </c>
      <c r="AH10" s="2">
        <v>109</v>
      </c>
      <c r="AI10" s="15">
        <v>113.7</v>
      </c>
    </row>
    <row r="11" spans="1:35" x14ac:dyDescent="0.25">
      <c r="A11" s="14" t="s">
        <v>34</v>
      </c>
      <c r="B11" s="2">
        <v>2013</v>
      </c>
      <c r="C11" s="2" t="s">
        <v>43</v>
      </c>
      <c r="D11" s="2">
        <v>117.1</v>
      </c>
      <c r="E11" s="2">
        <v>116.3</v>
      </c>
      <c r="F11" s="2">
        <v>113.3</v>
      </c>
      <c r="G11" s="2">
        <v>111.2</v>
      </c>
      <c r="H11" s="2">
        <v>105.7</v>
      </c>
      <c r="I11" s="2">
        <v>109.9</v>
      </c>
      <c r="J11" s="2">
        <v>171.2</v>
      </c>
      <c r="K11" s="2">
        <v>107.3</v>
      </c>
      <c r="L11" s="2">
        <v>102.7</v>
      </c>
      <c r="M11" s="2">
        <v>108.7</v>
      </c>
      <c r="N11" s="2">
        <v>111.2</v>
      </c>
      <c r="O11" s="2">
        <v>115.4</v>
      </c>
      <c r="P11" s="2">
        <v>120.2</v>
      </c>
      <c r="Q11" s="2">
        <v>1510.2000000000003</v>
      </c>
      <c r="R11" s="2">
        <v>112.5</v>
      </c>
      <c r="S11" s="2">
        <v>112.5</v>
      </c>
      <c r="T11" s="2">
        <v>113.2</v>
      </c>
      <c r="U11" s="2">
        <v>111.2</v>
      </c>
      <c r="V11" s="2">
        <v>112.8</v>
      </c>
      <c r="W11" s="2">
        <v>337.2</v>
      </c>
      <c r="X11" s="2">
        <v>110.5</v>
      </c>
      <c r="Y11" s="2">
        <v>110.9</v>
      </c>
      <c r="Z11" s="2">
        <v>110.3</v>
      </c>
      <c r="AA11" s="2">
        <f t="shared" si="0"/>
        <v>220.8</v>
      </c>
      <c r="AB11" s="2">
        <v>108.6</v>
      </c>
      <c r="AC11" s="2">
        <v>109.5</v>
      </c>
      <c r="AD11" s="2">
        <v>108.1</v>
      </c>
      <c r="AE11" s="2">
        <v>110.8</v>
      </c>
      <c r="AF11" s="2">
        <v>107.4</v>
      </c>
      <c r="AG11" s="2">
        <v>215.5</v>
      </c>
      <c r="AH11" s="2">
        <v>109.2</v>
      </c>
      <c r="AI11" s="15">
        <v>114.8</v>
      </c>
    </row>
    <row r="12" spans="1:35" x14ac:dyDescent="0.25">
      <c r="A12" s="14" t="s">
        <v>34</v>
      </c>
      <c r="B12" s="2">
        <v>2013</v>
      </c>
      <c r="C12" s="2" t="s">
        <v>45</v>
      </c>
      <c r="D12" s="2">
        <v>118.1</v>
      </c>
      <c r="E12" s="2">
        <v>115.4</v>
      </c>
      <c r="F12" s="2">
        <v>118.7</v>
      </c>
      <c r="G12" s="2">
        <v>112.5</v>
      </c>
      <c r="H12" s="2">
        <v>106.8</v>
      </c>
      <c r="I12" s="2">
        <v>113.5</v>
      </c>
      <c r="J12" s="2">
        <v>183.1</v>
      </c>
      <c r="K12" s="2">
        <v>108.2</v>
      </c>
      <c r="L12" s="2">
        <v>102.2</v>
      </c>
      <c r="M12" s="2">
        <v>109.4</v>
      </c>
      <c r="N12" s="2">
        <v>111.8</v>
      </c>
      <c r="O12" s="2">
        <v>116.5</v>
      </c>
      <c r="P12" s="2">
        <v>122.6</v>
      </c>
      <c r="Q12" s="2">
        <v>1538.8</v>
      </c>
      <c r="R12" s="2">
        <v>113.1</v>
      </c>
      <c r="S12" s="2">
        <v>113.1</v>
      </c>
      <c r="T12" s="2">
        <v>114.2</v>
      </c>
      <c r="U12" s="2">
        <v>111.9</v>
      </c>
      <c r="V12" s="2">
        <v>113.8</v>
      </c>
      <c r="W12" s="2">
        <v>339.90000000000003</v>
      </c>
      <c r="X12" s="2">
        <v>111.1</v>
      </c>
      <c r="Y12" s="2">
        <v>111.6</v>
      </c>
      <c r="Z12" s="2">
        <v>111.1</v>
      </c>
      <c r="AA12" s="2">
        <f t="shared" si="0"/>
        <v>222.2</v>
      </c>
      <c r="AB12" s="2">
        <v>109.3</v>
      </c>
      <c r="AC12" s="2">
        <v>109.5</v>
      </c>
      <c r="AD12" s="2">
        <v>108.6</v>
      </c>
      <c r="AE12" s="2">
        <v>111.2</v>
      </c>
      <c r="AF12" s="2">
        <v>108.1</v>
      </c>
      <c r="AG12" s="2">
        <v>216.7</v>
      </c>
      <c r="AH12" s="2">
        <v>109.7</v>
      </c>
      <c r="AI12" s="15">
        <v>116.3</v>
      </c>
    </row>
    <row r="13" spans="1:35" x14ac:dyDescent="0.25">
      <c r="A13" s="14" t="s">
        <v>34</v>
      </c>
      <c r="B13" s="2">
        <v>2013</v>
      </c>
      <c r="C13" s="2" t="s">
        <v>46</v>
      </c>
      <c r="D13" s="2">
        <v>119.1</v>
      </c>
      <c r="E13" s="2">
        <v>116.7</v>
      </c>
      <c r="F13" s="2">
        <v>123.5</v>
      </c>
      <c r="G13" s="2">
        <v>113.4</v>
      </c>
      <c r="H13" s="2">
        <v>107.3</v>
      </c>
      <c r="I13" s="2">
        <v>113.3</v>
      </c>
      <c r="J13" s="2">
        <v>145.4</v>
      </c>
      <c r="K13" s="2">
        <v>108.7</v>
      </c>
      <c r="L13" s="2">
        <v>101.5</v>
      </c>
      <c r="M13" s="2">
        <v>110.5</v>
      </c>
      <c r="N13" s="2">
        <v>112.1</v>
      </c>
      <c r="O13" s="2">
        <v>117.4</v>
      </c>
      <c r="P13" s="2">
        <v>118.4</v>
      </c>
      <c r="Q13" s="2">
        <v>1507.3000000000002</v>
      </c>
      <c r="R13" s="2">
        <v>114</v>
      </c>
      <c r="S13" s="2">
        <v>114</v>
      </c>
      <c r="T13" s="2">
        <v>115.2</v>
      </c>
      <c r="U13" s="2">
        <v>112.7</v>
      </c>
      <c r="V13" s="2">
        <v>114.8</v>
      </c>
      <c r="W13" s="2">
        <v>342.7</v>
      </c>
      <c r="X13" s="2">
        <v>110.7</v>
      </c>
      <c r="Y13" s="2">
        <v>111.9</v>
      </c>
      <c r="Z13" s="2">
        <v>111.7</v>
      </c>
      <c r="AA13" s="2">
        <f t="shared" si="0"/>
        <v>222.4</v>
      </c>
      <c r="AB13" s="2">
        <v>109.7</v>
      </c>
      <c r="AC13" s="2">
        <v>109.8</v>
      </c>
      <c r="AD13" s="2">
        <v>109</v>
      </c>
      <c r="AE13" s="2">
        <v>111.5</v>
      </c>
      <c r="AF13" s="2">
        <v>107.9</v>
      </c>
      <c r="AG13" s="2">
        <v>216.9</v>
      </c>
      <c r="AH13" s="2">
        <v>110</v>
      </c>
      <c r="AI13" s="15">
        <v>114.5</v>
      </c>
    </row>
    <row r="14" spans="1:35" x14ac:dyDescent="0.25">
      <c r="A14" s="14" t="s">
        <v>34</v>
      </c>
      <c r="B14" s="2">
        <v>2014</v>
      </c>
      <c r="C14" s="2" t="s">
        <v>31</v>
      </c>
      <c r="D14" s="2">
        <v>119.6</v>
      </c>
      <c r="E14" s="2">
        <v>118.8</v>
      </c>
      <c r="F14" s="2">
        <v>124.1</v>
      </c>
      <c r="G14" s="2">
        <v>114.1</v>
      </c>
      <c r="H14" s="2">
        <v>106.8</v>
      </c>
      <c r="I14" s="2">
        <v>113.9</v>
      </c>
      <c r="J14" s="2">
        <v>122.2</v>
      </c>
      <c r="K14" s="2">
        <v>108.9</v>
      </c>
      <c r="L14" s="2">
        <v>100.2</v>
      </c>
      <c r="M14" s="2">
        <v>111</v>
      </c>
      <c r="N14" s="2">
        <v>112.3</v>
      </c>
      <c r="O14" s="2">
        <v>118.1</v>
      </c>
      <c r="P14" s="2">
        <v>115.8</v>
      </c>
      <c r="Q14" s="2">
        <v>1485.7999999999997</v>
      </c>
      <c r="R14" s="2">
        <v>114.5</v>
      </c>
      <c r="S14" s="2">
        <v>114.5</v>
      </c>
      <c r="T14" s="2">
        <v>115.8</v>
      </c>
      <c r="U14" s="2">
        <v>113.2</v>
      </c>
      <c r="V14" s="2">
        <v>115.4</v>
      </c>
      <c r="W14" s="2">
        <v>344.4</v>
      </c>
      <c r="X14" s="2">
        <v>111.6</v>
      </c>
      <c r="Y14" s="2">
        <v>112.2</v>
      </c>
      <c r="Z14" s="2">
        <v>112.3</v>
      </c>
      <c r="AA14" s="2">
        <f t="shared" si="0"/>
        <v>223.89999999999998</v>
      </c>
      <c r="AB14" s="2">
        <v>110.3</v>
      </c>
      <c r="AC14" s="2">
        <v>110.7</v>
      </c>
      <c r="AD14" s="2">
        <v>109.7</v>
      </c>
      <c r="AE14" s="2">
        <v>111.6</v>
      </c>
      <c r="AF14" s="2">
        <v>108.2</v>
      </c>
      <c r="AG14" s="2">
        <v>217.9</v>
      </c>
      <c r="AH14" s="2">
        <v>110.6</v>
      </c>
      <c r="AI14" s="15">
        <v>113.6</v>
      </c>
    </row>
    <row r="15" spans="1:35" x14ac:dyDescent="0.25">
      <c r="A15" s="14" t="s">
        <v>34</v>
      </c>
      <c r="B15" s="2">
        <v>2014</v>
      </c>
      <c r="C15" s="2" t="s">
        <v>35</v>
      </c>
      <c r="D15" s="2">
        <v>120.2</v>
      </c>
      <c r="E15" s="2">
        <v>119.2</v>
      </c>
      <c r="F15" s="2">
        <v>122.5</v>
      </c>
      <c r="G15" s="2">
        <v>115.1</v>
      </c>
      <c r="H15" s="2">
        <v>106.6</v>
      </c>
      <c r="I15" s="2">
        <v>115.4</v>
      </c>
      <c r="J15" s="2">
        <v>114.5</v>
      </c>
      <c r="K15" s="2">
        <v>109.3</v>
      </c>
      <c r="L15" s="2">
        <v>99.2</v>
      </c>
      <c r="M15" s="2">
        <v>111.4</v>
      </c>
      <c r="N15" s="2">
        <v>112.6</v>
      </c>
      <c r="O15" s="2">
        <v>118.8</v>
      </c>
      <c r="P15" s="2">
        <v>115.3</v>
      </c>
      <c r="Q15" s="2">
        <v>1480.1</v>
      </c>
      <c r="R15" s="2">
        <v>114.7</v>
      </c>
      <c r="S15" s="2">
        <v>114.7</v>
      </c>
      <c r="T15" s="2">
        <v>116.4</v>
      </c>
      <c r="U15" s="2">
        <v>113.3</v>
      </c>
      <c r="V15" s="2">
        <v>115.9</v>
      </c>
      <c r="W15" s="2">
        <v>345.6</v>
      </c>
      <c r="X15" s="2">
        <v>112.5</v>
      </c>
      <c r="Y15" s="2">
        <v>112.4</v>
      </c>
      <c r="Z15" s="2">
        <v>112.8</v>
      </c>
      <c r="AA15" s="2">
        <f t="shared" si="0"/>
        <v>225.3</v>
      </c>
      <c r="AB15" s="2">
        <v>110.7</v>
      </c>
      <c r="AC15" s="2">
        <v>111.1</v>
      </c>
      <c r="AD15" s="2">
        <v>110.1</v>
      </c>
      <c r="AE15" s="2">
        <v>111.8</v>
      </c>
      <c r="AF15" s="2">
        <v>108.7</v>
      </c>
      <c r="AG15" s="2">
        <v>218.8</v>
      </c>
      <c r="AH15" s="2">
        <v>110.9</v>
      </c>
      <c r="AI15" s="15">
        <v>113.6</v>
      </c>
    </row>
    <row r="16" spans="1:35" x14ac:dyDescent="0.25">
      <c r="A16" s="14" t="s">
        <v>34</v>
      </c>
      <c r="B16" s="2">
        <v>2014</v>
      </c>
      <c r="C16" s="2" t="s">
        <v>36</v>
      </c>
      <c r="D16" s="2">
        <v>120.7</v>
      </c>
      <c r="E16" s="2">
        <v>119.3</v>
      </c>
      <c r="F16" s="2">
        <v>121</v>
      </c>
      <c r="G16" s="2">
        <v>116.1</v>
      </c>
      <c r="H16" s="2">
        <v>106.9</v>
      </c>
      <c r="I16" s="2">
        <v>118.7</v>
      </c>
      <c r="J16" s="2">
        <v>116.3</v>
      </c>
      <c r="K16" s="2">
        <v>109.8</v>
      </c>
      <c r="L16" s="2">
        <v>99.6</v>
      </c>
      <c r="M16" s="2">
        <v>111.8</v>
      </c>
      <c r="N16" s="2">
        <v>112.7</v>
      </c>
      <c r="O16" s="2">
        <v>119.3</v>
      </c>
      <c r="P16" s="2">
        <v>116.1</v>
      </c>
      <c r="Q16" s="2">
        <v>1488.2999999999997</v>
      </c>
      <c r="R16" s="2">
        <v>115.2</v>
      </c>
      <c r="S16" s="2">
        <v>115.2</v>
      </c>
      <c r="T16" s="2">
        <v>116.8</v>
      </c>
      <c r="U16" s="2">
        <v>113.7</v>
      </c>
      <c r="V16" s="2">
        <v>116.4</v>
      </c>
      <c r="W16" s="2">
        <v>346.9</v>
      </c>
      <c r="X16" s="2">
        <v>113.2</v>
      </c>
      <c r="Y16" s="2">
        <v>112.5</v>
      </c>
      <c r="Z16" s="2">
        <v>113.2</v>
      </c>
      <c r="AA16" s="2">
        <f t="shared" si="0"/>
        <v>226.4</v>
      </c>
      <c r="AB16" s="2">
        <v>111.2</v>
      </c>
      <c r="AC16" s="2">
        <v>111.4</v>
      </c>
      <c r="AD16" s="2">
        <v>110.6</v>
      </c>
      <c r="AE16" s="2">
        <v>112</v>
      </c>
      <c r="AF16" s="2">
        <v>109</v>
      </c>
      <c r="AG16" s="2">
        <v>219.6</v>
      </c>
      <c r="AH16" s="2">
        <v>111.3</v>
      </c>
      <c r="AI16" s="15">
        <v>114.2</v>
      </c>
    </row>
    <row r="17" spans="1:35" x14ac:dyDescent="0.25">
      <c r="A17" s="14" t="s">
        <v>34</v>
      </c>
      <c r="B17" s="2">
        <v>2014</v>
      </c>
      <c r="C17" s="2" t="s">
        <v>37</v>
      </c>
      <c r="D17" s="2">
        <v>120.9</v>
      </c>
      <c r="E17" s="2">
        <v>119.9</v>
      </c>
      <c r="F17" s="2">
        <v>116.2</v>
      </c>
      <c r="G17" s="2">
        <v>117</v>
      </c>
      <c r="H17" s="2">
        <v>107.3</v>
      </c>
      <c r="I17" s="2">
        <v>126.1</v>
      </c>
      <c r="J17" s="2">
        <v>120.7</v>
      </c>
      <c r="K17" s="2">
        <v>111</v>
      </c>
      <c r="L17" s="2">
        <v>101.8</v>
      </c>
      <c r="M17" s="2">
        <v>112.6</v>
      </c>
      <c r="N17" s="2">
        <v>113.2</v>
      </c>
      <c r="O17" s="2">
        <v>119.8</v>
      </c>
      <c r="P17" s="2">
        <v>117.6</v>
      </c>
      <c r="Q17" s="2">
        <v>1504.1</v>
      </c>
      <c r="R17" s="2">
        <v>116</v>
      </c>
      <c r="S17" s="2">
        <v>116</v>
      </c>
      <c r="T17" s="2">
        <v>117.4</v>
      </c>
      <c r="U17" s="2">
        <v>114.6</v>
      </c>
      <c r="V17" s="2">
        <v>117</v>
      </c>
      <c r="W17" s="2">
        <v>349</v>
      </c>
      <c r="X17" s="2">
        <v>113.9</v>
      </c>
      <c r="Y17" s="2">
        <v>112.5</v>
      </c>
      <c r="Z17" s="2">
        <v>113.6</v>
      </c>
      <c r="AA17" s="2">
        <f t="shared" si="0"/>
        <v>227.5</v>
      </c>
      <c r="AB17" s="2">
        <v>111.5</v>
      </c>
      <c r="AC17" s="2">
        <v>111.2</v>
      </c>
      <c r="AD17" s="2">
        <v>110.9</v>
      </c>
      <c r="AE17" s="2">
        <v>112.7</v>
      </c>
      <c r="AF17" s="2">
        <v>109</v>
      </c>
      <c r="AG17" s="2">
        <v>219.9</v>
      </c>
      <c r="AH17" s="2">
        <v>111.5</v>
      </c>
      <c r="AI17" s="15">
        <v>115.1</v>
      </c>
    </row>
    <row r="18" spans="1:35" x14ac:dyDescent="0.25">
      <c r="A18" s="14" t="s">
        <v>34</v>
      </c>
      <c r="B18" s="2">
        <v>2014</v>
      </c>
      <c r="C18" s="2" t="s">
        <v>38</v>
      </c>
      <c r="D18" s="2">
        <v>121.1</v>
      </c>
      <c r="E18" s="2">
        <v>121.6</v>
      </c>
      <c r="F18" s="2">
        <v>115.9</v>
      </c>
      <c r="G18" s="2">
        <v>118.4</v>
      </c>
      <c r="H18" s="2">
        <v>107.7</v>
      </c>
      <c r="I18" s="2">
        <v>127.7</v>
      </c>
      <c r="J18" s="2">
        <v>125</v>
      </c>
      <c r="K18" s="2">
        <v>111.9</v>
      </c>
      <c r="L18" s="2">
        <v>102.8</v>
      </c>
      <c r="M18" s="2">
        <v>113.4</v>
      </c>
      <c r="N18" s="2">
        <v>113.7</v>
      </c>
      <c r="O18" s="2">
        <v>120.4</v>
      </c>
      <c r="P18" s="2">
        <v>118.9</v>
      </c>
      <c r="Q18" s="2">
        <v>1518.5000000000005</v>
      </c>
      <c r="R18" s="2">
        <v>116.8</v>
      </c>
      <c r="S18" s="2">
        <v>116.8</v>
      </c>
      <c r="T18" s="2">
        <v>118</v>
      </c>
      <c r="U18" s="2">
        <v>115.2</v>
      </c>
      <c r="V18" s="2">
        <v>117.6</v>
      </c>
      <c r="W18" s="2">
        <v>350.79999999999995</v>
      </c>
      <c r="X18" s="2">
        <v>114.3</v>
      </c>
      <c r="Y18" s="2">
        <v>112.5</v>
      </c>
      <c r="Z18" s="2">
        <v>114.1</v>
      </c>
      <c r="AA18" s="2">
        <f t="shared" si="0"/>
        <v>228.39999999999998</v>
      </c>
      <c r="AB18" s="2">
        <v>111.8</v>
      </c>
      <c r="AC18" s="2">
        <v>111.3</v>
      </c>
      <c r="AD18" s="2">
        <v>111.2</v>
      </c>
      <c r="AE18" s="2">
        <v>113</v>
      </c>
      <c r="AF18" s="2">
        <v>109.1</v>
      </c>
      <c r="AG18" s="2">
        <v>220.3</v>
      </c>
      <c r="AH18" s="2">
        <v>111.8</v>
      </c>
      <c r="AI18" s="15">
        <v>115.8</v>
      </c>
    </row>
    <row r="19" spans="1:35" x14ac:dyDescent="0.25">
      <c r="A19" s="14" t="s">
        <v>34</v>
      </c>
      <c r="B19" s="2">
        <v>2014</v>
      </c>
      <c r="C19" s="2" t="s">
        <v>39</v>
      </c>
      <c r="D19" s="2">
        <v>121.5</v>
      </c>
      <c r="E19" s="2">
        <v>123.1</v>
      </c>
      <c r="F19" s="2">
        <v>115.8</v>
      </c>
      <c r="G19" s="2">
        <v>119.7</v>
      </c>
      <c r="H19" s="2">
        <v>107.8</v>
      </c>
      <c r="I19" s="2">
        <v>128.30000000000001</v>
      </c>
      <c r="J19" s="2">
        <v>132.1</v>
      </c>
      <c r="K19" s="2">
        <v>112.4</v>
      </c>
      <c r="L19" s="2">
        <v>102.9</v>
      </c>
      <c r="M19" s="2">
        <v>114.3</v>
      </c>
      <c r="N19" s="2">
        <v>114.2</v>
      </c>
      <c r="O19" s="2">
        <v>121.2</v>
      </c>
      <c r="P19" s="2">
        <v>120.4</v>
      </c>
      <c r="Q19" s="2">
        <v>1533.7000000000003</v>
      </c>
      <c r="R19" s="2">
        <v>117.8</v>
      </c>
      <c r="S19" s="2">
        <v>117.8</v>
      </c>
      <c r="T19" s="2">
        <v>118.8</v>
      </c>
      <c r="U19" s="2">
        <v>115.6</v>
      </c>
      <c r="V19" s="2">
        <v>118.3</v>
      </c>
      <c r="W19" s="2">
        <v>352.7</v>
      </c>
      <c r="X19" s="2">
        <v>113.9</v>
      </c>
      <c r="Y19" s="2">
        <v>113.2</v>
      </c>
      <c r="Z19" s="2">
        <v>114.6</v>
      </c>
      <c r="AA19" s="2">
        <f t="shared" si="0"/>
        <v>228.5</v>
      </c>
      <c r="AB19" s="2">
        <v>112.3</v>
      </c>
      <c r="AC19" s="2">
        <v>111.8</v>
      </c>
      <c r="AD19" s="2">
        <v>111.6</v>
      </c>
      <c r="AE19" s="2">
        <v>114.8</v>
      </c>
      <c r="AF19" s="2">
        <v>108.3</v>
      </c>
      <c r="AG19" s="2">
        <v>219.89999999999998</v>
      </c>
      <c r="AH19" s="2">
        <v>112.3</v>
      </c>
      <c r="AI19" s="15">
        <v>116.7</v>
      </c>
    </row>
    <row r="20" spans="1:35" x14ac:dyDescent="0.25">
      <c r="A20" s="14" t="s">
        <v>34</v>
      </c>
      <c r="B20" s="2">
        <v>2014</v>
      </c>
      <c r="C20" s="2" t="s">
        <v>40</v>
      </c>
      <c r="D20" s="2">
        <v>122.4</v>
      </c>
      <c r="E20" s="2">
        <v>123.9</v>
      </c>
      <c r="F20" s="2">
        <v>117.8</v>
      </c>
      <c r="G20" s="2">
        <v>121</v>
      </c>
      <c r="H20" s="2">
        <v>107.9</v>
      </c>
      <c r="I20" s="2">
        <v>131.19999999999999</v>
      </c>
      <c r="J20" s="2">
        <v>157.69999999999999</v>
      </c>
      <c r="K20" s="2">
        <v>113.2</v>
      </c>
      <c r="L20" s="2">
        <v>104.1</v>
      </c>
      <c r="M20" s="2">
        <v>115.5</v>
      </c>
      <c r="N20" s="2">
        <v>114.8</v>
      </c>
      <c r="O20" s="2">
        <v>122.1</v>
      </c>
      <c r="P20" s="2">
        <v>124.7</v>
      </c>
      <c r="Q20" s="2">
        <v>1576.3</v>
      </c>
      <c r="R20" s="2">
        <v>118.8</v>
      </c>
      <c r="S20" s="2">
        <v>118.8</v>
      </c>
      <c r="T20" s="2">
        <v>119.6</v>
      </c>
      <c r="U20" s="2">
        <v>116.3</v>
      </c>
      <c r="V20" s="2">
        <v>119.1</v>
      </c>
      <c r="W20" s="2">
        <v>355</v>
      </c>
      <c r="X20" s="2">
        <v>114.8</v>
      </c>
      <c r="Y20" s="2">
        <v>113.9</v>
      </c>
      <c r="Z20" s="2">
        <v>115.2</v>
      </c>
      <c r="AA20" s="2">
        <f t="shared" si="0"/>
        <v>230</v>
      </c>
      <c r="AB20" s="2">
        <v>112.7</v>
      </c>
      <c r="AC20" s="2">
        <v>113.1</v>
      </c>
      <c r="AD20" s="2">
        <v>112.1</v>
      </c>
      <c r="AE20" s="2">
        <v>116.8</v>
      </c>
      <c r="AF20" s="2">
        <v>109.2</v>
      </c>
      <c r="AG20" s="2">
        <v>221.3</v>
      </c>
      <c r="AH20" s="2">
        <v>113.3</v>
      </c>
      <c r="AI20" s="15">
        <v>119.2</v>
      </c>
    </row>
    <row r="21" spans="1:35" x14ac:dyDescent="0.25">
      <c r="A21" s="14" t="s">
        <v>34</v>
      </c>
      <c r="B21" s="2">
        <v>2014</v>
      </c>
      <c r="C21" s="2" t="s">
        <v>41</v>
      </c>
      <c r="D21" s="2">
        <v>122.7</v>
      </c>
      <c r="E21" s="2">
        <v>124.4</v>
      </c>
      <c r="F21" s="2">
        <v>117.3</v>
      </c>
      <c r="G21" s="2">
        <v>122</v>
      </c>
      <c r="H21" s="2">
        <v>108</v>
      </c>
      <c r="I21" s="2">
        <v>131.1</v>
      </c>
      <c r="J21" s="2">
        <v>168.2</v>
      </c>
      <c r="K21" s="2">
        <v>114.5</v>
      </c>
      <c r="L21" s="2">
        <v>104.3</v>
      </c>
      <c r="M21" s="2">
        <v>117.1</v>
      </c>
      <c r="N21" s="2">
        <v>115.2</v>
      </c>
      <c r="O21" s="2">
        <v>123.1</v>
      </c>
      <c r="P21" s="2">
        <v>126.6</v>
      </c>
      <c r="Q21" s="2">
        <v>1594.4999999999998</v>
      </c>
      <c r="R21" s="2">
        <v>119.9</v>
      </c>
      <c r="S21" s="2">
        <v>119.9</v>
      </c>
      <c r="T21" s="2">
        <v>120</v>
      </c>
      <c r="U21" s="2">
        <v>116.8</v>
      </c>
      <c r="V21" s="2">
        <v>119.6</v>
      </c>
      <c r="W21" s="2">
        <v>356.4</v>
      </c>
      <c r="X21" s="2">
        <v>115.5</v>
      </c>
      <c r="Y21" s="2">
        <v>114</v>
      </c>
      <c r="Z21" s="2">
        <v>115.6</v>
      </c>
      <c r="AA21" s="2">
        <f t="shared" si="0"/>
        <v>231.1</v>
      </c>
      <c r="AB21" s="2">
        <v>113.3</v>
      </c>
      <c r="AC21" s="2">
        <v>112.8</v>
      </c>
      <c r="AD21" s="2">
        <v>112.6</v>
      </c>
      <c r="AE21" s="2">
        <v>118</v>
      </c>
      <c r="AF21" s="2">
        <v>109.9</v>
      </c>
      <c r="AG21" s="2">
        <v>222.5</v>
      </c>
      <c r="AH21" s="2">
        <v>113.7</v>
      </c>
      <c r="AI21" s="15">
        <v>120.3</v>
      </c>
    </row>
    <row r="22" spans="1:35" x14ac:dyDescent="0.25">
      <c r="A22" s="14" t="s">
        <v>34</v>
      </c>
      <c r="B22" s="2">
        <v>2014</v>
      </c>
      <c r="C22" s="2" t="s">
        <v>42</v>
      </c>
      <c r="D22" s="2">
        <v>122.9</v>
      </c>
      <c r="E22" s="2">
        <v>123.5</v>
      </c>
      <c r="F22" s="2">
        <v>117.3</v>
      </c>
      <c r="G22" s="2">
        <v>122.7</v>
      </c>
      <c r="H22" s="2">
        <v>107.9</v>
      </c>
      <c r="I22" s="2">
        <v>127.3</v>
      </c>
      <c r="J22" s="2">
        <v>162.1</v>
      </c>
      <c r="K22" s="2">
        <v>115.6</v>
      </c>
      <c r="L22" s="2">
        <v>103.8</v>
      </c>
      <c r="M22" s="2">
        <v>117.6</v>
      </c>
      <c r="N22" s="2">
        <v>115.8</v>
      </c>
      <c r="O22" s="2">
        <v>123.8</v>
      </c>
      <c r="P22" s="2">
        <v>125.8</v>
      </c>
      <c r="Q22" s="2">
        <v>1586.0999999999997</v>
      </c>
      <c r="R22" s="2">
        <v>120.8</v>
      </c>
      <c r="S22" s="2">
        <v>120.8</v>
      </c>
      <c r="T22" s="2">
        <v>120.7</v>
      </c>
      <c r="U22" s="2">
        <v>117.2</v>
      </c>
      <c r="V22" s="2">
        <v>120.1</v>
      </c>
      <c r="W22" s="2">
        <v>358</v>
      </c>
      <c r="X22" s="2">
        <v>116.1</v>
      </c>
      <c r="Y22" s="2">
        <v>114.3</v>
      </c>
      <c r="Z22" s="2">
        <v>116.1</v>
      </c>
      <c r="AA22" s="2">
        <f t="shared" si="0"/>
        <v>232.2</v>
      </c>
      <c r="AB22" s="2">
        <v>113.7</v>
      </c>
      <c r="AC22" s="2">
        <v>112</v>
      </c>
      <c r="AD22" s="2">
        <v>113.1</v>
      </c>
      <c r="AE22" s="2">
        <v>118.6</v>
      </c>
      <c r="AF22" s="2">
        <v>109.5</v>
      </c>
      <c r="AG22" s="2">
        <v>222.6</v>
      </c>
      <c r="AH22" s="2">
        <v>113.7</v>
      </c>
      <c r="AI22" s="15">
        <v>120.1</v>
      </c>
    </row>
    <row r="23" spans="1:35" x14ac:dyDescent="0.25">
      <c r="A23" s="14" t="s">
        <v>34</v>
      </c>
      <c r="B23" s="2">
        <v>2014</v>
      </c>
      <c r="C23" s="2" t="s">
        <v>43</v>
      </c>
      <c r="D23" s="2">
        <v>123.2</v>
      </c>
      <c r="E23" s="2">
        <v>123.8</v>
      </c>
      <c r="F23" s="2">
        <v>118.1</v>
      </c>
      <c r="G23" s="2">
        <v>123.2</v>
      </c>
      <c r="H23" s="2">
        <v>107.9</v>
      </c>
      <c r="I23" s="2">
        <v>126.4</v>
      </c>
      <c r="J23" s="2">
        <v>156.80000000000001</v>
      </c>
      <c r="K23" s="2">
        <v>116.1</v>
      </c>
      <c r="L23" s="2">
        <v>103.1</v>
      </c>
      <c r="M23" s="2">
        <v>118.1</v>
      </c>
      <c r="N23" s="2">
        <v>116.1</v>
      </c>
      <c r="O23" s="2">
        <v>124.5</v>
      </c>
      <c r="P23" s="2">
        <v>125.4</v>
      </c>
      <c r="Q23" s="2">
        <v>1582.7</v>
      </c>
      <c r="R23" s="2">
        <v>121.1</v>
      </c>
      <c r="S23" s="2">
        <v>121.1</v>
      </c>
      <c r="T23" s="2">
        <v>121.5</v>
      </c>
      <c r="U23" s="2">
        <v>118.1</v>
      </c>
      <c r="V23" s="2">
        <v>121</v>
      </c>
      <c r="W23" s="2">
        <v>360.6</v>
      </c>
      <c r="X23" s="2">
        <v>116.7</v>
      </c>
      <c r="Y23" s="2">
        <v>114.7</v>
      </c>
      <c r="Z23" s="2">
        <v>116.7</v>
      </c>
      <c r="AA23" s="2">
        <f t="shared" si="0"/>
        <v>233.4</v>
      </c>
      <c r="AB23" s="2">
        <v>114.3</v>
      </c>
      <c r="AC23" s="2">
        <v>111.8</v>
      </c>
      <c r="AD23" s="2">
        <v>113.3</v>
      </c>
      <c r="AE23" s="2">
        <v>118.8</v>
      </c>
      <c r="AF23" s="2">
        <v>109.6</v>
      </c>
      <c r="AG23" s="2">
        <v>222.89999999999998</v>
      </c>
      <c r="AH23" s="2">
        <v>113.9</v>
      </c>
      <c r="AI23" s="15">
        <v>120.1</v>
      </c>
    </row>
    <row r="24" spans="1:35" x14ac:dyDescent="0.25">
      <c r="A24" s="14" t="s">
        <v>34</v>
      </c>
      <c r="B24" s="2">
        <v>2014</v>
      </c>
      <c r="C24" s="2" t="s">
        <v>45</v>
      </c>
      <c r="D24" s="2">
        <v>123.3</v>
      </c>
      <c r="E24" s="2">
        <v>123.7</v>
      </c>
      <c r="F24" s="2">
        <v>121</v>
      </c>
      <c r="G24" s="2">
        <v>124.2</v>
      </c>
      <c r="H24" s="2">
        <v>107.8</v>
      </c>
      <c r="I24" s="2">
        <v>125.7</v>
      </c>
      <c r="J24" s="2">
        <v>152.4</v>
      </c>
      <c r="K24" s="2">
        <v>117.2</v>
      </c>
      <c r="L24" s="2">
        <v>102.1</v>
      </c>
      <c r="M24" s="2">
        <v>118.7</v>
      </c>
      <c r="N24" s="2">
        <v>116.4</v>
      </c>
      <c r="O24" s="2">
        <v>125.6</v>
      </c>
      <c r="P24" s="2">
        <v>125.1</v>
      </c>
      <c r="Q24" s="2">
        <v>1583.2</v>
      </c>
      <c r="R24" s="2">
        <v>122.1</v>
      </c>
      <c r="S24" s="2">
        <v>122.1</v>
      </c>
      <c r="T24" s="2">
        <v>122.1</v>
      </c>
      <c r="U24" s="2">
        <v>118.4</v>
      </c>
      <c r="V24" s="2">
        <v>121.6</v>
      </c>
      <c r="W24" s="2">
        <v>362.1</v>
      </c>
      <c r="X24" s="2">
        <v>117.1</v>
      </c>
      <c r="Y24" s="2">
        <v>115.5</v>
      </c>
      <c r="Z24" s="2">
        <v>117.3</v>
      </c>
      <c r="AA24" s="2">
        <f t="shared" si="0"/>
        <v>234.39999999999998</v>
      </c>
      <c r="AB24" s="2">
        <v>114.8</v>
      </c>
      <c r="AC24" s="2">
        <v>110.8</v>
      </c>
      <c r="AD24" s="2">
        <v>113.7</v>
      </c>
      <c r="AE24" s="2">
        <v>119</v>
      </c>
      <c r="AF24" s="2">
        <v>109.1</v>
      </c>
      <c r="AG24" s="2">
        <v>222.8</v>
      </c>
      <c r="AH24" s="2">
        <v>113.8</v>
      </c>
      <c r="AI24" s="15">
        <v>120.1</v>
      </c>
    </row>
    <row r="25" spans="1:35" x14ac:dyDescent="0.25">
      <c r="A25" s="14" t="s">
        <v>34</v>
      </c>
      <c r="B25" s="2">
        <v>2014</v>
      </c>
      <c r="C25" s="2" t="s">
        <v>46</v>
      </c>
      <c r="D25" s="2">
        <v>122.9</v>
      </c>
      <c r="E25" s="2">
        <v>123.2</v>
      </c>
      <c r="F25" s="2">
        <v>123.5</v>
      </c>
      <c r="G25" s="2">
        <v>124.5</v>
      </c>
      <c r="H25" s="2">
        <v>107.6</v>
      </c>
      <c r="I25" s="2">
        <v>125.7</v>
      </c>
      <c r="J25" s="2">
        <v>140.5</v>
      </c>
      <c r="K25" s="2">
        <v>117.6</v>
      </c>
      <c r="L25" s="2">
        <v>100.6</v>
      </c>
      <c r="M25" s="2">
        <v>119.1</v>
      </c>
      <c r="N25" s="2">
        <v>116.8</v>
      </c>
      <c r="O25" s="2">
        <v>126.1</v>
      </c>
      <c r="P25" s="2">
        <v>123.6</v>
      </c>
      <c r="Q25" s="2">
        <v>1571.6999999999998</v>
      </c>
      <c r="R25" s="2">
        <v>123</v>
      </c>
      <c r="S25" s="2">
        <v>123</v>
      </c>
      <c r="T25" s="2">
        <v>122.6</v>
      </c>
      <c r="U25" s="2">
        <v>118.6</v>
      </c>
      <c r="V25" s="2">
        <v>122</v>
      </c>
      <c r="W25" s="2">
        <v>363.2</v>
      </c>
      <c r="X25" s="2">
        <v>116.5</v>
      </c>
      <c r="Y25" s="2">
        <v>115.7</v>
      </c>
      <c r="Z25" s="2">
        <v>117.5</v>
      </c>
      <c r="AA25" s="2">
        <f t="shared" si="0"/>
        <v>234</v>
      </c>
      <c r="AB25" s="2">
        <v>115.1</v>
      </c>
      <c r="AC25" s="2">
        <v>110.1</v>
      </c>
      <c r="AD25" s="2">
        <v>113.9</v>
      </c>
      <c r="AE25" s="2">
        <v>119.5</v>
      </c>
      <c r="AF25" s="2">
        <v>109.8</v>
      </c>
      <c r="AG25" s="2">
        <v>223.7</v>
      </c>
      <c r="AH25" s="2">
        <v>113.8</v>
      </c>
      <c r="AI25" s="15">
        <v>119.4</v>
      </c>
    </row>
    <row r="26" spans="1:35" x14ac:dyDescent="0.25">
      <c r="A26" s="14" t="s">
        <v>34</v>
      </c>
      <c r="B26" s="2">
        <v>2015</v>
      </c>
      <c r="C26" s="2" t="s">
        <v>31</v>
      </c>
      <c r="D26" s="2">
        <v>123.4</v>
      </c>
      <c r="E26" s="2">
        <v>123.9</v>
      </c>
      <c r="F26" s="2">
        <v>123.8</v>
      </c>
      <c r="G26" s="2">
        <v>125</v>
      </c>
      <c r="H26" s="2">
        <v>108.5</v>
      </c>
      <c r="I26" s="2">
        <v>126.2</v>
      </c>
      <c r="J26" s="2">
        <v>133</v>
      </c>
      <c r="K26" s="2">
        <v>119.1</v>
      </c>
      <c r="L26" s="2">
        <v>99</v>
      </c>
      <c r="M26" s="2">
        <v>120.3</v>
      </c>
      <c r="N26" s="2">
        <v>117.3</v>
      </c>
      <c r="O26" s="2">
        <v>126.7</v>
      </c>
      <c r="P26" s="2">
        <v>123.1</v>
      </c>
      <c r="Q26" s="2">
        <v>1569.3</v>
      </c>
      <c r="R26" s="2">
        <v>124</v>
      </c>
      <c r="S26" s="2">
        <v>124</v>
      </c>
      <c r="T26" s="2">
        <v>123.1</v>
      </c>
      <c r="U26" s="2">
        <v>119.3</v>
      </c>
      <c r="V26" s="2">
        <v>122.5</v>
      </c>
      <c r="W26" s="2">
        <v>364.9</v>
      </c>
      <c r="X26" s="2">
        <v>117.3</v>
      </c>
      <c r="Y26" s="2">
        <v>116.5</v>
      </c>
      <c r="Z26" s="2">
        <v>118.1</v>
      </c>
      <c r="AA26" s="2">
        <f t="shared" si="0"/>
        <v>235.39999999999998</v>
      </c>
      <c r="AB26" s="2">
        <v>115.5</v>
      </c>
      <c r="AC26" s="2">
        <v>109.4</v>
      </c>
      <c r="AD26" s="2">
        <v>114.3</v>
      </c>
      <c r="AE26" s="2">
        <v>119.7</v>
      </c>
      <c r="AF26" s="2">
        <v>110.7</v>
      </c>
      <c r="AG26" s="2">
        <v>225</v>
      </c>
      <c r="AH26" s="2">
        <v>114</v>
      </c>
      <c r="AI26" s="15">
        <v>119.5</v>
      </c>
    </row>
    <row r="27" spans="1:35" x14ac:dyDescent="0.25">
      <c r="A27" s="14" t="s">
        <v>34</v>
      </c>
      <c r="B27" s="2">
        <v>2015</v>
      </c>
      <c r="C27" s="2" t="s">
        <v>35</v>
      </c>
      <c r="D27" s="2">
        <v>123.7</v>
      </c>
      <c r="E27" s="2">
        <v>125.1</v>
      </c>
      <c r="F27" s="2">
        <v>121.1</v>
      </c>
      <c r="G27" s="2">
        <v>125.7</v>
      </c>
      <c r="H27" s="2">
        <v>109.1</v>
      </c>
      <c r="I27" s="2">
        <v>125.8</v>
      </c>
      <c r="J27" s="2">
        <v>129.4</v>
      </c>
      <c r="K27" s="2">
        <v>120.9</v>
      </c>
      <c r="L27" s="2">
        <v>98.3</v>
      </c>
      <c r="M27" s="2">
        <v>121.6</v>
      </c>
      <c r="N27" s="2">
        <v>118</v>
      </c>
      <c r="O27" s="2">
        <v>127.6</v>
      </c>
      <c r="P27" s="2">
        <v>123.1</v>
      </c>
      <c r="Q27" s="2">
        <v>1569.3999999999996</v>
      </c>
      <c r="R27" s="2">
        <v>125.2</v>
      </c>
      <c r="S27" s="2">
        <v>125.2</v>
      </c>
      <c r="T27" s="2">
        <v>123.8</v>
      </c>
      <c r="U27" s="2">
        <v>120.1</v>
      </c>
      <c r="V27" s="2">
        <v>123.3</v>
      </c>
      <c r="W27" s="2">
        <v>367.2</v>
      </c>
      <c r="X27" s="2">
        <v>118.1</v>
      </c>
      <c r="Y27" s="2">
        <v>117.7</v>
      </c>
      <c r="Z27" s="2">
        <v>118.7</v>
      </c>
      <c r="AA27" s="2">
        <f t="shared" si="0"/>
        <v>236.8</v>
      </c>
      <c r="AB27" s="2">
        <v>116.3</v>
      </c>
      <c r="AC27" s="2">
        <v>108.7</v>
      </c>
      <c r="AD27" s="2">
        <v>114.9</v>
      </c>
      <c r="AE27" s="2">
        <v>119.7</v>
      </c>
      <c r="AF27" s="2">
        <v>111.2</v>
      </c>
      <c r="AG27" s="2">
        <v>226.10000000000002</v>
      </c>
      <c r="AH27" s="2">
        <v>114.1</v>
      </c>
      <c r="AI27" s="15">
        <v>119.7</v>
      </c>
    </row>
    <row r="28" spans="1:35" x14ac:dyDescent="0.25">
      <c r="A28" s="14" t="s">
        <v>34</v>
      </c>
      <c r="B28" s="2">
        <v>2015</v>
      </c>
      <c r="C28" s="2" t="s">
        <v>36</v>
      </c>
      <c r="D28" s="2">
        <v>123.5</v>
      </c>
      <c r="E28" s="2">
        <v>125.4</v>
      </c>
      <c r="F28" s="2">
        <v>116.8</v>
      </c>
      <c r="G28" s="2">
        <v>126</v>
      </c>
      <c r="H28" s="2">
        <v>109.2</v>
      </c>
      <c r="I28" s="2">
        <v>127.6</v>
      </c>
      <c r="J28" s="2">
        <v>129.19999999999999</v>
      </c>
      <c r="K28" s="2">
        <v>122.4</v>
      </c>
      <c r="L28" s="2">
        <v>97</v>
      </c>
      <c r="M28" s="2">
        <v>122.1</v>
      </c>
      <c r="N28" s="2">
        <v>118.1</v>
      </c>
      <c r="O28" s="2">
        <v>128.4</v>
      </c>
      <c r="P28" s="2">
        <v>123.4</v>
      </c>
      <c r="Q28" s="2">
        <v>1569.1</v>
      </c>
      <c r="R28" s="2">
        <v>125.8</v>
      </c>
      <c r="S28" s="2">
        <v>125.8</v>
      </c>
      <c r="T28" s="2">
        <v>124.3</v>
      </c>
      <c r="U28" s="2">
        <v>120.4</v>
      </c>
      <c r="V28" s="2">
        <v>123.7</v>
      </c>
      <c r="W28" s="2">
        <v>368.4</v>
      </c>
      <c r="X28" s="2">
        <v>118.6</v>
      </c>
      <c r="Y28" s="2">
        <v>118.3</v>
      </c>
      <c r="Z28" s="2">
        <v>119.2</v>
      </c>
      <c r="AA28" s="2">
        <f t="shared" si="0"/>
        <v>237.8</v>
      </c>
      <c r="AB28" s="2">
        <v>116.7</v>
      </c>
      <c r="AC28" s="2">
        <v>109.9</v>
      </c>
      <c r="AD28" s="2">
        <v>115.4</v>
      </c>
      <c r="AE28" s="2">
        <v>120.1</v>
      </c>
      <c r="AF28" s="2">
        <v>111</v>
      </c>
      <c r="AG28" s="2">
        <v>226.4</v>
      </c>
      <c r="AH28" s="2">
        <v>114.7</v>
      </c>
      <c r="AI28" s="15">
        <v>120.2</v>
      </c>
    </row>
    <row r="29" spans="1:35" x14ac:dyDescent="0.25">
      <c r="A29" s="14" t="s">
        <v>34</v>
      </c>
      <c r="B29" s="2">
        <v>2015</v>
      </c>
      <c r="C29" s="2" t="s">
        <v>37</v>
      </c>
      <c r="D29" s="2">
        <v>123.5</v>
      </c>
      <c r="E29" s="2">
        <v>126.4</v>
      </c>
      <c r="F29" s="2">
        <v>114.4</v>
      </c>
      <c r="G29" s="2">
        <v>126.6</v>
      </c>
      <c r="H29" s="2">
        <v>109.2</v>
      </c>
      <c r="I29" s="2">
        <v>132.5</v>
      </c>
      <c r="J29" s="2">
        <v>128.6</v>
      </c>
      <c r="K29" s="2">
        <v>124.8</v>
      </c>
      <c r="L29" s="2">
        <v>95.7</v>
      </c>
      <c r="M29" s="2">
        <v>122.4</v>
      </c>
      <c r="N29" s="2">
        <v>118.5</v>
      </c>
      <c r="O29" s="2">
        <v>129.1</v>
      </c>
      <c r="P29" s="2">
        <v>124</v>
      </c>
      <c r="Q29" s="2">
        <v>1575.7</v>
      </c>
      <c r="R29" s="2">
        <v>126.9</v>
      </c>
      <c r="S29" s="2">
        <v>126.9</v>
      </c>
      <c r="T29" s="2">
        <v>124.7</v>
      </c>
      <c r="U29" s="2">
        <v>120.8</v>
      </c>
      <c r="V29" s="2">
        <v>124.1</v>
      </c>
      <c r="W29" s="2">
        <v>369.6</v>
      </c>
      <c r="X29" s="2">
        <v>119.2</v>
      </c>
      <c r="Y29" s="2">
        <v>118.7</v>
      </c>
      <c r="Z29" s="2">
        <v>119.7</v>
      </c>
      <c r="AA29" s="2">
        <f t="shared" si="0"/>
        <v>238.9</v>
      </c>
      <c r="AB29" s="2">
        <v>117.1</v>
      </c>
      <c r="AC29" s="2">
        <v>110.1</v>
      </c>
      <c r="AD29" s="2">
        <v>115.9</v>
      </c>
      <c r="AE29" s="2">
        <v>121</v>
      </c>
      <c r="AF29" s="2">
        <v>111.7</v>
      </c>
      <c r="AG29" s="2">
        <v>227.60000000000002</v>
      </c>
      <c r="AH29" s="2">
        <v>115.1</v>
      </c>
      <c r="AI29" s="15">
        <v>120.7</v>
      </c>
    </row>
    <row r="30" spans="1:35" x14ac:dyDescent="0.25">
      <c r="A30" s="14" t="s">
        <v>34</v>
      </c>
      <c r="B30" s="2">
        <v>2015</v>
      </c>
      <c r="C30" s="2" t="s">
        <v>38</v>
      </c>
      <c r="D30" s="2">
        <v>123.6</v>
      </c>
      <c r="E30" s="2">
        <v>128</v>
      </c>
      <c r="F30" s="2">
        <v>115</v>
      </c>
      <c r="G30" s="2">
        <v>127.3</v>
      </c>
      <c r="H30" s="2">
        <v>109.8</v>
      </c>
      <c r="I30" s="2">
        <v>132.6</v>
      </c>
      <c r="J30" s="2">
        <v>130.9</v>
      </c>
      <c r="K30" s="2">
        <v>130.5</v>
      </c>
      <c r="L30" s="2">
        <v>95.3</v>
      </c>
      <c r="M30" s="2">
        <v>123.4</v>
      </c>
      <c r="N30" s="2">
        <v>119.2</v>
      </c>
      <c r="O30" s="2">
        <v>129.80000000000001</v>
      </c>
      <c r="P30" s="2">
        <v>125</v>
      </c>
      <c r="Q30" s="2">
        <v>1590.4</v>
      </c>
      <c r="R30" s="2">
        <v>127.9</v>
      </c>
      <c r="S30" s="2">
        <v>127.9</v>
      </c>
      <c r="T30" s="2">
        <v>125.4</v>
      </c>
      <c r="U30" s="2">
        <v>121.3</v>
      </c>
      <c r="V30" s="2">
        <v>124.7</v>
      </c>
      <c r="W30" s="2">
        <v>371.4</v>
      </c>
      <c r="X30" s="2">
        <v>119.6</v>
      </c>
      <c r="Y30" s="2">
        <v>119.2</v>
      </c>
      <c r="Z30" s="2">
        <v>120.2</v>
      </c>
      <c r="AA30" s="2">
        <f t="shared" si="0"/>
        <v>239.8</v>
      </c>
      <c r="AB30" s="2">
        <v>117.7</v>
      </c>
      <c r="AC30" s="2">
        <v>112</v>
      </c>
      <c r="AD30" s="2">
        <v>116.3</v>
      </c>
      <c r="AE30" s="2">
        <v>121.4</v>
      </c>
      <c r="AF30" s="2">
        <v>112.3</v>
      </c>
      <c r="AG30" s="2">
        <v>228.6</v>
      </c>
      <c r="AH30" s="2">
        <v>116.1</v>
      </c>
      <c r="AI30" s="15">
        <v>121.6</v>
      </c>
    </row>
    <row r="31" spans="1:35" x14ac:dyDescent="0.25">
      <c r="A31" s="14" t="s">
        <v>34</v>
      </c>
      <c r="B31" s="2">
        <v>2015</v>
      </c>
      <c r="C31" s="2" t="s">
        <v>39</v>
      </c>
      <c r="D31" s="2">
        <v>123.9</v>
      </c>
      <c r="E31" s="2">
        <v>131.80000000000001</v>
      </c>
      <c r="F31" s="2">
        <v>121.6</v>
      </c>
      <c r="G31" s="2">
        <v>128.19999999999999</v>
      </c>
      <c r="H31" s="2">
        <v>111.1</v>
      </c>
      <c r="I31" s="2">
        <v>132.80000000000001</v>
      </c>
      <c r="J31" s="2">
        <v>139.1</v>
      </c>
      <c r="K31" s="2">
        <v>137.4</v>
      </c>
      <c r="L31" s="2">
        <v>94.1</v>
      </c>
      <c r="M31" s="2">
        <v>125.5</v>
      </c>
      <c r="N31" s="2">
        <v>119.8</v>
      </c>
      <c r="O31" s="2">
        <v>130.9</v>
      </c>
      <c r="P31" s="2">
        <v>127.3</v>
      </c>
      <c r="Q31" s="2">
        <v>1623.5</v>
      </c>
      <c r="R31" s="2">
        <v>129.19999999999999</v>
      </c>
      <c r="S31" s="2">
        <v>129.19999999999999</v>
      </c>
      <c r="T31" s="2">
        <v>126.4</v>
      </c>
      <c r="U31" s="2">
        <v>122</v>
      </c>
      <c r="V31" s="2">
        <v>125.7</v>
      </c>
      <c r="W31" s="2">
        <v>374.1</v>
      </c>
      <c r="X31" s="2">
        <v>119</v>
      </c>
      <c r="Y31" s="2">
        <v>119.8</v>
      </c>
      <c r="Z31" s="2">
        <v>121.1</v>
      </c>
      <c r="AA31" s="2">
        <f t="shared" si="0"/>
        <v>240.1</v>
      </c>
      <c r="AB31" s="2">
        <v>118.5</v>
      </c>
      <c r="AC31" s="2">
        <v>112.9</v>
      </c>
      <c r="AD31" s="2">
        <v>116.9</v>
      </c>
      <c r="AE31" s="2">
        <v>123.1</v>
      </c>
      <c r="AF31" s="2">
        <v>112.8</v>
      </c>
      <c r="AG31" s="2">
        <v>229.7</v>
      </c>
      <c r="AH31" s="2">
        <v>117</v>
      </c>
      <c r="AI31" s="15">
        <v>123</v>
      </c>
    </row>
    <row r="32" spans="1:35" x14ac:dyDescent="0.25">
      <c r="A32" s="14" t="s">
        <v>34</v>
      </c>
      <c r="B32" s="2">
        <v>2015</v>
      </c>
      <c r="C32" s="2" t="s">
        <v>40</v>
      </c>
      <c r="D32" s="2">
        <v>123.7</v>
      </c>
      <c r="E32" s="2">
        <v>132.5</v>
      </c>
      <c r="F32" s="2">
        <v>121</v>
      </c>
      <c r="G32" s="2">
        <v>128.30000000000001</v>
      </c>
      <c r="H32" s="2">
        <v>110.9</v>
      </c>
      <c r="I32" s="2">
        <v>133.1</v>
      </c>
      <c r="J32" s="2">
        <v>145.1</v>
      </c>
      <c r="K32" s="2">
        <v>139.1</v>
      </c>
      <c r="L32" s="2">
        <v>91.3</v>
      </c>
      <c r="M32" s="2">
        <v>126.1</v>
      </c>
      <c r="N32" s="2">
        <v>119.9</v>
      </c>
      <c r="O32" s="2">
        <v>131.4</v>
      </c>
      <c r="P32" s="2">
        <v>128.19999999999999</v>
      </c>
      <c r="Q32" s="2">
        <v>1630.6000000000001</v>
      </c>
      <c r="R32" s="2">
        <v>130.4</v>
      </c>
      <c r="S32" s="2">
        <v>130.4</v>
      </c>
      <c r="T32" s="2">
        <v>126.7</v>
      </c>
      <c r="U32" s="2">
        <v>122.3</v>
      </c>
      <c r="V32" s="2">
        <v>126.1</v>
      </c>
      <c r="W32" s="2">
        <v>375.1</v>
      </c>
      <c r="X32" s="2">
        <v>119.9</v>
      </c>
      <c r="Y32" s="2">
        <v>120.1</v>
      </c>
      <c r="Z32" s="2">
        <v>121.3</v>
      </c>
      <c r="AA32" s="2">
        <f t="shared" si="0"/>
        <v>241.2</v>
      </c>
      <c r="AB32" s="2">
        <v>119</v>
      </c>
      <c r="AC32" s="2">
        <v>112.7</v>
      </c>
      <c r="AD32" s="2">
        <v>117.2</v>
      </c>
      <c r="AE32" s="2">
        <v>124.4</v>
      </c>
      <c r="AF32" s="2">
        <v>112.3</v>
      </c>
      <c r="AG32" s="2">
        <v>229.5</v>
      </c>
      <c r="AH32" s="2">
        <v>117.2</v>
      </c>
      <c r="AI32" s="15">
        <v>123.6</v>
      </c>
    </row>
    <row r="33" spans="1:35" x14ac:dyDescent="0.25">
      <c r="A33" s="14" t="s">
        <v>34</v>
      </c>
      <c r="B33" s="2">
        <v>2015</v>
      </c>
      <c r="C33" s="2" t="s">
        <v>41</v>
      </c>
      <c r="D33" s="2">
        <v>124.2</v>
      </c>
      <c r="E33" s="2">
        <v>131.4</v>
      </c>
      <c r="F33" s="2">
        <v>120.1</v>
      </c>
      <c r="G33" s="2">
        <v>128.5</v>
      </c>
      <c r="H33" s="2">
        <v>111.4</v>
      </c>
      <c r="I33" s="2">
        <v>132.30000000000001</v>
      </c>
      <c r="J33" s="2">
        <v>157.6</v>
      </c>
      <c r="K33" s="2">
        <v>144</v>
      </c>
      <c r="L33" s="2">
        <v>90.5</v>
      </c>
      <c r="M33" s="2">
        <v>126.8</v>
      </c>
      <c r="N33" s="2">
        <v>120.4</v>
      </c>
      <c r="O33" s="2">
        <v>132.1</v>
      </c>
      <c r="P33" s="2">
        <v>130.30000000000001</v>
      </c>
      <c r="Q33" s="2">
        <v>1649.6</v>
      </c>
      <c r="R33" s="2">
        <v>131.19999999999999</v>
      </c>
      <c r="S33" s="2">
        <v>131.19999999999999</v>
      </c>
      <c r="T33" s="2">
        <v>127.2</v>
      </c>
      <c r="U33" s="2">
        <v>122.9</v>
      </c>
      <c r="V33" s="2">
        <v>126.6</v>
      </c>
      <c r="W33" s="2">
        <v>376.70000000000005</v>
      </c>
      <c r="X33" s="2">
        <v>120.9</v>
      </c>
      <c r="Y33" s="2">
        <v>120.6</v>
      </c>
      <c r="Z33" s="2">
        <v>122</v>
      </c>
      <c r="AA33" s="2">
        <f t="shared" si="0"/>
        <v>242.9</v>
      </c>
      <c r="AB33" s="2">
        <v>119.4</v>
      </c>
      <c r="AC33" s="2">
        <v>111.7</v>
      </c>
      <c r="AD33" s="2">
        <v>117.8</v>
      </c>
      <c r="AE33" s="2">
        <v>125.1</v>
      </c>
      <c r="AF33" s="2">
        <v>112.3</v>
      </c>
      <c r="AG33" s="2">
        <v>230.1</v>
      </c>
      <c r="AH33" s="2">
        <v>117.2</v>
      </c>
      <c r="AI33" s="15">
        <v>124.8</v>
      </c>
    </row>
    <row r="34" spans="1:35" x14ac:dyDescent="0.25">
      <c r="A34" s="14" t="s">
        <v>34</v>
      </c>
      <c r="B34" s="2">
        <v>2015</v>
      </c>
      <c r="C34" s="2" t="s">
        <v>42</v>
      </c>
      <c r="D34" s="2">
        <v>124.6</v>
      </c>
      <c r="E34" s="2">
        <v>130.4</v>
      </c>
      <c r="F34" s="2">
        <v>118.7</v>
      </c>
      <c r="G34" s="2">
        <v>128.9</v>
      </c>
      <c r="H34" s="2">
        <v>111.9</v>
      </c>
      <c r="I34" s="2">
        <v>128.4</v>
      </c>
      <c r="J34" s="2">
        <v>162.19999999999999</v>
      </c>
      <c r="K34" s="2">
        <v>150</v>
      </c>
      <c r="L34" s="2">
        <v>90.4</v>
      </c>
      <c r="M34" s="2">
        <v>128.4</v>
      </c>
      <c r="N34" s="2">
        <v>120.7</v>
      </c>
      <c r="O34" s="2">
        <v>132.5</v>
      </c>
      <c r="P34" s="2">
        <v>131.19999999999999</v>
      </c>
      <c r="Q34" s="2">
        <v>1658.3000000000002</v>
      </c>
      <c r="R34" s="2">
        <v>132</v>
      </c>
      <c r="S34" s="2">
        <v>132</v>
      </c>
      <c r="T34" s="2">
        <v>127.9</v>
      </c>
      <c r="U34" s="2">
        <v>123.4</v>
      </c>
      <c r="V34" s="2">
        <v>127.2</v>
      </c>
      <c r="W34" s="2">
        <v>378.5</v>
      </c>
      <c r="X34" s="2">
        <v>121.6</v>
      </c>
      <c r="Y34" s="2">
        <v>120.4</v>
      </c>
      <c r="Z34" s="2">
        <v>122.6</v>
      </c>
      <c r="AA34" s="2">
        <f t="shared" si="0"/>
        <v>244.2</v>
      </c>
      <c r="AB34" s="2">
        <v>119.8</v>
      </c>
      <c r="AC34" s="2">
        <v>111.3</v>
      </c>
      <c r="AD34" s="2">
        <v>118.3</v>
      </c>
      <c r="AE34" s="2">
        <v>125.7</v>
      </c>
      <c r="AF34" s="2">
        <v>113.4</v>
      </c>
      <c r="AG34" s="2">
        <v>231.7</v>
      </c>
      <c r="AH34" s="2">
        <v>117.5</v>
      </c>
      <c r="AI34" s="15">
        <v>125.4</v>
      </c>
    </row>
    <row r="35" spans="1:35" x14ac:dyDescent="0.25">
      <c r="A35" s="14" t="s">
        <v>34</v>
      </c>
      <c r="B35" s="2">
        <v>2015</v>
      </c>
      <c r="C35" s="2" t="s">
        <v>43</v>
      </c>
      <c r="D35" s="2">
        <v>125</v>
      </c>
      <c r="E35" s="2">
        <v>129.80000000000001</v>
      </c>
      <c r="F35" s="2">
        <v>118.9</v>
      </c>
      <c r="G35" s="2">
        <v>129.1</v>
      </c>
      <c r="H35" s="2">
        <v>113.3</v>
      </c>
      <c r="I35" s="2">
        <v>129</v>
      </c>
      <c r="J35" s="2">
        <v>160.4</v>
      </c>
      <c r="K35" s="2">
        <v>165.3</v>
      </c>
      <c r="L35" s="2">
        <v>92.3</v>
      </c>
      <c r="M35" s="2">
        <v>129.69999999999999</v>
      </c>
      <c r="N35" s="2">
        <v>121.1</v>
      </c>
      <c r="O35" s="2">
        <v>133</v>
      </c>
      <c r="P35" s="2">
        <v>132.1</v>
      </c>
      <c r="Q35" s="2">
        <v>1678.9999999999998</v>
      </c>
      <c r="R35" s="2">
        <v>132.5</v>
      </c>
      <c r="S35" s="2">
        <v>132.5</v>
      </c>
      <c r="T35" s="2">
        <v>128.5</v>
      </c>
      <c r="U35" s="2">
        <v>123.8</v>
      </c>
      <c r="V35" s="2">
        <v>127.8</v>
      </c>
      <c r="W35" s="2">
        <v>380.1</v>
      </c>
      <c r="X35" s="2">
        <v>122.4</v>
      </c>
      <c r="Y35" s="2">
        <v>120.8</v>
      </c>
      <c r="Z35" s="2">
        <v>123</v>
      </c>
      <c r="AA35" s="2">
        <f t="shared" si="0"/>
        <v>245.4</v>
      </c>
      <c r="AB35" s="2">
        <v>120.4</v>
      </c>
      <c r="AC35" s="2">
        <v>111.4</v>
      </c>
      <c r="AD35" s="2">
        <v>118.7</v>
      </c>
      <c r="AE35" s="2">
        <v>125.9</v>
      </c>
      <c r="AF35" s="2">
        <v>113.9</v>
      </c>
      <c r="AG35" s="2">
        <v>232.60000000000002</v>
      </c>
      <c r="AH35" s="2">
        <v>117.9</v>
      </c>
      <c r="AI35" s="15">
        <v>126.1</v>
      </c>
    </row>
    <row r="36" spans="1:35" x14ac:dyDescent="0.25">
      <c r="A36" s="14" t="s">
        <v>34</v>
      </c>
      <c r="B36" s="2">
        <v>2015</v>
      </c>
      <c r="C36" s="2" t="s">
        <v>45</v>
      </c>
      <c r="D36" s="2">
        <v>125.4</v>
      </c>
      <c r="E36" s="2">
        <v>130.30000000000001</v>
      </c>
      <c r="F36" s="2">
        <v>121.6</v>
      </c>
      <c r="G36" s="2">
        <v>129.19999999999999</v>
      </c>
      <c r="H36" s="2">
        <v>114.9</v>
      </c>
      <c r="I36" s="2">
        <v>128.19999999999999</v>
      </c>
      <c r="J36" s="2">
        <v>158.4</v>
      </c>
      <c r="K36" s="2">
        <v>171.2</v>
      </c>
      <c r="L36" s="2">
        <v>93.3</v>
      </c>
      <c r="M36" s="2">
        <v>131.19999999999999</v>
      </c>
      <c r="N36" s="2">
        <v>121.7</v>
      </c>
      <c r="O36" s="2">
        <v>134</v>
      </c>
      <c r="P36" s="2">
        <v>132.69999999999999</v>
      </c>
      <c r="Q36" s="2">
        <v>1692.1</v>
      </c>
      <c r="R36" s="2">
        <v>133.6</v>
      </c>
      <c r="S36" s="2">
        <v>133.6</v>
      </c>
      <c r="T36" s="2">
        <v>129.30000000000001</v>
      </c>
      <c r="U36" s="2">
        <v>124.5</v>
      </c>
      <c r="V36" s="2">
        <v>128.6</v>
      </c>
      <c r="W36" s="2">
        <v>382.4</v>
      </c>
      <c r="X36" s="2">
        <v>122.9</v>
      </c>
      <c r="Y36" s="2">
        <v>121.6</v>
      </c>
      <c r="Z36" s="2">
        <v>123.4</v>
      </c>
      <c r="AA36" s="2">
        <f t="shared" si="0"/>
        <v>246.3</v>
      </c>
      <c r="AB36" s="2">
        <v>120.9</v>
      </c>
      <c r="AC36" s="2">
        <v>111.5</v>
      </c>
      <c r="AD36" s="2">
        <v>119.2</v>
      </c>
      <c r="AE36" s="2">
        <v>126.3</v>
      </c>
      <c r="AF36" s="2">
        <v>113.8</v>
      </c>
      <c r="AG36" s="2">
        <v>233</v>
      </c>
      <c r="AH36" s="2">
        <v>118.1</v>
      </c>
      <c r="AI36" s="15">
        <v>126.6</v>
      </c>
    </row>
    <row r="37" spans="1:35" x14ac:dyDescent="0.25">
      <c r="A37" s="14" t="s">
        <v>34</v>
      </c>
      <c r="B37" s="2">
        <v>2015</v>
      </c>
      <c r="C37" s="2" t="s">
        <v>46</v>
      </c>
      <c r="D37" s="2">
        <v>125.7</v>
      </c>
      <c r="E37" s="2">
        <v>131.4</v>
      </c>
      <c r="F37" s="2">
        <v>124.8</v>
      </c>
      <c r="G37" s="2">
        <v>129.4</v>
      </c>
      <c r="H37" s="2">
        <v>115.3</v>
      </c>
      <c r="I37" s="2">
        <v>126.6</v>
      </c>
      <c r="J37" s="2">
        <v>146.69999999999999</v>
      </c>
      <c r="K37" s="2">
        <v>171.5</v>
      </c>
      <c r="L37" s="2">
        <v>94.5</v>
      </c>
      <c r="M37" s="2">
        <v>132.1</v>
      </c>
      <c r="N37" s="2">
        <v>122</v>
      </c>
      <c r="O37" s="2">
        <v>134.69999999999999</v>
      </c>
      <c r="P37" s="2">
        <v>131.4</v>
      </c>
      <c r="Q37" s="2">
        <v>1686.1000000000001</v>
      </c>
      <c r="R37" s="2">
        <v>134.5</v>
      </c>
      <c r="S37" s="2">
        <v>134.5</v>
      </c>
      <c r="T37" s="2">
        <v>129.69999999999999</v>
      </c>
      <c r="U37" s="2">
        <v>124.8</v>
      </c>
      <c r="V37" s="2">
        <v>129</v>
      </c>
      <c r="W37" s="2">
        <v>383.5</v>
      </c>
      <c r="X37" s="2">
        <v>122.4</v>
      </c>
      <c r="Y37" s="2">
        <v>122</v>
      </c>
      <c r="Z37" s="2">
        <v>123.6</v>
      </c>
      <c r="AA37" s="2">
        <f t="shared" si="0"/>
        <v>246</v>
      </c>
      <c r="AB37" s="2">
        <v>121.4</v>
      </c>
      <c r="AC37" s="2">
        <v>111.5</v>
      </c>
      <c r="AD37" s="2">
        <v>119.6</v>
      </c>
      <c r="AE37" s="2">
        <v>126.2</v>
      </c>
      <c r="AF37" s="2">
        <v>113.7</v>
      </c>
      <c r="AG37" s="2">
        <v>233.3</v>
      </c>
      <c r="AH37" s="2">
        <v>118.3</v>
      </c>
      <c r="AI37" s="15">
        <v>126.1</v>
      </c>
    </row>
    <row r="38" spans="1:35" x14ac:dyDescent="0.25">
      <c r="A38" s="14" t="s">
        <v>34</v>
      </c>
      <c r="B38" s="2">
        <v>2016</v>
      </c>
      <c r="C38" s="2" t="s">
        <v>31</v>
      </c>
      <c r="D38" s="2">
        <v>126.1</v>
      </c>
      <c r="E38" s="2">
        <v>134.1</v>
      </c>
      <c r="F38" s="2">
        <v>128.6</v>
      </c>
      <c r="G38" s="2">
        <v>129.9</v>
      </c>
      <c r="H38" s="2">
        <v>115.5</v>
      </c>
      <c r="I38" s="2">
        <v>125.7</v>
      </c>
      <c r="J38" s="2">
        <v>141.5</v>
      </c>
      <c r="K38" s="2">
        <v>170.7</v>
      </c>
      <c r="L38" s="2">
        <v>97.4</v>
      </c>
      <c r="M38" s="2">
        <v>132.9</v>
      </c>
      <c r="N38" s="2">
        <v>122.7</v>
      </c>
      <c r="O38" s="2">
        <v>135.30000000000001</v>
      </c>
      <c r="P38" s="2">
        <v>131.30000000000001</v>
      </c>
      <c r="Q38" s="2">
        <v>1691.7</v>
      </c>
      <c r="R38" s="2">
        <v>135.19999999999999</v>
      </c>
      <c r="S38" s="2">
        <v>135.19999999999999</v>
      </c>
      <c r="T38" s="2">
        <v>130.30000000000001</v>
      </c>
      <c r="U38" s="2">
        <v>125.1</v>
      </c>
      <c r="V38" s="2">
        <v>129.5</v>
      </c>
      <c r="W38" s="2">
        <v>384.9</v>
      </c>
      <c r="X38" s="2">
        <v>123.4</v>
      </c>
      <c r="Y38" s="2">
        <v>122.7</v>
      </c>
      <c r="Z38" s="2">
        <v>124.2</v>
      </c>
      <c r="AA38" s="2">
        <f t="shared" si="0"/>
        <v>247.60000000000002</v>
      </c>
      <c r="AB38" s="2">
        <v>122</v>
      </c>
      <c r="AC38" s="2">
        <v>111.1</v>
      </c>
      <c r="AD38" s="2">
        <v>119.8</v>
      </c>
      <c r="AE38" s="2">
        <v>126.3</v>
      </c>
      <c r="AF38" s="2">
        <v>114.5</v>
      </c>
      <c r="AG38" s="2">
        <v>234.3</v>
      </c>
      <c r="AH38" s="2">
        <v>118.5</v>
      </c>
      <c r="AI38" s="15">
        <v>126.3</v>
      </c>
    </row>
    <row r="39" spans="1:35" x14ac:dyDescent="0.25">
      <c r="A39" s="14" t="s">
        <v>34</v>
      </c>
      <c r="B39" s="2">
        <v>2016</v>
      </c>
      <c r="C39" s="2" t="s">
        <v>35</v>
      </c>
      <c r="D39" s="2">
        <v>126.4</v>
      </c>
      <c r="E39" s="2">
        <v>134.19999999999999</v>
      </c>
      <c r="F39" s="2">
        <v>128.69999999999999</v>
      </c>
      <c r="G39" s="2">
        <v>130.30000000000001</v>
      </c>
      <c r="H39" s="2">
        <v>114.8</v>
      </c>
      <c r="I39" s="2">
        <v>124.9</v>
      </c>
      <c r="J39" s="2">
        <v>130.30000000000001</v>
      </c>
      <c r="K39" s="2">
        <v>167.4</v>
      </c>
      <c r="L39" s="2">
        <v>98.8</v>
      </c>
      <c r="M39" s="2">
        <v>133.6</v>
      </c>
      <c r="N39" s="2">
        <v>123</v>
      </c>
      <c r="O39" s="2">
        <v>135.80000000000001</v>
      </c>
      <c r="P39" s="2">
        <v>129.9</v>
      </c>
      <c r="Q39" s="2">
        <v>1678.1</v>
      </c>
      <c r="R39" s="2">
        <v>135.9</v>
      </c>
      <c r="S39" s="2">
        <v>135.9</v>
      </c>
      <c r="T39" s="2">
        <v>130.9</v>
      </c>
      <c r="U39" s="2">
        <v>125.8</v>
      </c>
      <c r="V39" s="2">
        <v>130.19999999999999</v>
      </c>
      <c r="W39" s="2">
        <v>386.9</v>
      </c>
      <c r="X39" s="2">
        <v>124.4</v>
      </c>
      <c r="Y39" s="2">
        <v>123.1</v>
      </c>
      <c r="Z39" s="2">
        <v>124.6</v>
      </c>
      <c r="AA39" s="2">
        <f t="shared" si="0"/>
        <v>249</v>
      </c>
      <c r="AB39" s="2">
        <v>122.5</v>
      </c>
      <c r="AC39" s="2">
        <v>111.4</v>
      </c>
      <c r="AD39" s="2">
        <v>120.3</v>
      </c>
      <c r="AE39" s="2">
        <v>126.6</v>
      </c>
      <c r="AF39" s="2">
        <v>116.6</v>
      </c>
      <c r="AG39" s="2">
        <v>236.89999999999998</v>
      </c>
      <c r="AH39" s="2">
        <v>119.1</v>
      </c>
      <c r="AI39" s="15">
        <v>126</v>
      </c>
    </row>
    <row r="40" spans="1:35" x14ac:dyDescent="0.25">
      <c r="A40" s="14" t="s">
        <v>34</v>
      </c>
      <c r="B40" s="2">
        <v>2016</v>
      </c>
      <c r="C40" s="2" t="s">
        <v>36</v>
      </c>
      <c r="D40" s="2">
        <v>126.5</v>
      </c>
      <c r="E40" s="2">
        <v>135.1</v>
      </c>
      <c r="F40" s="2">
        <v>124.6</v>
      </c>
      <c r="G40" s="2">
        <v>130.19999999999999</v>
      </c>
      <c r="H40" s="2">
        <v>114.5</v>
      </c>
      <c r="I40" s="2">
        <v>126.2</v>
      </c>
      <c r="J40" s="2">
        <v>129.80000000000001</v>
      </c>
      <c r="K40" s="2">
        <v>164.3</v>
      </c>
      <c r="L40" s="2">
        <v>100.9</v>
      </c>
      <c r="M40" s="2">
        <v>133.9</v>
      </c>
      <c r="N40" s="2">
        <v>123.1</v>
      </c>
      <c r="O40" s="2">
        <v>136.30000000000001</v>
      </c>
      <c r="P40" s="2">
        <v>129.80000000000001</v>
      </c>
      <c r="Q40" s="2">
        <v>1675.2</v>
      </c>
      <c r="R40" s="2">
        <v>136.5</v>
      </c>
      <c r="S40" s="2">
        <v>136.5</v>
      </c>
      <c r="T40" s="2">
        <v>131.30000000000001</v>
      </c>
      <c r="U40" s="2">
        <v>126.1</v>
      </c>
      <c r="V40" s="2">
        <v>130.5</v>
      </c>
      <c r="W40" s="2">
        <v>387.9</v>
      </c>
      <c r="X40" s="2">
        <v>124.9</v>
      </c>
      <c r="Y40" s="2">
        <v>122.4</v>
      </c>
      <c r="Z40" s="2">
        <v>125.1</v>
      </c>
      <c r="AA40" s="2">
        <f t="shared" si="0"/>
        <v>250</v>
      </c>
      <c r="AB40" s="2">
        <v>122.9</v>
      </c>
      <c r="AC40" s="2">
        <v>110.9</v>
      </c>
      <c r="AD40" s="2">
        <v>120.6</v>
      </c>
      <c r="AE40" s="2">
        <v>126.9</v>
      </c>
      <c r="AF40" s="2">
        <v>117.3</v>
      </c>
      <c r="AG40" s="2">
        <v>237.89999999999998</v>
      </c>
      <c r="AH40" s="2">
        <v>119.3</v>
      </c>
      <c r="AI40" s="15">
        <v>126</v>
      </c>
    </row>
    <row r="41" spans="1:35" x14ac:dyDescent="0.25">
      <c r="A41" s="14" t="s">
        <v>34</v>
      </c>
      <c r="B41" s="2">
        <v>2016</v>
      </c>
      <c r="C41" s="2" t="s">
        <v>37</v>
      </c>
      <c r="D41" s="2">
        <v>126.6</v>
      </c>
      <c r="E41" s="2">
        <v>136.80000000000001</v>
      </c>
      <c r="F41" s="2">
        <v>122</v>
      </c>
      <c r="G41" s="2">
        <v>130.9</v>
      </c>
      <c r="H41" s="2">
        <v>114.8</v>
      </c>
      <c r="I41" s="2">
        <v>134.80000000000001</v>
      </c>
      <c r="J41" s="2">
        <v>135</v>
      </c>
      <c r="K41" s="2">
        <v>167.5</v>
      </c>
      <c r="L41" s="2">
        <v>106.4</v>
      </c>
      <c r="M41" s="2">
        <v>134.4</v>
      </c>
      <c r="N41" s="2">
        <v>123.6</v>
      </c>
      <c r="O41" s="2">
        <v>136.69999999999999</v>
      </c>
      <c r="P41" s="2">
        <v>131.80000000000001</v>
      </c>
      <c r="Q41" s="2">
        <v>1701.3</v>
      </c>
      <c r="R41" s="2">
        <v>137.1</v>
      </c>
      <c r="S41" s="2">
        <v>137.1</v>
      </c>
      <c r="T41" s="2">
        <v>131.80000000000001</v>
      </c>
      <c r="U41" s="2">
        <v>126.4</v>
      </c>
      <c r="V41" s="2">
        <v>131</v>
      </c>
      <c r="W41" s="2">
        <v>389.20000000000005</v>
      </c>
      <c r="X41" s="2">
        <v>125.6</v>
      </c>
      <c r="Y41" s="2">
        <v>122.3</v>
      </c>
      <c r="Z41" s="2">
        <v>125.5</v>
      </c>
      <c r="AA41" s="2">
        <f t="shared" si="0"/>
        <v>251.1</v>
      </c>
      <c r="AB41" s="2">
        <v>123.2</v>
      </c>
      <c r="AC41" s="2">
        <v>112.1</v>
      </c>
      <c r="AD41" s="2">
        <v>121.1</v>
      </c>
      <c r="AE41" s="2">
        <v>127.7</v>
      </c>
      <c r="AF41" s="2">
        <v>118.1</v>
      </c>
      <c r="AG41" s="2">
        <v>239.2</v>
      </c>
      <c r="AH41" s="2">
        <v>120</v>
      </c>
      <c r="AI41" s="15">
        <v>127.3</v>
      </c>
    </row>
    <row r="42" spans="1:35" x14ac:dyDescent="0.25">
      <c r="A42" s="14" t="s">
        <v>34</v>
      </c>
      <c r="B42" s="2">
        <v>2016</v>
      </c>
      <c r="C42" s="2" t="s">
        <v>38</v>
      </c>
      <c r="D42" s="2">
        <v>126.8</v>
      </c>
      <c r="E42" s="2">
        <v>139.1</v>
      </c>
      <c r="F42" s="2">
        <v>125.4</v>
      </c>
      <c r="G42" s="2">
        <v>131.69999999999999</v>
      </c>
      <c r="H42" s="2">
        <v>115</v>
      </c>
      <c r="I42" s="2">
        <v>136</v>
      </c>
      <c r="J42" s="2">
        <v>145.1</v>
      </c>
      <c r="K42" s="2">
        <v>171.7</v>
      </c>
      <c r="L42" s="2">
        <v>108.7</v>
      </c>
      <c r="M42" s="2">
        <v>135.30000000000001</v>
      </c>
      <c r="N42" s="2">
        <v>124.2</v>
      </c>
      <c r="O42" s="2">
        <v>137.4</v>
      </c>
      <c r="P42" s="2">
        <v>134</v>
      </c>
      <c r="Q42" s="2">
        <v>1730.4</v>
      </c>
      <c r="R42" s="2">
        <v>137.69999999999999</v>
      </c>
      <c r="S42" s="2">
        <v>137.69999999999999</v>
      </c>
      <c r="T42" s="2">
        <v>132.19999999999999</v>
      </c>
      <c r="U42" s="2">
        <v>126.8</v>
      </c>
      <c r="V42" s="2">
        <v>131.4</v>
      </c>
      <c r="W42" s="2">
        <v>390.4</v>
      </c>
      <c r="X42" s="2">
        <v>126</v>
      </c>
      <c r="Y42" s="2">
        <v>122.7</v>
      </c>
      <c r="Z42" s="2">
        <v>126</v>
      </c>
      <c r="AA42" s="2">
        <f t="shared" si="0"/>
        <v>252</v>
      </c>
      <c r="AB42" s="2">
        <v>123.7</v>
      </c>
      <c r="AC42" s="2">
        <v>112.8</v>
      </c>
      <c r="AD42" s="2">
        <v>121.5</v>
      </c>
      <c r="AE42" s="2">
        <v>128.5</v>
      </c>
      <c r="AF42" s="2">
        <v>119.2</v>
      </c>
      <c r="AG42" s="2">
        <v>240.7</v>
      </c>
      <c r="AH42" s="2">
        <v>120.7</v>
      </c>
      <c r="AI42" s="15">
        <v>128.6</v>
      </c>
    </row>
    <row r="43" spans="1:35" x14ac:dyDescent="0.25">
      <c r="A43" s="14" t="s">
        <v>34</v>
      </c>
      <c r="B43" s="2">
        <v>2016</v>
      </c>
      <c r="C43" s="2" t="s">
        <v>39</v>
      </c>
      <c r="D43" s="2">
        <v>127.7</v>
      </c>
      <c r="E43" s="2">
        <v>140.5</v>
      </c>
      <c r="F43" s="2">
        <v>128.30000000000001</v>
      </c>
      <c r="G43" s="2">
        <v>132.6</v>
      </c>
      <c r="H43" s="2">
        <v>115.5</v>
      </c>
      <c r="I43" s="2">
        <v>136.5</v>
      </c>
      <c r="J43" s="2">
        <v>159.69999999999999</v>
      </c>
      <c r="K43" s="2">
        <v>174.3</v>
      </c>
      <c r="L43" s="2">
        <v>109.9</v>
      </c>
      <c r="M43" s="2">
        <v>136.30000000000001</v>
      </c>
      <c r="N43" s="2">
        <v>124.4</v>
      </c>
      <c r="O43" s="2">
        <v>138.1</v>
      </c>
      <c r="P43" s="2">
        <v>136.80000000000001</v>
      </c>
      <c r="Q43" s="2">
        <v>1760.6</v>
      </c>
      <c r="R43" s="2">
        <v>138.69999999999999</v>
      </c>
      <c r="S43" s="2">
        <v>138.69999999999999</v>
      </c>
      <c r="T43" s="2">
        <v>132.9</v>
      </c>
      <c r="U43" s="2">
        <v>127.2</v>
      </c>
      <c r="V43" s="2">
        <v>132</v>
      </c>
      <c r="W43" s="2">
        <v>392.1</v>
      </c>
      <c r="X43" s="2">
        <v>125.5</v>
      </c>
      <c r="Y43" s="2">
        <v>123.3</v>
      </c>
      <c r="Z43" s="2">
        <v>126.4</v>
      </c>
      <c r="AA43" s="2">
        <f t="shared" si="0"/>
        <v>251.9</v>
      </c>
      <c r="AB43" s="2">
        <v>124.1</v>
      </c>
      <c r="AC43" s="2">
        <v>114.2</v>
      </c>
      <c r="AD43" s="2">
        <v>121.7</v>
      </c>
      <c r="AE43" s="2">
        <v>129.69999999999999</v>
      </c>
      <c r="AF43" s="2">
        <v>119.4</v>
      </c>
      <c r="AG43" s="2">
        <v>241.10000000000002</v>
      </c>
      <c r="AH43" s="2">
        <v>121.5</v>
      </c>
      <c r="AI43" s="15">
        <v>130.1</v>
      </c>
    </row>
    <row r="44" spans="1:35" x14ac:dyDescent="0.25">
      <c r="A44" s="14" t="s">
        <v>34</v>
      </c>
      <c r="B44" s="2">
        <v>2016</v>
      </c>
      <c r="C44" s="2" t="s">
        <v>40</v>
      </c>
      <c r="D44" s="2">
        <v>128.5</v>
      </c>
      <c r="E44" s="2">
        <v>141.19999999999999</v>
      </c>
      <c r="F44" s="2">
        <v>132.30000000000001</v>
      </c>
      <c r="G44" s="2">
        <v>133.5</v>
      </c>
      <c r="H44" s="2">
        <v>116.4</v>
      </c>
      <c r="I44" s="2">
        <v>137.80000000000001</v>
      </c>
      <c r="J44" s="2">
        <v>165.4</v>
      </c>
      <c r="K44" s="2">
        <v>177.4</v>
      </c>
      <c r="L44" s="2">
        <v>111.3</v>
      </c>
      <c r="M44" s="2">
        <v>137.5</v>
      </c>
      <c r="N44" s="2">
        <v>125</v>
      </c>
      <c r="O44" s="2">
        <v>138.80000000000001</v>
      </c>
      <c r="P44" s="2">
        <v>138.4</v>
      </c>
      <c r="Q44" s="2">
        <v>1783.5</v>
      </c>
      <c r="R44" s="2">
        <v>139.30000000000001</v>
      </c>
      <c r="S44" s="2">
        <v>139.30000000000001</v>
      </c>
      <c r="T44" s="2">
        <v>133.5</v>
      </c>
      <c r="U44" s="2">
        <v>127.6</v>
      </c>
      <c r="V44" s="2">
        <v>132.69999999999999</v>
      </c>
      <c r="W44" s="2">
        <v>393.8</v>
      </c>
      <c r="X44" s="2">
        <v>126.4</v>
      </c>
      <c r="Y44" s="2">
        <v>123.4</v>
      </c>
      <c r="Z44" s="2">
        <v>126.9</v>
      </c>
      <c r="AA44" s="2">
        <f t="shared" si="0"/>
        <v>253.3</v>
      </c>
      <c r="AB44" s="2">
        <v>124.5</v>
      </c>
      <c r="AC44" s="2">
        <v>113.9</v>
      </c>
      <c r="AD44" s="2">
        <v>122.4</v>
      </c>
      <c r="AE44" s="2">
        <v>130.80000000000001</v>
      </c>
      <c r="AF44" s="2">
        <v>120.5</v>
      </c>
      <c r="AG44" s="2">
        <v>242.9</v>
      </c>
      <c r="AH44" s="2">
        <v>121.9</v>
      </c>
      <c r="AI44" s="15">
        <v>131.1</v>
      </c>
    </row>
    <row r="45" spans="1:35" x14ac:dyDescent="0.25">
      <c r="A45" s="14" t="s">
        <v>34</v>
      </c>
      <c r="B45" s="2">
        <v>2016</v>
      </c>
      <c r="C45" s="2" t="s">
        <v>41</v>
      </c>
      <c r="D45" s="2">
        <v>129.30000000000001</v>
      </c>
      <c r="E45" s="2">
        <v>139.30000000000001</v>
      </c>
      <c r="F45" s="2">
        <v>131.6</v>
      </c>
      <c r="G45" s="2">
        <v>134.1</v>
      </c>
      <c r="H45" s="2">
        <v>116.9</v>
      </c>
      <c r="I45" s="2">
        <v>138.1</v>
      </c>
      <c r="J45" s="2">
        <v>159.1</v>
      </c>
      <c r="K45" s="2">
        <v>175.6</v>
      </c>
      <c r="L45" s="2">
        <v>112.9</v>
      </c>
      <c r="M45" s="2">
        <v>138.1</v>
      </c>
      <c r="N45" s="2">
        <v>125.5</v>
      </c>
      <c r="O45" s="2">
        <v>139.5</v>
      </c>
      <c r="P45" s="2">
        <v>137.9</v>
      </c>
      <c r="Q45" s="2">
        <v>1777.9</v>
      </c>
      <c r="R45" s="2">
        <v>140.19999999999999</v>
      </c>
      <c r="S45" s="2">
        <v>140.19999999999999</v>
      </c>
      <c r="T45" s="2">
        <v>134.1</v>
      </c>
      <c r="U45" s="2">
        <v>128.19999999999999</v>
      </c>
      <c r="V45" s="2">
        <v>133.19999999999999</v>
      </c>
      <c r="W45" s="2">
        <v>395.49999999999994</v>
      </c>
      <c r="X45" s="2">
        <v>127.3</v>
      </c>
      <c r="Y45" s="2">
        <v>123.6</v>
      </c>
      <c r="Z45" s="2">
        <v>127.4</v>
      </c>
      <c r="AA45" s="2">
        <f t="shared" si="0"/>
        <v>254.7</v>
      </c>
      <c r="AB45" s="2">
        <v>124.8</v>
      </c>
      <c r="AC45" s="2">
        <v>113.1</v>
      </c>
      <c r="AD45" s="2">
        <v>122.7</v>
      </c>
      <c r="AE45" s="2">
        <v>131.69999999999999</v>
      </c>
      <c r="AF45" s="2">
        <v>121.5</v>
      </c>
      <c r="AG45" s="2">
        <v>244.2</v>
      </c>
      <c r="AH45" s="2">
        <v>122.1</v>
      </c>
      <c r="AI45" s="15">
        <v>131.1</v>
      </c>
    </row>
    <row r="46" spans="1:35" x14ac:dyDescent="0.25">
      <c r="A46" s="14" t="s">
        <v>34</v>
      </c>
      <c r="B46" s="2">
        <v>2016</v>
      </c>
      <c r="C46" s="2" t="s">
        <v>42</v>
      </c>
      <c r="D46" s="2">
        <v>129.9</v>
      </c>
      <c r="E46" s="2">
        <v>138</v>
      </c>
      <c r="F46" s="2">
        <v>130.5</v>
      </c>
      <c r="G46" s="2">
        <v>134.4</v>
      </c>
      <c r="H46" s="2">
        <v>117.2</v>
      </c>
      <c r="I46" s="2">
        <v>136.1</v>
      </c>
      <c r="J46" s="2">
        <v>150.69999999999999</v>
      </c>
      <c r="K46" s="2">
        <v>171.5</v>
      </c>
      <c r="L46" s="2">
        <v>113.8</v>
      </c>
      <c r="M46" s="2">
        <v>138.80000000000001</v>
      </c>
      <c r="N46" s="2">
        <v>126</v>
      </c>
      <c r="O46" s="2">
        <v>140.19999999999999</v>
      </c>
      <c r="P46" s="2">
        <v>136.6</v>
      </c>
      <c r="Q46" s="2">
        <v>1763.6999999999998</v>
      </c>
      <c r="R46" s="2">
        <v>141</v>
      </c>
      <c r="S46" s="2">
        <v>141</v>
      </c>
      <c r="T46" s="2">
        <v>134.6</v>
      </c>
      <c r="U46" s="2">
        <v>128.6</v>
      </c>
      <c r="V46" s="2">
        <v>133.80000000000001</v>
      </c>
      <c r="W46" s="2">
        <v>397</v>
      </c>
      <c r="X46" s="2">
        <v>127.9</v>
      </c>
      <c r="Y46" s="2">
        <v>124.1</v>
      </c>
      <c r="Z46" s="2">
        <v>127.9</v>
      </c>
      <c r="AA46" s="2">
        <f t="shared" si="0"/>
        <v>255.8</v>
      </c>
      <c r="AB46" s="2">
        <v>125.4</v>
      </c>
      <c r="AC46" s="2">
        <v>114.3</v>
      </c>
      <c r="AD46" s="2">
        <v>122.9</v>
      </c>
      <c r="AE46" s="2">
        <v>131.80000000000001</v>
      </c>
      <c r="AF46" s="2">
        <v>122.1</v>
      </c>
      <c r="AG46" s="2">
        <v>245</v>
      </c>
      <c r="AH46" s="2">
        <v>122.8</v>
      </c>
      <c r="AI46" s="15">
        <v>130.9</v>
      </c>
    </row>
    <row r="47" spans="1:35" x14ac:dyDescent="0.25">
      <c r="A47" s="14" t="s">
        <v>34</v>
      </c>
      <c r="B47" s="2">
        <v>2016</v>
      </c>
      <c r="C47" s="2" t="s">
        <v>43</v>
      </c>
      <c r="D47" s="2">
        <v>130.5</v>
      </c>
      <c r="E47" s="2">
        <v>137.9</v>
      </c>
      <c r="F47" s="2">
        <v>130.19999999999999</v>
      </c>
      <c r="G47" s="2">
        <v>134.80000000000001</v>
      </c>
      <c r="H47" s="2">
        <v>117.8</v>
      </c>
      <c r="I47" s="2">
        <v>134.69999999999999</v>
      </c>
      <c r="J47" s="2">
        <v>151.19999999999999</v>
      </c>
      <c r="K47" s="2">
        <v>172.1</v>
      </c>
      <c r="L47" s="2">
        <v>114.1</v>
      </c>
      <c r="M47" s="2">
        <v>139.30000000000001</v>
      </c>
      <c r="N47" s="2">
        <v>126.1</v>
      </c>
      <c r="O47" s="2">
        <v>141.1</v>
      </c>
      <c r="P47" s="2">
        <v>137</v>
      </c>
      <c r="Q47" s="2">
        <v>1766.7999999999995</v>
      </c>
      <c r="R47" s="2">
        <v>141.80000000000001</v>
      </c>
      <c r="S47" s="2">
        <v>141.80000000000001</v>
      </c>
      <c r="T47" s="2">
        <v>135.5</v>
      </c>
      <c r="U47" s="2">
        <v>129.1</v>
      </c>
      <c r="V47" s="2">
        <v>134.5</v>
      </c>
      <c r="W47" s="2">
        <v>399.1</v>
      </c>
      <c r="X47" s="2">
        <v>128.69999999999999</v>
      </c>
      <c r="Y47" s="2">
        <v>124.3</v>
      </c>
      <c r="Z47" s="2">
        <v>128.4</v>
      </c>
      <c r="AA47" s="2">
        <f t="shared" si="0"/>
        <v>257.10000000000002</v>
      </c>
      <c r="AB47" s="2">
        <v>126.1</v>
      </c>
      <c r="AC47" s="2">
        <v>115.2</v>
      </c>
      <c r="AD47" s="2">
        <v>123.5</v>
      </c>
      <c r="AE47" s="2">
        <v>132.4</v>
      </c>
      <c r="AF47" s="2">
        <v>122.1</v>
      </c>
      <c r="AG47" s="2">
        <v>245.6</v>
      </c>
      <c r="AH47" s="2">
        <v>123.4</v>
      </c>
      <c r="AI47" s="15">
        <v>131.4</v>
      </c>
    </row>
    <row r="48" spans="1:35" x14ac:dyDescent="0.25">
      <c r="A48" s="14" t="s">
        <v>34</v>
      </c>
      <c r="B48" s="2">
        <v>2016</v>
      </c>
      <c r="C48" s="2" t="s">
        <v>45</v>
      </c>
      <c r="D48" s="2">
        <v>131.4</v>
      </c>
      <c r="E48" s="2">
        <v>137.80000000000001</v>
      </c>
      <c r="F48" s="2">
        <v>132</v>
      </c>
      <c r="G48" s="2">
        <v>135</v>
      </c>
      <c r="H48" s="2">
        <v>118</v>
      </c>
      <c r="I48" s="2">
        <v>134.1</v>
      </c>
      <c r="J48" s="2">
        <v>141.9</v>
      </c>
      <c r="K48" s="2">
        <v>171.7</v>
      </c>
      <c r="L48" s="2">
        <v>114.1</v>
      </c>
      <c r="M48" s="2">
        <v>139.69999999999999</v>
      </c>
      <c r="N48" s="2">
        <v>126.2</v>
      </c>
      <c r="O48" s="2">
        <v>141.80000000000001</v>
      </c>
      <c r="P48" s="2">
        <v>136.1</v>
      </c>
      <c r="Q48" s="2">
        <v>1759.8</v>
      </c>
      <c r="R48" s="2">
        <v>142</v>
      </c>
      <c r="S48" s="2">
        <v>142</v>
      </c>
      <c r="T48" s="2">
        <v>135.80000000000001</v>
      </c>
      <c r="U48" s="2">
        <v>129.30000000000001</v>
      </c>
      <c r="V48" s="2">
        <v>135</v>
      </c>
      <c r="W48" s="2">
        <v>400.1</v>
      </c>
      <c r="X48" s="2">
        <v>129.1</v>
      </c>
      <c r="Y48" s="2">
        <v>125</v>
      </c>
      <c r="Z48" s="2">
        <v>128.6</v>
      </c>
      <c r="AA48" s="2">
        <f t="shared" si="0"/>
        <v>257.7</v>
      </c>
      <c r="AB48" s="2">
        <v>126.4</v>
      </c>
      <c r="AC48" s="2">
        <v>115.7</v>
      </c>
      <c r="AD48" s="2">
        <v>124</v>
      </c>
      <c r="AE48" s="2">
        <v>132.80000000000001</v>
      </c>
      <c r="AF48" s="2">
        <v>122.6</v>
      </c>
      <c r="AG48" s="2">
        <v>246.6</v>
      </c>
      <c r="AH48" s="2">
        <v>123.8</v>
      </c>
      <c r="AI48" s="15">
        <v>131.19999999999999</v>
      </c>
    </row>
    <row r="49" spans="1:35" x14ac:dyDescent="0.25">
      <c r="A49" s="14" t="s">
        <v>34</v>
      </c>
      <c r="B49" s="2">
        <v>2016</v>
      </c>
      <c r="C49" s="2" t="s">
        <v>46</v>
      </c>
      <c r="D49" s="2">
        <v>132.30000000000001</v>
      </c>
      <c r="E49" s="2">
        <v>137.6</v>
      </c>
      <c r="F49" s="2">
        <v>132.9</v>
      </c>
      <c r="G49" s="2">
        <v>135.1</v>
      </c>
      <c r="H49" s="2">
        <v>118.6</v>
      </c>
      <c r="I49" s="2">
        <v>132.69999999999999</v>
      </c>
      <c r="J49" s="2">
        <v>125.3</v>
      </c>
      <c r="K49" s="2">
        <v>168.7</v>
      </c>
      <c r="L49" s="2">
        <v>114.4</v>
      </c>
      <c r="M49" s="2">
        <v>140.19999999999999</v>
      </c>
      <c r="N49" s="2">
        <v>126.6</v>
      </c>
      <c r="O49" s="2">
        <v>142.30000000000001</v>
      </c>
      <c r="P49" s="2">
        <v>134</v>
      </c>
      <c r="Q49" s="2">
        <v>1740.7</v>
      </c>
      <c r="R49" s="2">
        <v>143.1</v>
      </c>
      <c r="S49" s="2">
        <v>143.1</v>
      </c>
      <c r="T49" s="2">
        <v>136.30000000000001</v>
      </c>
      <c r="U49" s="2">
        <v>129.80000000000001</v>
      </c>
      <c r="V49" s="2">
        <v>135.4</v>
      </c>
      <c r="W49" s="2">
        <v>401.5</v>
      </c>
      <c r="X49" s="2">
        <v>128.5</v>
      </c>
      <c r="Y49" s="2">
        <v>126.6</v>
      </c>
      <c r="Z49" s="2">
        <v>129.19999999999999</v>
      </c>
      <c r="AA49" s="2">
        <f t="shared" si="0"/>
        <v>257.7</v>
      </c>
      <c r="AB49" s="2">
        <v>126.9</v>
      </c>
      <c r="AC49" s="2">
        <v>116</v>
      </c>
      <c r="AD49" s="2">
        <v>124.2</v>
      </c>
      <c r="AE49" s="2">
        <v>133.1</v>
      </c>
      <c r="AF49" s="2">
        <v>121.1</v>
      </c>
      <c r="AG49" s="2">
        <v>245.3</v>
      </c>
      <c r="AH49" s="2">
        <v>123.9</v>
      </c>
      <c r="AI49" s="15">
        <v>130.4</v>
      </c>
    </row>
    <row r="50" spans="1:35" x14ac:dyDescent="0.25">
      <c r="A50" s="14" t="s">
        <v>34</v>
      </c>
      <c r="B50" s="2">
        <v>2017</v>
      </c>
      <c r="C50" s="2" t="s">
        <v>31</v>
      </c>
      <c r="D50" s="2">
        <v>132.80000000000001</v>
      </c>
      <c r="E50" s="2">
        <v>138.19999999999999</v>
      </c>
      <c r="F50" s="2">
        <v>132.19999999999999</v>
      </c>
      <c r="G50" s="2">
        <v>135.4</v>
      </c>
      <c r="H50" s="2">
        <v>119.1</v>
      </c>
      <c r="I50" s="2">
        <v>133</v>
      </c>
      <c r="J50" s="2">
        <v>119.4</v>
      </c>
      <c r="K50" s="2">
        <v>159.5</v>
      </c>
      <c r="L50" s="2">
        <v>115.6</v>
      </c>
      <c r="M50" s="2">
        <v>139.6</v>
      </c>
      <c r="N50" s="2">
        <v>126.6</v>
      </c>
      <c r="O50" s="2">
        <v>142.80000000000001</v>
      </c>
      <c r="P50" s="2">
        <v>133.1</v>
      </c>
      <c r="Q50" s="2">
        <v>1727.2999999999995</v>
      </c>
      <c r="R50" s="2">
        <v>143.80000000000001</v>
      </c>
      <c r="S50" s="2">
        <v>143.80000000000001</v>
      </c>
      <c r="T50" s="2">
        <v>136.6</v>
      </c>
      <c r="U50" s="2">
        <v>130.19999999999999</v>
      </c>
      <c r="V50" s="2">
        <v>135.6</v>
      </c>
      <c r="W50" s="2">
        <v>402.4</v>
      </c>
      <c r="X50" s="2">
        <v>129.6</v>
      </c>
      <c r="Y50" s="2">
        <v>126.8</v>
      </c>
      <c r="Z50" s="2">
        <v>129.4</v>
      </c>
      <c r="AA50" s="2">
        <f t="shared" si="0"/>
        <v>259</v>
      </c>
      <c r="AB50" s="2">
        <v>127.1</v>
      </c>
      <c r="AC50" s="2">
        <v>117</v>
      </c>
      <c r="AD50" s="2">
        <v>124.2</v>
      </c>
      <c r="AE50" s="2">
        <v>133.30000000000001</v>
      </c>
      <c r="AF50" s="2">
        <v>121.7</v>
      </c>
      <c r="AG50" s="2">
        <v>245.9</v>
      </c>
      <c r="AH50" s="2">
        <v>124.4</v>
      </c>
      <c r="AI50" s="15">
        <v>130.30000000000001</v>
      </c>
    </row>
    <row r="51" spans="1:35" x14ac:dyDescent="0.25">
      <c r="A51" s="14" t="s">
        <v>34</v>
      </c>
      <c r="B51" s="2">
        <v>2017</v>
      </c>
      <c r="C51" s="2" t="s">
        <v>35</v>
      </c>
      <c r="D51" s="2">
        <v>133.1</v>
      </c>
      <c r="E51" s="2">
        <v>138.80000000000001</v>
      </c>
      <c r="F51" s="2">
        <v>129.30000000000001</v>
      </c>
      <c r="G51" s="2">
        <v>135.80000000000001</v>
      </c>
      <c r="H51" s="2">
        <v>119.2</v>
      </c>
      <c r="I51" s="2">
        <v>135.30000000000001</v>
      </c>
      <c r="J51" s="2">
        <v>119.5</v>
      </c>
      <c r="K51" s="2">
        <v>152.19999999999999</v>
      </c>
      <c r="L51" s="2">
        <v>117.3</v>
      </c>
      <c r="M51" s="2">
        <v>138.69999999999999</v>
      </c>
      <c r="N51" s="2">
        <v>126.9</v>
      </c>
      <c r="O51" s="2">
        <v>143.19999999999999</v>
      </c>
      <c r="P51" s="2">
        <v>133</v>
      </c>
      <c r="Q51" s="2">
        <v>1722.3000000000002</v>
      </c>
      <c r="R51" s="2">
        <v>144.4</v>
      </c>
      <c r="S51" s="2">
        <v>144.4</v>
      </c>
      <c r="T51" s="2">
        <v>136.80000000000001</v>
      </c>
      <c r="U51" s="2">
        <v>130.30000000000001</v>
      </c>
      <c r="V51" s="2">
        <v>135.9</v>
      </c>
      <c r="W51" s="2">
        <v>403</v>
      </c>
      <c r="X51" s="2">
        <v>130.5</v>
      </c>
      <c r="Y51" s="2">
        <v>127.9</v>
      </c>
      <c r="Z51" s="2">
        <v>129.69999999999999</v>
      </c>
      <c r="AA51" s="2">
        <f t="shared" si="0"/>
        <v>260.2</v>
      </c>
      <c r="AB51" s="2">
        <v>127.4</v>
      </c>
      <c r="AC51" s="2">
        <v>117.4</v>
      </c>
      <c r="AD51" s="2">
        <v>124.6</v>
      </c>
      <c r="AE51" s="2">
        <v>133.4</v>
      </c>
      <c r="AF51" s="2">
        <v>122.6</v>
      </c>
      <c r="AG51" s="2">
        <v>247.2</v>
      </c>
      <c r="AH51" s="2">
        <v>124.8</v>
      </c>
      <c r="AI51" s="15">
        <v>130.6</v>
      </c>
    </row>
    <row r="52" spans="1:35" x14ac:dyDescent="0.25">
      <c r="A52" s="14" t="s">
        <v>34</v>
      </c>
      <c r="B52" s="2">
        <v>2017</v>
      </c>
      <c r="C52" s="2" t="s">
        <v>36</v>
      </c>
      <c r="D52" s="2">
        <v>133.30000000000001</v>
      </c>
      <c r="E52" s="2">
        <v>139</v>
      </c>
      <c r="F52" s="2">
        <v>128.6</v>
      </c>
      <c r="G52" s="2">
        <v>136.30000000000001</v>
      </c>
      <c r="H52" s="2">
        <v>118.8</v>
      </c>
      <c r="I52" s="2">
        <v>138.30000000000001</v>
      </c>
      <c r="J52" s="2">
        <v>120.5</v>
      </c>
      <c r="K52" s="2">
        <v>143.9</v>
      </c>
      <c r="L52" s="2">
        <v>118</v>
      </c>
      <c r="M52" s="2">
        <v>137.9</v>
      </c>
      <c r="N52" s="2">
        <v>127.2</v>
      </c>
      <c r="O52" s="2">
        <v>144</v>
      </c>
      <c r="P52" s="2">
        <v>133.1</v>
      </c>
      <c r="Q52" s="2">
        <v>1718.9</v>
      </c>
      <c r="R52" s="2">
        <v>145.1</v>
      </c>
      <c r="S52" s="2">
        <v>145.1</v>
      </c>
      <c r="T52" s="2">
        <v>137.30000000000001</v>
      </c>
      <c r="U52" s="2">
        <v>130.6</v>
      </c>
      <c r="V52" s="2">
        <v>136.4</v>
      </c>
      <c r="W52" s="2">
        <v>404.29999999999995</v>
      </c>
      <c r="X52" s="2">
        <v>131.1</v>
      </c>
      <c r="Y52" s="2">
        <v>129.1</v>
      </c>
      <c r="Z52" s="2">
        <v>130.1</v>
      </c>
      <c r="AA52" s="2">
        <f t="shared" si="0"/>
        <v>261.2</v>
      </c>
      <c r="AB52" s="2">
        <v>127.8</v>
      </c>
      <c r="AC52" s="2">
        <v>117.6</v>
      </c>
      <c r="AD52" s="2">
        <v>125</v>
      </c>
      <c r="AE52" s="2">
        <v>133.80000000000001</v>
      </c>
      <c r="AF52" s="2">
        <v>122.6</v>
      </c>
      <c r="AG52" s="2">
        <v>247.6</v>
      </c>
      <c r="AH52" s="2">
        <v>125.1</v>
      </c>
      <c r="AI52" s="15">
        <v>130.9</v>
      </c>
    </row>
    <row r="53" spans="1:35" x14ac:dyDescent="0.25">
      <c r="A53" s="14" t="s">
        <v>34</v>
      </c>
      <c r="B53" s="2">
        <v>2017</v>
      </c>
      <c r="C53" s="2" t="s">
        <v>37</v>
      </c>
      <c r="D53" s="2">
        <v>133</v>
      </c>
      <c r="E53" s="2">
        <v>139.4</v>
      </c>
      <c r="F53" s="2">
        <v>126.1</v>
      </c>
      <c r="G53" s="2">
        <v>137.19999999999999</v>
      </c>
      <c r="H53" s="2">
        <v>118.4</v>
      </c>
      <c r="I53" s="2">
        <v>139.9</v>
      </c>
      <c r="J53" s="2">
        <v>123.4</v>
      </c>
      <c r="K53" s="2">
        <v>140.9</v>
      </c>
      <c r="L53" s="2">
        <v>118.5</v>
      </c>
      <c r="M53" s="2">
        <v>136.5</v>
      </c>
      <c r="N53" s="2">
        <v>127.4</v>
      </c>
      <c r="O53" s="2">
        <v>144.19999999999999</v>
      </c>
      <c r="P53" s="2">
        <v>133.5</v>
      </c>
      <c r="Q53" s="2">
        <v>1718.4</v>
      </c>
      <c r="R53" s="2">
        <v>145.4</v>
      </c>
      <c r="S53" s="2">
        <v>145.4</v>
      </c>
      <c r="T53" s="2">
        <v>138</v>
      </c>
      <c r="U53" s="2">
        <v>131.1</v>
      </c>
      <c r="V53" s="2">
        <v>137</v>
      </c>
      <c r="W53" s="2">
        <v>406.1</v>
      </c>
      <c r="X53" s="2">
        <v>131.69999999999999</v>
      </c>
      <c r="Y53" s="2">
        <v>129.80000000000001</v>
      </c>
      <c r="Z53" s="2">
        <v>130.4</v>
      </c>
      <c r="AA53" s="2">
        <f t="shared" si="0"/>
        <v>262.10000000000002</v>
      </c>
      <c r="AB53" s="2">
        <v>128.1</v>
      </c>
      <c r="AC53" s="2">
        <v>116.6</v>
      </c>
      <c r="AD53" s="2">
        <v>125.1</v>
      </c>
      <c r="AE53" s="2">
        <v>134.5</v>
      </c>
      <c r="AF53" s="2">
        <v>123.1</v>
      </c>
      <c r="AG53" s="2">
        <v>248.2</v>
      </c>
      <c r="AH53" s="2">
        <v>125.1</v>
      </c>
      <c r="AI53" s="15">
        <v>131.1</v>
      </c>
    </row>
    <row r="54" spans="1:35" x14ac:dyDescent="0.25">
      <c r="A54" s="14" t="s">
        <v>34</v>
      </c>
      <c r="B54" s="2">
        <v>2017</v>
      </c>
      <c r="C54" s="2" t="s">
        <v>38</v>
      </c>
      <c r="D54" s="2">
        <v>132.9</v>
      </c>
      <c r="E54" s="2">
        <v>141.6</v>
      </c>
      <c r="F54" s="2">
        <v>126.3</v>
      </c>
      <c r="G54" s="2">
        <v>137.69999999999999</v>
      </c>
      <c r="H54" s="2">
        <v>118.1</v>
      </c>
      <c r="I54" s="2">
        <v>137.9</v>
      </c>
      <c r="J54" s="2">
        <v>125.6</v>
      </c>
      <c r="K54" s="2">
        <v>138.30000000000001</v>
      </c>
      <c r="L54" s="2">
        <v>119.4</v>
      </c>
      <c r="M54" s="2">
        <v>136</v>
      </c>
      <c r="N54" s="2">
        <v>127.6</v>
      </c>
      <c r="O54" s="2">
        <v>144.5</v>
      </c>
      <c r="P54" s="2">
        <v>133.69999999999999</v>
      </c>
      <c r="Q54" s="2">
        <v>1719.6000000000001</v>
      </c>
      <c r="R54" s="2">
        <v>146.19999999999999</v>
      </c>
      <c r="S54" s="2">
        <v>146.19999999999999</v>
      </c>
      <c r="T54" s="2">
        <v>138.19999999999999</v>
      </c>
      <c r="U54" s="2">
        <v>131.4</v>
      </c>
      <c r="V54" s="2">
        <v>137.19999999999999</v>
      </c>
      <c r="W54" s="2">
        <v>406.8</v>
      </c>
      <c r="X54" s="2">
        <v>132.1</v>
      </c>
      <c r="Y54" s="2">
        <v>129.4</v>
      </c>
      <c r="Z54" s="2">
        <v>130.9</v>
      </c>
      <c r="AA54" s="2">
        <f t="shared" si="0"/>
        <v>263</v>
      </c>
      <c r="AB54" s="2">
        <v>128.4</v>
      </c>
      <c r="AC54" s="2">
        <v>116.7</v>
      </c>
      <c r="AD54" s="2">
        <v>125.7</v>
      </c>
      <c r="AE54" s="2">
        <v>134.80000000000001</v>
      </c>
      <c r="AF54" s="2">
        <v>123</v>
      </c>
      <c r="AG54" s="2">
        <v>248.7</v>
      </c>
      <c r="AH54" s="2">
        <v>125.3</v>
      </c>
      <c r="AI54" s="15">
        <v>131.4</v>
      </c>
    </row>
    <row r="55" spans="1:35" x14ac:dyDescent="0.25">
      <c r="A55" s="14" t="s">
        <v>34</v>
      </c>
      <c r="B55" s="2">
        <v>2017</v>
      </c>
      <c r="C55" s="2" t="s">
        <v>39</v>
      </c>
      <c r="D55" s="2">
        <v>133.30000000000001</v>
      </c>
      <c r="E55" s="2">
        <v>145.5</v>
      </c>
      <c r="F55" s="2">
        <v>128.1</v>
      </c>
      <c r="G55" s="2">
        <v>138.1</v>
      </c>
      <c r="H55" s="2">
        <v>118.2</v>
      </c>
      <c r="I55" s="2">
        <v>139.19999999999999</v>
      </c>
      <c r="J55" s="2">
        <v>133.30000000000001</v>
      </c>
      <c r="K55" s="2">
        <v>136.19999999999999</v>
      </c>
      <c r="L55" s="2">
        <v>119.6</v>
      </c>
      <c r="M55" s="2">
        <v>135.30000000000001</v>
      </c>
      <c r="N55" s="2">
        <v>127.8</v>
      </c>
      <c r="O55" s="2">
        <v>144.9</v>
      </c>
      <c r="P55" s="2">
        <v>135.19999999999999</v>
      </c>
      <c r="Q55" s="2">
        <v>1734.7</v>
      </c>
      <c r="R55" s="2">
        <v>146.5</v>
      </c>
      <c r="S55" s="2">
        <v>146.5</v>
      </c>
      <c r="T55" s="2">
        <v>138.5</v>
      </c>
      <c r="U55" s="2">
        <v>131.69999999999999</v>
      </c>
      <c r="V55" s="2">
        <v>137.5</v>
      </c>
      <c r="W55" s="2">
        <v>407.7</v>
      </c>
      <c r="X55" s="2">
        <v>131.4</v>
      </c>
      <c r="Y55" s="2">
        <v>128.80000000000001</v>
      </c>
      <c r="Z55" s="2">
        <v>131.19999999999999</v>
      </c>
      <c r="AA55" s="2">
        <f t="shared" si="0"/>
        <v>262.60000000000002</v>
      </c>
      <c r="AB55" s="2">
        <v>128.5</v>
      </c>
      <c r="AC55" s="2">
        <v>116.5</v>
      </c>
      <c r="AD55" s="2">
        <v>125.9</v>
      </c>
      <c r="AE55" s="2">
        <v>135.4</v>
      </c>
      <c r="AF55" s="2">
        <v>123.4</v>
      </c>
      <c r="AG55" s="2">
        <v>249.3</v>
      </c>
      <c r="AH55" s="2">
        <v>125.5</v>
      </c>
      <c r="AI55" s="15">
        <v>132</v>
      </c>
    </row>
    <row r="56" spans="1:35" x14ac:dyDescent="0.25">
      <c r="A56" s="14" t="s">
        <v>34</v>
      </c>
      <c r="B56" s="2">
        <v>2017</v>
      </c>
      <c r="C56" s="2" t="s">
        <v>40</v>
      </c>
      <c r="D56" s="2">
        <v>133.6</v>
      </c>
      <c r="E56" s="2">
        <v>145.69999999999999</v>
      </c>
      <c r="F56" s="2">
        <v>129.6</v>
      </c>
      <c r="G56" s="2">
        <v>138.5</v>
      </c>
      <c r="H56" s="2">
        <v>118.1</v>
      </c>
      <c r="I56" s="2">
        <v>141.80000000000001</v>
      </c>
      <c r="J56" s="2">
        <v>159.5</v>
      </c>
      <c r="K56" s="2">
        <v>133.6</v>
      </c>
      <c r="L56" s="2">
        <v>120.5</v>
      </c>
      <c r="M56" s="2">
        <v>135.19999999999999</v>
      </c>
      <c r="N56" s="2">
        <v>128.5</v>
      </c>
      <c r="O56" s="2">
        <v>145.80000000000001</v>
      </c>
      <c r="P56" s="2">
        <v>139</v>
      </c>
      <c r="Q56" s="2">
        <v>1769.3999999999999</v>
      </c>
      <c r="R56" s="2">
        <v>148.19999999999999</v>
      </c>
      <c r="S56" s="2">
        <v>148.19999999999999</v>
      </c>
      <c r="T56" s="2">
        <v>139.30000000000001</v>
      </c>
      <c r="U56" s="2">
        <v>132.1</v>
      </c>
      <c r="V56" s="2">
        <v>138.30000000000001</v>
      </c>
      <c r="W56" s="2">
        <v>409.7</v>
      </c>
      <c r="X56" s="2">
        <v>132.6</v>
      </c>
      <c r="Y56" s="2">
        <v>129.4</v>
      </c>
      <c r="Z56" s="2">
        <v>131.9</v>
      </c>
      <c r="AA56" s="2">
        <f t="shared" si="0"/>
        <v>264.5</v>
      </c>
      <c r="AB56" s="2">
        <v>129.4</v>
      </c>
      <c r="AC56" s="2">
        <v>116</v>
      </c>
      <c r="AD56" s="2">
        <v>126.6</v>
      </c>
      <c r="AE56" s="2">
        <v>136.80000000000001</v>
      </c>
      <c r="AF56" s="2">
        <v>123.6</v>
      </c>
      <c r="AG56" s="2">
        <v>250.2</v>
      </c>
      <c r="AH56" s="2">
        <v>125.9</v>
      </c>
      <c r="AI56" s="15">
        <v>134.19999999999999</v>
      </c>
    </row>
    <row r="57" spans="1:35" x14ac:dyDescent="0.25">
      <c r="A57" s="14" t="s">
        <v>34</v>
      </c>
      <c r="B57" s="2">
        <v>2017</v>
      </c>
      <c r="C57" s="2" t="s">
        <v>41</v>
      </c>
      <c r="D57" s="2">
        <v>134.30000000000001</v>
      </c>
      <c r="E57" s="2">
        <v>143.4</v>
      </c>
      <c r="F57" s="2">
        <v>129.30000000000001</v>
      </c>
      <c r="G57" s="2">
        <v>139</v>
      </c>
      <c r="H57" s="2">
        <v>118.1</v>
      </c>
      <c r="I57" s="2">
        <v>145.5</v>
      </c>
      <c r="J57" s="2">
        <v>168.6</v>
      </c>
      <c r="K57" s="2">
        <v>132.69999999999999</v>
      </c>
      <c r="L57" s="2">
        <v>121.2</v>
      </c>
      <c r="M57" s="2">
        <v>135.6</v>
      </c>
      <c r="N57" s="2">
        <v>128.69999999999999</v>
      </c>
      <c r="O57" s="2">
        <v>146.80000000000001</v>
      </c>
      <c r="P57" s="2">
        <v>140.6</v>
      </c>
      <c r="Q57" s="2">
        <v>1783.8</v>
      </c>
      <c r="R57" s="2">
        <v>149.80000000000001</v>
      </c>
      <c r="S57" s="2">
        <v>149.80000000000001</v>
      </c>
      <c r="T57" s="2">
        <v>140.30000000000001</v>
      </c>
      <c r="U57" s="2">
        <v>133</v>
      </c>
      <c r="V57" s="2">
        <v>139.30000000000001</v>
      </c>
      <c r="W57" s="2">
        <v>412.6</v>
      </c>
      <c r="X57" s="2">
        <v>134.4</v>
      </c>
      <c r="Y57" s="2">
        <v>129.80000000000001</v>
      </c>
      <c r="Z57" s="2">
        <v>132.80000000000001</v>
      </c>
      <c r="AA57" s="2">
        <f t="shared" si="0"/>
        <v>267.20000000000005</v>
      </c>
      <c r="AB57" s="2">
        <v>130.19999999999999</v>
      </c>
      <c r="AC57" s="2">
        <v>117.3</v>
      </c>
      <c r="AD57" s="2">
        <v>127.3</v>
      </c>
      <c r="AE57" s="2">
        <v>137.6</v>
      </c>
      <c r="AF57" s="2">
        <v>124.5</v>
      </c>
      <c r="AG57" s="2">
        <v>251.8</v>
      </c>
      <c r="AH57" s="2">
        <v>126.8</v>
      </c>
      <c r="AI57" s="15">
        <v>135.4</v>
      </c>
    </row>
    <row r="58" spans="1:35" x14ac:dyDescent="0.25">
      <c r="A58" s="14" t="s">
        <v>34</v>
      </c>
      <c r="B58" s="2">
        <v>2017</v>
      </c>
      <c r="C58" s="2" t="s">
        <v>42</v>
      </c>
      <c r="D58" s="2">
        <v>134.69999999999999</v>
      </c>
      <c r="E58" s="2">
        <v>142.4</v>
      </c>
      <c r="F58" s="2">
        <v>130.19999999999999</v>
      </c>
      <c r="G58" s="2">
        <v>139.6</v>
      </c>
      <c r="H58" s="2">
        <v>118.4</v>
      </c>
      <c r="I58" s="2">
        <v>143</v>
      </c>
      <c r="J58" s="2">
        <v>156.6</v>
      </c>
      <c r="K58" s="2">
        <v>132.9</v>
      </c>
      <c r="L58" s="2">
        <v>121.5</v>
      </c>
      <c r="M58" s="2">
        <v>135.6</v>
      </c>
      <c r="N58" s="2">
        <v>128.80000000000001</v>
      </c>
      <c r="O58" s="2">
        <v>147.30000000000001</v>
      </c>
      <c r="P58" s="2">
        <v>139</v>
      </c>
      <c r="Q58" s="2">
        <v>1769.9999999999998</v>
      </c>
      <c r="R58" s="2">
        <v>150.80000000000001</v>
      </c>
      <c r="S58" s="2">
        <v>150.80000000000001</v>
      </c>
      <c r="T58" s="2">
        <v>141.1</v>
      </c>
      <c r="U58" s="2">
        <v>133.4</v>
      </c>
      <c r="V58" s="2">
        <v>140</v>
      </c>
      <c r="W58" s="2">
        <v>414.5</v>
      </c>
      <c r="X58" s="2">
        <v>135.69999999999999</v>
      </c>
      <c r="Y58" s="2">
        <v>131</v>
      </c>
      <c r="Z58" s="2">
        <v>133.30000000000001</v>
      </c>
      <c r="AA58" s="2">
        <f t="shared" si="0"/>
        <v>269</v>
      </c>
      <c r="AB58" s="2">
        <v>130.6</v>
      </c>
      <c r="AC58" s="2">
        <v>118.3</v>
      </c>
      <c r="AD58" s="2">
        <v>127.9</v>
      </c>
      <c r="AE58" s="2">
        <v>137.4</v>
      </c>
      <c r="AF58" s="2">
        <v>125.7</v>
      </c>
      <c r="AG58" s="2">
        <v>253.60000000000002</v>
      </c>
      <c r="AH58" s="2">
        <v>127.5</v>
      </c>
      <c r="AI58" s="15">
        <v>135.19999999999999</v>
      </c>
    </row>
    <row r="59" spans="1:35" x14ac:dyDescent="0.25">
      <c r="A59" s="14" t="s">
        <v>34</v>
      </c>
      <c r="B59" s="2">
        <v>2017</v>
      </c>
      <c r="C59" s="2" t="s">
        <v>43</v>
      </c>
      <c r="D59" s="2">
        <v>135.30000000000001</v>
      </c>
      <c r="E59" s="2">
        <v>142.19999999999999</v>
      </c>
      <c r="F59" s="2">
        <v>131.19999999999999</v>
      </c>
      <c r="G59" s="2">
        <v>140.6</v>
      </c>
      <c r="H59" s="2">
        <v>119</v>
      </c>
      <c r="I59" s="2">
        <v>141.5</v>
      </c>
      <c r="J59" s="2">
        <v>162.6</v>
      </c>
      <c r="K59" s="2">
        <v>132.30000000000001</v>
      </c>
      <c r="L59" s="2">
        <v>121.8</v>
      </c>
      <c r="M59" s="2">
        <v>136.30000000000001</v>
      </c>
      <c r="N59" s="2">
        <v>128.69999999999999</v>
      </c>
      <c r="O59" s="2">
        <v>148.1</v>
      </c>
      <c r="P59" s="2">
        <v>140.1</v>
      </c>
      <c r="Q59" s="2">
        <v>1779.6999999999998</v>
      </c>
      <c r="R59" s="2">
        <v>151.6</v>
      </c>
      <c r="S59" s="2">
        <v>151.6</v>
      </c>
      <c r="T59" s="2">
        <v>142</v>
      </c>
      <c r="U59" s="2">
        <v>134.1</v>
      </c>
      <c r="V59" s="2">
        <v>140.80000000000001</v>
      </c>
      <c r="W59" s="2">
        <v>416.90000000000003</v>
      </c>
      <c r="X59" s="2">
        <v>137.30000000000001</v>
      </c>
      <c r="Y59" s="2">
        <v>132.19999999999999</v>
      </c>
      <c r="Z59" s="2">
        <v>133.6</v>
      </c>
      <c r="AA59" s="2">
        <f t="shared" si="0"/>
        <v>270.89999999999998</v>
      </c>
      <c r="AB59" s="2">
        <v>131.30000000000001</v>
      </c>
      <c r="AC59" s="2">
        <v>117.8</v>
      </c>
      <c r="AD59" s="2">
        <v>128.4</v>
      </c>
      <c r="AE59" s="2">
        <v>137.9</v>
      </c>
      <c r="AF59" s="2">
        <v>126.2</v>
      </c>
      <c r="AG59" s="2">
        <v>254.60000000000002</v>
      </c>
      <c r="AH59" s="2">
        <v>127.7</v>
      </c>
      <c r="AI59" s="15">
        <v>136.1</v>
      </c>
    </row>
    <row r="60" spans="1:35" x14ac:dyDescent="0.25">
      <c r="A60" s="14" t="s">
        <v>34</v>
      </c>
      <c r="B60" s="2">
        <v>2017</v>
      </c>
      <c r="C60" s="2" t="s">
        <v>45</v>
      </c>
      <c r="D60" s="2">
        <v>135.69999999999999</v>
      </c>
      <c r="E60" s="2">
        <v>142.4</v>
      </c>
      <c r="F60" s="2">
        <v>142.9</v>
      </c>
      <c r="G60" s="2">
        <v>140.80000000000001</v>
      </c>
      <c r="H60" s="2">
        <v>119.2</v>
      </c>
      <c r="I60" s="2">
        <v>142.19999999999999</v>
      </c>
      <c r="J60" s="2">
        <v>173.8</v>
      </c>
      <c r="K60" s="2">
        <v>131.19999999999999</v>
      </c>
      <c r="L60" s="2">
        <v>123</v>
      </c>
      <c r="M60" s="2">
        <v>136.80000000000001</v>
      </c>
      <c r="N60" s="2">
        <v>129.19999999999999</v>
      </c>
      <c r="O60" s="2">
        <v>148.9</v>
      </c>
      <c r="P60" s="2">
        <v>142.1</v>
      </c>
      <c r="Q60" s="2">
        <v>1808.2</v>
      </c>
      <c r="R60" s="2">
        <v>153.19999999999999</v>
      </c>
      <c r="S60" s="2">
        <v>153.19999999999999</v>
      </c>
      <c r="T60" s="2">
        <v>143</v>
      </c>
      <c r="U60" s="2">
        <v>134.80000000000001</v>
      </c>
      <c r="V60" s="2">
        <v>141.80000000000001</v>
      </c>
      <c r="W60" s="2">
        <v>419.6</v>
      </c>
      <c r="X60" s="2">
        <v>138.6</v>
      </c>
      <c r="Y60" s="2">
        <v>135.30000000000001</v>
      </c>
      <c r="Z60" s="2">
        <v>134.4</v>
      </c>
      <c r="AA60" s="2">
        <f t="shared" si="0"/>
        <v>273</v>
      </c>
      <c r="AB60" s="2">
        <v>132.6</v>
      </c>
      <c r="AC60" s="2">
        <v>118.3</v>
      </c>
      <c r="AD60" s="2">
        <v>128.9</v>
      </c>
      <c r="AE60" s="2">
        <v>138.6</v>
      </c>
      <c r="AF60" s="2">
        <v>126.8</v>
      </c>
      <c r="AG60" s="2">
        <v>255.7</v>
      </c>
      <c r="AH60" s="2">
        <v>128.4</v>
      </c>
      <c r="AI60" s="15">
        <v>137.6</v>
      </c>
    </row>
    <row r="61" spans="1:35" x14ac:dyDescent="0.25">
      <c r="A61" s="14" t="s">
        <v>34</v>
      </c>
      <c r="B61" s="2">
        <v>2017</v>
      </c>
      <c r="C61" s="2" t="s">
        <v>46</v>
      </c>
      <c r="D61" s="2">
        <v>135.80000000000001</v>
      </c>
      <c r="E61" s="2">
        <v>143.30000000000001</v>
      </c>
      <c r="F61" s="2">
        <v>145.19999999999999</v>
      </c>
      <c r="G61" s="2">
        <v>141</v>
      </c>
      <c r="H61" s="2">
        <v>120.5</v>
      </c>
      <c r="I61" s="2">
        <v>141.5</v>
      </c>
      <c r="J61" s="2">
        <v>161.69999999999999</v>
      </c>
      <c r="K61" s="2">
        <v>129.1</v>
      </c>
      <c r="L61" s="2">
        <v>121.5</v>
      </c>
      <c r="M61" s="2">
        <v>137.1</v>
      </c>
      <c r="N61" s="2">
        <v>128.80000000000001</v>
      </c>
      <c r="O61" s="2">
        <v>149</v>
      </c>
      <c r="P61" s="2">
        <v>140.5</v>
      </c>
      <c r="Q61" s="2">
        <v>1794.9999999999998</v>
      </c>
      <c r="R61" s="2">
        <v>154.19999999999999</v>
      </c>
      <c r="S61" s="2">
        <v>154.19999999999999</v>
      </c>
      <c r="T61" s="2">
        <v>143.1</v>
      </c>
      <c r="U61" s="2">
        <v>135.1</v>
      </c>
      <c r="V61" s="2">
        <v>142</v>
      </c>
      <c r="W61" s="2">
        <v>420.2</v>
      </c>
      <c r="X61" s="2">
        <v>139.1</v>
      </c>
      <c r="Y61" s="2">
        <v>136.6</v>
      </c>
      <c r="Z61" s="2">
        <v>134.69999999999999</v>
      </c>
      <c r="AA61" s="2">
        <f t="shared" si="0"/>
        <v>273.79999999999995</v>
      </c>
      <c r="AB61" s="2">
        <v>133.1</v>
      </c>
      <c r="AC61" s="2">
        <v>118.5</v>
      </c>
      <c r="AD61" s="2">
        <v>129</v>
      </c>
      <c r="AE61" s="2">
        <v>138.5</v>
      </c>
      <c r="AF61" s="2">
        <v>126.5</v>
      </c>
      <c r="AG61" s="2">
        <v>255.5</v>
      </c>
      <c r="AH61" s="2">
        <v>128.6</v>
      </c>
      <c r="AI61" s="15">
        <v>137.19999999999999</v>
      </c>
    </row>
    <row r="62" spans="1:35" x14ac:dyDescent="0.25">
      <c r="A62" s="14" t="s">
        <v>34</v>
      </c>
      <c r="B62" s="2">
        <v>2018</v>
      </c>
      <c r="C62" s="2" t="s">
        <v>31</v>
      </c>
      <c r="D62" s="2">
        <v>136</v>
      </c>
      <c r="E62" s="2">
        <v>144.19999999999999</v>
      </c>
      <c r="F62" s="2">
        <v>143.69999999999999</v>
      </c>
      <c r="G62" s="2">
        <v>141.1</v>
      </c>
      <c r="H62" s="2">
        <v>120.7</v>
      </c>
      <c r="I62" s="2">
        <v>141.30000000000001</v>
      </c>
      <c r="J62" s="2">
        <v>151.6</v>
      </c>
      <c r="K62" s="2">
        <v>127.3</v>
      </c>
      <c r="L62" s="2">
        <v>118.8</v>
      </c>
      <c r="M62" s="2">
        <v>137.5</v>
      </c>
      <c r="N62" s="2">
        <v>129</v>
      </c>
      <c r="O62" s="2">
        <v>149.5</v>
      </c>
      <c r="P62" s="2">
        <v>139.19999999999999</v>
      </c>
      <c r="Q62" s="2">
        <v>1779.9</v>
      </c>
      <c r="R62" s="2">
        <v>154.69999999999999</v>
      </c>
      <c r="S62" s="2">
        <v>154.69999999999999</v>
      </c>
      <c r="T62" s="2">
        <v>143.5</v>
      </c>
      <c r="U62" s="2">
        <v>135.5</v>
      </c>
      <c r="V62" s="2">
        <v>142.30000000000001</v>
      </c>
      <c r="W62" s="2">
        <v>421.3</v>
      </c>
      <c r="X62" s="2">
        <v>140.4</v>
      </c>
      <c r="Y62" s="2">
        <v>136.6</v>
      </c>
      <c r="Z62" s="2">
        <v>134.9</v>
      </c>
      <c r="AA62" s="2">
        <f t="shared" si="0"/>
        <v>275.3</v>
      </c>
      <c r="AB62" s="2">
        <v>133.30000000000001</v>
      </c>
      <c r="AC62" s="2">
        <v>119.3</v>
      </c>
      <c r="AD62" s="2">
        <v>129.69999999999999</v>
      </c>
      <c r="AE62" s="2">
        <v>139</v>
      </c>
      <c r="AF62" s="2">
        <v>127.3</v>
      </c>
      <c r="AG62" s="2">
        <v>257</v>
      </c>
      <c r="AH62" s="2">
        <v>129.1</v>
      </c>
      <c r="AI62" s="15">
        <v>136.9</v>
      </c>
    </row>
    <row r="63" spans="1:35" x14ac:dyDescent="0.25">
      <c r="A63" s="14" t="s">
        <v>34</v>
      </c>
      <c r="B63" s="2">
        <v>2018</v>
      </c>
      <c r="C63" s="2" t="s">
        <v>35</v>
      </c>
      <c r="D63" s="2">
        <v>135.9</v>
      </c>
      <c r="E63" s="2">
        <v>143.5</v>
      </c>
      <c r="F63" s="2">
        <v>140.30000000000001</v>
      </c>
      <c r="G63" s="2">
        <v>140.9</v>
      </c>
      <c r="H63" s="2">
        <v>120.4</v>
      </c>
      <c r="I63" s="2">
        <v>142.9</v>
      </c>
      <c r="J63" s="2">
        <v>140.5</v>
      </c>
      <c r="K63" s="2">
        <v>125.8</v>
      </c>
      <c r="L63" s="2">
        <v>117.1</v>
      </c>
      <c r="M63" s="2">
        <v>137.30000000000001</v>
      </c>
      <c r="N63" s="2">
        <v>128.6</v>
      </c>
      <c r="O63" s="2">
        <v>149.6</v>
      </c>
      <c r="P63" s="2">
        <v>137.6</v>
      </c>
      <c r="Q63" s="2">
        <v>1760.3999999999996</v>
      </c>
      <c r="R63" s="2">
        <v>154.9</v>
      </c>
      <c r="S63" s="2">
        <v>154.9</v>
      </c>
      <c r="T63" s="2">
        <v>143.80000000000001</v>
      </c>
      <c r="U63" s="2">
        <v>135.6</v>
      </c>
      <c r="V63" s="2">
        <v>142.6</v>
      </c>
      <c r="W63" s="2">
        <v>422</v>
      </c>
      <c r="X63" s="2">
        <v>141.30000000000001</v>
      </c>
      <c r="Y63" s="2">
        <v>136.69999999999999</v>
      </c>
      <c r="Z63" s="2">
        <v>135.19999999999999</v>
      </c>
      <c r="AA63" s="2">
        <f t="shared" si="0"/>
        <v>276.5</v>
      </c>
      <c r="AB63" s="2">
        <v>133.80000000000001</v>
      </c>
      <c r="AC63" s="2">
        <v>120.2</v>
      </c>
      <c r="AD63" s="2">
        <v>129.9</v>
      </c>
      <c r="AE63" s="2">
        <v>139</v>
      </c>
      <c r="AF63" s="2">
        <v>127.7</v>
      </c>
      <c r="AG63" s="2">
        <v>257.60000000000002</v>
      </c>
      <c r="AH63" s="2">
        <v>129.6</v>
      </c>
      <c r="AI63" s="15">
        <v>136.4</v>
      </c>
    </row>
    <row r="64" spans="1:35" x14ac:dyDescent="0.25">
      <c r="A64" s="14" t="s">
        <v>34</v>
      </c>
      <c r="B64" s="2">
        <v>2018</v>
      </c>
      <c r="C64" s="2" t="s">
        <v>36</v>
      </c>
      <c r="D64" s="2">
        <v>136.19999999999999</v>
      </c>
      <c r="E64" s="2">
        <v>143.6</v>
      </c>
      <c r="F64" s="2">
        <v>138.30000000000001</v>
      </c>
      <c r="G64" s="2">
        <v>141.19999999999999</v>
      </c>
      <c r="H64" s="2">
        <v>120.7</v>
      </c>
      <c r="I64" s="2">
        <v>146.19999999999999</v>
      </c>
      <c r="J64" s="2">
        <v>134.6</v>
      </c>
      <c r="K64" s="2">
        <v>124.6</v>
      </c>
      <c r="L64" s="2">
        <v>116.1</v>
      </c>
      <c r="M64" s="2">
        <v>137.80000000000001</v>
      </c>
      <c r="N64" s="2">
        <v>129.1</v>
      </c>
      <c r="O64" s="2">
        <v>150.4</v>
      </c>
      <c r="P64" s="2">
        <v>137.19999999999999</v>
      </c>
      <c r="Q64" s="2">
        <v>1756</v>
      </c>
      <c r="R64" s="2">
        <v>156.30000000000001</v>
      </c>
      <c r="S64" s="2">
        <v>156.30000000000001</v>
      </c>
      <c r="T64" s="2">
        <v>144.30000000000001</v>
      </c>
      <c r="U64" s="2">
        <v>136.19999999999999</v>
      </c>
      <c r="V64" s="2">
        <v>143.1</v>
      </c>
      <c r="W64" s="2">
        <v>423.6</v>
      </c>
      <c r="X64" s="2">
        <v>142</v>
      </c>
      <c r="Y64" s="2">
        <v>136.5</v>
      </c>
      <c r="Z64" s="2">
        <v>135.6</v>
      </c>
      <c r="AA64" s="2">
        <f t="shared" si="0"/>
        <v>277.60000000000002</v>
      </c>
      <c r="AB64" s="2">
        <v>134.30000000000001</v>
      </c>
      <c r="AC64" s="2">
        <v>121</v>
      </c>
      <c r="AD64" s="2">
        <v>130.4</v>
      </c>
      <c r="AE64" s="2">
        <v>139.80000000000001</v>
      </c>
      <c r="AF64" s="2">
        <v>128.19999999999999</v>
      </c>
      <c r="AG64" s="2">
        <v>258.60000000000002</v>
      </c>
      <c r="AH64" s="2">
        <v>130.30000000000001</v>
      </c>
      <c r="AI64" s="15">
        <v>136.5</v>
      </c>
    </row>
    <row r="65" spans="1:35" x14ac:dyDescent="0.25">
      <c r="A65" s="14" t="s">
        <v>34</v>
      </c>
      <c r="B65" s="2">
        <v>2018</v>
      </c>
      <c r="C65" s="2" t="s">
        <v>37</v>
      </c>
      <c r="D65" s="2">
        <v>136.4</v>
      </c>
      <c r="E65" s="2">
        <v>144.4</v>
      </c>
      <c r="F65" s="2">
        <v>133.9</v>
      </c>
      <c r="G65" s="2">
        <v>141.6</v>
      </c>
      <c r="H65" s="2">
        <v>121</v>
      </c>
      <c r="I65" s="2">
        <v>153.5</v>
      </c>
      <c r="J65" s="2">
        <v>132.6</v>
      </c>
      <c r="K65" s="2">
        <v>123.5</v>
      </c>
      <c r="L65" s="2">
        <v>113.7</v>
      </c>
      <c r="M65" s="2">
        <v>138.19999999999999</v>
      </c>
      <c r="N65" s="2">
        <v>129.6</v>
      </c>
      <c r="O65" s="2">
        <v>151.19999999999999</v>
      </c>
      <c r="P65" s="2">
        <v>137.5</v>
      </c>
      <c r="Q65" s="2">
        <v>1757.1000000000001</v>
      </c>
      <c r="R65" s="2">
        <v>156.9</v>
      </c>
      <c r="S65" s="2">
        <v>156.9</v>
      </c>
      <c r="T65" s="2">
        <v>145.30000000000001</v>
      </c>
      <c r="U65" s="2">
        <v>136.69999999999999</v>
      </c>
      <c r="V65" s="2">
        <v>144</v>
      </c>
      <c r="W65" s="2">
        <v>426</v>
      </c>
      <c r="X65" s="2">
        <v>142.9</v>
      </c>
      <c r="Y65" s="2">
        <v>136.5</v>
      </c>
      <c r="Z65" s="2">
        <v>136.6</v>
      </c>
      <c r="AA65" s="2">
        <f t="shared" si="0"/>
        <v>279.5</v>
      </c>
      <c r="AB65" s="2">
        <v>135.19999999999999</v>
      </c>
      <c r="AC65" s="2">
        <v>121.9</v>
      </c>
      <c r="AD65" s="2">
        <v>131.30000000000001</v>
      </c>
      <c r="AE65" s="2">
        <v>141.4</v>
      </c>
      <c r="AF65" s="2">
        <v>129.19999999999999</v>
      </c>
      <c r="AG65" s="2">
        <v>260.5</v>
      </c>
      <c r="AH65" s="2">
        <v>131.30000000000001</v>
      </c>
      <c r="AI65" s="15">
        <v>137.1</v>
      </c>
    </row>
    <row r="66" spans="1:35" x14ac:dyDescent="0.25">
      <c r="A66" s="14" t="s">
        <v>34</v>
      </c>
      <c r="B66" s="2">
        <v>2018</v>
      </c>
      <c r="C66" s="2" t="s">
        <v>38</v>
      </c>
      <c r="D66" s="2">
        <v>136.6</v>
      </c>
      <c r="E66" s="2">
        <v>146.6</v>
      </c>
      <c r="F66" s="2">
        <v>133.6</v>
      </c>
      <c r="G66" s="2">
        <v>142.1</v>
      </c>
      <c r="H66" s="2">
        <v>121</v>
      </c>
      <c r="I66" s="2">
        <v>154.6</v>
      </c>
      <c r="J66" s="2">
        <v>135.6</v>
      </c>
      <c r="K66" s="2">
        <v>122.3</v>
      </c>
      <c r="L66" s="2">
        <v>109.6</v>
      </c>
      <c r="M66" s="2">
        <v>138.1</v>
      </c>
      <c r="N66" s="2">
        <v>129.9</v>
      </c>
      <c r="O66" s="2">
        <v>151.69999999999999</v>
      </c>
      <c r="P66" s="2">
        <v>138.1</v>
      </c>
      <c r="Q66" s="2">
        <v>1759.8</v>
      </c>
      <c r="R66" s="2">
        <v>157.9</v>
      </c>
      <c r="S66" s="2">
        <v>157.9</v>
      </c>
      <c r="T66" s="2">
        <v>146</v>
      </c>
      <c r="U66" s="2">
        <v>137.4</v>
      </c>
      <c r="V66" s="2">
        <v>144.69999999999999</v>
      </c>
      <c r="W66" s="2">
        <v>428.09999999999997</v>
      </c>
      <c r="X66" s="2">
        <v>143.19999999999999</v>
      </c>
      <c r="Y66" s="2">
        <v>136.9</v>
      </c>
      <c r="Z66" s="2">
        <v>137.4</v>
      </c>
      <c r="AA66" s="2">
        <f t="shared" si="0"/>
        <v>280.60000000000002</v>
      </c>
      <c r="AB66" s="2">
        <v>136</v>
      </c>
      <c r="AC66" s="2">
        <v>122.9</v>
      </c>
      <c r="AD66" s="2">
        <v>131.80000000000001</v>
      </c>
      <c r="AE66" s="2">
        <v>142.1</v>
      </c>
      <c r="AF66" s="2">
        <v>129.9</v>
      </c>
      <c r="AG66" s="2">
        <v>261.70000000000005</v>
      </c>
      <c r="AH66" s="2">
        <v>132.1</v>
      </c>
      <c r="AI66" s="15">
        <v>137.80000000000001</v>
      </c>
    </row>
    <row r="67" spans="1:35" x14ac:dyDescent="0.25">
      <c r="A67" s="14" t="s">
        <v>34</v>
      </c>
      <c r="B67" s="2">
        <v>2018</v>
      </c>
      <c r="C67" s="2" t="s">
        <v>39</v>
      </c>
      <c r="D67" s="2">
        <v>136.9</v>
      </c>
      <c r="E67" s="2">
        <v>148.69999999999999</v>
      </c>
      <c r="F67" s="2">
        <v>135.6</v>
      </c>
      <c r="G67" s="2">
        <v>142.30000000000001</v>
      </c>
      <c r="H67" s="2">
        <v>121.3</v>
      </c>
      <c r="I67" s="2">
        <v>153.19999999999999</v>
      </c>
      <c r="J67" s="2">
        <v>143.69999999999999</v>
      </c>
      <c r="K67" s="2">
        <v>121.4</v>
      </c>
      <c r="L67" s="2">
        <v>111.1</v>
      </c>
      <c r="M67" s="2">
        <v>138.4</v>
      </c>
      <c r="N67" s="2">
        <v>130.30000000000001</v>
      </c>
      <c r="O67" s="2">
        <v>151.80000000000001</v>
      </c>
      <c r="P67" s="2">
        <v>139.4</v>
      </c>
      <c r="Q67" s="2">
        <v>1774.1000000000001</v>
      </c>
      <c r="R67" s="2">
        <v>158.30000000000001</v>
      </c>
      <c r="S67" s="2">
        <v>158.30000000000001</v>
      </c>
      <c r="T67" s="2">
        <v>146.4</v>
      </c>
      <c r="U67" s="2">
        <v>138.1</v>
      </c>
      <c r="V67" s="2">
        <v>145.19999999999999</v>
      </c>
      <c r="W67" s="2">
        <v>429.7</v>
      </c>
      <c r="X67" s="2">
        <v>142.5</v>
      </c>
      <c r="Y67" s="2">
        <v>138.1</v>
      </c>
      <c r="Z67" s="2">
        <v>137.9</v>
      </c>
      <c r="AA67" s="2">
        <f t="shared" ref="AA67:AA125" si="1">SUM(X67,Z67)</f>
        <v>280.39999999999998</v>
      </c>
      <c r="AB67" s="2">
        <v>136.19999999999999</v>
      </c>
      <c r="AC67" s="2">
        <v>123.7</v>
      </c>
      <c r="AD67" s="2">
        <v>132.6</v>
      </c>
      <c r="AE67" s="2">
        <v>142.80000000000001</v>
      </c>
      <c r="AF67" s="2">
        <v>130.1</v>
      </c>
      <c r="AG67" s="2">
        <v>262.7</v>
      </c>
      <c r="AH67" s="2">
        <v>132.6</v>
      </c>
      <c r="AI67" s="15">
        <v>138.5</v>
      </c>
    </row>
    <row r="68" spans="1:35" x14ac:dyDescent="0.25">
      <c r="A68" s="14" t="s">
        <v>34</v>
      </c>
      <c r="B68" s="2">
        <v>2018</v>
      </c>
      <c r="C68" s="2" t="s">
        <v>40</v>
      </c>
      <c r="D68" s="2">
        <v>137.5</v>
      </c>
      <c r="E68" s="2">
        <v>149.1</v>
      </c>
      <c r="F68" s="2">
        <v>139.19999999999999</v>
      </c>
      <c r="G68" s="2">
        <v>142.5</v>
      </c>
      <c r="H68" s="2">
        <v>121.4</v>
      </c>
      <c r="I68" s="2">
        <v>151.6</v>
      </c>
      <c r="J68" s="2">
        <v>155.9</v>
      </c>
      <c r="K68" s="2">
        <v>121.7</v>
      </c>
      <c r="L68" s="2">
        <v>113.5</v>
      </c>
      <c r="M68" s="2">
        <v>138.9</v>
      </c>
      <c r="N68" s="2">
        <v>130.30000000000001</v>
      </c>
      <c r="O68" s="2">
        <v>152.30000000000001</v>
      </c>
      <c r="P68" s="2">
        <v>141.4</v>
      </c>
      <c r="Q68" s="2">
        <v>1795.3</v>
      </c>
      <c r="R68" s="2">
        <v>157.5</v>
      </c>
      <c r="S68" s="2">
        <v>157.5</v>
      </c>
      <c r="T68" s="2">
        <v>146.80000000000001</v>
      </c>
      <c r="U68" s="2">
        <v>138.4</v>
      </c>
      <c r="V68" s="2">
        <v>145.6</v>
      </c>
      <c r="W68" s="2">
        <v>430.80000000000007</v>
      </c>
      <c r="X68" s="2">
        <v>143.6</v>
      </c>
      <c r="Y68" s="2">
        <v>139.69999999999999</v>
      </c>
      <c r="Z68" s="2">
        <v>138.6</v>
      </c>
      <c r="AA68" s="2">
        <f t="shared" si="1"/>
        <v>282.2</v>
      </c>
      <c r="AB68" s="2">
        <v>137</v>
      </c>
      <c r="AC68" s="2">
        <v>123.6</v>
      </c>
      <c r="AD68" s="2">
        <v>133.1</v>
      </c>
      <c r="AE68" s="2">
        <v>144.69999999999999</v>
      </c>
      <c r="AF68" s="2">
        <v>130.1</v>
      </c>
      <c r="AG68" s="2">
        <v>263.2</v>
      </c>
      <c r="AH68" s="2">
        <v>133.19999999999999</v>
      </c>
      <c r="AI68" s="15">
        <v>139.80000000000001</v>
      </c>
    </row>
    <row r="69" spans="1:35" x14ac:dyDescent="0.25">
      <c r="A69" s="14" t="s">
        <v>34</v>
      </c>
      <c r="B69" s="2">
        <v>2018</v>
      </c>
      <c r="C69" s="2" t="s">
        <v>41</v>
      </c>
      <c r="D69" s="2">
        <v>138.30000000000001</v>
      </c>
      <c r="E69" s="2">
        <v>148</v>
      </c>
      <c r="F69" s="2">
        <v>138.1</v>
      </c>
      <c r="G69" s="2">
        <v>142.6</v>
      </c>
      <c r="H69" s="2">
        <v>122.2</v>
      </c>
      <c r="I69" s="2">
        <v>150.6</v>
      </c>
      <c r="J69" s="2">
        <v>156.6</v>
      </c>
      <c r="K69" s="2">
        <v>122.4</v>
      </c>
      <c r="L69" s="2">
        <v>114.7</v>
      </c>
      <c r="M69" s="2">
        <v>139.4</v>
      </c>
      <c r="N69" s="2">
        <v>131.1</v>
      </c>
      <c r="O69" s="2">
        <v>153</v>
      </c>
      <c r="P69" s="2">
        <v>141.69999999999999</v>
      </c>
      <c r="Q69" s="2">
        <v>1798.7000000000003</v>
      </c>
      <c r="R69" s="2">
        <v>157.9</v>
      </c>
      <c r="S69" s="2">
        <v>157.9</v>
      </c>
      <c r="T69" s="2">
        <v>147.30000000000001</v>
      </c>
      <c r="U69" s="2">
        <v>138.80000000000001</v>
      </c>
      <c r="V69" s="2">
        <v>146.1</v>
      </c>
      <c r="W69" s="2">
        <v>432.20000000000005</v>
      </c>
      <c r="X69" s="2">
        <v>144.6</v>
      </c>
      <c r="Y69" s="2">
        <v>140.9</v>
      </c>
      <c r="Z69" s="2">
        <v>139.4</v>
      </c>
      <c r="AA69" s="2">
        <f t="shared" si="1"/>
        <v>284</v>
      </c>
      <c r="AB69" s="2">
        <v>137.69999999999999</v>
      </c>
      <c r="AC69" s="2">
        <v>124.3</v>
      </c>
      <c r="AD69" s="2">
        <v>133.6</v>
      </c>
      <c r="AE69" s="2">
        <v>146</v>
      </c>
      <c r="AF69" s="2">
        <v>130.1</v>
      </c>
      <c r="AG69" s="2">
        <v>263.7</v>
      </c>
      <c r="AH69" s="2">
        <v>133.9</v>
      </c>
      <c r="AI69" s="15">
        <v>140.4</v>
      </c>
    </row>
    <row r="70" spans="1:35" x14ac:dyDescent="0.25">
      <c r="A70" s="14" t="s">
        <v>34</v>
      </c>
      <c r="B70" s="2">
        <v>2018</v>
      </c>
      <c r="C70" s="2" t="s">
        <v>42</v>
      </c>
      <c r="D70" s="2">
        <v>138.6</v>
      </c>
      <c r="E70" s="2">
        <v>145.80000000000001</v>
      </c>
      <c r="F70" s="2">
        <v>135.1</v>
      </c>
      <c r="G70" s="2">
        <v>142.9</v>
      </c>
      <c r="H70" s="2">
        <v>122.1</v>
      </c>
      <c r="I70" s="2">
        <v>145.4</v>
      </c>
      <c r="J70" s="2">
        <v>150</v>
      </c>
      <c r="K70" s="2">
        <v>121.4</v>
      </c>
      <c r="L70" s="2">
        <v>113.7</v>
      </c>
      <c r="M70" s="2">
        <v>139.5</v>
      </c>
      <c r="N70" s="2">
        <v>130.80000000000001</v>
      </c>
      <c r="O70" s="2">
        <v>153.80000000000001</v>
      </c>
      <c r="P70" s="2">
        <v>140.4</v>
      </c>
      <c r="Q70" s="2">
        <v>1779.5</v>
      </c>
      <c r="R70" s="2">
        <v>159.19999999999999</v>
      </c>
      <c r="S70" s="2">
        <v>159.19999999999999</v>
      </c>
      <c r="T70" s="2">
        <v>147.69999999999999</v>
      </c>
      <c r="U70" s="2">
        <v>139.1</v>
      </c>
      <c r="V70" s="2">
        <v>146.5</v>
      </c>
      <c r="W70" s="2">
        <v>433.29999999999995</v>
      </c>
      <c r="X70" s="2">
        <v>145.30000000000001</v>
      </c>
      <c r="Y70" s="2">
        <v>142.30000000000001</v>
      </c>
      <c r="Z70" s="2">
        <v>139.69999999999999</v>
      </c>
      <c r="AA70" s="2">
        <f t="shared" si="1"/>
        <v>285</v>
      </c>
      <c r="AB70" s="2">
        <v>138.4</v>
      </c>
      <c r="AC70" s="2">
        <v>126</v>
      </c>
      <c r="AD70" s="2">
        <v>134.5</v>
      </c>
      <c r="AE70" s="2">
        <v>146.19999999999999</v>
      </c>
      <c r="AF70" s="2">
        <v>130.9</v>
      </c>
      <c r="AG70" s="2">
        <v>265.39999999999998</v>
      </c>
      <c r="AH70" s="2">
        <v>134.69999999999999</v>
      </c>
      <c r="AI70" s="15">
        <v>140.19999999999999</v>
      </c>
    </row>
    <row r="71" spans="1:35" x14ac:dyDescent="0.25">
      <c r="A71" s="14" t="s">
        <v>34</v>
      </c>
      <c r="B71" s="2">
        <v>2018</v>
      </c>
      <c r="C71" s="2" t="s">
        <v>43</v>
      </c>
      <c r="D71" s="2">
        <v>137.4</v>
      </c>
      <c r="E71" s="2">
        <v>149.5</v>
      </c>
      <c r="F71" s="2">
        <v>137.30000000000001</v>
      </c>
      <c r="G71" s="2">
        <v>141.9</v>
      </c>
      <c r="H71" s="2">
        <v>121.1</v>
      </c>
      <c r="I71" s="2">
        <v>142.5</v>
      </c>
      <c r="J71" s="2">
        <v>146.69999999999999</v>
      </c>
      <c r="K71" s="2">
        <v>119.1</v>
      </c>
      <c r="L71" s="2">
        <v>111.9</v>
      </c>
      <c r="M71" s="2">
        <v>141</v>
      </c>
      <c r="N71" s="2">
        <v>133.6</v>
      </c>
      <c r="O71" s="2">
        <v>154.5</v>
      </c>
      <c r="P71" s="2">
        <v>139.69999999999999</v>
      </c>
      <c r="Q71" s="2">
        <v>1776.2</v>
      </c>
      <c r="R71" s="2">
        <v>162.6</v>
      </c>
      <c r="S71" s="2">
        <v>162.6</v>
      </c>
      <c r="T71" s="2">
        <v>148</v>
      </c>
      <c r="U71" s="2">
        <v>139.19999999999999</v>
      </c>
      <c r="V71" s="2">
        <v>146.80000000000001</v>
      </c>
      <c r="W71" s="2">
        <v>434</v>
      </c>
      <c r="X71" s="2">
        <v>146.9</v>
      </c>
      <c r="Y71" s="2">
        <v>145.30000000000001</v>
      </c>
      <c r="Z71" s="2">
        <v>142.19999999999999</v>
      </c>
      <c r="AA71" s="2">
        <f t="shared" si="1"/>
        <v>289.10000000000002</v>
      </c>
      <c r="AB71" s="2">
        <v>142.1</v>
      </c>
      <c r="AC71" s="2">
        <v>125.5</v>
      </c>
      <c r="AD71" s="2">
        <v>136.5</v>
      </c>
      <c r="AE71" s="2">
        <v>147.80000000000001</v>
      </c>
      <c r="AF71" s="2">
        <v>132</v>
      </c>
      <c r="AG71" s="2">
        <v>268.5</v>
      </c>
      <c r="AH71" s="2">
        <v>136.30000000000001</v>
      </c>
      <c r="AI71" s="15">
        <v>140.80000000000001</v>
      </c>
    </row>
    <row r="72" spans="1:35" x14ac:dyDescent="0.25">
      <c r="A72" s="14" t="s">
        <v>34</v>
      </c>
      <c r="B72" s="2">
        <v>2018</v>
      </c>
      <c r="C72" s="2" t="s">
        <v>45</v>
      </c>
      <c r="D72" s="2">
        <v>137.4</v>
      </c>
      <c r="E72" s="2">
        <v>149.19999999999999</v>
      </c>
      <c r="F72" s="2">
        <v>137.1</v>
      </c>
      <c r="G72" s="2">
        <v>141.80000000000001</v>
      </c>
      <c r="H72" s="2">
        <v>121.1</v>
      </c>
      <c r="I72" s="2">
        <v>142.80000000000001</v>
      </c>
      <c r="J72" s="2">
        <v>146.69999999999999</v>
      </c>
      <c r="K72" s="2">
        <v>119.1</v>
      </c>
      <c r="L72" s="2">
        <v>111.9</v>
      </c>
      <c r="M72" s="2">
        <v>140.9</v>
      </c>
      <c r="N72" s="2">
        <v>133.5</v>
      </c>
      <c r="O72" s="2">
        <v>154.5</v>
      </c>
      <c r="P72" s="2">
        <v>139.69999999999999</v>
      </c>
      <c r="Q72" s="2">
        <v>1775.7000000000003</v>
      </c>
      <c r="R72" s="2">
        <v>162.6</v>
      </c>
      <c r="S72" s="2">
        <v>162.6</v>
      </c>
      <c r="T72" s="2">
        <v>148</v>
      </c>
      <c r="U72" s="2">
        <v>139.1</v>
      </c>
      <c r="V72" s="2">
        <v>146.69999999999999</v>
      </c>
      <c r="W72" s="2">
        <v>433.8</v>
      </c>
      <c r="X72" s="2">
        <v>146.9</v>
      </c>
      <c r="Y72" s="2">
        <v>145.1</v>
      </c>
      <c r="Z72" s="2">
        <v>142.19999999999999</v>
      </c>
      <c r="AA72" s="2">
        <f t="shared" si="1"/>
        <v>289.10000000000002</v>
      </c>
      <c r="AB72" s="2">
        <v>142.1</v>
      </c>
      <c r="AC72" s="2">
        <v>125.5</v>
      </c>
      <c r="AD72" s="2">
        <v>136.5</v>
      </c>
      <c r="AE72" s="2">
        <v>147.80000000000001</v>
      </c>
      <c r="AF72" s="2">
        <v>132</v>
      </c>
      <c r="AG72" s="2">
        <v>268.5</v>
      </c>
      <c r="AH72" s="2">
        <v>136.30000000000001</v>
      </c>
      <c r="AI72" s="15">
        <v>140.80000000000001</v>
      </c>
    </row>
    <row r="73" spans="1:35" x14ac:dyDescent="0.25">
      <c r="A73" s="14" t="s">
        <v>34</v>
      </c>
      <c r="B73" s="2">
        <v>2018</v>
      </c>
      <c r="C73" s="2" t="s">
        <v>46</v>
      </c>
      <c r="D73" s="2">
        <v>137.5</v>
      </c>
      <c r="E73" s="2">
        <v>150.5</v>
      </c>
      <c r="F73" s="2">
        <v>138.80000000000001</v>
      </c>
      <c r="G73" s="2">
        <v>142.1</v>
      </c>
      <c r="H73" s="2">
        <v>122</v>
      </c>
      <c r="I73" s="2">
        <v>139.4</v>
      </c>
      <c r="J73" s="2">
        <v>135.19999999999999</v>
      </c>
      <c r="K73" s="2">
        <v>119.8</v>
      </c>
      <c r="L73" s="2">
        <v>110.3</v>
      </c>
      <c r="M73" s="2">
        <v>140.6</v>
      </c>
      <c r="N73" s="2">
        <v>133.80000000000001</v>
      </c>
      <c r="O73" s="2">
        <v>154.6</v>
      </c>
      <c r="P73" s="2">
        <v>138.19999999999999</v>
      </c>
      <c r="Q73" s="2">
        <v>1762.7999999999997</v>
      </c>
      <c r="R73" s="2">
        <v>163</v>
      </c>
      <c r="S73" s="2">
        <v>163</v>
      </c>
      <c r="T73" s="2">
        <v>148.1</v>
      </c>
      <c r="U73" s="2">
        <v>139.4</v>
      </c>
      <c r="V73" s="2">
        <v>146.80000000000001</v>
      </c>
      <c r="W73" s="2">
        <v>434.3</v>
      </c>
      <c r="X73" s="2">
        <v>146.5</v>
      </c>
      <c r="Y73" s="2">
        <v>142.69999999999999</v>
      </c>
      <c r="Z73" s="2">
        <v>143.19999999999999</v>
      </c>
      <c r="AA73" s="2">
        <f t="shared" si="1"/>
        <v>289.7</v>
      </c>
      <c r="AB73" s="2">
        <v>144.9</v>
      </c>
      <c r="AC73" s="2">
        <v>123.6</v>
      </c>
      <c r="AD73" s="2">
        <v>136.80000000000001</v>
      </c>
      <c r="AE73" s="2">
        <v>150.1</v>
      </c>
      <c r="AF73" s="2">
        <v>132.19999999999999</v>
      </c>
      <c r="AG73" s="2">
        <v>269</v>
      </c>
      <c r="AH73" s="2">
        <v>136.80000000000001</v>
      </c>
      <c r="AI73" s="15">
        <v>140.1</v>
      </c>
    </row>
    <row r="74" spans="1:35" x14ac:dyDescent="0.25">
      <c r="A74" s="14" t="s">
        <v>34</v>
      </c>
      <c r="B74" s="2">
        <v>2019</v>
      </c>
      <c r="C74" s="2" t="s">
        <v>31</v>
      </c>
      <c r="D74" s="2">
        <v>137.1</v>
      </c>
      <c r="E74" s="2">
        <v>151.4</v>
      </c>
      <c r="F74" s="2">
        <v>140.19999999999999</v>
      </c>
      <c r="G74" s="2">
        <v>142.1</v>
      </c>
      <c r="H74" s="2">
        <v>121.8</v>
      </c>
      <c r="I74" s="2">
        <v>135.4</v>
      </c>
      <c r="J74" s="2">
        <v>131.30000000000001</v>
      </c>
      <c r="K74" s="2">
        <v>120.3</v>
      </c>
      <c r="L74" s="2">
        <v>109.1</v>
      </c>
      <c r="M74" s="2">
        <v>139.4</v>
      </c>
      <c r="N74" s="2">
        <v>133.30000000000001</v>
      </c>
      <c r="O74" s="2">
        <v>154.6</v>
      </c>
      <c r="P74" s="2">
        <v>137.4</v>
      </c>
      <c r="Q74" s="2">
        <v>1753.3999999999999</v>
      </c>
      <c r="R74" s="2">
        <v>163.19999999999999</v>
      </c>
      <c r="S74" s="2">
        <v>163.19999999999999</v>
      </c>
      <c r="T74" s="2">
        <v>147.6</v>
      </c>
      <c r="U74" s="2">
        <v>139</v>
      </c>
      <c r="V74" s="2">
        <v>146.4</v>
      </c>
      <c r="W74" s="2">
        <v>433</v>
      </c>
      <c r="X74" s="2">
        <v>147.69999999999999</v>
      </c>
      <c r="Y74" s="2">
        <v>139.5</v>
      </c>
      <c r="Z74" s="2">
        <v>143.6</v>
      </c>
      <c r="AA74" s="2">
        <f t="shared" si="1"/>
        <v>291.29999999999995</v>
      </c>
      <c r="AB74" s="2">
        <v>145.1</v>
      </c>
      <c r="AC74" s="2">
        <v>123.3</v>
      </c>
      <c r="AD74" s="2">
        <v>136.69999999999999</v>
      </c>
      <c r="AE74" s="2">
        <v>150.19999999999999</v>
      </c>
      <c r="AF74" s="2">
        <v>132.80000000000001</v>
      </c>
      <c r="AG74" s="2">
        <v>269.5</v>
      </c>
      <c r="AH74" s="2">
        <v>136.9</v>
      </c>
      <c r="AI74" s="15">
        <v>139.6</v>
      </c>
    </row>
    <row r="75" spans="1:35" x14ac:dyDescent="0.25">
      <c r="A75" s="14" t="s">
        <v>34</v>
      </c>
      <c r="B75" s="2">
        <v>2019</v>
      </c>
      <c r="C75" s="2" t="s">
        <v>35</v>
      </c>
      <c r="D75" s="2">
        <v>137.6</v>
      </c>
      <c r="E75" s="2">
        <v>152</v>
      </c>
      <c r="F75" s="2">
        <v>141.5</v>
      </c>
      <c r="G75" s="2">
        <v>142.19999999999999</v>
      </c>
      <c r="H75" s="2">
        <v>122</v>
      </c>
      <c r="I75" s="2">
        <v>136.4</v>
      </c>
      <c r="J75" s="2">
        <v>129.69999999999999</v>
      </c>
      <c r="K75" s="2">
        <v>121</v>
      </c>
      <c r="L75" s="2">
        <v>109</v>
      </c>
      <c r="M75" s="2">
        <v>139.69999999999999</v>
      </c>
      <c r="N75" s="2">
        <v>133.6</v>
      </c>
      <c r="O75" s="2">
        <v>154.9</v>
      </c>
      <c r="P75" s="2">
        <v>137.5</v>
      </c>
      <c r="Q75" s="2">
        <v>1757.1</v>
      </c>
      <c r="R75" s="2">
        <v>163.4</v>
      </c>
      <c r="S75" s="2">
        <v>163.4</v>
      </c>
      <c r="T75" s="2">
        <v>147.69999999999999</v>
      </c>
      <c r="U75" s="2">
        <v>139.69999999999999</v>
      </c>
      <c r="V75" s="2">
        <v>146.5</v>
      </c>
      <c r="W75" s="2">
        <v>433.9</v>
      </c>
      <c r="X75" s="2">
        <v>148.5</v>
      </c>
      <c r="Y75" s="2">
        <v>138.4</v>
      </c>
      <c r="Z75" s="2">
        <v>143.69999999999999</v>
      </c>
      <c r="AA75" s="2">
        <f t="shared" si="1"/>
        <v>292.2</v>
      </c>
      <c r="AB75" s="2">
        <v>145.6</v>
      </c>
      <c r="AC75" s="2">
        <v>123.9</v>
      </c>
      <c r="AD75" s="2">
        <v>137.1</v>
      </c>
      <c r="AE75" s="2">
        <v>150.30000000000001</v>
      </c>
      <c r="AF75" s="2">
        <v>134.1</v>
      </c>
      <c r="AG75" s="2">
        <v>271.2</v>
      </c>
      <c r="AH75" s="2">
        <v>137.4</v>
      </c>
      <c r="AI75" s="15">
        <v>139.9</v>
      </c>
    </row>
    <row r="76" spans="1:35" x14ac:dyDescent="0.25">
      <c r="A76" s="14" t="s">
        <v>34</v>
      </c>
      <c r="B76" s="2">
        <v>2019</v>
      </c>
      <c r="C76" s="2" t="s">
        <v>36</v>
      </c>
      <c r="D76" s="2">
        <v>137.80000000000001</v>
      </c>
      <c r="E76" s="2">
        <v>153</v>
      </c>
      <c r="F76" s="2">
        <v>140.30000000000001</v>
      </c>
      <c r="G76" s="2">
        <v>142.30000000000001</v>
      </c>
      <c r="H76" s="2">
        <v>122</v>
      </c>
      <c r="I76" s="2">
        <v>137.6</v>
      </c>
      <c r="J76" s="2">
        <v>132.6</v>
      </c>
      <c r="K76" s="2">
        <v>121.8</v>
      </c>
      <c r="L76" s="2">
        <v>109</v>
      </c>
      <c r="M76" s="2">
        <v>139.5</v>
      </c>
      <c r="N76" s="2">
        <v>133.69999999999999</v>
      </c>
      <c r="O76" s="2">
        <v>155.19999999999999</v>
      </c>
      <c r="P76" s="2">
        <v>138.1</v>
      </c>
      <c r="Q76" s="2">
        <v>1762.9</v>
      </c>
      <c r="R76" s="2">
        <v>163.5</v>
      </c>
      <c r="S76" s="2">
        <v>163.5</v>
      </c>
      <c r="T76" s="2">
        <v>147.9</v>
      </c>
      <c r="U76" s="2">
        <v>139.9</v>
      </c>
      <c r="V76" s="2">
        <v>146.69999999999999</v>
      </c>
      <c r="W76" s="2">
        <v>434.5</v>
      </c>
      <c r="X76" s="2">
        <v>149</v>
      </c>
      <c r="Y76" s="2">
        <v>139.69999999999999</v>
      </c>
      <c r="Z76" s="2">
        <v>143.80000000000001</v>
      </c>
      <c r="AA76" s="2">
        <f t="shared" si="1"/>
        <v>292.8</v>
      </c>
      <c r="AB76" s="2">
        <v>146.19999999999999</v>
      </c>
      <c r="AC76" s="2">
        <v>124.6</v>
      </c>
      <c r="AD76" s="2">
        <v>137.69999999999999</v>
      </c>
      <c r="AE76" s="2">
        <v>150.30000000000001</v>
      </c>
      <c r="AF76" s="2">
        <v>133.4</v>
      </c>
      <c r="AG76" s="2">
        <v>271.10000000000002</v>
      </c>
      <c r="AH76" s="2">
        <v>137.69999999999999</v>
      </c>
      <c r="AI76" s="15">
        <v>140.4</v>
      </c>
    </row>
    <row r="77" spans="1:35" x14ac:dyDescent="0.25">
      <c r="A77" s="14" t="s">
        <v>34</v>
      </c>
      <c r="B77" s="2">
        <v>2019</v>
      </c>
      <c r="C77" s="2" t="s">
        <v>38</v>
      </c>
      <c r="D77" s="2">
        <v>138.30000000000001</v>
      </c>
      <c r="E77" s="2">
        <v>158.5</v>
      </c>
      <c r="F77" s="2">
        <v>136</v>
      </c>
      <c r="G77" s="2">
        <v>142.5</v>
      </c>
      <c r="H77" s="2">
        <v>122</v>
      </c>
      <c r="I77" s="2">
        <v>146.5</v>
      </c>
      <c r="J77" s="2">
        <v>143</v>
      </c>
      <c r="K77" s="2">
        <v>124.9</v>
      </c>
      <c r="L77" s="2">
        <v>109.9</v>
      </c>
      <c r="M77" s="2">
        <v>139.9</v>
      </c>
      <c r="N77" s="2">
        <v>134</v>
      </c>
      <c r="O77" s="2">
        <v>155.5</v>
      </c>
      <c r="P77" s="2">
        <v>140.9</v>
      </c>
      <c r="Q77" s="2">
        <v>1791.9000000000003</v>
      </c>
      <c r="R77" s="2">
        <v>164.1</v>
      </c>
      <c r="S77" s="2">
        <v>164.1</v>
      </c>
      <c r="T77" s="2">
        <v>148.4</v>
      </c>
      <c r="U77" s="2">
        <v>140.4</v>
      </c>
      <c r="V77" s="2">
        <v>147.30000000000001</v>
      </c>
      <c r="W77" s="2">
        <v>436.1</v>
      </c>
      <c r="X77" s="2">
        <v>150.1</v>
      </c>
      <c r="Y77" s="2">
        <v>140.30000000000001</v>
      </c>
      <c r="Z77" s="2">
        <v>143.69999999999999</v>
      </c>
      <c r="AA77" s="2">
        <f t="shared" si="1"/>
        <v>293.79999999999995</v>
      </c>
      <c r="AB77" s="2">
        <v>146.9</v>
      </c>
      <c r="AC77" s="2">
        <v>124.9</v>
      </c>
      <c r="AD77" s="2">
        <v>139.19999999999999</v>
      </c>
      <c r="AE77" s="2">
        <v>151.6</v>
      </c>
      <c r="AF77" s="2">
        <v>133.4</v>
      </c>
      <c r="AG77" s="2">
        <v>272.60000000000002</v>
      </c>
      <c r="AH77" s="2">
        <v>138.19999999999999</v>
      </c>
      <c r="AI77" s="15">
        <v>142</v>
      </c>
    </row>
    <row r="78" spans="1:35" x14ac:dyDescent="0.25">
      <c r="A78" s="14" t="s">
        <v>34</v>
      </c>
      <c r="B78" s="2">
        <v>2019</v>
      </c>
      <c r="C78" s="2" t="s">
        <v>39</v>
      </c>
      <c r="D78" s="2">
        <v>138.69999999999999</v>
      </c>
      <c r="E78" s="2">
        <v>162.1</v>
      </c>
      <c r="F78" s="2">
        <v>137.80000000000001</v>
      </c>
      <c r="G78" s="2">
        <v>143.30000000000001</v>
      </c>
      <c r="H78" s="2">
        <v>122.2</v>
      </c>
      <c r="I78" s="2">
        <v>146.80000000000001</v>
      </c>
      <c r="J78" s="2">
        <v>150.5</v>
      </c>
      <c r="K78" s="2">
        <v>128.30000000000001</v>
      </c>
      <c r="L78" s="2">
        <v>111</v>
      </c>
      <c r="M78" s="2">
        <v>140.6</v>
      </c>
      <c r="N78" s="2">
        <v>134.19999999999999</v>
      </c>
      <c r="O78" s="2">
        <v>155.9</v>
      </c>
      <c r="P78" s="2">
        <v>142.69999999999999</v>
      </c>
      <c r="Q78" s="2">
        <v>1814.1000000000001</v>
      </c>
      <c r="R78" s="2">
        <v>164.9</v>
      </c>
      <c r="S78" s="2">
        <v>164.9</v>
      </c>
      <c r="T78" s="2">
        <v>148.6</v>
      </c>
      <c r="U78" s="2">
        <v>140.4</v>
      </c>
      <c r="V78" s="2">
        <v>147.4</v>
      </c>
      <c r="W78" s="2">
        <v>436.4</v>
      </c>
      <c r="X78" s="2">
        <v>149.4</v>
      </c>
      <c r="Y78" s="2">
        <v>141.19999999999999</v>
      </c>
      <c r="Z78" s="2">
        <v>143.80000000000001</v>
      </c>
      <c r="AA78" s="2">
        <f t="shared" si="1"/>
        <v>293.20000000000005</v>
      </c>
      <c r="AB78" s="2">
        <v>147.4</v>
      </c>
      <c r="AC78" s="2">
        <v>124.6</v>
      </c>
      <c r="AD78" s="2">
        <v>139.6</v>
      </c>
      <c r="AE78" s="2">
        <v>152.5</v>
      </c>
      <c r="AF78" s="2">
        <v>134.30000000000001</v>
      </c>
      <c r="AG78" s="2">
        <v>273.89999999999998</v>
      </c>
      <c r="AH78" s="2">
        <v>138.6</v>
      </c>
      <c r="AI78" s="15">
        <v>142.9</v>
      </c>
    </row>
    <row r="79" spans="1:35" x14ac:dyDescent="0.25">
      <c r="A79" s="14" t="s">
        <v>34</v>
      </c>
      <c r="B79" s="2">
        <v>2019</v>
      </c>
      <c r="C79" s="2" t="s">
        <v>40</v>
      </c>
      <c r="D79" s="2">
        <v>139.30000000000001</v>
      </c>
      <c r="E79" s="2">
        <v>162.69999999999999</v>
      </c>
      <c r="F79" s="2">
        <v>140</v>
      </c>
      <c r="G79" s="2">
        <v>144</v>
      </c>
      <c r="H79" s="2">
        <v>122.5</v>
      </c>
      <c r="I79" s="2">
        <v>150.30000000000001</v>
      </c>
      <c r="J79" s="2">
        <v>160.30000000000001</v>
      </c>
      <c r="K79" s="2">
        <v>130</v>
      </c>
      <c r="L79" s="2">
        <v>111.1</v>
      </c>
      <c r="M79" s="2">
        <v>141.69999999999999</v>
      </c>
      <c r="N79" s="2">
        <v>134.69999999999999</v>
      </c>
      <c r="O79" s="2">
        <v>156.19999999999999</v>
      </c>
      <c r="P79" s="2">
        <v>144.69999999999999</v>
      </c>
      <c r="Q79" s="2">
        <v>1837.5</v>
      </c>
      <c r="R79" s="2">
        <v>165.2</v>
      </c>
      <c r="S79" s="2">
        <v>165.2</v>
      </c>
      <c r="T79" s="2">
        <v>148.9</v>
      </c>
      <c r="U79" s="2">
        <v>140.5</v>
      </c>
      <c r="V79" s="2">
        <v>147.6</v>
      </c>
      <c r="W79" s="2">
        <v>437</v>
      </c>
      <c r="X79" s="2">
        <v>150.6</v>
      </c>
      <c r="Y79" s="2">
        <v>139.30000000000001</v>
      </c>
      <c r="Z79" s="2">
        <v>144.19999999999999</v>
      </c>
      <c r="AA79" s="2">
        <f t="shared" si="1"/>
        <v>294.79999999999995</v>
      </c>
      <c r="AB79" s="2">
        <v>147.9</v>
      </c>
      <c r="AC79" s="2">
        <v>125.6</v>
      </c>
      <c r="AD79" s="2">
        <v>140.5</v>
      </c>
      <c r="AE79" s="2">
        <v>154</v>
      </c>
      <c r="AF79" s="2">
        <v>135.69999999999999</v>
      </c>
      <c r="AG79" s="2">
        <v>276.2</v>
      </c>
      <c r="AH79" s="2">
        <v>139.5</v>
      </c>
      <c r="AI79" s="15">
        <v>144.19999999999999</v>
      </c>
    </row>
    <row r="80" spans="1:35" x14ac:dyDescent="0.25">
      <c r="A80" s="14" t="s">
        <v>34</v>
      </c>
      <c r="B80" s="2">
        <v>2019</v>
      </c>
      <c r="C80" s="2" t="s">
        <v>41</v>
      </c>
      <c r="D80" s="2">
        <v>140.1</v>
      </c>
      <c r="E80" s="2">
        <v>160.6</v>
      </c>
      <c r="F80" s="2">
        <v>138.5</v>
      </c>
      <c r="G80" s="2">
        <v>144.69999999999999</v>
      </c>
      <c r="H80" s="2">
        <v>122.9</v>
      </c>
      <c r="I80" s="2">
        <v>149.4</v>
      </c>
      <c r="J80" s="2">
        <v>167.4</v>
      </c>
      <c r="K80" s="2">
        <v>130.9</v>
      </c>
      <c r="L80" s="2">
        <v>112</v>
      </c>
      <c r="M80" s="2">
        <v>142.6</v>
      </c>
      <c r="N80" s="2">
        <v>134.9</v>
      </c>
      <c r="O80" s="2">
        <v>156.6</v>
      </c>
      <c r="P80" s="2">
        <v>145.9</v>
      </c>
      <c r="Q80" s="2">
        <v>1846.5</v>
      </c>
      <c r="R80" s="2">
        <v>165.8</v>
      </c>
      <c r="S80" s="2">
        <v>165.8</v>
      </c>
      <c r="T80" s="2">
        <v>149.1</v>
      </c>
      <c r="U80" s="2">
        <v>140.6</v>
      </c>
      <c r="V80" s="2">
        <v>147.9</v>
      </c>
      <c r="W80" s="2">
        <v>437.6</v>
      </c>
      <c r="X80" s="2">
        <v>151.6</v>
      </c>
      <c r="Y80" s="2">
        <v>138.5</v>
      </c>
      <c r="Z80" s="2">
        <v>144.5</v>
      </c>
      <c r="AA80" s="2">
        <f t="shared" si="1"/>
        <v>296.10000000000002</v>
      </c>
      <c r="AB80" s="2">
        <v>148.5</v>
      </c>
      <c r="AC80" s="2">
        <v>125.8</v>
      </c>
      <c r="AD80" s="2">
        <v>140.9</v>
      </c>
      <c r="AE80" s="2">
        <v>154.9</v>
      </c>
      <c r="AF80" s="2">
        <v>138.4</v>
      </c>
      <c r="AG80" s="2">
        <v>279.3</v>
      </c>
      <c r="AH80" s="2">
        <v>140.19999999999999</v>
      </c>
      <c r="AI80" s="15">
        <v>145</v>
      </c>
    </row>
    <row r="81" spans="1:35" x14ac:dyDescent="0.25">
      <c r="A81" s="14" t="s">
        <v>34</v>
      </c>
      <c r="B81" s="2">
        <v>2019</v>
      </c>
      <c r="C81" s="2" t="s">
        <v>42</v>
      </c>
      <c r="D81" s="2">
        <v>140.9</v>
      </c>
      <c r="E81" s="2">
        <v>160.80000000000001</v>
      </c>
      <c r="F81" s="2">
        <v>139.6</v>
      </c>
      <c r="G81" s="2">
        <v>145.4</v>
      </c>
      <c r="H81" s="2">
        <v>123.5</v>
      </c>
      <c r="I81" s="2">
        <v>146.6</v>
      </c>
      <c r="J81" s="2">
        <v>173.2</v>
      </c>
      <c r="K81" s="2">
        <v>131.6</v>
      </c>
      <c r="L81" s="2">
        <v>113.2</v>
      </c>
      <c r="M81" s="2">
        <v>144.1</v>
      </c>
      <c r="N81" s="2">
        <v>135</v>
      </c>
      <c r="O81" s="2">
        <v>156.80000000000001</v>
      </c>
      <c r="P81" s="2">
        <v>147</v>
      </c>
      <c r="Q81" s="2">
        <v>1857.6999999999998</v>
      </c>
      <c r="R81" s="2">
        <v>166.5</v>
      </c>
      <c r="S81" s="2">
        <v>166.5</v>
      </c>
      <c r="T81" s="2">
        <v>149.19999999999999</v>
      </c>
      <c r="U81" s="2">
        <v>140.6</v>
      </c>
      <c r="V81" s="2">
        <v>147.9</v>
      </c>
      <c r="W81" s="2">
        <v>437.69999999999993</v>
      </c>
      <c r="X81" s="2">
        <v>152.19999999999999</v>
      </c>
      <c r="Y81" s="2">
        <v>139.19999999999999</v>
      </c>
      <c r="Z81" s="2">
        <v>144.6</v>
      </c>
      <c r="AA81" s="2">
        <f t="shared" si="1"/>
        <v>296.79999999999995</v>
      </c>
      <c r="AB81" s="2">
        <v>149</v>
      </c>
      <c r="AC81" s="2">
        <v>126.1</v>
      </c>
      <c r="AD81" s="2">
        <v>141.30000000000001</v>
      </c>
      <c r="AE81" s="2">
        <v>155.19999999999999</v>
      </c>
      <c r="AF81" s="2">
        <v>139.69999999999999</v>
      </c>
      <c r="AG81" s="2">
        <v>281</v>
      </c>
      <c r="AH81" s="2">
        <v>140.69999999999999</v>
      </c>
      <c r="AI81" s="15">
        <v>145.80000000000001</v>
      </c>
    </row>
    <row r="82" spans="1:35" x14ac:dyDescent="0.25">
      <c r="A82" s="14" t="s">
        <v>34</v>
      </c>
      <c r="B82" s="2">
        <v>2019</v>
      </c>
      <c r="C82" s="2" t="s">
        <v>43</v>
      </c>
      <c r="D82" s="2">
        <v>141.80000000000001</v>
      </c>
      <c r="E82" s="2">
        <v>161</v>
      </c>
      <c r="F82" s="2">
        <v>142.6</v>
      </c>
      <c r="G82" s="2">
        <v>146.19999999999999</v>
      </c>
      <c r="H82" s="2">
        <v>123.9</v>
      </c>
      <c r="I82" s="2">
        <v>148</v>
      </c>
      <c r="J82" s="2">
        <v>188.4</v>
      </c>
      <c r="K82" s="2">
        <v>132.5</v>
      </c>
      <c r="L82" s="2">
        <v>114</v>
      </c>
      <c r="M82" s="2">
        <v>145.4</v>
      </c>
      <c r="N82" s="2">
        <v>135.1</v>
      </c>
      <c r="O82" s="2">
        <v>157.1</v>
      </c>
      <c r="P82" s="2">
        <v>149.6</v>
      </c>
      <c r="Q82" s="2">
        <v>1885.5999999999997</v>
      </c>
      <c r="R82" s="2">
        <v>167.1</v>
      </c>
      <c r="S82" s="2">
        <v>167.1</v>
      </c>
      <c r="T82" s="2">
        <v>149.4</v>
      </c>
      <c r="U82" s="2">
        <v>140.80000000000001</v>
      </c>
      <c r="V82" s="2">
        <v>148.19999999999999</v>
      </c>
      <c r="W82" s="2">
        <v>438.40000000000003</v>
      </c>
      <c r="X82" s="2">
        <v>153</v>
      </c>
      <c r="Y82" s="2">
        <v>140.6</v>
      </c>
      <c r="Z82" s="2">
        <v>145</v>
      </c>
      <c r="AA82" s="2">
        <f t="shared" si="1"/>
        <v>298</v>
      </c>
      <c r="AB82" s="2">
        <v>149.4</v>
      </c>
      <c r="AC82" s="2">
        <v>126.3</v>
      </c>
      <c r="AD82" s="2">
        <v>141.69999999999999</v>
      </c>
      <c r="AE82" s="2">
        <v>155.4</v>
      </c>
      <c r="AF82" s="2">
        <v>140</v>
      </c>
      <c r="AG82" s="2">
        <v>281.7</v>
      </c>
      <c r="AH82" s="2">
        <v>141</v>
      </c>
      <c r="AI82" s="15">
        <v>147.19999999999999</v>
      </c>
    </row>
    <row r="83" spans="1:35" x14ac:dyDescent="0.25">
      <c r="A83" s="14" t="s">
        <v>34</v>
      </c>
      <c r="B83" s="2">
        <v>2019</v>
      </c>
      <c r="C83" s="2" t="s">
        <v>45</v>
      </c>
      <c r="D83" s="2">
        <v>142.5</v>
      </c>
      <c r="E83" s="2">
        <v>163.19999999999999</v>
      </c>
      <c r="F83" s="2">
        <v>145.6</v>
      </c>
      <c r="G83" s="2">
        <v>146.69999999999999</v>
      </c>
      <c r="H83" s="2">
        <v>124.3</v>
      </c>
      <c r="I83" s="2">
        <v>147.4</v>
      </c>
      <c r="J83" s="2">
        <v>199.6</v>
      </c>
      <c r="K83" s="2">
        <v>135.69999999999999</v>
      </c>
      <c r="L83" s="2">
        <v>114.2</v>
      </c>
      <c r="M83" s="2">
        <v>147</v>
      </c>
      <c r="N83" s="2">
        <v>135.30000000000001</v>
      </c>
      <c r="O83" s="2">
        <v>157.5</v>
      </c>
      <c r="P83" s="2">
        <v>151.9</v>
      </c>
      <c r="Q83" s="2">
        <v>1910.9</v>
      </c>
      <c r="R83" s="2">
        <v>167.9</v>
      </c>
      <c r="S83" s="2">
        <v>167.9</v>
      </c>
      <c r="T83" s="2">
        <v>149.9</v>
      </c>
      <c r="U83" s="2">
        <v>141</v>
      </c>
      <c r="V83" s="2">
        <v>148.6</v>
      </c>
      <c r="W83" s="2">
        <v>439.5</v>
      </c>
      <c r="X83" s="2">
        <v>153.5</v>
      </c>
      <c r="Y83" s="2">
        <v>142.30000000000001</v>
      </c>
      <c r="Z83" s="2">
        <v>145.30000000000001</v>
      </c>
      <c r="AA83" s="2">
        <f t="shared" si="1"/>
        <v>298.8</v>
      </c>
      <c r="AB83" s="2">
        <v>149.9</v>
      </c>
      <c r="AC83" s="2">
        <v>126.6</v>
      </c>
      <c r="AD83" s="2">
        <v>142.1</v>
      </c>
      <c r="AE83" s="2">
        <v>155.5</v>
      </c>
      <c r="AF83" s="2">
        <v>140.30000000000001</v>
      </c>
      <c r="AG83" s="2">
        <v>282.39999999999998</v>
      </c>
      <c r="AH83" s="2">
        <v>141.30000000000001</v>
      </c>
      <c r="AI83" s="15">
        <v>148.6</v>
      </c>
    </row>
    <row r="84" spans="1:35" x14ac:dyDescent="0.25">
      <c r="A84" s="14" t="s">
        <v>34</v>
      </c>
      <c r="B84" s="2">
        <v>2019</v>
      </c>
      <c r="C84" s="2" t="s">
        <v>46</v>
      </c>
      <c r="D84" s="2">
        <v>143.5</v>
      </c>
      <c r="E84" s="2">
        <v>165</v>
      </c>
      <c r="F84" s="2">
        <v>151.1</v>
      </c>
      <c r="G84" s="2">
        <v>148.30000000000001</v>
      </c>
      <c r="H84" s="2">
        <v>125.7</v>
      </c>
      <c r="I84" s="2">
        <v>145.69999999999999</v>
      </c>
      <c r="J84" s="2">
        <v>217</v>
      </c>
      <c r="K84" s="2">
        <v>138.30000000000001</v>
      </c>
      <c r="L84" s="2">
        <v>114</v>
      </c>
      <c r="M84" s="2">
        <v>148.69999999999999</v>
      </c>
      <c r="N84" s="2">
        <v>135.80000000000001</v>
      </c>
      <c r="O84" s="2">
        <v>158</v>
      </c>
      <c r="P84" s="2">
        <v>155</v>
      </c>
      <c r="Q84" s="2">
        <v>1946.1000000000001</v>
      </c>
      <c r="R84" s="2">
        <v>168.5</v>
      </c>
      <c r="S84" s="2">
        <v>168.5</v>
      </c>
      <c r="T84" s="2">
        <v>150.30000000000001</v>
      </c>
      <c r="U84" s="2">
        <v>141.30000000000001</v>
      </c>
      <c r="V84" s="2">
        <v>149</v>
      </c>
      <c r="W84" s="2">
        <v>440.6</v>
      </c>
      <c r="X84" s="2">
        <v>152.80000000000001</v>
      </c>
      <c r="Y84" s="2">
        <v>143.69999999999999</v>
      </c>
      <c r="Z84" s="2">
        <v>145.80000000000001</v>
      </c>
      <c r="AA84" s="2">
        <f t="shared" si="1"/>
        <v>298.60000000000002</v>
      </c>
      <c r="AB84" s="2">
        <v>150.4</v>
      </c>
      <c r="AC84" s="2">
        <v>129.80000000000001</v>
      </c>
      <c r="AD84" s="2">
        <v>142.30000000000001</v>
      </c>
      <c r="AE84" s="2">
        <v>155.69999999999999</v>
      </c>
      <c r="AF84" s="2">
        <v>140.4</v>
      </c>
      <c r="AG84" s="2">
        <v>282.70000000000005</v>
      </c>
      <c r="AH84" s="2">
        <v>142.5</v>
      </c>
      <c r="AI84" s="15">
        <v>150.4</v>
      </c>
    </row>
    <row r="85" spans="1:35" x14ac:dyDescent="0.25">
      <c r="A85" s="14" t="s">
        <v>34</v>
      </c>
      <c r="B85" s="2">
        <v>2020</v>
      </c>
      <c r="C85" s="2" t="s">
        <v>31</v>
      </c>
      <c r="D85" s="2">
        <v>144.30000000000001</v>
      </c>
      <c r="E85" s="2">
        <v>167.4</v>
      </c>
      <c r="F85" s="2">
        <v>154.9</v>
      </c>
      <c r="G85" s="2">
        <v>150.1</v>
      </c>
      <c r="H85" s="2">
        <v>129.9</v>
      </c>
      <c r="I85" s="2">
        <v>143.19999999999999</v>
      </c>
      <c r="J85" s="2">
        <v>197</v>
      </c>
      <c r="K85" s="2">
        <v>140.4</v>
      </c>
      <c r="L85" s="2">
        <v>114.1</v>
      </c>
      <c r="M85" s="2">
        <v>150.9</v>
      </c>
      <c r="N85" s="2">
        <v>136.1</v>
      </c>
      <c r="O85" s="2">
        <v>158.6</v>
      </c>
      <c r="P85" s="2">
        <v>153.5</v>
      </c>
      <c r="Q85" s="2">
        <v>1940.3999999999999</v>
      </c>
      <c r="R85" s="2">
        <v>169.2</v>
      </c>
      <c r="S85" s="2">
        <v>169.2</v>
      </c>
      <c r="T85" s="2">
        <v>150.5</v>
      </c>
      <c r="U85" s="2">
        <v>141.5</v>
      </c>
      <c r="V85" s="2">
        <v>149.19999999999999</v>
      </c>
      <c r="W85" s="2">
        <v>441.2</v>
      </c>
      <c r="X85" s="2">
        <v>153.9</v>
      </c>
      <c r="Y85" s="2">
        <v>144.6</v>
      </c>
      <c r="Z85" s="2">
        <v>146.19999999999999</v>
      </c>
      <c r="AA85" s="2">
        <f t="shared" si="1"/>
        <v>300.10000000000002</v>
      </c>
      <c r="AB85" s="2">
        <v>151.19999999999999</v>
      </c>
      <c r="AC85" s="2">
        <v>130.9</v>
      </c>
      <c r="AD85" s="2">
        <v>142.80000000000001</v>
      </c>
      <c r="AE85" s="2">
        <v>156.1</v>
      </c>
      <c r="AF85" s="2">
        <v>142.30000000000001</v>
      </c>
      <c r="AG85" s="2">
        <v>285.10000000000002</v>
      </c>
      <c r="AH85" s="2">
        <v>143.4</v>
      </c>
      <c r="AI85" s="15">
        <v>150.19999999999999</v>
      </c>
    </row>
    <row r="86" spans="1:35" x14ac:dyDescent="0.25">
      <c r="A86" s="14" t="s">
        <v>34</v>
      </c>
      <c r="B86" s="2">
        <v>2020</v>
      </c>
      <c r="C86" s="2" t="s">
        <v>35</v>
      </c>
      <c r="D86" s="2">
        <v>144.80000000000001</v>
      </c>
      <c r="E86" s="2">
        <v>167.5</v>
      </c>
      <c r="F86" s="2">
        <v>151.80000000000001</v>
      </c>
      <c r="G86" s="2">
        <v>150.80000000000001</v>
      </c>
      <c r="H86" s="2">
        <v>131.4</v>
      </c>
      <c r="I86" s="2">
        <v>141.80000000000001</v>
      </c>
      <c r="J86" s="2">
        <v>170.7</v>
      </c>
      <c r="K86" s="2">
        <v>141.1</v>
      </c>
      <c r="L86" s="2">
        <v>113.6</v>
      </c>
      <c r="M86" s="2">
        <v>152</v>
      </c>
      <c r="N86" s="2">
        <v>136.5</v>
      </c>
      <c r="O86" s="2">
        <v>159.1</v>
      </c>
      <c r="P86" s="2">
        <v>150.5</v>
      </c>
      <c r="Q86" s="2">
        <v>1911.6</v>
      </c>
      <c r="R86" s="2">
        <v>170.1</v>
      </c>
      <c r="S86" s="2">
        <v>170.1</v>
      </c>
      <c r="T86" s="2">
        <v>150.80000000000001</v>
      </c>
      <c r="U86" s="2">
        <v>141.69999999999999</v>
      </c>
      <c r="V86" s="2">
        <v>149.5</v>
      </c>
      <c r="W86" s="2">
        <v>442</v>
      </c>
      <c r="X86" s="2">
        <v>154.80000000000001</v>
      </c>
      <c r="Y86" s="2">
        <v>147.19999999999999</v>
      </c>
      <c r="Z86" s="2">
        <v>146.4</v>
      </c>
      <c r="AA86" s="2">
        <f t="shared" si="1"/>
        <v>301.20000000000005</v>
      </c>
      <c r="AB86" s="2">
        <v>151.69999999999999</v>
      </c>
      <c r="AC86" s="2">
        <v>130.30000000000001</v>
      </c>
      <c r="AD86" s="2">
        <v>143.19999999999999</v>
      </c>
      <c r="AE86" s="2">
        <v>156.19999999999999</v>
      </c>
      <c r="AF86" s="2">
        <v>143.4</v>
      </c>
      <c r="AG86" s="2">
        <v>286.60000000000002</v>
      </c>
      <c r="AH86" s="2">
        <v>143.6</v>
      </c>
      <c r="AI86" s="15">
        <v>149.1</v>
      </c>
    </row>
    <row r="87" spans="1:35" x14ac:dyDescent="0.25">
      <c r="A87" s="14" t="s">
        <v>34</v>
      </c>
      <c r="B87" s="2">
        <v>2020</v>
      </c>
      <c r="C87" s="2" t="s">
        <v>36</v>
      </c>
      <c r="D87" s="2">
        <v>145.1</v>
      </c>
      <c r="E87" s="2">
        <v>167</v>
      </c>
      <c r="F87" s="2">
        <v>148.1</v>
      </c>
      <c r="G87" s="2">
        <v>151.5</v>
      </c>
      <c r="H87" s="2">
        <v>131.19999999999999</v>
      </c>
      <c r="I87" s="2">
        <v>142.5</v>
      </c>
      <c r="J87" s="2">
        <v>157.30000000000001</v>
      </c>
      <c r="K87" s="2">
        <v>141.1</v>
      </c>
      <c r="L87" s="2">
        <v>113.2</v>
      </c>
      <c r="M87" s="2">
        <v>153.19999999999999</v>
      </c>
      <c r="N87" s="2">
        <v>136.69999999999999</v>
      </c>
      <c r="O87" s="2">
        <v>159.6</v>
      </c>
      <c r="P87" s="2">
        <v>148.9</v>
      </c>
      <c r="Q87" s="2">
        <v>1895.4</v>
      </c>
      <c r="R87" s="2">
        <v>171.2</v>
      </c>
      <c r="S87" s="2">
        <v>171.2</v>
      </c>
      <c r="T87" s="2">
        <v>151.19999999999999</v>
      </c>
      <c r="U87" s="2">
        <v>141.9</v>
      </c>
      <c r="V87" s="2">
        <v>149.80000000000001</v>
      </c>
      <c r="W87" s="2">
        <v>442.90000000000003</v>
      </c>
      <c r="X87" s="2">
        <v>154.5</v>
      </c>
      <c r="Y87" s="2">
        <v>148.9</v>
      </c>
      <c r="Z87" s="2">
        <v>146.4</v>
      </c>
      <c r="AA87" s="2">
        <f t="shared" si="1"/>
        <v>300.89999999999998</v>
      </c>
      <c r="AB87" s="2">
        <v>152.30000000000001</v>
      </c>
      <c r="AC87" s="2">
        <v>129.9</v>
      </c>
      <c r="AD87" s="2">
        <v>143.69999999999999</v>
      </c>
      <c r="AE87" s="2">
        <v>156.1</v>
      </c>
      <c r="AF87" s="2">
        <v>145.19999999999999</v>
      </c>
      <c r="AG87" s="2">
        <v>288.89999999999998</v>
      </c>
      <c r="AH87" s="2">
        <v>143.80000000000001</v>
      </c>
      <c r="AI87" s="15">
        <v>148.6</v>
      </c>
    </row>
    <row r="88" spans="1:35" x14ac:dyDescent="0.25">
      <c r="A88" s="14" t="s">
        <v>34</v>
      </c>
      <c r="B88" s="2">
        <v>2020</v>
      </c>
      <c r="C88" s="2" t="s">
        <v>37</v>
      </c>
      <c r="D88" s="2">
        <v>148.69999999999999</v>
      </c>
      <c r="E88" s="2" t="s">
        <v>32</v>
      </c>
      <c r="F88" s="2">
        <v>148.80000000000001</v>
      </c>
      <c r="G88" s="2">
        <v>155.6</v>
      </c>
      <c r="H88" s="2">
        <v>135.1</v>
      </c>
      <c r="I88" s="2">
        <v>149.9</v>
      </c>
      <c r="J88" s="2">
        <v>168.6</v>
      </c>
      <c r="K88" s="2">
        <v>150.4</v>
      </c>
      <c r="L88" s="2">
        <v>120.3</v>
      </c>
      <c r="M88" s="2">
        <v>157.1</v>
      </c>
      <c r="N88" s="2">
        <v>136.80000000000001</v>
      </c>
      <c r="O88" s="2" t="s">
        <v>32</v>
      </c>
      <c r="P88" s="2">
        <v>151.4</v>
      </c>
      <c r="Q88" s="2">
        <v>1622.7</v>
      </c>
      <c r="R88" s="2" t="s">
        <v>32</v>
      </c>
      <c r="S88" s="2" t="s">
        <v>32</v>
      </c>
      <c r="T88" s="2" t="s">
        <v>32</v>
      </c>
      <c r="U88" s="2" t="s">
        <v>32</v>
      </c>
      <c r="V88" s="2" t="s">
        <v>32</v>
      </c>
      <c r="W88" s="2">
        <v>0</v>
      </c>
      <c r="X88" s="2">
        <v>155.6</v>
      </c>
      <c r="Y88" s="2">
        <v>144.1</v>
      </c>
      <c r="Z88" s="2" t="s">
        <v>32</v>
      </c>
      <c r="AA88" s="2">
        <f t="shared" si="1"/>
        <v>155.6</v>
      </c>
      <c r="AB88" s="2">
        <v>150.69999999999999</v>
      </c>
      <c r="AC88" s="2" t="s">
        <v>32</v>
      </c>
      <c r="AD88" s="2" t="s">
        <v>32</v>
      </c>
      <c r="AE88" s="2" t="s">
        <v>32</v>
      </c>
      <c r="AF88" s="2" t="s">
        <v>32</v>
      </c>
      <c r="AG88" s="2">
        <v>0</v>
      </c>
      <c r="AH88" s="2" t="s">
        <v>32</v>
      </c>
      <c r="AI88" s="15" t="s">
        <v>32</v>
      </c>
    </row>
    <row r="89" spans="1:35" x14ac:dyDescent="0.25">
      <c r="A89" s="14" t="s">
        <v>34</v>
      </c>
      <c r="B89" s="2">
        <v>2020</v>
      </c>
      <c r="C89" s="2" t="s">
        <v>38</v>
      </c>
      <c r="D89" s="2" t="s">
        <v>32</v>
      </c>
      <c r="E89" s="2" t="s">
        <v>32</v>
      </c>
      <c r="F89" s="2" t="s">
        <v>32</v>
      </c>
      <c r="G89" s="2" t="s">
        <v>32</v>
      </c>
      <c r="H89" s="2" t="s">
        <v>32</v>
      </c>
      <c r="I89" s="2" t="s">
        <v>32</v>
      </c>
      <c r="J89" s="2" t="s">
        <v>32</v>
      </c>
      <c r="K89" s="2" t="s">
        <v>32</v>
      </c>
      <c r="L89" s="2" t="s">
        <v>32</v>
      </c>
      <c r="M89" s="2" t="s">
        <v>32</v>
      </c>
      <c r="N89" s="2" t="s">
        <v>32</v>
      </c>
      <c r="O89" s="2" t="s">
        <v>32</v>
      </c>
      <c r="P89" s="2" t="s">
        <v>32</v>
      </c>
      <c r="Q89" s="2">
        <v>0</v>
      </c>
      <c r="R89" s="2" t="s">
        <v>32</v>
      </c>
      <c r="S89" s="2" t="s">
        <v>32</v>
      </c>
      <c r="T89" s="2" t="s">
        <v>32</v>
      </c>
      <c r="U89" s="2" t="s">
        <v>32</v>
      </c>
      <c r="V89" s="2" t="s">
        <v>32</v>
      </c>
      <c r="W89" s="2">
        <v>0</v>
      </c>
      <c r="X89" s="2" t="s">
        <v>32</v>
      </c>
      <c r="Y89" s="2" t="s">
        <v>32</v>
      </c>
      <c r="Z89" s="2" t="s">
        <v>32</v>
      </c>
      <c r="AA89" s="2">
        <f t="shared" si="1"/>
        <v>0</v>
      </c>
      <c r="AB89" s="2" t="s">
        <v>32</v>
      </c>
      <c r="AC89" s="2" t="s">
        <v>32</v>
      </c>
      <c r="AD89" s="2" t="s">
        <v>32</v>
      </c>
      <c r="AE89" s="2" t="s">
        <v>32</v>
      </c>
      <c r="AF89" s="2" t="s">
        <v>32</v>
      </c>
      <c r="AG89" s="2">
        <v>0</v>
      </c>
      <c r="AH89" s="2" t="s">
        <v>32</v>
      </c>
      <c r="AI89" s="15" t="s">
        <v>32</v>
      </c>
    </row>
    <row r="90" spans="1:35" x14ac:dyDescent="0.25">
      <c r="A90" s="14" t="s">
        <v>34</v>
      </c>
      <c r="B90" s="2">
        <v>2020</v>
      </c>
      <c r="C90" s="2" t="s">
        <v>39</v>
      </c>
      <c r="D90" s="2">
        <v>149.6</v>
      </c>
      <c r="E90" s="2">
        <v>192.7</v>
      </c>
      <c r="F90" s="2">
        <v>151.4</v>
      </c>
      <c r="G90" s="2">
        <v>153.30000000000001</v>
      </c>
      <c r="H90" s="2">
        <v>136.30000000000001</v>
      </c>
      <c r="I90" s="2">
        <v>147.19999999999999</v>
      </c>
      <c r="J90" s="2">
        <v>156.5</v>
      </c>
      <c r="K90" s="2">
        <v>150.9</v>
      </c>
      <c r="L90" s="2">
        <v>114.2</v>
      </c>
      <c r="M90" s="2">
        <v>159.5</v>
      </c>
      <c r="N90" s="2">
        <v>139.4</v>
      </c>
      <c r="O90" s="2">
        <v>161.80000000000001</v>
      </c>
      <c r="P90" s="2">
        <v>154</v>
      </c>
      <c r="Q90" s="2">
        <v>1966.8000000000002</v>
      </c>
      <c r="R90" s="2">
        <v>183.5</v>
      </c>
      <c r="S90" s="2">
        <v>183.5</v>
      </c>
      <c r="T90" s="2">
        <v>152.5</v>
      </c>
      <c r="U90" s="2">
        <v>144.4</v>
      </c>
      <c r="V90" s="2">
        <v>151.4</v>
      </c>
      <c r="W90" s="2">
        <v>448.29999999999995</v>
      </c>
      <c r="X90" s="2">
        <v>154.69999999999999</v>
      </c>
      <c r="Y90" s="2">
        <v>141.9</v>
      </c>
      <c r="Z90" s="2">
        <v>146.4</v>
      </c>
      <c r="AA90" s="2">
        <f t="shared" si="1"/>
        <v>301.10000000000002</v>
      </c>
      <c r="AB90" s="2">
        <v>154.4</v>
      </c>
      <c r="AC90" s="2">
        <v>135</v>
      </c>
      <c r="AD90" s="2">
        <v>148.30000000000001</v>
      </c>
      <c r="AE90" s="2">
        <v>156.4</v>
      </c>
      <c r="AF90" s="2">
        <v>151.6</v>
      </c>
      <c r="AG90" s="2">
        <v>299.89999999999998</v>
      </c>
      <c r="AH90" s="2">
        <v>147</v>
      </c>
      <c r="AI90" s="15">
        <v>151.80000000000001</v>
      </c>
    </row>
    <row r="91" spans="1:35" x14ac:dyDescent="0.25">
      <c r="A91" s="14" t="s">
        <v>34</v>
      </c>
      <c r="B91" s="2">
        <v>2020</v>
      </c>
      <c r="C91" s="2" t="s">
        <v>40</v>
      </c>
      <c r="D91" s="2">
        <v>149.6</v>
      </c>
      <c r="E91" s="2">
        <v>192.7</v>
      </c>
      <c r="F91" s="2">
        <v>151.4</v>
      </c>
      <c r="G91" s="2">
        <v>153.30000000000001</v>
      </c>
      <c r="H91" s="2">
        <v>136.30000000000001</v>
      </c>
      <c r="I91" s="2">
        <v>147.19999999999999</v>
      </c>
      <c r="J91" s="2">
        <v>156.5</v>
      </c>
      <c r="K91" s="2">
        <v>150.9</v>
      </c>
      <c r="L91" s="2">
        <v>114.2</v>
      </c>
      <c r="M91" s="2">
        <v>159.5</v>
      </c>
      <c r="N91" s="2">
        <v>139.4</v>
      </c>
      <c r="O91" s="2">
        <v>161.80000000000001</v>
      </c>
      <c r="P91" s="2">
        <v>154</v>
      </c>
      <c r="Q91" s="2">
        <v>1966.8000000000002</v>
      </c>
      <c r="R91" s="2">
        <v>183.5</v>
      </c>
      <c r="S91" s="2">
        <v>183.5</v>
      </c>
      <c r="T91" s="2">
        <v>152.5</v>
      </c>
      <c r="U91" s="2">
        <v>144.4</v>
      </c>
      <c r="V91" s="2">
        <v>151.4</v>
      </c>
      <c r="W91" s="2">
        <v>448.29999999999995</v>
      </c>
      <c r="X91" s="2">
        <v>154.69999999999999</v>
      </c>
      <c r="Y91" s="2">
        <v>141.9</v>
      </c>
      <c r="Z91" s="2">
        <v>146.4</v>
      </c>
      <c r="AA91" s="2">
        <f t="shared" si="1"/>
        <v>301.10000000000002</v>
      </c>
      <c r="AB91" s="2">
        <v>154.4</v>
      </c>
      <c r="AC91" s="2">
        <v>135</v>
      </c>
      <c r="AD91" s="2">
        <v>148.30000000000001</v>
      </c>
      <c r="AE91" s="2">
        <v>156.4</v>
      </c>
      <c r="AF91" s="2">
        <v>151.6</v>
      </c>
      <c r="AG91" s="2">
        <v>299.89999999999998</v>
      </c>
      <c r="AH91" s="2">
        <v>147</v>
      </c>
      <c r="AI91" s="15">
        <v>151.80000000000001</v>
      </c>
    </row>
    <row r="92" spans="1:35" x14ac:dyDescent="0.25">
      <c r="A92" s="14" t="s">
        <v>34</v>
      </c>
      <c r="B92" s="2">
        <v>2020</v>
      </c>
      <c r="C92" s="2" t="s">
        <v>41</v>
      </c>
      <c r="D92" s="2">
        <v>148.9</v>
      </c>
      <c r="E92" s="2">
        <v>190.9</v>
      </c>
      <c r="F92" s="2">
        <v>150.80000000000001</v>
      </c>
      <c r="G92" s="2">
        <v>153.30000000000001</v>
      </c>
      <c r="H92" s="2">
        <v>137.4</v>
      </c>
      <c r="I92" s="2">
        <v>150.4</v>
      </c>
      <c r="J92" s="2">
        <v>178.1</v>
      </c>
      <c r="K92" s="2">
        <v>150.4</v>
      </c>
      <c r="L92" s="2">
        <v>115.1</v>
      </c>
      <c r="M92" s="2">
        <v>160</v>
      </c>
      <c r="N92" s="2">
        <v>140.6</v>
      </c>
      <c r="O92" s="2">
        <v>162.30000000000001</v>
      </c>
      <c r="P92" s="2">
        <v>157</v>
      </c>
      <c r="Q92" s="2">
        <v>1995.1999999999998</v>
      </c>
      <c r="R92" s="2">
        <v>182.6</v>
      </c>
      <c r="S92" s="2">
        <v>182.6</v>
      </c>
      <c r="T92" s="2">
        <v>153.1</v>
      </c>
      <c r="U92" s="2">
        <v>143.4</v>
      </c>
      <c r="V92" s="2">
        <v>151.69999999999999</v>
      </c>
      <c r="W92" s="2">
        <v>448.2</v>
      </c>
      <c r="X92" s="2">
        <v>155.5</v>
      </c>
      <c r="Y92" s="2">
        <v>143</v>
      </c>
      <c r="Z92" s="2">
        <v>148.4</v>
      </c>
      <c r="AA92" s="2">
        <f t="shared" si="1"/>
        <v>303.89999999999998</v>
      </c>
      <c r="AB92" s="2">
        <v>155</v>
      </c>
      <c r="AC92" s="2">
        <v>138.5</v>
      </c>
      <c r="AD92" s="2">
        <v>146</v>
      </c>
      <c r="AE92" s="2">
        <v>158.5</v>
      </c>
      <c r="AF92" s="2">
        <v>154.30000000000001</v>
      </c>
      <c r="AG92" s="2">
        <v>300.3</v>
      </c>
      <c r="AH92" s="2">
        <v>149</v>
      </c>
      <c r="AI92" s="15">
        <v>153.9</v>
      </c>
    </row>
    <row r="93" spans="1:35" x14ac:dyDescent="0.25">
      <c r="A93" s="14" t="s">
        <v>34</v>
      </c>
      <c r="B93" s="2">
        <v>2020</v>
      </c>
      <c r="C93" s="2" t="s">
        <v>42</v>
      </c>
      <c r="D93" s="2">
        <v>148.4</v>
      </c>
      <c r="E93" s="2">
        <v>187.1</v>
      </c>
      <c r="F93" s="2">
        <v>152.5</v>
      </c>
      <c r="G93" s="2">
        <v>153.6</v>
      </c>
      <c r="H93" s="2">
        <v>138.19999999999999</v>
      </c>
      <c r="I93" s="2">
        <v>150.9</v>
      </c>
      <c r="J93" s="2">
        <v>186.7</v>
      </c>
      <c r="K93" s="2">
        <v>149.80000000000001</v>
      </c>
      <c r="L93" s="2">
        <v>116.4</v>
      </c>
      <c r="M93" s="2">
        <v>160.30000000000001</v>
      </c>
      <c r="N93" s="2">
        <v>142.19999999999999</v>
      </c>
      <c r="O93" s="2">
        <v>162.9</v>
      </c>
      <c r="P93" s="2">
        <v>158</v>
      </c>
      <c r="Q93" s="2">
        <v>2007</v>
      </c>
      <c r="R93" s="2">
        <v>184.4</v>
      </c>
      <c r="S93" s="2">
        <v>184.4</v>
      </c>
      <c r="T93" s="2">
        <v>153.4</v>
      </c>
      <c r="U93" s="2">
        <v>144.30000000000001</v>
      </c>
      <c r="V93" s="2">
        <v>152</v>
      </c>
      <c r="W93" s="2">
        <v>449.70000000000005</v>
      </c>
      <c r="X93" s="2">
        <v>156.30000000000001</v>
      </c>
      <c r="Y93" s="2">
        <v>142.9</v>
      </c>
      <c r="Z93" s="2">
        <v>148.69999999999999</v>
      </c>
      <c r="AA93" s="2">
        <f t="shared" si="1"/>
        <v>305</v>
      </c>
      <c r="AB93" s="2">
        <v>155.6</v>
      </c>
      <c r="AC93" s="2">
        <v>139.6</v>
      </c>
      <c r="AD93" s="2">
        <v>146.6</v>
      </c>
      <c r="AE93" s="2">
        <v>157.5</v>
      </c>
      <c r="AF93" s="2">
        <v>158.4</v>
      </c>
      <c r="AG93" s="2">
        <v>305</v>
      </c>
      <c r="AH93" s="2">
        <v>150</v>
      </c>
      <c r="AI93" s="15">
        <v>154.69999999999999</v>
      </c>
    </row>
    <row r="94" spans="1:35" x14ac:dyDescent="0.25">
      <c r="A94" s="14" t="s">
        <v>34</v>
      </c>
      <c r="B94" s="2">
        <v>2020</v>
      </c>
      <c r="C94" s="2" t="s">
        <v>43</v>
      </c>
      <c r="D94" s="2">
        <v>147.5</v>
      </c>
      <c r="E94" s="2">
        <v>188.9</v>
      </c>
      <c r="F94" s="2">
        <v>161.4</v>
      </c>
      <c r="G94" s="2">
        <v>153.6</v>
      </c>
      <c r="H94" s="2">
        <v>140.1</v>
      </c>
      <c r="I94" s="2">
        <v>151.19999999999999</v>
      </c>
      <c r="J94" s="2">
        <v>209.2</v>
      </c>
      <c r="K94" s="2">
        <v>150.9</v>
      </c>
      <c r="L94" s="2">
        <v>116.2</v>
      </c>
      <c r="M94" s="2">
        <v>161</v>
      </c>
      <c r="N94" s="2">
        <v>144</v>
      </c>
      <c r="O94" s="2">
        <v>163.19999999999999</v>
      </c>
      <c r="P94" s="2">
        <v>161.4</v>
      </c>
      <c r="Q94" s="2">
        <v>2048.6000000000004</v>
      </c>
      <c r="R94" s="2">
        <v>184.3</v>
      </c>
      <c r="S94" s="2">
        <v>184.3</v>
      </c>
      <c r="T94" s="2">
        <v>153.69999999999999</v>
      </c>
      <c r="U94" s="2">
        <v>144.6</v>
      </c>
      <c r="V94" s="2">
        <v>152.30000000000001</v>
      </c>
      <c r="W94" s="2">
        <v>450.59999999999997</v>
      </c>
      <c r="X94" s="2">
        <v>156.5</v>
      </c>
      <c r="Y94" s="2">
        <v>143.1</v>
      </c>
      <c r="Z94" s="2">
        <v>148.69999999999999</v>
      </c>
      <c r="AA94" s="2">
        <f t="shared" si="1"/>
        <v>305.2</v>
      </c>
      <c r="AB94" s="2">
        <v>156.30000000000001</v>
      </c>
      <c r="AC94" s="2">
        <v>140.6</v>
      </c>
      <c r="AD94" s="2">
        <v>146.5</v>
      </c>
      <c r="AE94" s="2">
        <v>158.5</v>
      </c>
      <c r="AF94" s="2">
        <v>157</v>
      </c>
      <c r="AG94" s="2">
        <v>303.5</v>
      </c>
      <c r="AH94" s="2">
        <v>150.4</v>
      </c>
      <c r="AI94" s="15">
        <v>156.4</v>
      </c>
    </row>
    <row r="95" spans="1:35" x14ac:dyDescent="0.25">
      <c r="A95" s="14" t="s">
        <v>34</v>
      </c>
      <c r="B95" s="2">
        <v>2020</v>
      </c>
      <c r="C95" s="2" t="s">
        <v>45</v>
      </c>
      <c r="D95" s="2">
        <v>146.80000000000001</v>
      </c>
      <c r="E95" s="2">
        <v>191</v>
      </c>
      <c r="F95" s="2">
        <v>173.6</v>
      </c>
      <c r="G95" s="2">
        <v>153.80000000000001</v>
      </c>
      <c r="H95" s="2">
        <v>142.69999999999999</v>
      </c>
      <c r="I95" s="2">
        <v>148.4</v>
      </c>
      <c r="J95" s="2">
        <v>230</v>
      </c>
      <c r="K95" s="2">
        <v>156.80000000000001</v>
      </c>
      <c r="L95" s="2">
        <v>115.7</v>
      </c>
      <c r="M95" s="2">
        <v>161.80000000000001</v>
      </c>
      <c r="N95" s="2">
        <v>146.5</v>
      </c>
      <c r="O95" s="2">
        <v>163.80000000000001</v>
      </c>
      <c r="P95" s="2">
        <v>164.7</v>
      </c>
      <c r="Q95" s="2">
        <v>2095.6</v>
      </c>
      <c r="R95" s="2">
        <v>184.8</v>
      </c>
      <c r="S95" s="2">
        <v>184.8</v>
      </c>
      <c r="T95" s="2">
        <v>154.30000000000001</v>
      </c>
      <c r="U95" s="2">
        <v>144.9</v>
      </c>
      <c r="V95" s="2">
        <v>152.80000000000001</v>
      </c>
      <c r="W95" s="2">
        <v>452.00000000000006</v>
      </c>
      <c r="X95" s="2">
        <v>158</v>
      </c>
      <c r="Y95" s="2">
        <v>143.6</v>
      </c>
      <c r="Z95" s="2">
        <v>149.19999999999999</v>
      </c>
      <c r="AA95" s="2">
        <f t="shared" si="1"/>
        <v>307.2</v>
      </c>
      <c r="AB95" s="2">
        <v>157.19999999999999</v>
      </c>
      <c r="AC95" s="2">
        <v>140.4</v>
      </c>
      <c r="AD95" s="2">
        <v>148.4</v>
      </c>
      <c r="AE95" s="2">
        <v>158.6</v>
      </c>
      <c r="AF95" s="2">
        <v>156.9</v>
      </c>
      <c r="AG95" s="2">
        <v>305.3</v>
      </c>
      <c r="AH95" s="2">
        <v>150.69999999999999</v>
      </c>
      <c r="AI95" s="15">
        <v>158.4</v>
      </c>
    </row>
    <row r="96" spans="1:35" x14ac:dyDescent="0.25">
      <c r="A96" s="14" t="s">
        <v>34</v>
      </c>
      <c r="B96" s="2">
        <v>2020</v>
      </c>
      <c r="C96" s="2" t="s">
        <v>46</v>
      </c>
      <c r="D96" s="2">
        <v>146</v>
      </c>
      <c r="E96" s="2">
        <v>191</v>
      </c>
      <c r="F96" s="2">
        <v>175.3</v>
      </c>
      <c r="G96" s="2">
        <v>154.1</v>
      </c>
      <c r="H96" s="2">
        <v>146.6</v>
      </c>
      <c r="I96" s="2">
        <v>147.69999999999999</v>
      </c>
      <c r="J96" s="2">
        <v>230.5</v>
      </c>
      <c r="K96" s="2">
        <v>160.19999999999999</v>
      </c>
      <c r="L96" s="2">
        <v>115.3</v>
      </c>
      <c r="M96" s="2">
        <v>163</v>
      </c>
      <c r="N96" s="2">
        <v>149.19999999999999</v>
      </c>
      <c r="O96" s="2">
        <v>164.8</v>
      </c>
      <c r="P96" s="2">
        <v>165.4</v>
      </c>
      <c r="Q96" s="2">
        <v>2109.1</v>
      </c>
      <c r="R96" s="2">
        <v>185.4</v>
      </c>
      <c r="S96" s="2">
        <v>185.4</v>
      </c>
      <c r="T96" s="2">
        <v>155</v>
      </c>
      <c r="U96" s="2">
        <v>145.4</v>
      </c>
      <c r="V96" s="2">
        <v>153.6</v>
      </c>
      <c r="W96" s="2">
        <v>454</v>
      </c>
      <c r="X96" s="2">
        <v>158.4</v>
      </c>
      <c r="Y96" s="2">
        <v>144.6</v>
      </c>
      <c r="Z96" s="2">
        <v>149.69999999999999</v>
      </c>
      <c r="AA96" s="2">
        <f t="shared" si="1"/>
        <v>308.10000000000002</v>
      </c>
      <c r="AB96" s="2">
        <v>158.30000000000001</v>
      </c>
      <c r="AC96" s="2">
        <v>140.69999999999999</v>
      </c>
      <c r="AD96" s="2">
        <v>148.5</v>
      </c>
      <c r="AE96" s="2">
        <v>159.4</v>
      </c>
      <c r="AF96" s="2">
        <v>157.1</v>
      </c>
      <c r="AG96" s="2">
        <v>305.60000000000002</v>
      </c>
      <c r="AH96" s="2">
        <v>151.19999999999999</v>
      </c>
      <c r="AI96" s="15">
        <v>158.9</v>
      </c>
    </row>
    <row r="97" spans="1:35" x14ac:dyDescent="0.25">
      <c r="A97" s="14" t="s">
        <v>34</v>
      </c>
      <c r="B97" s="2">
        <v>2021</v>
      </c>
      <c r="C97" s="2" t="s">
        <v>31</v>
      </c>
      <c r="D97" s="2">
        <v>144.9</v>
      </c>
      <c r="E97" s="2">
        <v>190.1</v>
      </c>
      <c r="F97" s="2">
        <v>175.3</v>
      </c>
      <c r="G97" s="2">
        <v>154.1</v>
      </c>
      <c r="H97" s="2">
        <v>150.9</v>
      </c>
      <c r="I97" s="2">
        <v>149.6</v>
      </c>
      <c r="J97" s="2">
        <v>194.2</v>
      </c>
      <c r="K97" s="2">
        <v>160.4</v>
      </c>
      <c r="L97" s="2">
        <v>114.6</v>
      </c>
      <c r="M97" s="2">
        <v>164</v>
      </c>
      <c r="N97" s="2">
        <v>151.80000000000001</v>
      </c>
      <c r="O97" s="2">
        <v>165.6</v>
      </c>
      <c r="P97" s="2">
        <v>161</v>
      </c>
      <c r="Q97" s="2">
        <v>2076.5</v>
      </c>
      <c r="R97" s="2">
        <v>186.5</v>
      </c>
      <c r="S97" s="2">
        <v>186.5</v>
      </c>
      <c r="T97" s="2">
        <v>155.5</v>
      </c>
      <c r="U97" s="2">
        <v>146.1</v>
      </c>
      <c r="V97" s="2">
        <v>154.19999999999999</v>
      </c>
      <c r="W97" s="2">
        <v>455.8</v>
      </c>
      <c r="X97" s="2">
        <v>157.69999999999999</v>
      </c>
      <c r="Y97" s="2">
        <v>147.9</v>
      </c>
      <c r="Z97" s="2">
        <v>150</v>
      </c>
      <c r="AA97" s="2">
        <f t="shared" si="1"/>
        <v>307.7</v>
      </c>
      <c r="AB97" s="2">
        <v>159.30000000000001</v>
      </c>
      <c r="AC97" s="2">
        <v>141.9</v>
      </c>
      <c r="AD97" s="2">
        <v>149.6</v>
      </c>
      <c r="AE97" s="2">
        <v>159.19999999999999</v>
      </c>
      <c r="AF97" s="2">
        <v>156.80000000000001</v>
      </c>
      <c r="AG97" s="2">
        <v>306.39999999999998</v>
      </c>
      <c r="AH97" s="2">
        <v>151.9</v>
      </c>
      <c r="AI97" s="15">
        <v>157.30000000000001</v>
      </c>
    </row>
    <row r="98" spans="1:35" x14ac:dyDescent="0.25">
      <c r="A98" s="14" t="s">
        <v>34</v>
      </c>
      <c r="B98" s="2">
        <v>2021</v>
      </c>
      <c r="C98" s="2" t="s">
        <v>35</v>
      </c>
      <c r="D98" s="2">
        <v>144.30000000000001</v>
      </c>
      <c r="E98" s="2">
        <v>186.5</v>
      </c>
      <c r="F98" s="2">
        <v>168.7</v>
      </c>
      <c r="G98" s="2">
        <v>154.69999999999999</v>
      </c>
      <c r="H98" s="2">
        <v>158.69999999999999</v>
      </c>
      <c r="I98" s="2">
        <v>150.69999999999999</v>
      </c>
      <c r="J98" s="2">
        <v>160</v>
      </c>
      <c r="K98" s="2">
        <v>158.80000000000001</v>
      </c>
      <c r="L98" s="2">
        <v>112.8</v>
      </c>
      <c r="M98" s="2">
        <v>164.2</v>
      </c>
      <c r="N98" s="2">
        <v>155.5</v>
      </c>
      <c r="O98" s="2">
        <v>167.5</v>
      </c>
      <c r="P98" s="2">
        <v>156.9</v>
      </c>
      <c r="Q98" s="2">
        <v>2039.3000000000002</v>
      </c>
      <c r="R98" s="2">
        <v>188.3</v>
      </c>
      <c r="S98" s="2">
        <v>188.3</v>
      </c>
      <c r="T98" s="2">
        <v>157.19999999999999</v>
      </c>
      <c r="U98" s="2">
        <v>147.4</v>
      </c>
      <c r="V98" s="2">
        <v>155.80000000000001</v>
      </c>
      <c r="W98" s="2">
        <v>460.40000000000003</v>
      </c>
      <c r="X98" s="2">
        <v>159.80000000000001</v>
      </c>
      <c r="Y98" s="2">
        <v>152.4</v>
      </c>
      <c r="Z98" s="2">
        <v>150.9</v>
      </c>
      <c r="AA98" s="2">
        <f t="shared" si="1"/>
        <v>310.70000000000005</v>
      </c>
      <c r="AB98" s="2">
        <v>161.30000000000001</v>
      </c>
      <c r="AC98" s="2">
        <v>145.1</v>
      </c>
      <c r="AD98" s="2">
        <v>151.5</v>
      </c>
      <c r="AE98" s="2">
        <v>159.5</v>
      </c>
      <c r="AF98" s="2">
        <v>155.80000000000001</v>
      </c>
      <c r="AG98" s="2">
        <v>307.3</v>
      </c>
      <c r="AH98" s="2">
        <v>153.4</v>
      </c>
      <c r="AI98" s="15">
        <v>156.6</v>
      </c>
    </row>
    <row r="99" spans="1:35" x14ac:dyDescent="0.25">
      <c r="A99" s="14" t="s">
        <v>34</v>
      </c>
      <c r="B99" s="2">
        <v>2021</v>
      </c>
      <c r="C99" s="2" t="s">
        <v>36</v>
      </c>
      <c r="D99" s="2">
        <v>144.1</v>
      </c>
      <c r="E99" s="2">
        <v>192.2</v>
      </c>
      <c r="F99" s="2">
        <v>163.80000000000001</v>
      </c>
      <c r="G99" s="2">
        <v>154.9</v>
      </c>
      <c r="H99" s="2">
        <v>163.9</v>
      </c>
      <c r="I99" s="2">
        <v>153.69999999999999</v>
      </c>
      <c r="J99" s="2">
        <v>149.5</v>
      </c>
      <c r="K99" s="2">
        <v>159.80000000000001</v>
      </c>
      <c r="L99" s="2">
        <v>112.6</v>
      </c>
      <c r="M99" s="2">
        <v>163.5</v>
      </c>
      <c r="N99" s="2">
        <v>156.5</v>
      </c>
      <c r="O99" s="2">
        <v>168.2</v>
      </c>
      <c r="P99" s="2">
        <v>156.69999999999999</v>
      </c>
      <c r="Q99" s="2">
        <v>2039.3999999999999</v>
      </c>
      <c r="R99" s="2">
        <v>188.1</v>
      </c>
      <c r="S99" s="2">
        <v>188.1</v>
      </c>
      <c r="T99" s="2">
        <v>157.80000000000001</v>
      </c>
      <c r="U99" s="2">
        <v>147.9</v>
      </c>
      <c r="V99" s="2">
        <v>156.4</v>
      </c>
      <c r="W99" s="2">
        <v>462.1</v>
      </c>
      <c r="X99" s="2">
        <v>159.9</v>
      </c>
      <c r="Y99" s="2">
        <v>155.5</v>
      </c>
      <c r="Z99" s="2">
        <v>151.19999999999999</v>
      </c>
      <c r="AA99" s="2">
        <f t="shared" si="1"/>
        <v>311.10000000000002</v>
      </c>
      <c r="AB99" s="2">
        <v>161.69999999999999</v>
      </c>
      <c r="AC99" s="2">
        <v>146.19999999999999</v>
      </c>
      <c r="AD99" s="2">
        <v>152.6</v>
      </c>
      <c r="AE99" s="2">
        <v>160.19999999999999</v>
      </c>
      <c r="AF99" s="2">
        <v>153.80000000000001</v>
      </c>
      <c r="AG99" s="2">
        <v>306.39999999999998</v>
      </c>
      <c r="AH99" s="2">
        <v>153.80000000000001</v>
      </c>
      <c r="AI99" s="15">
        <v>156.80000000000001</v>
      </c>
    </row>
    <row r="100" spans="1:35" x14ac:dyDescent="0.25">
      <c r="A100" s="14" t="s">
        <v>34</v>
      </c>
      <c r="B100" s="2">
        <v>2021</v>
      </c>
      <c r="C100" s="2" t="s">
        <v>37</v>
      </c>
      <c r="D100" s="2">
        <v>144.30000000000001</v>
      </c>
      <c r="E100" s="2">
        <v>198</v>
      </c>
      <c r="F100" s="2">
        <v>164.6</v>
      </c>
      <c r="G100" s="2">
        <v>155.4</v>
      </c>
      <c r="H100" s="2">
        <v>170.1</v>
      </c>
      <c r="I100" s="2">
        <v>164.4</v>
      </c>
      <c r="J100" s="2">
        <v>144.1</v>
      </c>
      <c r="K100" s="2">
        <v>161.69999999999999</v>
      </c>
      <c r="L100" s="2">
        <v>113.1</v>
      </c>
      <c r="M100" s="2">
        <v>163.9</v>
      </c>
      <c r="N100" s="2">
        <v>157.6</v>
      </c>
      <c r="O100" s="2">
        <v>168.9</v>
      </c>
      <c r="P100" s="2">
        <v>158</v>
      </c>
      <c r="Q100" s="2">
        <v>2064.1</v>
      </c>
      <c r="R100" s="2">
        <v>188.8</v>
      </c>
      <c r="S100" s="2">
        <v>188.8</v>
      </c>
      <c r="T100" s="2">
        <v>158.80000000000001</v>
      </c>
      <c r="U100" s="2">
        <v>148.5</v>
      </c>
      <c r="V100" s="2">
        <v>157.30000000000001</v>
      </c>
      <c r="W100" s="2">
        <v>464.6</v>
      </c>
      <c r="X100" s="2">
        <v>161.4</v>
      </c>
      <c r="Y100" s="2">
        <v>155.6</v>
      </c>
      <c r="Z100" s="2">
        <v>151.80000000000001</v>
      </c>
      <c r="AA100" s="2">
        <f t="shared" si="1"/>
        <v>313.20000000000005</v>
      </c>
      <c r="AB100" s="2">
        <v>162.30000000000001</v>
      </c>
      <c r="AC100" s="2">
        <v>146.6</v>
      </c>
      <c r="AD100" s="2">
        <v>153.19999999999999</v>
      </c>
      <c r="AE100" s="2">
        <v>160.30000000000001</v>
      </c>
      <c r="AF100" s="2">
        <v>155.4</v>
      </c>
      <c r="AG100" s="2">
        <v>308.60000000000002</v>
      </c>
      <c r="AH100" s="2">
        <v>154.4</v>
      </c>
      <c r="AI100" s="15">
        <v>157.80000000000001</v>
      </c>
    </row>
    <row r="101" spans="1:35" x14ac:dyDescent="0.25">
      <c r="A101" s="14" t="s">
        <v>34</v>
      </c>
      <c r="B101" s="2">
        <v>2021</v>
      </c>
      <c r="C101" s="2" t="s">
        <v>38</v>
      </c>
      <c r="D101" s="2">
        <v>146.30000000000001</v>
      </c>
      <c r="E101" s="2">
        <v>200.5</v>
      </c>
      <c r="F101" s="2">
        <v>170.3</v>
      </c>
      <c r="G101" s="2">
        <v>156.1</v>
      </c>
      <c r="H101" s="2">
        <v>178.7</v>
      </c>
      <c r="I101" s="2">
        <v>167.1</v>
      </c>
      <c r="J101" s="2">
        <v>147.9</v>
      </c>
      <c r="K101" s="2">
        <v>165.4</v>
      </c>
      <c r="L101" s="2">
        <v>114.8</v>
      </c>
      <c r="M101" s="2">
        <v>168.2</v>
      </c>
      <c r="N101" s="2">
        <v>159.30000000000001</v>
      </c>
      <c r="O101" s="2">
        <v>170.4</v>
      </c>
      <c r="P101" s="2">
        <v>160.69999999999999</v>
      </c>
      <c r="Q101" s="2">
        <v>2105.7000000000003</v>
      </c>
      <c r="R101" s="2">
        <v>191.9</v>
      </c>
      <c r="S101" s="2">
        <v>191.9</v>
      </c>
      <c r="T101" s="2">
        <v>161.80000000000001</v>
      </c>
      <c r="U101" s="2">
        <v>152.1</v>
      </c>
      <c r="V101" s="2">
        <v>160.4</v>
      </c>
      <c r="W101" s="2">
        <v>474.29999999999995</v>
      </c>
      <c r="X101" s="2">
        <v>161.6</v>
      </c>
      <c r="Y101" s="2">
        <v>159.4</v>
      </c>
      <c r="Z101" s="2">
        <v>154.69999999999999</v>
      </c>
      <c r="AA101" s="2">
        <f t="shared" si="1"/>
        <v>316.29999999999995</v>
      </c>
      <c r="AB101" s="2">
        <v>165.8</v>
      </c>
      <c r="AC101" s="2">
        <v>148.9</v>
      </c>
      <c r="AD101" s="2">
        <v>155.80000000000001</v>
      </c>
      <c r="AE101" s="2">
        <v>161.19999999999999</v>
      </c>
      <c r="AF101" s="2">
        <v>158.6</v>
      </c>
      <c r="AG101" s="2">
        <v>314.39999999999998</v>
      </c>
      <c r="AH101" s="2">
        <v>156.80000000000001</v>
      </c>
      <c r="AI101" s="15">
        <v>160.4</v>
      </c>
    </row>
    <row r="102" spans="1:35" x14ac:dyDescent="0.25">
      <c r="A102" s="14" t="s">
        <v>34</v>
      </c>
      <c r="B102" s="2">
        <v>2021</v>
      </c>
      <c r="C102" s="2" t="s">
        <v>39</v>
      </c>
      <c r="D102" s="2">
        <v>146.69999999999999</v>
      </c>
      <c r="E102" s="2">
        <v>202</v>
      </c>
      <c r="F102" s="2">
        <v>180.7</v>
      </c>
      <c r="G102" s="2">
        <v>156.19999999999999</v>
      </c>
      <c r="H102" s="2">
        <v>183.7</v>
      </c>
      <c r="I102" s="2">
        <v>164.6</v>
      </c>
      <c r="J102" s="2">
        <v>155.4</v>
      </c>
      <c r="K102" s="2">
        <v>166</v>
      </c>
      <c r="L102" s="2">
        <v>115.1</v>
      </c>
      <c r="M102" s="2">
        <v>168.5</v>
      </c>
      <c r="N102" s="2">
        <v>160</v>
      </c>
      <c r="O102" s="2">
        <v>172.4</v>
      </c>
      <c r="P102" s="2">
        <v>162.6</v>
      </c>
      <c r="Q102" s="2">
        <v>2133.9</v>
      </c>
      <c r="R102" s="2">
        <v>190.8</v>
      </c>
      <c r="S102" s="2">
        <v>190.8</v>
      </c>
      <c r="T102" s="2">
        <v>162.19999999999999</v>
      </c>
      <c r="U102" s="2">
        <v>151.80000000000001</v>
      </c>
      <c r="V102" s="2">
        <v>160.69999999999999</v>
      </c>
      <c r="W102" s="2">
        <v>474.7</v>
      </c>
      <c r="X102" s="2">
        <v>160.5</v>
      </c>
      <c r="Y102" s="2">
        <v>159.80000000000001</v>
      </c>
      <c r="Z102" s="2">
        <v>154.80000000000001</v>
      </c>
      <c r="AA102" s="2">
        <f t="shared" si="1"/>
        <v>315.3</v>
      </c>
      <c r="AB102" s="2">
        <v>166.3</v>
      </c>
      <c r="AC102" s="2">
        <v>150.69999999999999</v>
      </c>
      <c r="AD102" s="2">
        <v>154.9</v>
      </c>
      <c r="AE102" s="2">
        <v>161.69999999999999</v>
      </c>
      <c r="AF102" s="2">
        <v>158.80000000000001</v>
      </c>
      <c r="AG102" s="2">
        <v>313.70000000000005</v>
      </c>
      <c r="AH102" s="2">
        <v>157.6</v>
      </c>
      <c r="AI102" s="15">
        <v>161.30000000000001</v>
      </c>
    </row>
    <row r="103" spans="1:35" x14ac:dyDescent="0.25">
      <c r="A103" s="14" t="s">
        <v>34</v>
      </c>
      <c r="B103" s="2">
        <v>2021</v>
      </c>
      <c r="C103" s="2" t="s">
        <v>40</v>
      </c>
      <c r="D103" s="2">
        <v>146.4</v>
      </c>
      <c r="E103" s="2">
        <v>206.8</v>
      </c>
      <c r="F103" s="2">
        <v>182.2</v>
      </c>
      <c r="G103" s="2">
        <v>157.5</v>
      </c>
      <c r="H103" s="2">
        <v>182.1</v>
      </c>
      <c r="I103" s="2">
        <v>163.9</v>
      </c>
      <c r="J103" s="2">
        <v>164.2</v>
      </c>
      <c r="K103" s="2">
        <v>164</v>
      </c>
      <c r="L103" s="2">
        <v>114.5</v>
      </c>
      <c r="M103" s="2">
        <v>168.3</v>
      </c>
      <c r="N103" s="2">
        <v>160.9</v>
      </c>
      <c r="O103" s="2">
        <v>172.2</v>
      </c>
      <c r="P103" s="2">
        <v>164</v>
      </c>
      <c r="Q103" s="2">
        <v>2147</v>
      </c>
      <c r="R103" s="2">
        <v>191.2</v>
      </c>
      <c r="S103" s="2">
        <v>191.2</v>
      </c>
      <c r="T103" s="2">
        <v>162.80000000000001</v>
      </c>
      <c r="U103" s="2">
        <v>153.1</v>
      </c>
      <c r="V103" s="2">
        <v>161.4</v>
      </c>
      <c r="W103" s="2">
        <v>477.29999999999995</v>
      </c>
      <c r="X103" s="2">
        <v>161.5</v>
      </c>
      <c r="Y103" s="2">
        <v>160.69999999999999</v>
      </c>
      <c r="Z103" s="2">
        <v>155.80000000000001</v>
      </c>
      <c r="AA103" s="2">
        <f t="shared" si="1"/>
        <v>317.3</v>
      </c>
      <c r="AB103" s="2">
        <v>167</v>
      </c>
      <c r="AC103" s="2">
        <v>153.1</v>
      </c>
      <c r="AD103" s="2">
        <v>155.30000000000001</v>
      </c>
      <c r="AE103" s="2">
        <v>163.19999999999999</v>
      </c>
      <c r="AF103" s="2">
        <v>160.1</v>
      </c>
      <c r="AG103" s="2">
        <v>315.39999999999998</v>
      </c>
      <c r="AH103" s="2">
        <v>159</v>
      </c>
      <c r="AI103" s="15">
        <v>162.5</v>
      </c>
    </row>
    <row r="104" spans="1:35" x14ac:dyDescent="0.25">
      <c r="A104" s="14" t="s">
        <v>34</v>
      </c>
      <c r="B104" s="2">
        <v>2021</v>
      </c>
      <c r="C104" s="2" t="s">
        <v>41</v>
      </c>
      <c r="D104" s="2">
        <v>146.6</v>
      </c>
      <c r="E104" s="2">
        <v>204</v>
      </c>
      <c r="F104" s="2">
        <v>172.8</v>
      </c>
      <c r="G104" s="2">
        <v>158.4</v>
      </c>
      <c r="H104" s="2">
        <v>188</v>
      </c>
      <c r="I104" s="2">
        <v>156.80000000000001</v>
      </c>
      <c r="J104" s="2">
        <v>162.19999999999999</v>
      </c>
      <c r="K104" s="2">
        <v>164.1</v>
      </c>
      <c r="L104" s="2">
        <v>119.7</v>
      </c>
      <c r="M104" s="2">
        <v>168.8</v>
      </c>
      <c r="N104" s="2">
        <v>162.69999999999999</v>
      </c>
      <c r="O104" s="2">
        <v>173.9</v>
      </c>
      <c r="P104" s="2">
        <v>164</v>
      </c>
      <c r="Q104" s="2">
        <v>2142</v>
      </c>
      <c r="R104" s="2">
        <v>192.1</v>
      </c>
      <c r="S104" s="2">
        <v>192.1</v>
      </c>
      <c r="T104" s="2">
        <v>164.5</v>
      </c>
      <c r="U104" s="2">
        <v>155.30000000000001</v>
      </c>
      <c r="V104" s="2">
        <v>163.19999999999999</v>
      </c>
      <c r="W104" s="2">
        <v>483</v>
      </c>
      <c r="X104" s="2">
        <v>162.1</v>
      </c>
      <c r="Y104" s="2">
        <v>162.6</v>
      </c>
      <c r="Z104" s="2">
        <v>157.5</v>
      </c>
      <c r="AA104" s="2">
        <f t="shared" si="1"/>
        <v>319.60000000000002</v>
      </c>
      <c r="AB104" s="2">
        <v>168.4</v>
      </c>
      <c r="AC104" s="2">
        <v>154</v>
      </c>
      <c r="AD104" s="2">
        <v>157.6</v>
      </c>
      <c r="AE104" s="2">
        <v>163.80000000000001</v>
      </c>
      <c r="AF104" s="2">
        <v>160</v>
      </c>
      <c r="AG104" s="2">
        <v>317.60000000000002</v>
      </c>
      <c r="AH104" s="2">
        <v>160</v>
      </c>
      <c r="AI104" s="15">
        <v>163.19999999999999</v>
      </c>
    </row>
    <row r="105" spans="1:35" x14ac:dyDescent="0.25">
      <c r="A105" s="14" t="s">
        <v>34</v>
      </c>
      <c r="B105" s="2">
        <v>2021</v>
      </c>
      <c r="C105" s="2" t="s">
        <v>42</v>
      </c>
      <c r="D105" s="2">
        <v>146.6</v>
      </c>
      <c r="E105" s="2">
        <v>204</v>
      </c>
      <c r="F105" s="2">
        <v>172.8</v>
      </c>
      <c r="G105" s="2">
        <v>158.4</v>
      </c>
      <c r="H105" s="2">
        <v>188</v>
      </c>
      <c r="I105" s="2">
        <v>156.69999999999999</v>
      </c>
      <c r="J105" s="2">
        <v>162.30000000000001</v>
      </c>
      <c r="K105" s="2">
        <v>164.1</v>
      </c>
      <c r="L105" s="2">
        <v>119.7</v>
      </c>
      <c r="M105" s="2">
        <v>168.8</v>
      </c>
      <c r="N105" s="2">
        <v>162.69999999999999</v>
      </c>
      <c r="O105" s="2">
        <v>173.9</v>
      </c>
      <c r="P105" s="2">
        <v>164</v>
      </c>
      <c r="Q105" s="2">
        <v>2142</v>
      </c>
      <c r="R105" s="2">
        <v>192.1</v>
      </c>
      <c r="S105" s="2">
        <v>192.1</v>
      </c>
      <c r="T105" s="2">
        <v>164.6</v>
      </c>
      <c r="U105" s="2">
        <v>155.30000000000001</v>
      </c>
      <c r="V105" s="2">
        <v>163.30000000000001</v>
      </c>
      <c r="W105" s="2">
        <v>483.2</v>
      </c>
      <c r="X105" s="2">
        <v>162.1</v>
      </c>
      <c r="Y105" s="2">
        <v>162.6</v>
      </c>
      <c r="Z105" s="2">
        <v>157.5</v>
      </c>
      <c r="AA105" s="2">
        <f t="shared" si="1"/>
        <v>319.60000000000002</v>
      </c>
      <c r="AB105" s="2">
        <v>168.4</v>
      </c>
      <c r="AC105" s="2">
        <v>154</v>
      </c>
      <c r="AD105" s="2">
        <v>157.69999999999999</v>
      </c>
      <c r="AE105" s="2">
        <v>163.69999999999999</v>
      </c>
      <c r="AF105" s="2">
        <v>160</v>
      </c>
      <c r="AG105" s="2">
        <v>317.7</v>
      </c>
      <c r="AH105" s="2">
        <v>160</v>
      </c>
      <c r="AI105" s="15">
        <v>163.19999999999999</v>
      </c>
    </row>
    <row r="106" spans="1:35" x14ac:dyDescent="0.25">
      <c r="A106" s="14" t="s">
        <v>34</v>
      </c>
      <c r="B106" s="2">
        <v>2021</v>
      </c>
      <c r="C106" s="2" t="s">
        <v>43</v>
      </c>
      <c r="D106" s="2">
        <v>147.4</v>
      </c>
      <c r="E106" s="2">
        <v>204.6</v>
      </c>
      <c r="F106" s="2">
        <v>171.2</v>
      </c>
      <c r="G106" s="2">
        <v>158.69999999999999</v>
      </c>
      <c r="H106" s="2">
        <v>190.6</v>
      </c>
      <c r="I106" s="2">
        <v>155.69999999999999</v>
      </c>
      <c r="J106" s="2">
        <v>185.3</v>
      </c>
      <c r="K106" s="2">
        <v>165.2</v>
      </c>
      <c r="L106" s="2">
        <v>121.9</v>
      </c>
      <c r="M106" s="2">
        <v>169.3</v>
      </c>
      <c r="N106" s="2">
        <v>163.19999999999999</v>
      </c>
      <c r="O106" s="2">
        <v>174.7</v>
      </c>
      <c r="P106" s="2">
        <v>167.7</v>
      </c>
      <c r="Q106" s="2">
        <v>2175.5</v>
      </c>
      <c r="R106" s="2">
        <v>192.7</v>
      </c>
      <c r="S106" s="2">
        <v>192.7</v>
      </c>
      <c r="T106" s="2">
        <v>165.7</v>
      </c>
      <c r="U106" s="2">
        <v>156.30000000000001</v>
      </c>
      <c r="V106" s="2">
        <v>164.3</v>
      </c>
      <c r="W106" s="2">
        <v>486.3</v>
      </c>
      <c r="X106" s="2">
        <v>163.6</v>
      </c>
      <c r="Y106" s="2">
        <v>164.2</v>
      </c>
      <c r="Z106" s="2">
        <v>158.4</v>
      </c>
      <c r="AA106" s="2">
        <f t="shared" si="1"/>
        <v>322</v>
      </c>
      <c r="AB106" s="2">
        <v>169.1</v>
      </c>
      <c r="AC106" s="2">
        <v>155.69999999999999</v>
      </c>
      <c r="AD106" s="2">
        <v>158.6</v>
      </c>
      <c r="AE106" s="2">
        <v>163.9</v>
      </c>
      <c r="AF106" s="2">
        <v>160.80000000000001</v>
      </c>
      <c r="AG106" s="2">
        <v>319.39999999999998</v>
      </c>
      <c r="AH106" s="2">
        <v>161</v>
      </c>
      <c r="AI106" s="15">
        <v>165.5</v>
      </c>
    </row>
    <row r="107" spans="1:35" x14ac:dyDescent="0.25">
      <c r="A107" s="14" t="s">
        <v>34</v>
      </c>
      <c r="B107" s="2">
        <v>2021</v>
      </c>
      <c r="C107" s="2" t="s">
        <v>45</v>
      </c>
      <c r="D107" s="2">
        <v>148.19999999999999</v>
      </c>
      <c r="E107" s="2">
        <v>201.6</v>
      </c>
      <c r="F107" s="2">
        <v>173</v>
      </c>
      <c r="G107" s="2">
        <v>159.30000000000001</v>
      </c>
      <c r="H107" s="2">
        <v>190.1</v>
      </c>
      <c r="I107" s="2">
        <v>156.5</v>
      </c>
      <c r="J107" s="2">
        <v>199.2</v>
      </c>
      <c r="K107" s="2">
        <v>165.3</v>
      </c>
      <c r="L107" s="2">
        <v>122.4</v>
      </c>
      <c r="M107" s="2">
        <v>169.6</v>
      </c>
      <c r="N107" s="2">
        <v>163.69999999999999</v>
      </c>
      <c r="O107" s="2">
        <v>175.5</v>
      </c>
      <c r="P107" s="2">
        <v>169.7</v>
      </c>
      <c r="Q107" s="2">
        <v>2194.1</v>
      </c>
      <c r="R107" s="2">
        <v>192.9</v>
      </c>
      <c r="S107" s="2">
        <v>192.9</v>
      </c>
      <c r="T107" s="2">
        <v>167.2</v>
      </c>
      <c r="U107" s="2">
        <v>157.4</v>
      </c>
      <c r="V107" s="2">
        <v>165.8</v>
      </c>
      <c r="W107" s="2">
        <v>490.40000000000003</v>
      </c>
      <c r="X107" s="2">
        <v>164.2</v>
      </c>
      <c r="Y107" s="2">
        <v>163.9</v>
      </c>
      <c r="Z107" s="2">
        <v>159.30000000000001</v>
      </c>
      <c r="AA107" s="2">
        <f t="shared" si="1"/>
        <v>323.5</v>
      </c>
      <c r="AB107" s="2">
        <v>169.9</v>
      </c>
      <c r="AC107" s="2">
        <v>154.80000000000001</v>
      </c>
      <c r="AD107" s="2">
        <v>159.80000000000001</v>
      </c>
      <c r="AE107" s="2">
        <v>164.3</v>
      </c>
      <c r="AF107" s="2">
        <v>162.19999999999999</v>
      </c>
      <c r="AG107" s="2">
        <v>322</v>
      </c>
      <c r="AH107" s="2">
        <v>161.4</v>
      </c>
      <c r="AI107" s="15">
        <v>166.7</v>
      </c>
    </row>
    <row r="108" spans="1:35" x14ac:dyDescent="0.25">
      <c r="A108" s="14" t="s">
        <v>34</v>
      </c>
      <c r="B108" s="2">
        <v>2021</v>
      </c>
      <c r="C108" s="2" t="s">
        <v>46</v>
      </c>
      <c r="D108" s="2">
        <v>148.69999999999999</v>
      </c>
      <c r="E108" s="2">
        <v>198.8</v>
      </c>
      <c r="F108" s="2">
        <v>177.9</v>
      </c>
      <c r="G108" s="2">
        <v>159.9</v>
      </c>
      <c r="H108" s="2">
        <v>187.6</v>
      </c>
      <c r="I108" s="2">
        <v>154.9</v>
      </c>
      <c r="J108" s="2">
        <v>188.3</v>
      </c>
      <c r="K108" s="2">
        <v>164.4</v>
      </c>
      <c r="L108" s="2">
        <v>121</v>
      </c>
      <c r="M108" s="2">
        <v>170.5</v>
      </c>
      <c r="N108" s="2">
        <v>164.2</v>
      </c>
      <c r="O108" s="2">
        <v>176.5</v>
      </c>
      <c r="P108" s="2">
        <v>168.2</v>
      </c>
      <c r="Q108" s="2">
        <v>2180.9</v>
      </c>
      <c r="R108" s="2">
        <v>192.4</v>
      </c>
      <c r="S108" s="2">
        <v>192.4</v>
      </c>
      <c r="T108" s="2">
        <v>168.5</v>
      </c>
      <c r="U108" s="2">
        <v>158.69999999999999</v>
      </c>
      <c r="V108" s="2">
        <v>167</v>
      </c>
      <c r="W108" s="2">
        <v>494.2</v>
      </c>
      <c r="X108" s="2">
        <v>163.4</v>
      </c>
      <c r="Y108" s="2">
        <v>164.1</v>
      </c>
      <c r="Z108" s="2">
        <v>160.19999999999999</v>
      </c>
      <c r="AA108" s="2">
        <f t="shared" si="1"/>
        <v>323.60000000000002</v>
      </c>
      <c r="AB108" s="2">
        <v>170.6</v>
      </c>
      <c r="AC108" s="2">
        <v>155.69999999999999</v>
      </c>
      <c r="AD108" s="2">
        <v>160.6</v>
      </c>
      <c r="AE108" s="2">
        <v>164.4</v>
      </c>
      <c r="AF108" s="2">
        <v>162.6</v>
      </c>
      <c r="AG108" s="2">
        <v>323.2</v>
      </c>
      <c r="AH108" s="2">
        <v>162</v>
      </c>
      <c r="AI108" s="15">
        <v>166.2</v>
      </c>
    </row>
    <row r="109" spans="1:35" x14ac:dyDescent="0.25">
      <c r="A109" s="14" t="s">
        <v>34</v>
      </c>
      <c r="B109" s="2">
        <v>2022</v>
      </c>
      <c r="C109" s="2" t="s">
        <v>31</v>
      </c>
      <c r="D109" s="2">
        <v>149.5</v>
      </c>
      <c r="E109" s="2">
        <v>198.7</v>
      </c>
      <c r="F109" s="2">
        <v>178.8</v>
      </c>
      <c r="G109" s="2">
        <v>160.5</v>
      </c>
      <c r="H109" s="2">
        <v>184.7</v>
      </c>
      <c r="I109" s="2">
        <v>153.69999999999999</v>
      </c>
      <c r="J109" s="2">
        <v>174.3</v>
      </c>
      <c r="K109" s="2">
        <v>163.9</v>
      </c>
      <c r="L109" s="2">
        <v>120</v>
      </c>
      <c r="M109" s="2">
        <v>172.1</v>
      </c>
      <c r="N109" s="2">
        <v>164.3</v>
      </c>
      <c r="O109" s="2">
        <v>177.3</v>
      </c>
      <c r="P109" s="2">
        <v>166.4</v>
      </c>
      <c r="Q109" s="2">
        <v>2164.1999999999998</v>
      </c>
      <c r="R109" s="2">
        <v>192.2</v>
      </c>
      <c r="S109" s="2">
        <v>192.2</v>
      </c>
      <c r="T109" s="2">
        <v>169.9</v>
      </c>
      <c r="U109" s="2">
        <v>160.69999999999999</v>
      </c>
      <c r="V109" s="2">
        <v>168.5</v>
      </c>
      <c r="W109" s="2">
        <v>499.1</v>
      </c>
      <c r="X109" s="2">
        <v>164.5</v>
      </c>
      <c r="Y109" s="2">
        <v>164.2</v>
      </c>
      <c r="Z109" s="2">
        <v>161.1</v>
      </c>
      <c r="AA109" s="2">
        <f t="shared" si="1"/>
        <v>325.60000000000002</v>
      </c>
      <c r="AB109" s="2">
        <v>171.4</v>
      </c>
      <c r="AC109" s="2">
        <v>156.5</v>
      </c>
      <c r="AD109" s="2">
        <v>161.19999999999999</v>
      </c>
      <c r="AE109" s="2">
        <v>164.7</v>
      </c>
      <c r="AF109" s="2">
        <v>163</v>
      </c>
      <c r="AG109" s="2">
        <v>324.2</v>
      </c>
      <c r="AH109" s="2">
        <v>162.69999999999999</v>
      </c>
      <c r="AI109" s="15">
        <v>165.7</v>
      </c>
    </row>
    <row r="110" spans="1:35" x14ac:dyDescent="0.25">
      <c r="A110" s="14" t="s">
        <v>34</v>
      </c>
      <c r="B110" s="2">
        <v>2022</v>
      </c>
      <c r="C110" s="2" t="s">
        <v>35</v>
      </c>
      <c r="D110" s="2">
        <v>150</v>
      </c>
      <c r="E110" s="2">
        <v>200.6</v>
      </c>
      <c r="F110" s="2">
        <v>175.8</v>
      </c>
      <c r="G110" s="2">
        <v>160.69999999999999</v>
      </c>
      <c r="H110" s="2">
        <v>184.9</v>
      </c>
      <c r="I110" s="2">
        <v>153.69999999999999</v>
      </c>
      <c r="J110" s="2">
        <v>169.7</v>
      </c>
      <c r="K110" s="2">
        <v>163.69999999999999</v>
      </c>
      <c r="L110" s="2">
        <v>118.9</v>
      </c>
      <c r="M110" s="2">
        <v>174.3</v>
      </c>
      <c r="N110" s="2">
        <v>164.7</v>
      </c>
      <c r="O110" s="2">
        <v>178</v>
      </c>
      <c r="P110" s="2">
        <v>166.2</v>
      </c>
      <c r="Q110" s="2">
        <v>2161.2000000000003</v>
      </c>
      <c r="R110" s="2">
        <v>192.8</v>
      </c>
      <c r="S110" s="2">
        <v>192.8</v>
      </c>
      <c r="T110" s="2">
        <v>170.8</v>
      </c>
      <c r="U110" s="2">
        <v>162.4</v>
      </c>
      <c r="V110" s="2">
        <v>169.6</v>
      </c>
      <c r="W110" s="2">
        <v>502.80000000000007</v>
      </c>
      <c r="X110" s="2">
        <v>165.5</v>
      </c>
      <c r="Y110" s="2">
        <v>165.7</v>
      </c>
      <c r="Z110" s="2">
        <v>161.80000000000001</v>
      </c>
      <c r="AA110" s="2">
        <f t="shared" si="1"/>
        <v>327.3</v>
      </c>
      <c r="AB110" s="2">
        <v>172.2</v>
      </c>
      <c r="AC110" s="2">
        <v>156.9</v>
      </c>
      <c r="AD110" s="2">
        <v>162.1</v>
      </c>
      <c r="AE110" s="2">
        <v>165.4</v>
      </c>
      <c r="AF110" s="2">
        <v>164.4</v>
      </c>
      <c r="AG110" s="2">
        <v>326.5</v>
      </c>
      <c r="AH110" s="2">
        <v>163.5</v>
      </c>
      <c r="AI110" s="15">
        <v>166.1</v>
      </c>
    </row>
    <row r="111" spans="1:35" x14ac:dyDescent="0.25">
      <c r="A111" s="14" t="s">
        <v>34</v>
      </c>
      <c r="B111" s="2">
        <v>2022</v>
      </c>
      <c r="C111" s="2" t="s">
        <v>36</v>
      </c>
      <c r="D111" s="2">
        <v>151.30000000000001</v>
      </c>
      <c r="E111" s="2">
        <v>210.7</v>
      </c>
      <c r="F111" s="2">
        <v>167.8</v>
      </c>
      <c r="G111" s="2">
        <v>162.19999999999999</v>
      </c>
      <c r="H111" s="2">
        <v>194.6</v>
      </c>
      <c r="I111" s="2">
        <v>157.6</v>
      </c>
      <c r="J111" s="2">
        <v>166.9</v>
      </c>
      <c r="K111" s="2">
        <v>163.9</v>
      </c>
      <c r="L111" s="2">
        <v>118.8</v>
      </c>
      <c r="M111" s="2">
        <v>177.4</v>
      </c>
      <c r="N111" s="2">
        <v>165.3</v>
      </c>
      <c r="O111" s="2">
        <v>179.3</v>
      </c>
      <c r="P111" s="2">
        <v>168.4</v>
      </c>
      <c r="Q111" s="2">
        <v>2184.2000000000003</v>
      </c>
      <c r="R111" s="2">
        <v>193.7</v>
      </c>
      <c r="S111" s="2">
        <v>193.7</v>
      </c>
      <c r="T111" s="2">
        <v>172.1</v>
      </c>
      <c r="U111" s="2">
        <v>164.6</v>
      </c>
      <c r="V111" s="2">
        <v>171.1</v>
      </c>
      <c r="W111" s="2">
        <v>507.79999999999995</v>
      </c>
      <c r="X111" s="2">
        <v>165.3</v>
      </c>
      <c r="Y111" s="2">
        <v>167.2</v>
      </c>
      <c r="Z111" s="2">
        <v>162.80000000000001</v>
      </c>
      <c r="AA111" s="2">
        <f t="shared" si="1"/>
        <v>328.1</v>
      </c>
      <c r="AB111" s="2">
        <v>173</v>
      </c>
      <c r="AC111" s="2">
        <v>157.9</v>
      </c>
      <c r="AD111" s="2">
        <v>163.30000000000001</v>
      </c>
      <c r="AE111" s="2">
        <v>166</v>
      </c>
      <c r="AF111" s="2">
        <v>167.2</v>
      </c>
      <c r="AG111" s="2">
        <v>330.5</v>
      </c>
      <c r="AH111" s="2">
        <v>164.6</v>
      </c>
      <c r="AI111" s="15">
        <v>167.7</v>
      </c>
    </row>
    <row r="112" spans="1:35" x14ac:dyDescent="0.25">
      <c r="A112" s="14" t="s">
        <v>34</v>
      </c>
      <c r="B112" s="2">
        <v>2022</v>
      </c>
      <c r="C112" s="2" t="s">
        <v>37</v>
      </c>
      <c r="D112" s="2">
        <v>152.9</v>
      </c>
      <c r="E112" s="2">
        <v>211.8</v>
      </c>
      <c r="F112" s="2">
        <v>164.5</v>
      </c>
      <c r="G112" s="2">
        <v>163.9</v>
      </c>
      <c r="H112" s="2">
        <v>199.5</v>
      </c>
      <c r="I112" s="2">
        <v>172.6</v>
      </c>
      <c r="J112" s="2">
        <v>166.2</v>
      </c>
      <c r="K112" s="2">
        <v>164.7</v>
      </c>
      <c r="L112" s="2">
        <v>119</v>
      </c>
      <c r="M112" s="2">
        <v>181.3</v>
      </c>
      <c r="N112" s="2">
        <v>166.2</v>
      </c>
      <c r="O112" s="2">
        <v>180.9</v>
      </c>
      <c r="P112" s="2">
        <v>170.8</v>
      </c>
      <c r="Q112" s="2">
        <v>2214.3000000000002</v>
      </c>
      <c r="R112" s="2">
        <v>193.9</v>
      </c>
      <c r="S112" s="2">
        <v>193.9</v>
      </c>
      <c r="T112" s="2">
        <v>173.9</v>
      </c>
      <c r="U112" s="2">
        <v>166.5</v>
      </c>
      <c r="V112" s="2">
        <v>172.8</v>
      </c>
      <c r="W112" s="2">
        <v>513.20000000000005</v>
      </c>
      <c r="X112" s="2">
        <v>167</v>
      </c>
      <c r="Y112" s="2">
        <v>172.2</v>
      </c>
      <c r="Z112" s="2">
        <v>164</v>
      </c>
      <c r="AA112" s="2">
        <f t="shared" si="1"/>
        <v>331</v>
      </c>
      <c r="AB112" s="2">
        <v>174</v>
      </c>
      <c r="AC112" s="2">
        <v>162.6</v>
      </c>
      <c r="AD112" s="2">
        <v>164.4</v>
      </c>
      <c r="AE112" s="2">
        <v>166.9</v>
      </c>
      <c r="AF112" s="2">
        <v>168.8</v>
      </c>
      <c r="AG112" s="2">
        <v>333.20000000000005</v>
      </c>
      <c r="AH112" s="2">
        <v>166.8</v>
      </c>
      <c r="AI112" s="15">
        <v>170.1</v>
      </c>
    </row>
    <row r="113" spans="1:35" x14ac:dyDescent="0.25">
      <c r="A113" s="14" t="s">
        <v>34</v>
      </c>
      <c r="B113" s="2">
        <v>2022</v>
      </c>
      <c r="C113" s="2" t="s">
        <v>38</v>
      </c>
      <c r="D113" s="2">
        <v>154.1</v>
      </c>
      <c r="E113" s="2">
        <v>217</v>
      </c>
      <c r="F113" s="2">
        <v>162.4</v>
      </c>
      <c r="G113" s="2">
        <v>164.9</v>
      </c>
      <c r="H113" s="2">
        <v>202.4</v>
      </c>
      <c r="I113" s="2">
        <v>171</v>
      </c>
      <c r="J113" s="2">
        <v>174.9</v>
      </c>
      <c r="K113" s="2">
        <v>164.7</v>
      </c>
      <c r="L113" s="2">
        <v>119.7</v>
      </c>
      <c r="M113" s="2">
        <v>184.9</v>
      </c>
      <c r="N113" s="2">
        <v>167.1</v>
      </c>
      <c r="O113" s="2">
        <v>182.5</v>
      </c>
      <c r="P113" s="2">
        <v>173.3</v>
      </c>
      <c r="Q113" s="2">
        <v>2238.9000000000005</v>
      </c>
      <c r="R113" s="2">
        <v>194.1</v>
      </c>
      <c r="S113" s="2">
        <v>194.1</v>
      </c>
      <c r="T113" s="2">
        <v>175.6</v>
      </c>
      <c r="U113" s="2">
        <v>168.4</v>
      </c>
      <c r="V113" s="2">
        <v>174.6</v>
      </c>
      <c r="W113" s="2">
        <v>518.6</v>
      </c>
      <c r="X113" s="2">
        <v>167.5</v>
      </c>
      <c r="Y113" s="2">
        <v>174.6</v>
      </c>
      <c r="Z113" s="2">
        <v>165.2</v>
      </c>
      <c r="AA113" s="2">
        <f t="shared" si="1"/>
        <v>332.7</v>
      </c>
      <c r="AB113" s="2">
        <v>174.8</v>
      </c>
      <c r="AC113" s="2">
        <v>163</v>
      </c>
      <c r="AD113" s="2">
        <v>165.1</v>
      </c>
      <c r="AE113" s="2">
        <v>167.9</v>
      </c>
      <c r="AF113" s="2">
        <v>168.4</v>
      </c>
      <c r="AG113" s="2">
        <v>333.5</v>
      </c>
      <c r="AH113" s="2">
        <v>167.5</v>
      </c>
      <c r="AI113" s="15">
        <v>171.7</v>
      </c>
    </row>
    <row r="114" spans="1:35" x14ac:dyDescent="0.25">
      <c r="A114" s="14" t="s">
        <v>34</v>
      </c>
      <c r="B114" s="2">
        <v>2022</v>
      </c>
      <c r="C114" s="2" t="s">
        <v>39</v>
      </c>
      <c r="D114" s="2">
        <v>155</v>
      </c>
      <c r="E114" s="2">
        <v>219.4</v>
      </c>
      <c r="F114" s="2">
        <v>170.8</v>
      </c>
      <c r="G114" s="2">
        <v>165.8</v>
      </c>
      <c r="H114" s="2">
        <v>200.9</v>
      </c>
      <c r="I114" s="2">
        <v>169.7</v>
      </c>
      <c r="J114" s="2">
        <v>182.3</v>
      </c>
      <c r="K114" s="2">
        <v>164.3</v>
      </c>
      <c r="L114" s="2">
        <v>119.9</v>
      </c>
      <c r="M114" s="2">
        <v>187.1</v>
      </c>
      <c r="N114" s="2">
        <v>167.9</v>
      </c>
      <c r="O114" s="2">
        <v>183.9</v>
      </c>
      <c r="P114" s="2">
        <v>174.9</v>
      </c>
      <c r="Q114" s="2">
        <v>2261.9</v>
      </c>
      <c r="R114" s="2">
        <v>194.3</v>
      </c>
      <c r="S114" s="2">
        <v>194.3</v>
      </c>
      <c r="T114" s="2">
        <v>177.1</v>
      </c>
      <c r="U114" s="2">
        <v>169.9</v>
      </c>
      <c r="V114" s="2">
        <v>176</v>
      </c>
      <c r="W114" s="2">
        <v>523</v>
      </c>
      <c r="X114" s="2">
        <v>166.8</v>
      </c>
      <c r="Y114" s="2">
        <v>176</v>
      </c>
      <c r="Z114" s="2">
        <v>166.4</v>
      </c>
      <c r="AA114" s="2">
        <f t="shared" si="1"/>
        <v>333.20000000000005</v>
      </c>
      <c r="AB114" s="2">
        <v>175.4</v>
      </c>
      <c r="AC114" s="2">
        <v>161.1</v>
      </c>
      <c r="AD114" s="2">
        <v>165.8</v>
      </c>
      <c r="AE114" s="2">
        <v>169</v>
      </c>
      <c r="AF114" s="2">
        <v>169.4</v>
      </c>
      <c r="AG114" s="2">
        <v>335.20000000000005</v>
      </c>
      <c r="AH114" s="2">
        <v>167.5</v>
      </c>
      <c r="AI114" s="15">
        <v>172.6</v>
      </c>
    </row>
    <row r="115" spans="1:35" x14ac:dyDescent="0.25">
      <c r="A115" s="14" t="s">
        <v>34</v>
      </c>
      <c r="B115" s="2">
        <v>2022</v>
      </c>
      <c r="C115" s="2" t="s">
        <v>40</v>
      </c>
      <c r="D115" s="2">
        <v>156.5</v>
      </c>
      <c r="E115" s="2">
        <v>213</v>
      </c>
      <c r="F115" s="2">
        <v>175.2</v>
      </c>
      <c r="G115" s="2">
        <v>166.6</v>
      </c>
      <c r="H115" s="2">
        <v>195.8</v>
      </c>
      <c r="I115" s="2">
        <v>174.2</v>
      </c>
      <c r="J115" s="2">
        <v>182.1</v>
      </c>
      <c r="K115" s="2">
        <v>164.3</v>
      </c>
      <c r="L115" s="2">
        <v>120</v>
      </c>
      <c r="M115" s="2">
        <v>190</v>
      </c>
      <c r="N115" s="2">
        <v>168.4</v>
      </c>
      <c r="O115" s="2">
        <v>185.2</v>
      </c>
      <c r="P115" s="2">
        <v>175</v>
      </c>
      <c r="Q115" s="2">
        <v>2266.3000000000002</v>
      </c>
      <c r="R115" s="2">
        <v>194.6</v>
      </c>
      <c r="S115" s="2">
        <v>194.6</v>
      </c>
      <c r="T115" s="2">
        <v>178.3</v>
      </c>
      <c r="U115" s="2">
        <v>171.3</v>
      </c>
      <c r="V115" s="2">
        <v>177.3</v>
      </c>
      <c r="W115" s="2">
        <v>526.90000000000009</v>
      </c>
      <c r="X115" s="2">
        <v>167.8</v>
      </c>
      <c r="Y115" s="2">
        <v>179.6</v>
      </c>
      <c r="Z115" s="2">
        <v>167.4</v>
      </c>
      <c r="AA115" s="2">
        <f t="shared" si="1"/>
        <v>335.20000000000005</v>
      </c>
      <c r="AB115" s="2">
        <v>176.1</v>
      </c>
      <c r="AC115" s="2">
        <v>161.6</v>
      </c>
      <c r="AD115" s="2">
        <v>166.3</v>
      </c>
      <c r="AE115" s="2">
        <v>171.4</v>
      </c>
      <c r="AF115" s="2">
        <v>169.7</v>
      </c>
      <c r="AG115" s="2">
        <v>336</v>
      </c>
      <c r="AH115" s="2">
        <v>168.4</v>
      </c>
      <c r="AI115" s="15">
        <v>173.4</v>
      </c>
    </row>
    <row r="116" spans="1:35" x14ac:dyDescent="0.25">
      <c r="A116" s="14" t="s">
        <v>34</v>
      </c>
      <c r="B116" s="2">
        <v>2022</v>
      </c>
      <c r="C116" s="2" t="s">
        <v>41</v>
      </c>
      <c r="D116" s="2">
        <v>160.30000000000001</v>
      </c>
      <c r="E116" s="2">
        <v>206.5</v>
      </c>
      <c r="F116" s="2">
        <v>169.2</v>
      </c>
      <c r="G116" s="2">
        <v>168.1</v>
      </c>
      <c r="H116" s="2">
        <v>192.4</v>
      </c>
      <c r="I116" s="2">
        <v>172.9</v>
      </c>
      <c r="J116" s="2">
        <v>186.7</v>
      </c>
      <c r="K116" s="2">
        <v>167.2</v>
      </c>
      <c r="L116" s="2">
        <v>120.9</v>
      </c>
      <c r="M116" s="2">
        <v>193.6</v>
      </c>
      <c r="N116" s="2">
        <v>168.8</v>
      </c>
      <c r="O116" s="2">
        <v>186.3</v>
      </c>
      <c r="P116" s="2">
        <v>176.3</v>
      </c>
      <c r="Q116" s="2">
        <v>2269.2000000000003</v>
      </c>
      <c r="R116" s="2">
        <v>195</v>
      </c>
      <c r="S116" s="2">
        <v>195</v>
      </c>
      <c r="T116" s="2">
        <v>179.5</v>
      </c>
      <c r="U116" s="2">
        <v>172.7</v>
      </c>
      <c r="V116" s="2">
        <v>178.5</v>
      </c>
      <c r="W116" s="2">
        <v>530.70000000000005</v>
      </c>
      <c r="X116" s="2">
        <v>169</v>
      </c>
      <c r="Y116" s="2">
        <v>178.8</v>
      </c>
      <c r="Z116" s="2">
        <v>168.5</v>
      </c>
      <c r="AA116" s="2">
        <f t="shared" si="1"/>
        <v>337.5</v>
      </c>
      <c r="AB116" s="2">
        <v>176.8</v>
      </c>
      <c r="AC116" s="2">
        <v>161.9</v>
      </c>
      <c r="AD116" s="2">
        <v>166.9</v>
      </c>
      <c r="AE116" s="2">
        <v>172.3</v>
      </c>
      <c r="AF116" s="2">
        <v>171.2</v>
      </c>
      <c r="AG116" s="2">
        <v>338.1</v>
      </c>
      <c r="AH116" s="2">
        <v>169.1</v>
      </c>
      <c r="AI116" s="15">
        <v>174.3</v>
      </c>
    </row>
    <row r="117" spans="1:35" x14ac:dyDescent="0.25">
      <c r="A117" s="14" t="s">
        <v>34</v>
      </c>
      <c r="B117" s="2">
        <v>2022</v>
      </c>
      <c r="C117" s="2" t="s">
        <v>42</v>
      </c>
      <c r="D117" s="2">
        <v>163.5</v>
      </c>
      <c r="E117" s="2">
        <v>209.2</v>
      </c>
      <c r="F117" s="2">
        <v>169.7</v>
      </c>
      <c r="G117" s="2">
        <v>169.7</v>
      </c>
      <c r="H117" s="2">
        <v>188.7</v>
      </c>
      <c r="I117" s="2">
        <v>165.7</v>
      </c>
      <c r="J117" s="2">
        <v>191.8</v>
      </c>
      <c r="K117" s="2">
        <v>169.1</v>
      </c>
      <c r="L117" s="2">
        <v>121.6</v>
      </c>
      <c r="M117" s="2">
        <v>197.3</v>
      </c>
      <c r="N117" s="2">
        <v>169.4</v>
      </c>
      <c r="O117" s="2">
        <v>187.4</v>
      </c>
      <c r="P117" s="2">
        <v>177.8</v>
      </c>
      <c r="Q117" s="2">
        <v>2280.9</v>
      </c>
      <c r="R117" s="2">
        <v>195.9</v>
      </c>
      <c r="S117" s="2">
        <v>195.9</v>
      </c>
      <c r="T117" s="2">
        <v>180.9</v>
      </c>
      <c r="U117" s="2">
        <v>174.3</v>
      </c>
      <c r="V117" s="2">
        <v>179.9</v>
      </c>
      <c r="W117" s="2">
        <v>535.1</v>
      </c>
      <c r="X117" s="2">
        <v>169.5</v>
      </c>
      <c r="Y117" s="2">
        <v>179.5</v>
      </c>
      <c r="Z117" s="2">
        <v>169.5</v>
      </c>
      <c r="AA117" s="2">
        <f t="shared" si="1"/>
        <v>339</v>
      </c>
      <c r="AB117" s="2">
        <v>177.8</v>
      </c>
      <c r="AC117" s="2">
        <v>162.30000000000001</v>
      </c>
      <c r="AD117" s="2">
        <v>167.6</v>
      </c>
      <c r="AE117" s="2">
        <v>173.1</v>
      </c>
      <c r="AF117" s="2">
        <v>170.9</v>
      </c>
      <c r="AG117" s="2">
        <v>338.5</v>
      </c>
      <c r="AH117" s="2">
        <v>169.7</v>
      </c>
      <c r="AI117" s="15">
        <v>175.3</v>
      </c>
    </row>
    <row r="118" spans="1:35" x14ac:dyDescent="0.25">
      <c r="A118" s="14" t="s">
        <v>34</v>
      </c>
      <c r="B118" s="2">
        <v>2022</v>
      </c>
      <c r="C118" s="2" t="s">
        <v>43</v>
      </c>
      <c r="D118" s="2">
        <v>165.2</v>
      </c>
      <c r="E118" s="2">
        <v>210.9</v>
      </c>
      <c r="F118" s="2">
        <v>170.9</v>
      </c>
      <c r="G118" s="2">
        <v>170.9</v>
      </c>
      <c r="H118" s="2">
        <v>186.5</v>
      </c>
      <c r="I118" s="2">
        <v>163.80000000000001</v>
      </c>
      <c r="J118" s="2">
        <v>199.7</v>
      </c>
      <c r="K118" s="2">
        <v>169.8</v>
      </c>
      <c r="L118" s="2">
        <v>121.9</v>
      </c>
      <c r="M118" s="2">
        <v>199.9</v>
      </c>
      <c r="N118" s="2">
        <v>169.9</v>
      </c>
      <c r="O118" s="2">
        <v>188.3</v>
      </c>
      <c r="P118" s="2">
        <v>179.6</v>
      </c>
      <c r="Q118" s="2">
        <v>2297.3000000000002</v>
      </c>
      <c r="R118" s="2">
        <v>196.3</v>
      </c>
      <c r="S118" s="2">
        <v>196.3</v>
      </c>
      <c r="T118" s="2">
        <v>181.9</v>
      </c>
      <c r="U118" s="2">
        <v>175.3</v>
      </c>
      <c r="V118" s="2">
        <v>181</v>
      </c>
      <c r="W118" s="2">
        <v>538.20000000000005</v>
      </c>
      <c r="X118" s="2">
        <v>171.2</v>
      </c>
      <c r="Y118" s="2">
        <v>180.5</v>
      </c>
      <c r="Z118" s="2">
        <v>170.4</v>
      </c>
      <c r="AA118" s="2">
        <f t="shared" si="1"/>
        <v>341.6</v>
      </c>
      <c r="AB118" s="2">
        <v>178.7</v>
      </c>
      <c r="AC118" s="2">
        <v>162.9</v>
      </c>
      <c r="AD118" s="2">
        <v>168.2</v>
      </c>
      <c r="AE118" s="2">
        <v>173.4</v>
      </c>
      <c r="AF118" s="2">
        <v>172.1</v>
      </c>
      <c r="AG118" s="2">
        <v>340.29999999999995</v>
      </c>
      <c r="AH118" s="2">
        <v>170.5</v>
      </c>
      <c r="AI118" s="15">
        <v>176.7</v>
      </c>
    </row>
    <row r="119" spans="1:35" x14ac:dyDescent="0.25">
      <c r="A119" s="14" t="s">
        <v>34</v>
      </c>
      <c r="B119" s="2">
        <v>2022</v>
      </c>
      <c r="C119" s="2" t="s">
        <v>45</v>
      </c>
      <c r="D119" s="2">
        <v>167.4</v>
      </c>
      <c r="E119" s="2">
        <v>209.4</v>
      </c>
      <c r="F119" s="2">
        <v>181.4</v>
      </c>
      <c r="G119" s="2">
        <v>172.3</v>
      </c>
      <c r="H119" s="2">
        <v>188.9</v>
      </c>
      <c r="I119" s="2">
        <v>160.69999999999999</v>
      </c>
      <c r="J119" s="2">
        <v>183.1</v>
      </c>
      <c r="K119" s="2">
        <v>170.5</v>
      </c>
      <c r="L119" s="2">
        <v>122.1</v>
      </c>
      <c r="M119" s="2">
        <v>202.8</v>
      </c>
      <c r="N119" s="2">
        <v>170.4</v>
      </c>
      <c r="O119" s="2">
        <v>189.5</v>
      </c>
      <c r="P119" s="2">
        <v>178.3</v>
      </c>
      <c r="Q119" s="2">
        <v>2296.8000000000002</v>
      </c>
      <c r="R119" s="2">
        <v>196.9</v>
      </c>
      <c r="S119" s="2">
        <v>196.9</v>
      </c>
      <c r="T119" s="2">
        <v>183.1</v>
      </c>
      <c r="U119" s="2">
        <v>176.2</v>
      </c>
      <c r="V119" s="2">
        <v>182.1</v>
      </c>
      <c r="W119" s="2">
        <v>541.4</v>
      </c>
      <c r="X119" s="2">
        <v>171.8</v>
      </c>
      <c r="Y119" s="2">
        <v>181.3</v>
      </c>
      <c r="Z119" s="2">
        <v>171.4</v>
      </c>
      <c r="AA119" s="2">
        <f t="shared" si="1"/>
        <v>343.20000000000005</v>
      </c>
      <c r="AB119" s="2">
        <v>179.8</v>
      </c>
      <c r="AC119" s="2">
        <v>163</v>
      </c>
      <c r="AD119" s="2">
        <v>168.5</v>
      </c>
      <c r="AE119" s="2">
        <v>173.7</v>
      </c>
      <c r="AF119" s="2">
        <v>173.6</v>
      </c>
      <c r="AG119" s="2">
        <v>342.1</v>
      </c>
      <c r="AH119" s="2">
        <v>171.1</v>
      </c>
      <c r="AI119" s="15">
        <v>176.5</v>
      </c>
    </row>
    <row r="120" spans="1:35" x14ac:dyDescent="0.25">
      <c r="A120" s="14" t="s">
        <v>34</v>
      </c>
      <c r="B120" s="2">
        <v>2022</v>
      </c>
      <c r="C120" s="2" t="s">
        <v>46</v>
      </c>
      <c r="D120" s="2">
        <v>169.2</v>
      </c>
      <c r="E120" s="2">
        <v>209</v>
      </c>
      <c r="F120" s="2">
        <v>190.2</v>
      </c>
      <c r="G120" s="2">
        <v>173.6</v>
      </c>
      <c r="H120" s="2">
        <v>188.5</v>
      </c>
      <c r="I120" s="2">
        <v>158</v>
      </c>
      <c r="J120" s="2">
        <v>159.9</v>
      </c>
      <c r="K120" s="2">
        <v>170.8</v>
      </c>
      <c r="L120" s="2">
        <v>121.8</v>
      </c>
      <c r="M120" s="2">
        <v>205.2</v>
      </c>
      <c r="N120" s="2">
        <v>171</v>
      </c>
      <c r="O120" s="2">
        <v>190.3</v>
      </c>
      <c r="P120" s="2">
        <v>175.9</v>
      </c>
      <c r="Q120" s="2">
        <v>2283.4</v>
      </c>
      <c r="R120" s="2">
        <v>197.3</v>
      </c>
      <c r="S120" s="2">
        <v>197.3</v>
      </c>
      <c r="T120" s="2">
        <v>184</v>
      </c>
      <c r="U120" s="2">
        <v>177</v>
      </c>
      <c r="V120" s="2">
        <v>183</v>
      </c>
      <c r="W120" s="2">
        <v>544</v>
      </c>
      <c r="X120" s="2">
        <v>170.7</v>
      </c>
      <c r="Y120" s="2">
        <v>182</v>
      </c>
      <c r="Z120" s="2">
        <v>172.1</v>
      </c>
      <c r="AA120" s="2">
        <f t="shared" si="1"/>
        <v>342.79999999999995</v>
      </c>
      <c r="AB120" s="2">
        <v>181.1</v>
      </c>
      <c r="AC120" s="2">
        <v>163.4</v>
      </c>
      <c r="AD120" s="2">
        <v>168.9</v>
      </c>
      <c r="AE120" s="2">
        <v>174.1</v>
      </c>
      <c r="AF120" s="2">
        <v>175.8</v>
      </c>
      <c r="AG120" s="2">
        <v>344.70000000000005</v>
      </c>
      <c r="AH120" s="2">
        <v>172</v>
      </c>
      <c r="AI120" s="15">
        <v>175.7</v>
      </c>
    </row>
    <row r="121" spans="1:35" x14ac:dyDescent="0.25">
      <c r="A121" s="14" t="s">
        <v>34</v>
      </c>
      <c r="B121" s="2">
        <v>2023</v>
      </c>
      <c r="C121" s="2" t="s">
        <v>31</v>
      </c>
      <c r="D121" s="2">
        <v>173.8</v>
      </c>
      <c r="E121" s="2">
        <v>210.7</v>
      </c>
      <c r="F121" s="2">
        <v>194.5</v>
      </c>
      <c r="G121" s="2">
        <v>174.6</v>
      </c>
      <c r="H121" s="2">
        <v>187.2</v>
      </c>
      <c r="I121" s="2">
        <v>158.30000000000001</v>
      </c>
      <c r="J121" s="2">
        <v>153.9</v>
      </c>
      <c r="K121" s="2">
        <v>170.9</v>
      </c>
      <c r="L121" s="2">
        <v>121.1</v>
      </c>
      <c r="M121" s="2">
        <v>208.4</v>
      </c>
      <c r="N121" s="2">
        <v>171.4</v>
      </c>
      <c r="O121" s="2">
        <v>191.2</v>
      </c>
      <c r="P121" s="2">
        <v>176.7</v>
      </c>
      <c r="Q121" s="2">
        <v>2292.6999999999998</v>
      </c>
      <c r="R121" s="2">
        <v>198.2</v>
      </c>
      <c r="S121" s="2">
        <v>198.2</v>
      </c>
      <c r="T121" s="2">
        <v>184.9</v>
      </c>
      <c r="U121" s="2">
        <v>177.6</v>
      </c>
      <c r="V121" s="2">
        <v>183.8</v>
      </c>
      <c r="W121" s="2">
        <v>546.29999999999995</v>
      </c>
      <c r="X121" s="2">
        <v>172.1</v>
      </c>
      <c r="Y121" s="2">
        <v>182</v>
      </c>
      <c r="Z121" s="2">
        <v>172.9</v>
      </c>
      <c r="AA121" s="2">
        <f t="shared" si="1"/>
        <v>345</v>
      </c>
      <c r="AB121" s="2">
        <v>182.3</v>
      </c>
      <c r="AC121" s="2">
        <v>163.6</v>
      </c>
      <c r="AD121" s="2">
        <v>169.5</v>
      </c>
      <c r="AE121" s="2">
        <v>174.3</v>
      </c>
      <c r="AF121" s="2">
        <v>178.6</v>
      </c>
      <c r="AG121" s="2">
        <v>348.1</v>
      </c>
      <c r="AH121" s="2">
        <v>172.8</v>
      </c>
      <c r="AI121" s="15">
        <v>176.5</v>
      </c>
    </row>
    <row r="122" spans="1:35" x14ac:dyDescent="0.25">
      <c r="A122" s="14" t="s">
        <v>34</v>
      </c>
      <c r="B122" s="2">
        <v>2023</v>
      </c>
      <c r="C122" s="2" t="s">
        <v>35</v>
      </c>
      <c r="D122" s="2">
        <v>174.4</v>
      </c>
      <c r="E122" s="2">
        <v>207.7</v>
      </c>
      <c r="F122" s="2">
        <v>175.2</v>
      </c>
      <c r="G122" s="2">
        <v>177.3</v>
      </c>
      <c r="H122" s="2">
        <v>179.3</v>
      </c>
      <c r="I122" s="2">
        <v>169.5</v>
      </c>
      <c r="J122" s="2">
        <v>152.69999999999999</v>
      </c>
      <c r="K122" s="2">
        <v>171</v>
      </c>
      <c r="L122" s="2">
        <v>120</v>
      </c>
      <c r="M122" s="2">
        <v>209.7</v>
      </c>
      <c r="N122" s="2">
        <v>172.3</v>
      </c>
      <c r="O122" s="2">
        <v>193</v>
      </c>
      <c r="P122" s="2">
        <v>177</v>
      </c>
      <c r="Q122" s="2">
        <v>2279.1</v>
      </c>
      <c r="R122" s="2">
        <v>199.5</v>
      </c>
      <c r="S122" s="2">
        <v>199.5</v>
      </c>
      <c r="T122" s="2">
        <v>186.2</v>
      </c>
      <c r="U122" s="2">
        <v>178.7</v>
      </c>
      <c r="V122" s="2">
        <v>185.1</v>
      </c>
      <c r="W122" s="2">
        <v>550</v>
      </c>
      <c r="X122" s="2">
        <v>173.5</v>
      </c>
      <c r="Y122" s="2">
        <v>182.1</v>
      </c>
      <c r="Z122" s="2">
        <v>174.2</v>
      </c>
      <c r="AA122" s="2">
        <f t="shared" si="1"/>
        <v>347.7</v>
      </c>
      <c r="AB122" s="2">
        <v>184.4</v>
      </c>
      <c r="AC122" s="2">
        <v>164.2</v>
      </c>
      <c r="AD122" s="2">
        <v>170.3</v>
      </c>
      <c r="AE122" s="2">
        <v>175</v>
      </c>
      <c r="AF122" s="2">
        <v>181</v>
      </c>
      <c r="AG122" s="2">
        <v>351.3</v>
      </c>
      <c r="AH122" s="2">
        <v>174.1</v>
      </c>
      <c r="AI122" s="15">
        <v>177.2</v>
      </c>
    </row>
    <row r="123" spans="1:35" x14ac:dyDescent="0.25">
      <c r="A123" s="14" t="s">
        <v>34</v>
      </c>
      <c r="B123" s="2">
        <v>2023</v>
      </c>
      <c r="C123" s="2" t="s">
        <v>36</v>
      </c>
      <c r="D123" s="2">
        <v>174.4</v>
      </c>
      <c r="E123" s="2">
        <v>207.7</v>
      </c>
      <c r="F123" s="2">
        <v>175.2</v>
      </c>
      <c r="G123" s="2">
        <v>177.3</v>
      </c>
      <c r="H123" s="2">
        <v>179.2</v>
      </c>
      <c r="I123" s="2">
        <v>169.5</v>
      </c>
      <c r="J123" s="2">
        <v>152.80000000000001</v>
      </c>
      <c r="K123" s="2">
        <v>171.1</v>
      </c>
      <c r="L123" s="2">
        <v>120</v>
      </c>
      <c r="M123" s="2">
        <v>209.7</v>
      </c>
      <c r="N123" s="2">
        <v>172.3</v>
      </c>
      <c r="O123" s="2">
        <v>193</v>
      </c>
      <c r="P123" s="2">
        <v>177</v>
      </c>
      <c r="Q123" s="2">
        <v>2279.1999999999998</v>
      </c>
      <c r="R123" s="2">
        <v>199.5</v>
      </c>
      <c r="S123" s="2">
        <v>199.5</v>
      </c>
      <c r="T123" s="2">
        <v>186.1</v>
      </c>
      <c r="U123" s="2">
        <v>178.7</v>
      </c>
      <c r="V123" s="2">
        <v>185.1</v>
      </c>
      <c r="W123" s="2">
        <v>549.9</v>
      </c>
      <c r="X123" s="2">
        <v>173.5</v>
      </c>
      <c r="Y123" s="2">
        <v>181.9</v>
      </c>
      <c r="Z123" s="2">
        <v>174.2</v>
      </c>
      <c r="AA123" s="2">
        <f t="shared" si="1"/>
        <v>347.7</v>
      </c>
      <c r="AB123" s="2">
        <v>184.4</v>
      </c>
      <c r="AC123" s="2">
        <v>164.2</v>
      </c>
      <c r="AD123" s="2">
        <v>170.3</v>
      </c>
      <c r="AE123" s="2">
        <v>175</v>
      </c>
      <c r="AF123" s="2">
        <v>181</v>
      </c>
      <c r="AG123" s="2">
        <v>351.3</v>
      </c>
      <c r="AH123" s="2">
        <v>174.1</v>
      </c>
      <c r="AI123" s="15">
        <v>177.2</v>
      </c>
    </row>
    <row r="124" spans="1:35" x14ac:dyDescent="0.25">
      <c r="A124" s="14" t="s">
        <v>34</v>
      </c>
      <c r="B124" s="2">
        <v>2023</v>
      </c>
      <c r="C124" s="2" t="s">
        <v>37</v>
      </c>
      <c r="D124" s="2">
        <v>173.8</v>
      </c>
      <c r="E124" s="2">
        <v>209.3</v>
      </c>
      <c r="F124" s="2">
        <v>169.6</v>
      </c>
      <c r="G124" s="2">
        <v>178.4</v>
      </c>
      <c r="H124" s="2">
        <v>174.9</v>
      </c>
      <c r="I124" s="2">
        <v>176.3</v>
      </c>
      <c r="J124" s="2">
        <v>155.4</v>
      </c>
      <c r="K124" s="2">
        <v>173.4</v>
      </c>
      <c r="L124" s="2">
        <v>121.3</v>
      </c>
      <c r="M124" s="2">
        <v>212.9</v>
      </c>
      <c r="N124" s="2">
        <v>172.9</v>
      </c>
      <c r="O124" s="2">
        <v>193.5</v>
      </c>
      <c r="P124" s="2">
        <v>177.9</v>
      </c>
      <c r="Q124" s="2">
        <v>2289.6000000000004</v>
      </c>
      <c r="R124" s="2">
        <v>200.6</v>
      </c>
      <c r="S124" s="2">
        <v>200.6</v>
      </c>
      <c r="T124" s="2">
        <v>186.9</v>
      </c>
      <c r="U124" s="2">
        <v>179.2</v>
      </c>
      <c r="V124" s="2">
        <v>185.7</v>
      </c>
      <c r="W124" s="2">
        <v>551.79999999999995</v>
      </c>
      <c r="X124" s="2">
        <v>175.2</v>
      </c>
      <c r="Y124" s="2">
        <v>181.7</v>
      </c>
      <c r="Z124" s="2">
        <v>174.6</v>
      </c>
      <c r="AA124" s="2">
        <f t="shared" si="1"/>
        <v>349.79999999999995</v>
      </c>
      <c r="AB124" s="2">
        <v>185</v>
      </c>
      <c r="AC124" s="2">
        <v>164.5</v>
      </c>
      <c r="AD124" s="2">
        <v>170.7</v>
      </c>
      <c r="AE124" s="2">
        <v>176.4</v>
      </c>
      <c r="AF124" s="2">
        <v>184</v>
      </c>
      <c r="AG124" s="2">
        <v>354.7</v>
      </c>
      <c r="AH124" s="2">
        <v>175</v>
      </c>
      <c r="AI124" s="15">
        <v>178.1</v>
      </c>
    </row>
    <row r="125" spans="1:35" x14ac:dyDescent="0.25">
      <c r="A125" s="16" t="s">
        <v>34</v>
      </c>
      <c r="B125" s="17">
        <v>2023</v>
      </c>
      <c r="C125" s="17" t="s">
        <v>38</v>
      </c>
      <c r="D125" s="17">
        <v>173.7</v>
      </c>
      <c r="E125" s="17">
        <v>214.3</v>
      </c>
      <c r="F125" s="17">
        <v>173.2</v>
      </c>
      <c r="G125" s="17">
        <v>179.5</v>
      </c>
      <c r="H125" s="17">
        <v>170</v>
      </c>
      <c r="I125" s="17">
        <v>172.2</v>
      </c>
      <c r="J125" s="17">
        <v>161</v>
      </c>
      <c r="K125" s="17">
        <v>175.6</v>
      </c>
      <c r="L125" s="17">
        <v>122.7</v>
      </c>
      <c r="M125" s="17">
        <v>218</v>
      </c>
      <c r="N125" s="17">
        <v>173.4</v>
      </c>
      <c r="O125" s="17">
        <v>194.2</v>
      </c>
      <c r="P125" s="17">
        <v>179.1</v>
      </c>
      <c r="Q125" s="17">
        <v>2306.9</v>
      </c>
      <c r="R125" s="17">
        <v>201</v>
      </c>
      <c r="S125" s="17">
        <v>201</v>
      </c>
      <c r="T125" s="17">
        <v>187.3</v>
      </c>
      <c r="U125" s="17">
        <v>179.7</v>
      </c>
      <c r="V125" s="17">
        <v>186.2</v>
      </c>
      <c r="W125" s="17">
        <v>553.20000000000005</v>
      </c>
      <c r="X125" s="17">
        <v>175.6</v>
      </c>
      <c r="Y125" s="17">
        <v>182.8</v>
      </c>
      <c r="Z125" s="17">
        <v>175.2</v>
      </c>
      <c r="AA125" s="17">
        <f t="shared" si="1"/>
        <v>350.79999999999995</v>
      </c>
      <c r="AB125" s="17">
        <v>185.7</v>
      </c>
      <c r="AC125" s="17">
        <v>164.8</v>
      </c>
      <c r="AD125" s="17">
        <v>171.2</v>
      </c>
      <c r="AE125" s="17">
        <v>177.1</v>
      </c>
      <c r="AF125" s="17">
        <v>185.2</v>
      </c>
      <c r="AG125" s="17">
        <v>356.4</v>
      </c>
      <c r="AH125" s="17">
        <v>175.7</v>
      </c>
      <c r="AI125" s="18">
        <v>179.1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4F99-FD69-4F21-B084-CF0BC9CF1859}">
  <dimension ref="A1:B48"/>
  <sheetViews>
    <sheetView workbookViewId="0">
      <selection activeCell="B50" sqref="B50"/>
    </sheetView>
  </sheetViews>
  <sheetFormatPr defaultRowHeight="15" x14ac:dyDescent="0.25"/>
  <cols>
    <col min="2" max="2" width="36.85546875" bestFit="1" customWidth="1"/>
  </cols>
  <sheetData>
    <row r="1" spans="1:2" x14ac:dyDescent="0.25">
      <c r="A1" s="55" t="s">
        <v>90</v>
      </c>
      <c r="B1" s="55" t="s">
        <v>91</v>
      </c>
    </row>
    <row r="2" spans="1:2" x14ac:dyDescent="0.25">
      <c r="A2" s="20">
        <v>43556</v>
      </c>
      <c r="B2" s="2">
        <v>71</v>
      </c>
    </row>
    <row r="3" spans="1:2" x14ac:dyDescent="0.25">
      <c r="A3" s="20">
        <v>43586</v>
      </c>
      <c r="B3" s="2">
        <v>70.010000000000005</v>
      </c>
    </row>
    <row r="4" spans="1:2" x14ac:dyDescent="0.25">
      <c r="A4" s="20">
        <v>43617</v>
      </c>
      <c r="B4" s="2">
        <v>62.37</v>
      </c>
    </row>
    <row r="5" spans="1:2" x14ac:dyDescent="0.25">
      <c r="A5" s="20">
        <v>43647</v>
      </c>
      <c r="B5" s="2">
        <v>63.63</v>
      </c>
    </row>
    <row r="6" spans="1:2" x14ac:dyDescent="0.25">
      <c r="A6" s="20">
        <v>43678</v>
      </c>
      <c r="B6" s="2">
        <v>59.35</v>
      </c>
    </row>
    <row r="7" spans="1:2" x14ac:dyDescent="0.25">
      <c r="A7" s="20">
        <v>43709</v>
      </c>
      <c r="B7" s="2">
        <v>61.72</v>
      </c>
    </row>
    <row r="8" spans="1:2" x14ac:dyDescent="0.25">
      <c r="A8" s="20">
        <v>43739</v>
      </c>
      <c r="B8" s="2">
        <v>59.7</v>
      </c>
    </row>
    <row r="9" spans="1:2" x14ac:dyDescent="0.25">
      <c r="A9" s="20">
        <v>43770</v>
      </c>
      <c r="B9" s="2">
        <v>62.53</v>
      </c>
    </row>
    <row r="10" spans="1:2" x14ac:dyDescent="0.25">
      <c r="A10" s="20">
        <v>43800</v>
      </c>
      <c r="B10" s="2">
        <v>65.5</v>
      </c>
    </row>
    <row r="11" spans="1:2" x14ac:dyDescent="0.25">
      <c r="A11" s="20">
        <v>43831</v>
      </c>
      <c r="B11" s="2">
        <v>64.31</v>
      </c>
    </row>
    <row r="12" spans="1:2" x14ac:dyDescent="0.25">
      <c r="A12" s="20">
        <v>43862</v>
      </c>
      <c r="B12" s="2">
        <v>54.63</v>
      </c>
    </row>
    <row r="13" spans="1:2" x14ac:dyDescent="0.25">
      <c r="A13" s="20">
        <v>43891</v>
      </c>
      <c r="B13" s="2">
        <v>33.36</v>
      </c>
    </row>
    <row r="14" spans="1:2" x14ac:dyDescent="0.25">
      <c r="A14" s="20">
        <v>43922</v>
      </c>
      <c r="B14" s="2">
        <v>19.899999999999999</v>
      </c>
    </row>
    <row r="15" spans="1:2" x14ac:dyDescent="0.25">
      <c r="A15" s="20">
        <v>43952</v>
      </c>
      <c r="B15" s="2">
        <v>30.6</v>
      </c>
    </row>
    <row r="16" spans="1:2" x14ac:dyDescent="0.25">
      <c r="A16" s="20">
        <v>43983</v>
      </c>
      <c r="B16" s="2">
        <v>40.630000000000003</v>
      </c>
    </row>
    <row r="17" spans="1:2" x14ac:dyDescent="0.25">
      <c r="A17" s="20">
        <v>44013</v>
      </c>
      <c r="B17" s="2">
        <v>43.35</v>
      </c>
    </row>
    <row r="18" spans="1:2" x14ac:dyDescent="0.25">
      <c r="A18" s="20">
        <v>44044</v>
      </c>
      <c r="B18" s="2">
        <v>44.19</v>
      </c>
    </row>
    <row r="19" spans="1:2" x14ac:dyDescent="0.25">
      <c r="A19" s="20">
        <v>44075</v>
      </c>
      <c r="B19" s="2">
        <v>41.35</v>
      </c>
    </row>
    <row r="20" spans="1:2" x14ac:dyDescent="0.25">
      <c r="A20" s="20">
        <v>44105</v>
      </c>
      <c r="B20" s="2">
        <v>40.659999999999997</v>
      </c>
    </row>
    <row r="21" spans="1:2" x14ac:dyDescent="0.25">
      <c r="A21" s="20">
        <v>44136</v>
      </c>
      <c r="B21" s="2">
        <v>43.34</v>
      </c>
    </row>
    <row r="22" spans="1:2" x14ac:dyDescent="0.25">
      <c r="A22" s="20">
        <v>44166</v>
      </c>
      <c r="B22" s="2">
        <v>49.84</v>
      </c>
    </row>
    <row r="23" spans="1:2" x14ac:dyDescent="0.25">
      <c r="A23" s="20">
        <v>44197</v>
      </c>
      <c r="B23" s="2">
        <v>54.79</v>
      </c>
    </row>
    <row r="24" spans="1:2" x14ac:dyDescent="0.25">
      <c r="A24" s="20">
        <v>44228</v>
      </c>
      <c r="B24" s="2">
        <v>61.22</v>
      </c>
    </row>
    <row r="25" spans="1:2" x14ac:dyDescent="0.25">
      <c r="A25" s="20">
        <v>44256</v>
      </c>
      <c r="B25" s="2">
        <v>64.73</v>
      </c>
    </row>
    <row r="26" spans="1:2" x14ac:dyDescent="0.25">
      <c r="A26" s="20">
        <v>44287</v>
      </c>
      <c r="B26" s="2">
        <v>63.4</v>
      </c>
    </row>
    <row r="27" spans="1:2" x14ac:dyDescent="0.25">
      <c r="A27" s="20">
        <v>44317</v>
      </c>
      <c r="B27" s="2">
        <v>66.95</v>
      </c>
    </row>
    <row r="28" spans="1:2" x14ac:dyDescent="0.25">
      <c r="A28" s="20">
        <v>44348</v>
      </c>
      <c r="B28" s="2">
        <v>71.98</v>
      </c>
    </row>
    <row r="29" spans="1:2" x14ac:dyDescent="0.25">
      <c r="A29" s="20">
        <v>44378</v>
      </c>
      <c r="B29" s="2">
        <v>73.540000000000006</v>
      </c>
    </row>
    <row r="30" spans="1:2" x14ac:dyDescent="0.25">
      <c r="A30" s="20">
        <v>44409</v>
      </c>
      <c r="B30" s="2">
        <v>69.8</v>
      </c>
    </row>
    <row r="31" spans="1:2" x14ac:dyDescent="0.25">
      <c r="A31" s="20">
        <v>44440</v>
      </c>
      <c r="B31" s="2">
        <v>73.13</v>
      </c>
    </row>
    <row r="32" spans="1:2" x14ac:dyDescent="0.25">
      <c r="A32" s="20">
        <v>44470</v>
      </c>
      <c r="B32" s="2">
        <v>82.11</v>
      </c>
    </row>
    <row r="33" spans="1:2" x14ac:dyDescent="0.25">
      <c r="A33" s="20">
        <v>44501</v>
      </c>
      <c r="B33" s="2">
        <v>80.64</v>
      </c>
    </row>
    <row r="34" spans="1:2" x14ac:dyDescent="0.25">
      <c r="A34" s="20">
        <v>44531</v>
      </c>
      <c r="B34" s="2">
        <v>73.3</v>
      </c>
    </row>
    <row r="35" spans="1:2" x14ac:dyDescent="0.25">
      <c r="A35" s="20">
        <v>44562</v>
      </c>
      <c r="B35" s="2">
        <v>84.67</v>
      </c>
    </row>
    <row r="36" spans="1:2" x14ac:dyDescent="0.25">
      <c r="A36" s="20">
        <v>44593</v>
      </c>
      <c r="B36" s="2">
        <v>94.07</v>
      </c>
    </row>
    <row r="37" spans="1:2" x14ac:dyDescent="0.25">
      <c r="A37" s="20">
        <v>44621</v>
      </c>
      <c r="B37" s="2">
        <v>112.87</v>
      </c>
    </row>
    <row r="38" spans="1:2" x14ac:dyDescent="0.25">
      <c r="A38" s="20">
        <v>44652</v>
      </c>
      <c r="B38" s="2">
        <v>102.97</v>
      </c>
    </row>
    <row r="39" spans="1:2" x14ac:dyDescent="0.25">
      <c r="A39" s="20">
        <v>44682</v>
      </c>
      <c r="B39" s="2">
        <v>109.51</v>
      </c>
    </row>
    <row r="40" spans="1:2" x14ac:dyDescent="0.25">
      <c r="A40" s="20">
        <v>44713</v>
      </c>
      <c r="B40" s="2">
        <v>116.01</v>
      </c>
    </row>
    <row r="41" spans="1:2" x14ac:dyDescent="0.25">
      <c r="A41" s="20">
        <v>44743</v>
      </c>
      <c r="B41" s="2">
        <v>105.49</v>
      </c>
    </row>
    <row r="42" spans="1:2" x14ac:dyDescent="0.25">
      <c r="A42" s="20">
        <v>44774</v>
      </c>
      <c r="B42" s="2">
        <v>97.4</v>
      </c>
    </row>
    <row r="43" spans="1:2" x14ac:dyDescent="0.25">
      <c r="A43" s="20">
        <v>44805</v>
      </c>
      <c r="B43" s="2">
        <v>90.71</v>
      </c>
    </row>
    <row r="44" spans="1:2" x14ac:dyDescent="0.25">
      <c r="A44" s="20">
        <v>44835</v>
      </c>
      <c r="B44" s="2">
        <v>91.7</v>
      </c>
    </row>
    <row r="45" spans="1:2" x14ac:dyDescent="0.25">
      <c r="A45" s="20">
        <v>44866</v>
      </c>
      <c r="B45" s="2">
        <v>87.55</v>
      </c>
    </row>
    <row r="46" spans="1:2" x14ac:dyDescent="0.25">
      <c r="A46" s="20">
        <v>44896</v>
      </c>
      <c r="B46" s="2">
        <v>78.099999999999994</v>
      </c>
    </row>
    <row r="47" spans="1:2" x14ac:dyDescent="0.25">
      <c r="A47" s="20">
        <v>44927</v>
      </c>
      <c r="B47" s="2">
        <v>80.92</v>
      </c>
    </row>
    <row r="48" spans="1:2" x14ac:dyDescent="0.25">
      <c r="A48" s="20">
        <v>44958</v>
      </c>
      <c r="B48" s="2">
        <v>82.28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6D67-6028-4DAA-A66E-757C9229857E}">
  <dimension ref="A1:O125"/>
  <sheetViews>
    <sheetView workbookViewId="0">
      <selection activeCell="E1" sqref="E1:O1"/>
    </sheetView>
  </sheetViews>
  <sheetFormatPr defaultRowHeight="15" x14ac:dyDescent="0.25"/>
  <cols>
    <col min="1" max="1" width="12.140625" bestFit="1" customWidth="1"/>
    <col min="2" max="2" width="7.28515625" bestFit="1" customWidth="1"/>
    <col min="3" max="3" width="10.28515625" bestFit="1" customWidth="1"/>
    <col min="4" max="4" width="7.5703125" bestFit="1" customWidth="1"/>
    <col min="5" max="5" width="19.28515625" bestFit="1" customWidth="1"/>
    <col min="6" max="6" width="13.28515625" bestFit="1" customWidth="1"/>
    <col min="7" max="7" width="21.7109375" bestFit="1" customWidth="1"/>
    <col min="8" max="8" width="15.42578125" bestFit="1" customWidth="1"/>
    <col min="9" max="9" width="17.140625" bestFit="1" customWidth="1"/>
    <col min="10" max="10" width="9.28515625" bestFit="1" customWidth="1"/>
    <col min="11" max="11" width="30.5703125" bestFit="1" customWidth="1"/>
    <col min="12" max="12" width="12.28515625" bestFit="1" customWidth="1"/>
    <col min="13" max="13" width="9.7109375" bestFit="1" customWidth="1"/>
    <col min="14" max="14" width="16.42578125" bestFit="1" customWidth="1"/>
    <col min="15" max="15" width="16" customWidth="1"/>
    <col min="16" max="16" width="9.28515625" bestFit="1" customWidth="1"/>
    <col min="17" max="17" width="26" bestFit="1" customWidth="1"/>
    <col min="18" max="18" width="36.5703125" bestFit="1" customWidth="1"/>
    <col min="19" max="19" width="21.42578125" bestFit="1" customWidth="1"/>
    <col min="20" max="20" width="19.28515625" bestFit="1" customWidth="1"/>
    <col min="21" max="21" width="29.42578125" bestFit="1" customWidth="1"/>
    <col min="22" max="22" width="13.28515625" bestFit="1" customWidth="1"/>
    <col min="23" max="23" width="11" bestFit="1" customWidth="1"/>
    <col min="24" max="24" width="11.5703125" bestFit="1" customWidth="1"/>
    <col min="25" max="25" width="23.42578125" bestFit="1" customWidth="1"/>
    <col min="26" max="26" width="21.7109375" bestFit="1" customWidth="1"/>
    <col min="27" max="27" width="10.7109375" bestFit="1" customWidth="1"/>
    <col min="28" max="28" width="15.42578125" bestFit="1" customWidth="1"/>
    <col min="29" max="29" width="31.28515625" bestFit="1" customWidth="1"/>
    <col min="30" max="30" width="17.140625" bestFit="1" customWidth="1"/>
    <col min="31" max="31" width="9.28515625" bestFit="1" customWidth="1"/>
    <col min="32" max="32" width="30.5703125" bestFit="1" customWidth="1"/>
    <col min="33" max="33" width="28.5703125" bestFit="1" customWidth="1"/>
    <col min="34" max="34" width="12.28515625" bestFit="1" customWidth="1"/>
    <col min="35" max="35" width="26.42578125" bestFit="1" customWidth="1"/>
    <col min="36" max="36" width="9.7109375" bestFit="1" customWidth="1"/>
    <col min="37" max="37" width="16.42578125" bestFit="1" customWidth="1"/>
    <col min="38" max="38" width="16" bestFit="1" customWidth="1"/>
  </cols>
  <sheetData>
    <row r="1" spans="1:15" x14ac:dyDescent="0.25">
      <c r="A1" t="s">
        <v>0</v>
      </c>
      <c r="B1" t="s">
        <v>1</v>
      </c>
      <c r="C1" t="s">
        <v>2</v>
      </c>
      <c r="D1" t="s">
        <v>69</v>
      </c>
      <c r="E1" t="s">
        <v>59</v>
      </c>
      <c r="F1" t="s">
        <v>49</v>
      </c>
      <c r="G1" t="s">
        <v>61</v>
      </c>
      <c r="H1" t="s">
        <v>21</v>
      </c>
      <c r="I1" t="s">
        <v>60</v>
      </c>
      <c r="J1" t="s">
        <v>23</v>
      </c>
      <c r="K1" t="s">
        <v>24</v>
      </c>
      <c r="L1" t="s">
        <v>26</v>
      </c>
      <c r="M1" t="s">
        <v>50</v>
      </c>
      <c r="N1" t="s">
        <v>28</v>
      </c>
      <c r="O1" t="s">
        <v>29</v>
      </c>
    </row>
    <row r="2" spans="1:15" x14ac:dyDescent="0.25">
      <c r="A2" t="s">
        <v>34</v>
      </c>
      <c r="B2">
        <v>2013</v>
      </c>
      <c r="C2" t="s">
        <v>31</v>
      </c>
      <c r="D2" s="19">
        <v>41275</v>
      </c>
      <c r="E2">
        <v>1373.3000000000002</v>
      </c>
      <c r="F2">
        <v>105.1</v>
      </c>
      <c r="G2">
        <v>318</v>
      </c>
      <c r="H2">
        <v>105.5</v>
      </c>
      <c r="I2">
        <v>205.1</v>
      </c>
      <c r="J2">
        <v>104</v>
      </c>
      <c r="K2">
        <v>103.2</v>
      </c>
      <c r="L2">
        <v>103.6</v>
      </c>
      <c r="M2">
        <v>207.6</v>
      </c>
      <c r="N2">
        <v>103.9</v>
      </c>
      <c r="O2">
        <v>104.6</v>
      </c>
    </row>
    <row r="3" spans="1:15" x14ac:dyDescent="0.25">
      <c r="A3" t="s">
        <v>34</v>
      </c>
      <c r="B3">
        <v>2013</v>
      </c>
      <c r="C3" t="s">
        <v>35</v>
      </c>
      <c r="D3" s="19">
        <v>41306</v>
      </c>
      <c r="E3">
        <v>1384.2</v>
      </c>
      <c r="F3">
        <v>105.7</v>
      </c>
      <c r="G3">
        <v>319.7</v>
      </c>
      <c r="H3">
        <v>106</v>
      </c>
      <c r="I3">
        <v>205.60000000000002</v>
      </c>
      <c r="J3">
        <v>104.5</v>
      </c>
      <c r="K3">
        <v>104.2</v>
      </c>
      <c r="L3">
        <v>103.9</v>
      </c>
      <c r="M3">
        <v>208.1</v>
      </c>
      <c r="N3">
        <v>104.4</v>
      </c>
      <c r="O3">
        <v>105.3</v>
      </c>
    </row>
    <row r="4" spans="1:15" x14ac:dyDescent="0.25">
      <c r="A4" t="s">
        <v>34</v>
      </c>
      <c r="B4">
        <v>2013</v>
      </c>
      <c r="C4" t="s">
        <v>36</v>
      </c>
      <c r="D4" s="19">
        <v>41334</v>
      </c>
      <c r="E4">
        <v>1384.0000000000002</v>
      </c>
      <c r="F4">
        <v>106.6</v>
      </c>
      <c r="G4">
        <v>321.2</v>
      </c>
      <c r="H4">
        <v>106.1</v>
      </c>
      <c r="I4">
        <v>206</v>
      </c>
      <c r="J4">
        <v>104.9</v>
      </c>
      <c r="K4">
        <v>105.1</v>
      </c>
      <c r="L4">
        <v>104</v>
      </c>
      <c r="M4">
        <v>208</v>
      </c>
      <c r="N4">
        <v>104.7</v>
      </c>
      <c r="O4">
        <v>105.5</v>
      </c>
    </row>
    <row r="5" spans="1:15" x14ac:dyDescent="0.25">
      <c r="A5" t="s">
        <v>34</v>
      </c>
      <c r="B5">
        <v>2013</v>
      </c>
      <c r="C5" t="s">
        <v>37</v>
      </c>
      <c r="D5" s="19">
        <v>41365</v>
      </c>
      <c r="E5">
        <v>1390.2</v>
      </c>
      <c r="F5">
        <v>107.5</v>
      </c>
      <c r="G5">
        <v>322.89999999999998</v>
      </c>
      <c r="H5">
        <v>106.5</v>
      </c>
      <c r="I5">
        <v>206.8</v>
      </c>
      <c r="J5">
        <v>105.3</v>
      </c>
      <c r="K5">
        <v>104.7</v>
      </c>
      <c r="L5">
        <v>105</v>
      </c>
      <c r="M5">
        <v>207.10000000000002</v>
      </c>
      <c r="N5">
        <v>104.8</v>
      </c>
      <c r="O5">
        <v>106.1</v>
      </c>
    </row>
    <row r="6" spans="1:15" x14ac:dyDescent="0.25">
      <c r="A6" t="s">
        <v>34</v>
      </c>
      <c r="B6">
        <v>2013</v>
      </c>
      <c r="C6" t="s">
        <v>38</v>
      </c>
      <c r="D6" s="19">
        <v>41395</v>
      </c>
      <c r="E6">
        <v>1402.1999999999998</v>
      </c>
      <c r="F6">
        <v>108.6</v>
      </c>
      <c r="G6">
        <v>324.60000000000002</v>
      </c>
      <c r="H6">
        <v>107.4</v>
      </c>
      <c r="I6">
        <v>207.4</v>
      </c>
      <c r="J6">
        <v>105.9</v>
      </c>
      <c r="K6">
        <v>104</v>
      </c>
      <c r="L6">
        <v>105.6</v>
      </c>
      <c r="M6">
        <v>207.1</v>
      </c>
      <c r="N6">
        <v>104.8</v>
      </c>
      <c r="O6">
        <v>106.9</v>
      </c>
    </row>
    <row r="7" spans="1:15" x14ac:dyDescent="0.25">
      <c r="A7" t="s">
        <v>34</v>
      </c>
      <c r="B7">
        <v>2013</v>
      </c>
      <c r="C7" t="s">
        <v>39</v>
      </c>
      <c r="D7" s="19">
        <v>41426</v>
      </c>
      <c r="E7">
        <v>1436</v>
      </c>
      <c r="F7">
        <v>109.5</v>
      </c>
      <c r="G7">
        <v>326.89999999999998</v>
      </c>
      <c r="H7">
        <v>108.3</v>
      </c>
      <c r="I7">
        <v>214.2</v>
      </c>
      <c r="J7">
        <v>106.4</v>
      </c>
      <c r="K7">
        <v>105.1</v>
      </c>
      <c r="L7">
        <v>107.4</v>
      </c>
      <c r="M7">
        <v>208.2</v>
      </c>
      <c r="N7">
        <v>105.8</v>
      </c>
      <c r="O7">
        <v>109.3</v>
      </c>
    </row>
    <row r="8" spans="1:15" x14ac:dyDescent="0.25">
      <c r="A8" t="s">
        <v>34</v>
      </c>
      <c r="B8">
        <v>2013</v>
      </c>
      <c r="C8" t="s">
        <v>40</v>
      </c>
      <c r="D8" s="19">
        <v>41456</v>
      </c>
      <c r="E8">
        <v>1461.3999999999999</v>
      </c>
      <c r="F8">
        <v>110.3</v>
      </c>
      <c r="G8">
        <v>329</v>
      </c>
      <c r="H8">
        <v>109.2</v>
      </c>
      <c r="I8">
        <v>215.9</v>
      </c>
      <c r="J8">
        <v>107</v>
      </c>
      <c r="K8">
        <v>107.1</v>
      </c>
      <c r="L8">
        <v>109.1</v>
      </c>
      <c r="M8">
        <v>208.89999999999998</v>
      </c>
      <c r="N8">
        <v>106.9</v>
      </c>
      <c r="O8">
        <v>111</v>
      </c>
    </row>
    <row r="9" spans="1:15" x14ac:dyDescent="0.25">
      <c r="A9" t="s">
        <v>34</v>
      </c>
      <c r="B9">
        <v>2013</v>
      </c>
      <c r="C9" t="s">
        <v>41</v>
      </c>
      <c r="D9" s="19">
        <v>41487</v>
      </c>
      <c r="E9">
        <v>1477.4</v>
      </c>
      <c r="F9">
        <v>111.2</v>
      </c>
      <c r="G9">
        <v>331.1</v>
      </c>
      <c r="H9">
        <v>109.7</v>
      </c>
      <c r="I9">
        <v>217.60000000000002</v>
      </c>
      <c r="J9">
        <v>107.5</v>
      </c>
      <c r="K9">
        <v>108</v>
      </c>
      <c r="L9">
        <v>109.9</v>
      </c>
      <c r="M9">
        <v>212</v>
      </c>
      <c r="N9">
        <v>107.9</v>
      </c>
      <c r="O9">
        <v>112.4</v>
      </c>
    </row>
    <row r="10" spans="1:15" x14ac:dyDescent="0.25">
      <c r="A10" t="s">
        <v>34</v>
      </c>
      <c r="B10">
        <v>2013</v>
      </c>
      <c r="C10" t="s">
        <v>42</v>
      </c>
      <c r="D10" s="19">
        <v>41518</v>
      </c>
      <c r="E10">
        <v>1491.6999999999998</v>
      </c>
      <c r="F10">
        <v>112</v>
      </c>
      <c r="G10">
        <v>334.5</v>
      </c>
      <c r="H10">
        <v>110.5</v>
      </c>
      <c r="I10">
        <v>219.3</v>
      </c>
      <c r="J10">
        <v>108.1</v>
      </c>
      <c r="K10">
        <v>109.9</v>
      </c>
      <c r="L10">
        <v>110.6</v>
      </c>
      <c r="M10">
        <v>214.3</v>
      </c>
      <c r="N10">
        <v>109</v>
      </c>
      <c r="O10">
        <v>113.7</v>
      </c>
    </row>
    <row r="11" spans="1:15" x14ac:dyDescent="0.25">
      <c r="A11" t="s">
        <v>34</v>
      </c>
      <c r="B11">
        <v>2013</v>
      </c>
      <c r="C11" t="s">
        <v>43</v>
      </c>
      <c r="D11" s="19">
        <v>41548</v>
      </c>
      <c r="E11">
        <v>1510.2000000000003</v>
      </c>
      <c r="F11">
        <v>112.5</v>
      </c>
      <c r="G11">
        <v>337.2</v>
      </c>
      <c r="H11">
        <v>110.9</v>
      </c>
      <c r="I11">
        <v>220.8</v>
      </c>
      <c r="J11">
        <v>108.6</v>
      </c>
      <c r="K11">
        <v>109.5</v>
      </c>
      <c r="L11">
        <v>110.8</v>
      </c>
      <c r="M11">
        <v>215.5</v>
      </c>
      <c r="N11">
        <v>109.2</v>
      </c>
      <c r="O11">
        <v>114.8</v>
      </c>
    </row>
    <row r="12" spans="1:15" x14ac:dyDescent="0.25">
      <c r="A12" t="s">
        <v>34</v>
      </c>
      <c r="B12">
        <v>2013</v>
      </c>
      <c r="C12" t="s">
        <v>45</v>
      </c>
      <c r="D12" s="19">
        <v>41579</v>
      </c>
      <c r="E12">
        <v>1538.8</v>
      </c>
      <c r="F12">
        <v>113.1</v>
      </c>
      <c r="G12">
        <v>339.90000000000003</v>
      </c>
      <c r="H12">
        <v>111.6</v>
      </c>
      <c r="I12">
        <v>222.2</v>
      </c>
      <c r="J12">
        <v>109.3</v>
      </c>
      <c r="K12">
        <v>109.5</v>
      </c>
      <c r="L12">
        <v>111.2</v>
      </c>
      <c r="M12">
        <v>216.7</v>
      </c>
      <c r="N12">
        <v>109.7</v>
      </c>
      <c r="O12">
        <v>116.3</v>
      </c>
    </row>
    <row r="13" spans="1:15" x14ac:dyDescent="0.25">
      <c r="A13" t="s">
        <v>34</v>
      </c>
      <c r="B13">
        <v>2013</v>
      </c>
      <c r="C13" t="s">
        <v>46</v>
      </c>
      <c r="D13" s="19">
        <v>41609</v>
      </c>
      <c r="E13">
        <v>1507.3000000000002</v>
      </c>
      <c r="F13">
        <v>114</v>
      </c>
      <c r="G13">
        <v>342.7</v>
      </c>
      <c r="H13">
        <v>111.9</v>
      </c>
      <c r="I13">
        <v>222.4</v>
      </c>
      <c r="J13">
        <v>109.7</v>
      </c>
      <c r="K13">
        <v>109.8</v>
      </c>
      <c r="L13">
        <v>111.5</v>
      </c>
      <c r="M13">
        <v>216.9</v>
      </c>
      <c r="N13">
        <v>110</v>
      </c>
      <c r="O13">
        <v>114.5</v>
      </c>
    </row>
    <row r="14" spans="1:15" x14ac:dyDescent="0.25">
      <c r="A14" t="s">
        <v>34</v>
      </c>
      <c r="B14">
        <v>2014</v>
      </c>
      <c r="C14" t="s">
        <v>31</v>
      </c>
      <c r="D14" s="19">
        <v>41640</v>
      </c>
      <c r="E14">
        <v>1485.7999999999997</v>
      </c>
      <c r="F14">
        <v>114.5</v>
      </c>
      <c r="G14">
        <v>344.4</v>
      </c>
      <c r="H14">
        <v>112.2</v>
      </c>
      <c r="I14">
        <v>223.89999999999998</v>
      </c>
      <c r="J14">
        <v>110.3</v>
      </c>
      <c r="K14">
        <v>110.7</v>
      </c>
      <c r="L14">
        <v>111.6</v>
      </c>
      <c r="M14">
        <v>217.9</v>
      </c>
      <c r="N14">
        <v>110.6</v>
      </c>
      <c r="O14">
        <v>113.6</v>
      </c>
    </row>
    <row r="15" spans="1:15" x14ac:dyDescent="0.25">
      <c r="A15" t="s">
        <v>34</v>
      </c>
      <c r="B15">
        <v>2014</v>
      </c>
      <c r="C15" t="s">
        <v>35</v>
      </c>
      <c r="D15" s="19">
        <v>41671</v>
      </c>
      <c r="E15">
        <v>1480.1</v>
      </c>
      <c r="F15">
        <v>114.7</v>
      </c>
      <c r="G15">
        <v>345.6</v>
      </c>
      <c r="H15">
        <v>112.4</v>
      </c>
      <c r="I15">
        <v>225.3</v>
      </c>
      <c r="J15">
        <v>110.7</v>
      </c>
      <c r="K15">
        <v>111.1</v>
      </c>
      <c r="L15">
        <v>111.8</v>
      </c>
      <c r="M15">
        <v>218.8</v>
      </c>
      <c r="N15">
        <v>110.9</v>
      </c>
      <c r="O15">
        <v>113.6</v>
      </c>
    </row>
    <row r="16" spans="1:15" x14ac:dyDescent="0.25">
      <c r="A16" t="s">
        <v>34</v>
      </c>
      <c r="B16">
        <v>2014</v>
      </c>
      <c r="C16" t="s">
        <v>36</v>
      </c>
      <c r="D16" s="19">
        <v>41699</v>
      </c>
      <c r="E16">
        <v>1488.2999999999997</v>
      </c>
      <c r="F16">
        <v>115.2</v>
      </c>
      <c r="G16">
        <v>346.9</v>
      </c>
      <c r="H16">
        <v>112.5</v>
      </c>
      <c r="I16">
        <v>226.4</v>
      </c>
      <c r="J16">
        <v>111.2</v>
      </c>
      <c r="K16">
        <v>111.4</v>
      </c>
      <c r="L16">
        <v>112</v>
      </c>
      <c r="M16">
        <v>219.6</v>
      </c>
      <c r="N16">
        <v>111.3</v>
      </c>
      <c r="O16">
        <v>114.2</v>
      </c>
    </row>
    <row r="17" spans="1:15" x14ac:dyDescent="0.25">
      <c r="A17" t="s">
        <v>34</v>
      </c>
      <c r="B17">
        <v>2014</v>
      </c>
      <c r="C17" t="s">
        <v>37</v>
      </c>
      <c r="D17" s="19">
        <v>41730</v>
      </c>
      <c r="E17">
        <v>1504.1</v>
      </c>
      <c r="F17">
        <v>116</v>
      </c>
      <c r="G17">
        <v>349</v>
      </c>
      <c r="H17">
        <v>112.5</v>
      </c>
      <c r="I17">
        <v>227.5</v>
      </c>
      <c r="J17">
        <v>111.5</v>
      </c>
      <c r="K17">
        <v>111.2</v>
      </c>
      <c r="L17">
        <v>112.7</v>
      </c>
      <c r="M17">
        <v>219.9</v>
      </c>
      <c r="N17">
        <v>111.5</v>
      </c>
      <c r="O17">
        <v>115.1</v>
      </c>
    </row>
    <row r="18" spans="1:15" x14ac:dyDescent="0.25">
      <c r="A18" t="s">
        <v>34</v>
      </c>
      <c r="B18">
        <v>2014</v>
      </c>
      <c r="C18" t="s">
        <v>38</v>
      </c>
      <c r="D18" s="19">
        <v>41760</v>
      </c>
      <c r="E18">
        <v>1518.5000000000005</v>
      </c>
      <c r="F18">
        <v>116.8</v>
      </c>
      <c r="G18">
        <v>350.79999999999995</v>
      </c>
      <c r="H18">
        <v>112.5</v>
      </c>
      <c r="I18">
        <v>228.39999999999998</v>
      </c>
      <c r="J18">
        <v>111.8</v>
      </c>
      <c r="K18">
        <v>111.3</v>
      </c>
      <c r="L18">
        <v>113</v>
      </c>
      <c r="M18">
        <v>220.3</v>
      </c>
      <c r="N18">
        <v>111.8</v>
      </c>
      <c r="O18">
        <v>115.8</v>
      </c>
    </row>
    <row r="19" spans="1:15" x14ac:dyDescent="0.25">
      <c r="A19" t="s">
        <v>34</v>
      </c>
      <c r="B19">
        <v>2014</v>
      </c>
      <c r="C19" t="s">
        <v>39</v>
      </c>
      <c r="D19" s="19">
        <v>41791</v>
      </c>
      <c r="E19">
        <v>1533.7000000000003</v>
      </c>
      <c r="F19">
        <v>117.8</v>
      </c>
      <c r="G19">
        <v>352.7</v>
      </c>
      <c r="H19">
        <v>113.2</v>
      </c>
      <c r="I19">
        <v>228.5</v>
      </c>
      <c r="J19">
        <v>112.3</v>
      </c>
      <c r="K19">
        <v>111.8</v>
      </c>
      <c r="L19">
        <v>114.8</v>
      </c>
      <c r="M19">
        <v>219.89999999999998</v>
      </c>
      <c r="N19">
        <v>112.3</v>
      </c>
      <c r="O19">
        <v>116.7</v>
      </c>
    </row>
    <row r="20" spans="1:15" x14ac:dyDescent="0.25">
      <c r="A20" t="s">
        <v>34</v>
      </c>
      <c r="B20">
        <v>2014</v>
      </c>
      <c r="C20" t="s">
        <v>40</v>
      </c>
      <c r="D20" s="19">
        <v>41821</v>
      </c>
      <c r="E20">
        <v>1576.3</v>
      </c>
      <c r="F20">
        <v>118.8</v>
      </c>
      <c r="G20">
        <v>355</v>
      </c>
      <c r="H20">
        <v>113.9</v>
      </c>
      <c r="I20">
        <v>230</v>
      </c>
      <c r="J20">
        <v>112.7</v>
      </c>
      <c r="K20">
        <v>113.1</v>
      </c>
      <c r="L20">
        <v>116.8</v>
      </c>
      <c r="M20">
        <v>221.3</v>
      </c>
      <c r="N20">
        <v>113.3</v>
      </c>
      <c r="O20">
        <v>119.2</v>
      </c>
    </row>
    <row r="21" spans="1:15" x14ac:dyDescent="0.25">
      <c r="A21" t="s">
        <v>34</v>
      </c>
      <c r="B21">
        <v>2014</v>
      </c>
      <c r="C21" t="s">
        <v>41</v>
      </c>
      <c r="D21" s="19">
        <v>41852</v>
      </c>
      <c r="E21">
        <v>1594.4999999999998</v>
      </c>
      <c r="F21">
        <v>119.9</v>
      </c>
      <c r="G21">
        <v>356.4</v>
      </c>
      <c r="H21">
        <v>114</v>
      </c>
      <c r="I21">
        <v>231.1</v>
      </c>
      <c r="J21">
        <v>113.3</v>
      </c>
      <c r="K21">
        <v>112.8</v>
      </c>
      <c r="L21">
        <v>118</v>
      </c>
      <c r="M21">
        <v>222.5</v>
      </c>
      <c r="N21">
        <v>113.7</v>
      </c>
      <c r="O21">
        <v>120.3</v>
      </c>
    </row>
    <row r="22" spans="1:15" x14ac:dyDescent="0.25">
      <c r="A22" t="s">
        <v>34</v>
      </c>
      <c r="B22">
        <v>2014</v>
      </c>
      <c r="C22" t="s">
        <v>42</v>
      </c>
      <c r="D22" s="19">
        <v>41883</v>
      </c>
      <c r="E22">
        <v>1586.0999999999997</v>
      </c>
      <c r="F22">
        <v>120.8</v>
      </c>
      <c r="G22">
        <v>358</v>
      </c>
      <c r="H22">
        <v>114.3</v>
      </c>
      <c r="I22">
        <v>232.2</v>
      </c>
      <c r="J22">
        <v>113.7</v>
      </c>
      <c r="K22">
        <v>112</v>
      </c>
      <c r="L22">
        <v>118.6</v>
      </c>
      <c r="M22">
        <v>222.6</v>
      </c>
      <c r="N22">
        <v>113.7</v>
      </c>
      <c r="O22">
        <v>120.1</v>
      </c>
    </row>
    <row r="23" spans="1:15" x14ac:dyDescent="0.25">
      <c r="A23" t="s">
        <v>34</v>
      </c>
      <c r="B23">
        <v>2014</v>
      </c>
      <c r="C23" t="s">
        <v>43</v>
      </c>
      <c r="D23" s="19">
        <v>41913</v>
      </c>
      <c r="E23">
        <v>1582.7</v>
      </c>
      <c r="F23">
        <v>121.1</v>
      </c>
      <c r="G23">
        <v>360.6</v>
      </c>
      <c r="H23">
        <v>114.7</v>
      </c>
      <c r="I23">
        <v>233.4</v>
      </c>
      <c r="J23">
        <v>114.3</v>
      </c>
      <c r="K23">
        <v>111.8</v>
      </c>
      <c r="L23">
        <v>118.8</v>
      </c>
      <c r="M23">
        <v>222.89999999999998</v>
      </c>
      <c r="N23">
        <v>113.9</v>
      </c>
      <c r="O23">
        <v>120.1</v>
      </c>
    </row>
    <row r="24" spans="1:15" x14ac:dyDescent="0.25">
      <c r="A24" t="s">
        <v>34</v>
      </c>
      <c r="B24">
        <v>2014</v>
      </c>
      <c r="C24" t="s">
        <v>45</v>
      </c>
      <c r="D24" s="19">
        <v>41944</v>
      </c>
      <c r="E24">
        <v>1583.2</v>
      </c>
      <c r="F24">
        <v>122.1</v>
      </c>
      <c r="G24">
        <v>362.1</v>
      </c>
      <c r="H24">
        <v>115.5</v>
      </c>
      <c r="I24">
        <v>234.39999999999998</v>
      </c>
      <c r="J24">
        <v>114.8</v>
      </c>
      <c r="K24">
        <v>110.8</v>
      </c>
      <c r="L24">
        <v>119</v>
      </c>
      <c r="M24">
        <v>222.8</v>
      </c>
      <c r="N24">
        <v>113.8</v>
      </c>
      <c r="O24">
        <v>120.1</v>
      </c>
    </row>
    <row r="25" spans="1:15" x14ac:dyDescent="0.25">
      <c r="A25" t="s">
        <v>34</v>
      </c>
      <c r="B25">
        <v>2014</v>
      </c>
      <c r="C25" t="s">
        <v>46</v>
      </c>
      <c r="D25" s="19">
        <v>41974</v>
      </c>
      <c r="E25">
        <v>1571.6999999999998</v>
      </c>
      <c r="F25">
        <v>123</v>
      </c>
      <c r="G25">
        <v>363.2</v>
      </c>
      <c r="H25">
        <v>115.7</v>
      </c>
      <c r="I25">
        <v>234</v>
      </c>
      <c r="J25">
        <v>115.1</v>
      </c>
      <c r="K25">
        <v>110.1</v>
      </c>
      <c r="L25">
        <v>119.5</v>
      </c>
      <c r="M25">
        <v>223.7</v>
      </c>
      <c r="N25">
        <v>113.8</v>
      </c>
      <c r="O25">
        <v>119.4</v>
      </c>
    </row>
    <row r="26" spans="1:15" x14ac:dyDescent="0.25">
      <c r="A26" t="s">
        <v>34</v>
      </c>
      <c r="B26">
        <v>2015</v>
      </c>
      <c r="C26" t="s">
        <v>31</v>
      </c>
      <c r="D26" s="19">
        <v>42005</v>
      </c>
      <c r="E26">
        <v>1569.3</v>
      </c>
      <c r="F26">
        <v>124</v>
      </c>
      <c r="G26">
        <v>364.9</v>
      </c>
      <c r="H26">
        <v>116.5</v>
      </c>
      <c r="I26">
        <v>235.39999999999998</v>
      </c>
      <c r="J26">
        <v>115.5</v>
      </c>
      <c r="K26">
        <v>109.4</v>
      </c>
      <c r="L26">
        <v>119.7</v>
      </c>
      <c r="M26">
        <v>225</v>
      </c>
      <c r="N26">
        <v>114</v>
      </c>
      <c r="O26">
        <v>119.5</v>
      </c>
    </row>
    <row r="27" spans="1:15" x14ac:dyDescent="0.25">
      <c r="A27" t="s">
        <v>34</v>
      </c>
      <c r="B27">
        <v>2015</v>
      </c>
      <c r="C27" t="s">
        <v>35</v>
      </c>
      <c r="D27" s="19">
        <v>42036</v>
      </c>
      <c r="E27">
        <v>1569.3999999999996</v>
      </c>
      <c r="F27">
        <v>125.2</v>
      </c>
      <c r="G27">
        <v>367.2</v>
      </c>
      <c r="H27">
        <v>117.7</v>
      </c>
      <c r="I27">
        <v>236.8</v>
      </c>
      <c r="J27">
        <v>116.3</v>
      </c>
      <c r="K27">
        <v>108.7</v>
      </c>
      <c r="L27">
        <v>119.7</v>
      </c>
      <c r="M27">
        <v>226.10000000000002</v>
      </c>
      <c r="N27">
        <v>114.1</v>
      </c>
      <c r="O27">
        <v>119.7</v>
      </c>
    </row>
    <row r="28" spans="1:15" x14ac:dyDescent="0.25">
      <c r="A28" t="s">
        <v>34</v>
      </c>
      <c r="B28">
        <v>2015</v>
      </c>
      <c r="C28" t="s">
        <v>36</v>
      </c>
      <c r="D28" s="19">
        <v>42064</v>
      </c>
      <c r="E28">
        <v>1569.1</v>
      </c>
      <c r="F28">
        <v>125.8</v>
      </c>
      <c r="G28">
        <v>368.4</v>
      </c>
      <c r="H28">
        <v>118.3</v>
      </c>
      <c r="I28">
        <v>237.8</v>
      </c>
      <c r="J28">
        <v>116.7</v>
      </c>
      <c r="K28">
        <v>109.9</v>
      </c>
      <c r="L28">
        <v>120.1</v>
      </c>
      <c r="M28">
        <v>226.4</v>
      </c>
      <c r="N28">
        <v>114.7</v>
      </c>
      <c r="O28">
        <v>120.2</v>
      </c>
    </row>
    <row r="29" spans="1:15" x14ac:dyDescent="0.25">
      <c r="A29" t="s">
        <v>34</v>
      </c>
      <c r="B29">
        <v>2015</v>
      </c>
      <c r="C29" t="s">
        <v>37</v>
      </c>
      <c r="D29" s="19">
        <v>42095</v>
      </c>
      <c r="E29">
        <v>1575.7</v>
      </c>
      <c r="F29">
        <v>126.9</v>
      </c>
      <c r="G29">
        <v>369.6</v>
      </c>
      <c r="H29">
        <v>118.7</v>
      </c>
      <c r="I29">
        <v>238.9</v>
      </c>
      <c r="J29">
        <v>117.1</v>
      </c>
      <c r="K29">
        <v>110.1</v>
      </c>
      <c r="L29">
        <v>121</v>
      </c>
      <c r="M29">
        <v>227.60000000000002</v>
      </c>
      <c r="N29">
        <v>115.1</v>
      </c>
      <c r="O29">
        <v>120.7</v>
      </c>
    </row>
    <row r="30" spans="1:15" x14ac:dyDescent="0.25">
      <c r="A30" t="s">
        <v>34</v>
      </c>
      <c r="B30">
        <v>2015</v>
      </c>
      <c r="C30" t="s">
        <v>38</v>
      </c>
      <c r="D30" s="19">
        <v>42125</v>
      </c>
      <c r="E30">
        <v>1590.4</v>
      </c>
      <c r="F30">
        <v>127.9</v>
      </c>
      <c r="G30">
        <v>371.4</v>
      </c>
      <c r="H30">
        <v>119.2</v>
      </c>
      <c r="I30">
        <v>239.8</v>
      </c>
      <c r="J30">
        <v>117.7</v>
      </c>
      <c r="K30">
        <v>112</v>
      </c>
      <c r="L30">
        <v>121.4</v>
      </c>
      <c r="M30">
        <v>228.6</v>
      </c>
      <c r="N30">
        <v>116.1</v>
      </c>
      <c r="O30">
        <v>121.6</v>
      </c>
    </row>
    <row r="31" spans="1:15" x14ac:dyDescent="0.25">
      <c r="A31" t="s">
        <v>34</v>
      </c>
      <c r="B31">
        <v>2015</v>
      </c>
      <c r="C31" t="s">
        <v>39</v>
      </c>
      <c r="D31" s="19">
        <v>42156</v>
      </c>
      <c r="E31">
        <v>1623.5</v>
      </c>
      <c r="F31">
        <v>129.19999999999999</v>
      </c>
      <c r="G31">
        <v>374.1</v>
      </c>
      <c r="H31">
        <v>119.8</v>
      </c>
      <c r="I31">
        <v>240.1</v>
      </c>
      <c r="J31">
        <v>118.5</v>
      </c>
      <c r="K31">
        <v>112.9</v>
      </c>
      <c r="L31">
        <v>123.1</v>
      </c>
      <c r="M31">
        <v>229.7</v>
      </c>
      <c r="N31">
        <v>117</v>
      </c>
      <c r="O31">
        <v>123</v>
      </c>
    </row>
    <row r="32" spans="1:15" x14ac:dyDescent="0.25">
      <c r="A32" t="s">
        <v>34</v>
      </c>
      <c r="B32">
        <v>2015</v>
      </c>
      <c r="C32" t="s">
        <v>40</v>
      </c>
      <c r="D32" s="19">
        <v>42186</v>
      </c>
      <c r="E32">
        <v>1630.6000000000001</v>
      </c>
      <c r="F32">
        <v>130.4</v>
      </c>
      <c r="G32">
        <v>375.1</v>
      </c>
      <c r="H32">
        <v>120.1</v>
      </c>
      <c r="I32">
        <v>241.2</v>
      </c>
      <c r="J32">
        <v>119</v>
      </c>
      <c r="K32">
        <v>112.7</v>
      </c>
      <c r="L32">
        <v>124.4</v>
      </c>
      <c r="M32">
        <v>229.5</v>
      </c>
      <c r="N32">
        <v>117.2</v>
      </c>
      <c r="O32">
        <v>123.6</v>
      </c>
    </row>
    <row r="33" spans="1:15" x14ac:dyDescent="0.25">
      <c r="A33" t="s">
        <v>34</v>
      </c>
      <c r="B33">
        <v>2015</v>
      </c>
      <c r="C33" t="s">
        <v>41</v>
      </c>
      <c r="D33" s="19">
        <v>42217</v>
      </c>
      <c r="E33">
        <v>1649.6</v>
      </c>
      <c r="F33">
        <v>131.19999999999999</v>
      </c>
      <c r="G33">
        <v>376.70000000000005</v>
      </c>
      <c r="H33">
        <v>120.6</v>
      </c>
      <c r="I33">
        <v>242.9</v>
      </c>
      <c r="J33">
        <v>119.4</v>
      </c>
      <c r="K33">
        <v>111.7</v>
      </c>
      <c r="L33">
        <v>125.1</v>
      </c>
      <c r="M33">
        <v>230.1</v>
      </c>
      <c r="N33">
        <v>117.2</v>
      </c>
      <c r="O33">
        <v>124.8</v>
      </c>
    </row>
    <row r="34" spans="1:15" x14ac:dyDescent="0.25">
      <c r="A34" t="s">
        <v>34</v>
      </c>
      <c r="B34">
        <v>2015</v>
      </c>
      <c r="C34" t="s">
        <v>42</v>
      </c>
      <c r="D34" s="19">
        <v>42248</v>
      </c>
      <c r="E34">
        <v>1658.3000000000002</v>
      </c>
      <c r="F34">
        <v>132</v>
      </c>
      <c r="G34">
        <v>378.5</v>
      </c>
      <c r="H34">
        <v>120.4</v>
      </c>
      <c r="I34">
        <v>244.2</v>
      </c>
      <c r="J34">
        <v>119.8</v>
      </c>
      <c r="K34">
        <v>111.3</v>
      </c>
      <c r="L34">
        <v>125.7</v>
      </c>
      <c r="M34">
        <v>231.7</v>
      </c>
      <c r="N34">
        <v>117.5</v>
      </c>
      <c r="O34">
        <v>125.4</v>
      </c>
    </row>
    <row r="35" spans="1:15" x14ac:dyDescent="0.25">
      <c r="A35" t="s">
        <v>34</v>
      </c>
      <c r="B35">
        <v>2015</v>
      </c>
      <c r="C35" t="s">
        <v>43</v>
      </c>
      <c r="D35" s="19">
        <v>42278</v>
      </c>
      <c r="E35">
        <v>1678.9999999999998</v>
      </c>
      <c r="F35">
        <v>132.5</v>
      </c>
      <c r="G35">
        <v>380.1</v>
      </c>
      <c r="H35">
        <v>120.8</v>
      </c>
      <c r="I35">
        <v>245.4</v>
      </c>
      <c r="J35">
        <v>120.4</v>
      </c>
      <c r="K35">
        <v>111.4</v>
      </c>
      <c r="L35">
        <v>125.9</v>
      </c>
      <c r="M35">
        <v>232.60000000000002</v>
      </c>
      <c r="N35">
        <v>117.9</v>
      </c>
      <c r="O35">
        <v>126.1</v>
      </c>
    </row>
    <row r="36" spans="1:15" x14ac:dyDescent="0.25">
      <c r="A36" t="s">
        <v>34</v>
      </c>
      <c r="B36">
        <v>2015</v>
      </c>
      <c r="C36" t="s">
        <v>45</v>
      </c>
      <c r="D36" s="19">
        <v>42309</v>
      </c>
      <c r="E36">
        <v>1692.1</v>
      </c>
      <c r="F36">
        <v>133.6</v>
      </c>
      <c r="G36">
        <v>382.4</v>
      </c>
      <c r="H36">
        <v>121.6</v>
      </c>
      <c r="I36">
        <v>246.3</v>
      </c>
      <c r="J36">
        <v>120.9</v>
      </c>
      <c r="K36">
        <v>111.5</v>
      </c>
      <c r="L36">
        <v>126.3</v>
      </c>
      <c r="M36">
        <v>233</v>
      </c>
      <c r="N36">
        <v>118.1</v>
      </c>
      <c r="O36">
        <v>126.6</v>
      </c>
    </row>
    <row r="37" spans="1:15" x14ac:dyDescent="0.25">
      <c r="A37" t="s">
        <v>34</v>
      </c>
      <c r="B37">
        <v>2015</v>
      </c>
      <c r="C37" t="s">
        <v>46</v>
      </c>
      <c r="D37" s="19">
        <v>42339</v>
      </c>
      <c r="E37">
        <v>1686.1000000000001</v>
      </c>
      <c r="F37">
        <v>134.5</v>
      </c>
      <c r="G37">
        <v>383.5</v>
      </c>
      <c r="H37">
        <v>122</v>
      </c>
      <c r="I37">
        <v>246</v>
      </c>
      <c r="J37">
        <v>121.4</v>
      </c>
      <c r="K37">
        <v>111.5</v>
      </c>
      <c r="L37">
        <v>126.2</v>
      </c>
      <c r="M37">
        <v>233.3</v>
      </c>
      <c r="N37">
        <v>118.3</v>
      </c>
      <c r="O37">
        <v>126.1</v>
      </c>
    </row>
    <row r="38" spans="1:15" x14ac:dyDescent="0.25">
      <c r="A38" t="s">
        <v>34</v>
      </c>
      <c r="B38">
        <v>2016</v>
      </c>
      <c r="C38" t="s">
        <v>31</v>
      </c>
      <c r="D38" s="19">
        <v>42370</v>
      </c>
      <c r="E38">
        <v>1691.7</v>
      </c>
      <c r="F38">
        <v>135.19999999999999</v>
      </c>
      <c r="G38">
        <v>384.9</v>
      </c>
      <c r="H38">
        <v>122.7</v>
      </c>
      <c r="I38">
        <v>247.60000000000002</v>
      </c>
      <c r="J38">
        <v>122</v>
      </c>
      <c r="K38">
        <v>111.1</v>
      </c>
      <c r="L38">
        <v>126.3</v>
      </c>
      <c r="M38">
        <v>234.3</v>
      </c>
      <c r="N38">
        <v>118.5</v>
      </c>
      <c r="O38">
        <v>126.3</v>
      </c>
    </row>
    <row r="39" spans="1:15" x14ac:dyDescent="0.25">
      <c r="A39" t="s">
        <v>34</v>
      </c>
      <c r="B39">
        <v>2016</v>
      </c>
      <c r="C39" t="s">
        <v>35</v>
      </c>
      <c r="D39" s="19">
        <v>42401</v>
      </c>
      <c r="E39">
        <v>1678.1</v>
      </c>
      <c r="F39">
        <v>135.9</v>
      </c>
      <c r="G39">
        <v>386.9</v>
      </c>
      <c r="H39">
        <v>123.1</v>
      </c>
      <c r="I39">
        <v>249</v>
      </c>
      <c r="J39">
        <v>122.5</v>
      </c>
      <c r="K39">
        <v>111.4</v>
      </c>
      <c r="L39">
        <v>126.6</v>
      </c>
      <c r="M39">
        <v>236.89999999999998</v>
      </c>
      <c r="N39">
        <v>119.1</v>
      </c>
      <c r="O39">
        <v>126</v>
      </c>
    </row>
    <row r="40" spans="1:15" x14ac:dyDescent="0.25">
      <c r="A40" t="s">
        <v>34</v>
      </c>
      <c r="B40">
        <v>2016</v>
      </c>
      <c r="C40" t="s">
        <v>36</v>
      </c>
      <c r="D40" s="19">
        <v>42430</v>
      </c>
      <c r="E40">
        <v>1675.2</v>
      </c>
      <c r="F40">
        <v>136.5</v>
      </c>
      <c r="G40">
        <v>387.9</v>
      </c>
      <c r="H40">
        <v>122.4</v>
      </c>
      <c r="I40">
        <v>250</v>
      </c>
      <c r="J40">
        <v>122.9</v>
      </c>
      <c r="K40">
        <v>110.9</v>
      </c>
      <c r="L40">
        <v>126.9</v>
      </c>
      <c r="M40">
        <v>237.89999999999998</v>
      </c>
      <c r="N40">
        <v>119.3</v>
      </c>
      <c r="O40">
        <v>126</v>
      </c>
    </row>
    <row r="41" spans="1:15" x14ac:dyDescent="0.25">
      <c r="A41" t="s">
        <v>34</v>
      </c>
      <c r="B41">
        <v>2016</v>
      </c>
      <c r="C41" t="s">
        <v>37</v>
      </c>
      <c r="D41" s="19">
        <v>42461</v>
      </c>
      <c r="E41">
        <v>1701.3</v>
      </c>
      <c r="F41">
        <v>137.1</v>
      </c>
      <c r="G41">
        <v>389.20000000000005</v>
      </c>
      <c r="H41">
        <v>122.3</v>
      </c>
      <c r="I41">
        <v>251.1</v>
      </c>
      <c r="J41">
        <v>123.2</v>
      </c>
      <c r="K41">
        <v>112.1</v>
      </c>
      <c r="L41">
        <v>127.7</v>
      </c>
      <c r="M41">
        <v>239.2</v>
      </c>
      <c r="N41">
        <v>120</v>
      </c>
      <c r="O41">
        <v>127.3</v>
      </c>
    </row>
    <row r="42" spans="1:15" x14ac:dyDescent="0.25">
      <c r="A42" t="s">
        <v>34</v>
      </c>
      <c r="B42">
        <v>2016</v>
      </c>
      <c r="C42" t="s">
        <v>38</v>
      </c>
      <c r="D42" s="19">
        <v>42491</v>
      </c>
      <c r="E42">
        <v>1730.4</v>
      </c>
      <c r="F42">
        <v>137.69999999999999</v>
      </c>
      <c r="G42">
        <v>390.4</v>
      </c>
      <c r="H42">
        <v>122.7</v>
      </c>
      <c r="I42">
        <v>252</v>
      </c>
      <c r="J42">
        <v>123.7</v>
      </c>
      <c r="K42">
        <v>112.8</v>
      </c>
      <c r="L42">
        <v>128.5</v>
      </c>
      <c r="M42">
        <v>240.7</v>
      </c>
      <c r="N42">
        <v>120.7</v>
      </c>
      <c r="O42">
        <v>128.6</v>
      </c>
    </row>
    <row r="43" spans="1:15" x14ac:dyDescent="0.25">
      <c r="A43" t="s">
        <v>34</v>
      </c>
      <c r="B43">
        <v>2016</v>
      </c>
      <c r="C43" t="s">
        <v>39</v>
      </c>
      <c r="D43" s="19">
        <v>42522</v>
      </c>
      <c r="E43">
        <v>1760.6</v>
      </c>
      <c r="F43">
        <v>138.69999999999999</v>
      </c>
      <c r="G43">
        <v>392.1</v>
      </c>
      <c r="H43">
        <v>123.3</v>
      </c>
      <c r="I43">
        <v>251.9</v>
      </c>
      <c r="J43">
        <v>124.1</v>
      </c>
      <c r="K43">
        <v>114.2</v>
      </c>
      <c r="L43">
        <v>129.69999999999999</v>
      </c>
      <c r="M43">
        <v>241.10000000000002</v>
      </c>
      <c r="N43">
        <v>121.5</v>
      </c>
      <c r="O43">
        <v>130.1</v>
      </c>
    </row>
    <row r="44" spans="1:15" x14ac:dyDescent="0.25">
      <c r="A44" t="s">
        <v>34</v>
      </c>
      <c r="B44">
        <v>2016</v>
      </c>
      <c r="C44" t="s">
        <v>40</v>
      </c>
      <c r="D44" s="19">
        <v>42552</v>
      </c>
      <c r="E44">
        <v>1783.5</v>
      </c>
      <c r="F44">
        <v>139.30000000000001</v>
      </c>
      <c r="G44">
        <v>393.8</v>
      </c>
      <c r="H44">
        <v>123.4</v>
      </c>
      <c r="I44">
        <v>253.3</v>
      </c>
      <c r="J44">
        <v>124.5</v>
      </c>
      <c r="K44">
        <v>113.9</v>
      </c>
      <c r="L44">
        <v>130.80000000000001</v>
      </c>
      <c r="M44">
        <v>242.9</v>
      </c>
      <c r="N44">
        <v>121.9</v>
      </c>
      <c r="O44">
        <v>131.1</v>
      </c>
    </row>
    <row r="45" spans="1:15" x14ac:dyDescent="0.25">
      <c r="A45" t="s">
        <v>34</v>
      </c>
      <c r="B45">
        <v>2016</v>
      </c>
      <c r="C45" t="s">
        <v>41</v>
      </c>
      <c r="D45" s="19">
        <v>42583</v>
      </c>
      <c r="E45">
        <v>1777.9</v>
      </c>
      <c r="F45">
        <v>140.19999999999999</v>
      </c>
      <c r="G45">
        <v>395.49999999999994</v>
      </c>
      <c r="H45">
        <v>123.6</v>
      </c>
      <c r="I45">
        <v>254.7</v>
      </c>
      <c r="J45">
        <v>124.8</v>
      </c>
      <c r="K45">
        <v>113.1</v>
      </c>
      <c r="L45">
        <v>131.69999999999999</v>
      </c>
      <c r="M45">
        <v>244.2</v>
      </c>
      <c r="N45">
        <v>122.1</v>
      </c>
      <c r="O45">
        <v>131.1</v>
      </c>
    </row>
    <row r="46" spans="1:15" x14ac:dyDescent="0.25">
      <c r="A46" t="s">
        <v>34</v>
      </c>
      <c r="B46">
        <v>2016</v>
      </c>
      <c r="C46" t="s">
        <v>42</v>
      </c>
      <c r="D46" s="19">
        <v>42614</v>
      </c>
      <c r="E46">
        <v>1763.6999999999998</v>
      </c>
      <c r="F46">
        <v>141</v>
      </c>
      <c r="G46">
        <v>397</v>
      </c>
      <c r="H46">
        <v>124.1</v>
      </c>
      <c r="I46">
        <v>255.8</v>
      </c>
      <c r="J46">
        <v>125.4</v>
      </c>
      <c r="K46">
        <v>114.3</v>
      </c>
      <c r="L46">
        <v>131.80000000000001</v>
      </c>
      <c r="M46">
        <v>245</v>
      </c>
      <c r="N46">
        <v>122.8</v>
      </c>
      <c r="O46">
        <v>130.9</v>
      </c>
    </row>
    <row r="47" spans="1:15" x14ac:dyDescent="0.25">
      <c r="A47" t="s">
        <v>34</v>
      </c>
      <c r="B47">
        <v>2016</v>
      </c>
      <c r="C47" t="s">
        <v>43</v>
      </c>
      <c r="D47" s="19">
        <v>42644</v>
      </c>
      <c r="E47">
        <v>1766.7999999999995</v>
      </c>
      <c r="F47">
        <v>141.80000000000001</v>
      </c>
      <c r="G47">
        <v>399.1</v>
      </c>
      <c r="H47">
        <v>124.3</v>
      </c>
      <c r="I47">
        <v>257.10000000000002</v>
      </c>
      <c r="J47">
        <v>126.1</v>
      </c>
      <c r="K47">
        <v>115.2</v>
      </c>
      <c r="L47">
        <v>132.4</v>
      </c>
      <c r="M47">
        <v>245.6</v>
      </c>
      <c r="N47">
        <v>123.4</v>
      </c>
      <c r="O47">
        <v>131.4</v>
      </c>
    </row>
    <row r="48" spans="1:15" x14ac:dyDescent="0.25">
      <c r="A48" t="s">
        <v>34</v>
      </c>
      <c r="B48">
        <v>2016</v>
      </c>
      <c r="C48" t="s">
        <v>45</v>
      </c>
      <c r="D48" s="19">
        <v>42675</v>
      </c>
      <c r="E48">
        <v>1759.8</v>
      </c>
      <c r="F48">
        <v>142</v>
      </c>
      <c r="G48">
        <v>400.1</v>
      </c>
      <c r="H48">
        <v>125</v>
      </c>
      <c r="I48">
        <v>257.7</v>
      </c>
      <c r="J48">
        <v>126.4</v>
      </c>
      <c r="K48">
        <v>115.7</v>
      </c>
      <c r="L48">
        <v>132.80000000000001</v>
      </c>
      <c r="M48">
        <v>246.6</v>
      </c>
      <c r="N48">
        <v>123.8</v>
      </c>
      <c r="O48">
        <v>131.19999999999999</v>
      </c>
    </row>
    <row r="49" spans="1:15" x14ac:dyDescent="0.25">
      <c r="A49" t="s">
        <v>34</v>
      </c>
      <c r="B49">
        <v>2016</v>
      </c>
      <c r="C49" t="s">
        <v>46</v>
      </c>
      <c r="D49" s="19">
        <v>42705</v>
      </c>
      <c r="E49">
        <v>1740.7</v>
      </c>
      <c r="F49">
        <v>143.1</v>
      </c>
      <c r="G49">
        <v>401.5</v>
      </c>
      <c r="H49">
        <v>126.6</v>
      </c>
      <c r="I49">
        <v>257.7</v>
      </c>
      <c r="J49">
        <v>126.9</v>
      </c>
      <c r="K49">
        <v>116</v>
      </c>
      <c r="L49">
        <v>133.1</v>
      </c>
      <c r="M49">
        <v>245.3</v>
      </c>
      <c r="N49">
        <v>123.9</v>
      </c>
      <c r="O49">
        <v>130.4</v>
      </c>
    </row>
    <row r="50" spans="1:15" x14ac:dyDescent="0.25">
      <c r="A50" t="s">
        <v>34</v>
      </c>
      <c r="B50">
        <v>2017</v>
      </c>
      <c r="C50" t="s">
        <v>31</v>
      </c>
      <c r="D50" s="19">
        <v>42736</v>
      </c>
      <c r="E50">
        <v>1727.2999999999995</v>
      </c>
      <c r="F50">
        <v>143.80000000000001</v>
      </c>
      <c r="G50">
        <v>402.4</v>
      </c>
      <c r="H50">
        <v>126.8</v>
      </c>
      <c r="I50">
        <v>259</v>
      </c>
      <c r="J50">
        <v>127.1</v>
      </c>
      <c r="K50">
        <v>117</v>
      </c>
      <c r="L50">
        <v>133.30000000000001</v>
      </c>
      <c r="M50">
        <v>245.9</v>
      </c>
      <c r="N50">
        <v>124.4</v>
      </c>
      <c r="O50">
        <v>130.30000000000001</v>
      </c>
    </row>
    <row r="51" spans="1:15" x14ac:dyDescent="0.25">
      <c r="A51" t="s">
        <v>34</v>
      </c>
      <c r="B51">
        <v>2017</v>
      </c>
      <c r="C51" t="s">
        <v>35</v>
      </c>
      <c r="D51" s="19">
        <v>42767</v>
      </c>
      <c r="E51">
        <v>1722.3000000000002</v>
      </c>
      <c r="F51">
        <v>144.4</v>
      </c>
      <c r="G51">
        <v>403</v>
      </c>
      <c r="H51">
        <v>127.9</v>
      </c>
      <c r="I51">
        <v>260.2</v>
      </c>
      <c r="J51">
        <v>127.4</v>
      </c>
      <c r="K51">
        <v>117.4</v>
      </c>
      <c r="L51">
        <v>133.4</v>
      </c>
      <c r="M51">
        <v>247.2</v>
      </c>
      <c r="N51">
        <v>124.8</v>
      </c>
      <c r="O51">
        <v>130.6</v>
      </c>
    </row>
    <row r="52" spans="1:15" x14ac:dyDescent="0.25">
      <c r="A52" t="s">
        <v>34</v>
      </c>
      <c r="B52">
        <v>2017</v>
      </c>
      <c r="C52" t="s">
        <v>36</v>
      </c>
      <c r="D52" s="19">
        <v>42795</v>
      </c>
      <c r="E52">
        <v>1718.9</v>
      </c>
      <c r="F52">
        <v>145.1</v>
      </c>
      <c r="G52">
        <v>404.29999999999995</v>
      </c>
      <c r="H52">
        <v>129.1</v>
      </c>
      <c r="I52">
        <v>261.2</v>
      </c>
      <c r="J52">
        <v>127.8</v>
      </c>
      <c r="K52">
        <v>117.6</v>
      </c>
      <c r="L52">
        <v>133.80000000000001</v>
      </c>
      <c r="M52">
        <v>247.6</v>
      </c>
      <c r="N52">
        <v>125.1</v>
      </c>
      <c r="O52">
        <v>130.9</v>
      </c>
    </row>
    <row r="53" spans="1:15" x14ac:dyDescent="0.25">
      <c r="A53" t="s">
        <v>34</v>
      </c>
      <c r="B53">
        <v>2017</v>
      </c>
      <c r="C53" t="s">
        <v>37</v>
      </c>
      <c r="D53" s="19">
        <v>42826</v>
      </c>
      <c r="E53">
        <v>1718.4</v>
      </c>
      <c r="F53">
        <v>145.4</v>
      </c>
      <c r="G53">
        <v>406.1</v>
      </c>
      <c r="H53">
        <v>129.80000000000001</v>
      </c>
      <c r="I53">
        <v>262.10000000000002</v>
      </c>
      <c r="J53">
        <v>128.1</v>
      </c>
      <c r="K53">
        <v>116.6</v>
      </c>
      <c r="L53">
        <v>134.5</v>
      </c>
      <c r="M53">
        <v>248.2</v>
      </c>
      <c r="N53">
        <v>125.1</v>
      </c>
      <c r="O53">
        <v>131.1</v>
      </c>
    </row>
    <row r="54" spans="1:15" x14ac:dyDescent="0.25">
      <c r="A54" t="s">
        <v>34</v>
      </c>
      <c r="B54">
        <v>2017</v>
      </c>
      <c r="C54" t="s">
        <v>38</v>
      </c>
      <c r="D54" s="19">
        <v>42856</v>
      </c>
      <c r="E54">
        <v>1719.6000000000001</v>
      </c>
      <c r="F54">
        <v>146.19999999999999</v>
      </c>
      <c r="G54">
        <v>406.8</v>
      </c>
      <c r="H54">
        <v>129.4</v>
      </c>
      <c r="I54">
        <v>263</v>
      </c>
      <c r="J54">
        <v>128.4</v>
      </c>
      <c r="K54">
        <v>116.7</v>
      </c>
      <c r="L54">
        <v>134.80000000000001</v>
      </c>
      <c r="M54">
        <v>248.7</v>
      </c>
      <c r="N54">
        <v>125.3</v>
      </c>
      <c r="O54">
        <v>131.4</v>
      </c>
    </row>
    <row r="55" spans="1:15" x14ac:dyDescent="0.25">
      <c r="A55" t="s">
        <v>34</v>
      </c>
      <c r="B55">
        <v>2017</v>
      </c>
      <c r="C55" t="s">
        <v>39</v>
      </c>
      <c r="D55" s="19">
        <v>42887</v>
      </c>
      <c r="E55">
        <v>1734.7</v>
      </c>
      <c r="F55">
        <v>146.5</v>
      </c>
      <c r="G55">
        <v>407.7</v>
      </c>
      <c r="H55">
        <v>128.80000000000001</v>
      </c>
      <c r="I55">
        <v>262.60000000000002</v>
      </c>
      <c r="J55">
        <v>128.5</v>
      </c>
      <c r="K55">
        <v>116.5</v>
      </c>
      <c r="L55">
        <v>135.4</v>
      </c>
      <c r="M55">
        <v>249.3</v>
      </c>
      <c r="N55">
        <v>125.5</v>
      </c>
      <c r="O55">
        <v>132</v>
      </c>
    </row>
    <row r="56" spans="1:15" x14ac:dyDescent="0.25">
      <c r="A56" t="s">
        <v>34</v>
      </c>
      <c r="B56">
        <v>2017</v>
      </c>
      <c r="C56" t="s">
        <v>40</v>
      </c>
      <c r="D56" s="19">
        <v>42917</v>
      </c>
      <c r="E56">
        <v>1769.3999999999999</v>
      </c>
      <c r="F56">
        <v>148.19999999999999</v>
      </c>
      <c r="G56">
        <v>409.7</v>
      </c>
      <c r="H56">
        <v>129.4</v>
      </c>
      <c r="I56">
        <v>264.5</v>
      </c>
      <c r="J56">
        <v>129.4</v>
      </c>
      <c r="K56">
        <v>116</v>
      </c>
      <c r="L56">
        <v>136.80000000000001</v>
      </c>
      <c r="M56">
        <v>250.2</v>
      </c>
      <c r="N56">
        <v>125.9</v>
      </c>
      <c r="O56">
        <v>134.19999999999999</v>
      </c>
    </row>
    <row r="57" spans="1:15" x14ac:dyDescent="0.25">
      <c r="A57" t="s">
        <v>34</v>
      </c>
      <c r="B57">
        <v>2017</v>
      </c>
      <c r="C57" t="s">
        <v>41</v>
      </c>
      <c r="D57" s="19">
        <v>42948</v>
      </c>
      <c r="E57">
        <v>1783.8</v>
      </c>
      <c r="F57">
        <v>149.80000000000001</v>
      </c>
      <c r="G57">
        <v>412.6</v>
      </c>
      <c r="H57">
        <v>129.80000000000001</v>
      </c>
      <c r="I57">
        <v>267.20000000000005</v>
      </c>
      <c r="J57">
        <v>130.19999999999999</v>
      </c>
      <c r="K57">
        <v>117.3</v>
      </c>
      <c r="L57">
        <v>137.6</v>
      </c>
      <c r="M57">
        <v>251.8</v>
      </c>
      <c r="N57">
        <v>126.8</v>
      </c>
      <c r="O57">
        <v>135.4</v>
      </c>
    </row>
    <row r="58" spans="1:15" x14ac:dyDescent="0.25">
      <c r="A58" t="s">
        <v>34</v>
      </c>
      <c r="B58">
        <v>2017</v>
      </c>
      <c r="C58" t="s">
        <v>42</v>
      </c>
      <c r="D58" s="19">
        <v>42979</v>
      </c>
      <c r="E58">
        <v>1769.9999999999998</v>
      </c>
      <c r="F58">
        <v>150.80000000000001</v>
      </c>
      <c r="G58">
        <v>414.5</v>
      </c>
      <c r="H58">
        <v>131</v>
      </c>
      <c r="I58">
        <v>269</v>
      </c>
      <c r="J58">
        <v>130.6</v>
      </c>
      <c r="K58">
        <v>118.3</v>
      </c>
      <c r="L58">
        <v>137.4</v>
      </c>
      <c r="M58">
        <v>253.60000000000002</v>
      </c>
      <c r="N58">
        <v>127.5</v>
      </c>
      <c r="O58">
        <v>135.19999999999999</v>
      </c>
    </row>
    <row r="59" spans="1:15" x14ac:dyDescent="0.25">
      <c r="A59" t="s">
        <v>34</v>
      </c>
      <c r="B59">
        <v>2017</v>
      </c>
      <c r="C59" t="s">
        <v>43</v>
      </c>
      <c r="D59" s="19">
        <v>43009</v>
      </c>
      <c r="E59">
        <v>1779.6999999999998</v>
      </c>
      <c r="F59">
        <v>151.6</v>
      </c>
      <c r="G59">
        <v>416.90000000000003</v>
      </c>
      <c r="H59">
        <v>132.19999999999999</v>
      </c>
      <c r="I59">
        <v>270.89999999999998</v>
      </c>
      <c r="J59">
        <v>131.30000000000001</v>
      </c>
      <c r="K59">
        <v>117.8</v>
      </c>
      <c r="L59">
        <v>137.9</v>
      </c>
      <c r="M59">
        <v>254.60000000000002</v>
      </c>
      <c r="N59">
        <v>127.7</v>
      </c>
      <c r="O59">
        <v>136.1</v>
      </c>
    </row>
    <row r="60" spans="1:15" x14ac:dyDescent="0.25">
      <c r="A60" t="s">
        <v>34</v>
      </c>
      <c r="B60">
        <v>2017</v>
      </c>
      <c r="C60" t="s">
        <v>45</v>
      </c>
      <c r="D60" s="19">
        <v>43040</v>
      </c>
      <c r="E60">
        <v>1808.2</v>
      </c>
      <c r="F60">
        <v>153.19999999999999</v>
      </c>
      <c r="G60">
        <v>419.6</v>
      </c>
      <c r="H60">
        <v>135.30000000000001</v>
      </c>
      <c r="I60">
        <v>273</v>
      </c>
      <c r="J60">
        <v>132.6</v>
      </c>
      <c r="K60">
        <v>118.3</v>
      </c>
      <c r="L60">
        <v>138.6</v>
      </c>
      <c r="M60">
        <v>255.7</v>
      </c>
      <c r="N60">
        <v>128.4</v>
      </c>
      <c r="O60">
        <v>137.6</v>
      </c>
    </row>
    <row r="61" spans="1:15" x14ac:dyDescent="0.25">
      <c r="A61" t="s">
        <v>34</v>
      </c>
      <c r="B61">
        <v>2017</v>
      </c>
      <c r="C61" t="s">
        <v>46</v>
      </c>
      <c r="D61" s="19">
        <v>43070</v>
      </c>
      <c r="E61">
        <v>1794.9999999999998</v>
      </c>
      <c r="F61">
        <v>154.19999999999999</v>
      </c>
      <c r="G61">
        <v>420.2</v>
      </c>
      <c r="H61">
        <v>136.6</v>
      </c>
      <c r="I61">
        <v>273.79999999999995</v>
      </c>
      <c r="J61">
        <v>133.1</v>
      </c>
      <c r="K61">
        <v>118.5</v>
      </c>
      <c r="L61">
        <v>138.5</v>
      </c>
      <c r="M61">
        <v>255.5</v>
      </c>
      <c r="N61">
        <v>128.6</v>
      </c>
      <c r="O61">
        <v>137.19999999999999</v>
      </c>
    </row>
    <row r="62" spans="1:15" x14ac:dyDescent="0.25">
      <c r="A62" t="s">
        <v>34</v>
      </c>
      <c r="B62">
        <v>2018</v>
      </c>
      <c r="C62" t="s">
        <v>31</v>
      </c>
      <c r="D62" s="19">
        <v>43101</v>
      </c>
      <c r="E62">
        <v>1779.9</v>
      </c>
      <c r="F62">
        <v>154.69999999999999</v>
      </c>
      <c r="G62">
        <v>421.3</v>
      </c>
      <c r="H62">
        <v>136.6</v>
      </c>
      <c r="I62">
        <v>275.3</v>
      </c>
      <c r="J62">
        <v>133.30000000000001</v>
      </c>
      <c r="K62">
        <v>119.3</v>
      </c>
      <c r="L62">
        <v>139</v>
      </c>
      <c r="M62">
        <v>257</v>
      </c>
      <c r="N62">
        <v>129.1</v>
      </c>
      <c r="O62">
        <v>136.9</v>
      </c>
    </row>
    <row r="63" spans="1:15" x14ac:dyDescent="0.25">
      <c r="A63" t="s">
        <v>34</v>
      </c>
      <c r="B63">
        <v>2018</v>
      </c>
      <c r="C63" t="s">
        <v>35</v>
      </c>
      <c r="D63" s="19">
        <v>43132</v>
      </c>
      <c r="E63">
        <v>1760.3999999999996</v>
      </c>
      <c r="F63">
        <v>154.9</v>
      </c>
      <c r="G63">
        <v>422</v>
      </c>
      <c r="H63">
        <v>136.69999999999999</v>
      </c>
      <c r="I63">
        <v>276.5</v>
      </c>
      <c r="J63">
        <v>133.80000000000001</v>
      </c>
      <c r="K63">
        <v>120.2</v>
      </c>
      <c r="L63">
        <v>139</v>
      </c>
      <c r="M63">
        <v>257.60000000000002</v>
      </c>
      <c r="N63">
        <v>129.6</v>
      </c>
      <c r="O63">
        <v>136.4</v>
      </c>
    </row>
    <row r="64" spans="1:15" x14ac:dyDescent="0.25">
      <c r="A64" t="s">
        <v>34</v>
      </c>
      <c r="B64">
        <v>2018</v>
      </c>
      <c r="C64" t="s">
        <v>36</v>
      </c>
      <c r="D64" s="19">
        <v>43160</v>
      </c>
      <c r="E64">
        <v>1756</v>
      </c>
      <c r="F64">
        <v>156.30000000000001</v>
      </c>
      <c r="G64">
        <v>423.6</v>
      </c>
      <c r="H64">
        <v>136.5</v>
      </c>
      <c r="I64">
        <v>277.60000000000002</v>
      </c>
      <c r="J64">
        <v>134.30000000000001</v>
      </c>
      <c r="K64">
        <v>121</v>
      </c>
      <c r="L64">
        <v>139.80000000000001</v>
      </c>
      <c r="M64">
        <v>258.60000000000002</v>
      </c>
      <c r="N64">
        <v>130.30000000000001</v>
      </c>
      <c r="O64">
        <v>136.5</v>
      </c>
    </row>
    <row r="65" spans="1:15" x14ac:dyDescent="0.25">
      <c r="A65" t="s">
        <v>34</v>
      </c>
      <c r="B65">
        <v>2018</v>
      </c>
      <c r="C65" t="s">
        <v>37</v>
      </c>
      <c r="D65" s="19">
        <v>43191</v>
      </c>
      <c r="E65">
        <v>1757.1000000000001</v>
      </c>
      <c r="F65">
        <v>156.9</v>
      </c>
      <c r="G65">
        <v>426</v>
      </c>
      <c r="H65">
        <v>136.5</v>
      </c>
      <c r="I65">
        <v>279.5</v>
      </c>
      <c r="J65">
        <v>135.19999999999999</v>
      </c>
      <c r="K65">
        <v>121.9</v>
      </c>
      <c r="L65">
        <v>141.4</v>
      </c>
      <c r="M65">
        <v>260.5</v>
      </c>
      <c r="N65">
        <v>131.30000000000001</v>
      </c>
      <c r="O65">
        <v>137.1</v>
      </c>
    </row>
    <row r="66" spans="1:15" x14ac:dyDescent="0.25">
      <c r="A66" t="s">
        <v>34</v>
      </c>
      <c r="B66">
        <v>2018</v>
      </c>
      <c r="C66" t="s">
        <v>38</v>
      </c>
      <c r="D66" s="19">
        <v>43221</v>
      </c>
      <c r="E66">
        <v>1759.8</v>
      </c>
      <c r="F66">
        <v>157.9</v>
      </c>
      <c r="G66">
        <v>428.09999999999997</v>
      </c>
      <c r="H66">
        <v>136.9</v>
      </c>
      <c r="I66">
        <v>280.60000000000002</v>
      </c>
      <c r="J66">
        <v>136</v>
      </c>
      <c r="K66">
        <v>122.9</v>
      </c>
      <c r="L66">
        <v>142.1</v>
      </c>
      <c r="M66">
        <v>261.70000000000005</v>
      </c>
      <c r="N66">
        <v>132.1</v>
      </c>
      <c r="O66">
        <v>137.80000000000001</v>
      </c>
    </row>
    <row r="67" spans="1:15" x14ac:dyDescent="0.25">
      <c r="A67" t="s">
        <v>34</v>
      </c>
      <c r="B67">
        <v>2018</v>
      </c>
      <c r="C67" t="s">
        <v>39</v>
      </c>
      <c r="D67" s="19">
        <v>43252</v>
      </c>
      <c r="E67">
        <v>1774.1000000000001</v>
      </c>
      <c r="F67">
        <v>158.30000000000001</v>
      </c>
      <c r="G67">
        <v>429.7</v>
      </c>
      <c r="H67">
        <v>138.1</v>
      </c>
      <c r="I67">
        <v>280.39999999999998</v>
      </c>
      <c r="J67">
        <v>136.19999999999999</v>
      </c>
      <c r="K67">
        <v>123.7</v>
      </c>
      <c r="L67">
        <v>142.80000000000001</v>
      </c>
      <c r="M67">
        <v>262.7</v>
      </c>
      <c r="N67">
        <v>132.6</v>
      </c>
      <c r="O67">
        <v>138.5</v>
      </c>
    </row>
    <row r="68" spans="1:15" x14ac:dyDescent="0.25">
      <c r="A68" t="s">
        <v>34</v>
      </c>
      <c r="B68">
        <v>2018</v>
      </c>
      <c r="C68" t="s">
        <v>40</v>
      </c>
      <c r="D68" s="19">
        <v>43282</v>
      </c>
      <c r="E68">
        <v>1795.3</v>
      </c>
      <c r="F68">
        <v>157.5</v>
      </c>
      <c r="G68">
        <v>430.80000000000007</v>
      </c>
      <c r="H68">
        <v>139.69999999999999</v>
      </c>
      <c r="I68">
        <v>282.2</v>
      </c>
      <c r="J68">
        <v>137</v>
      </c>
      <c r="K68">
        <v>123.6</v>
      </c>
      <c r="L68">
        <v>144.69999999999999</v>
      </c>
      <c r="M68">
        <v>263.2</v>
      </c>
      <c r="N68">
        <v>133.19999999999999</v>
      </c>
      <c r="O68">
        <v>139.80000000000001</v>
      </c>
    </row>
    <row r="69" spans="1:15" x14ac:dyDescent="0.25">
      <c r="A69" t="s">
        <v>34</v>
      </c>
      <c r="B69">
        <v>2018</v>
      </c>
      <c r="C69" t="s">
        <v>41</v>
      </c>
      <c r="D69" s="19">
        <v>43313</v>
      </c>
      <c r="E69">
        <v>1798.7000000000003</v>
      </c>
      <c r="F69">
        <v>157.9</v>
      </c>
      <c r="G69">
        <v>432.20000000000005</v>
      </c>
      <c r="H69">
        <v>140.9</v>
      </c>
      <c r="I69">
        <v>284</v>
      </c>
      <c r="J69">
        <v>137.69999999999999</v>
      </c>
      <c r="K69">
        <v>124.3</v>
      </c>
      <c r="L69">
        <v>146</v>
      </c>
      <c r="M69">
        <v>263.7</v>
      </c>
      <c r="N69">
        <v>133.9</v>
      </c>
      <c r="O69">
        <v>140.4</v>
      </c>
    </row>
    <row r="70" spans="1:15" x14ac:dyDescent="0.25">
      <c r="A70" t="s">
        <v>34</v>
      </c>
      <c r="B70">
        <v>2018</v>
      </c>
      <c r="C70" t="s">
        <v>42</v>
      </c>
      <c r="D70" s="19">
        <v>43344</v>
      </c>
      <c r="E70">
        <v>1779.5</v>
      </c>
      <c r="F70">
        <v>159.19999999999999</v>
      </c>
      <c r="G70">
        <v>433.29999999999995</v>
      </c>
      <c r="H70">
        <v>142.30000000000001</v>
      </c>
      <c r="I70">
        <v>285</v>
      </c>
      <c r="J70">
        <v>138.4</v>
      </c>
      <c r="K70">
        <v>126</v>
      </c>
      <c r="L70">
        <v>146.19999999999999</v>
      </c>
      <c r="M70">
        <v>265.39999999999998</v>
      </c>
      <c r="N70">
        <v>134.69999999999999</v>
      </c>
      <c r="O70">
        <v>140.19999999999999</v>
      </c>
    </row>
    <row r="71" spans="1:15" x14ac:dyDescent="0.25">
      <c r="A71" t="s">
        <v>34</v>
      </c>
      <c r="B71">
        <v>2018</v>
      </c>
      <c r="C71" t="s">
        <v>43</v>
      </c>
      <c r="D71" s="19">
        <v>43374</v>
      </c>
      <c r="E71">
        <v>1776.2</v>
      </c>
      <c r="F71">
        <v>162.6</v>
      </c>
      <c r="G71">
        <v>434</v>
      </c>
      <c r="H71">
        <v>145.30000000000001</v>
      </c>
      <c r="I71">
        <v>289.10000000000002</v>
      </c>
      <c r="J71">
        <v>142.1</v>
      </c>
      <c r="K71">
        <v>125.5</v>
      </c>
      <c r="L71">
        <v>147.80000000000001</v>
      </c>
      <c r="M71">
        <v>268.5</v>
      </c>
      <c r="N71">
        <v>136.30000000000001</v>
      </c>
      <c r="O71">
        <v>140.80000000000001</v>
      </c>
    </row>
    <row r="72" spans="1:15" x14ac:dyDescent="0.25">
      <c r="A72" t="s">
        <v>34</v>
      </c>
      <c r="B72">
        <v>2018</v>
      </c>
      <c r="C72" t="s">
        <v>45</v>
      </c>
      <c r="D72" s="19">
        <v>43405</v>
      </c>
      <c r="E72">
        <v>1775.7000000000003</v>
      </c>
      <c r="F72">
        <v>162.6</v>
      </c>
      <c r="G72">
        <v>433.8</v>
      </c>
      <c r="H72">
        <v>145.1</v>
      </c>
      <c r="I72">
        <v>289.10000000000002</v>
      </c>
      <c r="J72">
        <v>142.1</v>
      </c>
      <c r="K72">
        <v>125.5</v>
      </c>
      <c r="L72">
        <v>147.80000000000001</v>
      </c>
      <c r="M72">
        <v>268.5</v>
      </c>
      <c r="N72">
        <v>136.30000000000001</v>
      </c>
      <c r="O72">
        <v>140.80000000000001</v>
      </c>
    </row>
    <row r="73" spans="1:15" x14ac:dyDescent="0.25">
      <c r="A73" t="s">
        <v>34</v>
      </c>
      <c r="B73">
        <v>2018</v>
      </c>
      <c r="C73" t="s">
        <v>46</v>
      </c>
      <c r="D73" s="19">
        <v>43435</v>
      </c>
      <c r="E73">
        <v>1762.7999999999997</v>
      </c>
      <c r="F73">
        <v>163</v>
      </c>
      <c r="G73">
        <v>434.3</v>
      </c>
      <c r="H73">
        <v>142.69999999999999</v>
      </c>
      <c r="I73">
        <v>289.7</v>
      </c>
      <c r="J73">
        <v>144.9</v>
      </c>
      <c r="K73">
        <v>123.6</v>
      </c>
      <c r="L73">
        <v>150.1</v>
      </c>
      <c r="M73">
        <v>269</v>
      </c>
      <c r="N73">
        <v>136.80000000000001</v>
      </c>
      <c r="O73">
        <v>140.1</v>
      </c>
    </row>
    <row r="74" spans="1:15" x14ac:dyDescent="0.25">
      <c r="A74" t="s">
        <v>34</v>
      </c>
      <c r="B74">
        <v>2019</v>
      </c>
      <c r="C74" t="s">
        <v>31</v>
      </c>
      <c r="D74" s="19">
        <v>43466</v>
      </c>
      <c r="E74">
        <v>1753.3999999999999</v>
      </c>
      <c r="F74">
        <v>163.19999999999999</v>
      </c>
      <c r="G74">
        <v>433</v>
      </c>
      <c r="H74">
        <v>139.5</v>
      </c>
      <c r="I74">
        <v>291.29999999999995</v>
      </c>
      <c r="J74">
        <v>145.1</v>
      </c>
      <c r="K74">
        <v>123.3</v>
      </c>
      <c r="L74">
        <v>150.19999999999999</v>
      </c>
      <c r="M74">
        <v>269.5</v>
      </c>
      <c r="N74">
        <v>136.9</v>
      </c>
      <c r="O74">
        <v>139.6</v>
      </c>
    </row>
    <row r="75" spans="1:15" x14ac:dyDescent="0.25">
      <c r="A75" t="s">
        <v>34</v>
      </c>
      <c r="B75">
        <v>2019</v>
      </c>
      <c r="C75" t="s">
        <v>35</v>
      </c>
      <c r="D75" s="19">
        <v>43497</v>
      </c>
      <c r="E75">
        <v>1757.1</v>
      </c>
      <c r="F75">
        <v>163.4</v>
      </c>
      <c r="G75">
        <v>433.9</v>
      </c>
      <c r="H75">
        <v>138.4</v>
      </c>
      <c r="I75">
        <v>292.2</v>
      </c>
      <c r="J75">
        <v>145.6</v>
      </c>
      <c r="K75">
        <v>123.9</v>
      </c>
      <c r="L75">
        <v>150.30000000000001</v>
      </c>
      <c r="M75">
        <v>271.2</v>
      </c>
      <c r="N75">
        <v>137.4</v>
      </c>
      <c r="O75">
        <v>139.9</v>
      </c>
    </row>
    <row r="76" spans="1:15" x14ac:dyDescent="0.25">
      <c r="A76" t="s">
        <v>34</v>
      </c>
      <c r="B76">
        <v>2019</v>
      </c>
      <c r="C76" t="s">
        <v>36</v>
      </c>
      <c r="D76" s="19">
        <v>43525</v>
      </c>
      <c r="E76">
        <v>1762.9</v>
      </c>
      <c r="F76">
        <v>163.5</v>
      </c>
      <c r="G76">
        <v>434.5</v>
      </c>
      <c r="H76">
        <v>139.69999999999999</v>
      </c>
      <c r="I76">
        <v>292.8</v>
      </c>
      <c r="J76">
        <v>146.19999999999999</v>
      </c>
      <c r="K76">
        <v>124.6</v>
      </c>
      <c r="L76">
        <v>150.30000000000001</v>
      </c>
      <c r="M76">
        <v>271.10000000000002</v>
      </c>
      <c r="N76">
        <v>137.69999999999999</v>
      </c>
      <c r="O76">
        <v>140.4</v>
      </c>
    </row>
    <row r="77" spans="1:15" x14ac:dyDescent="0.25">
      <c r="A77" t="s">
        <v>34</v>
      </c>
      <c r="B77">
        <v>2019</v>
      </c>
      <c r="C77" t="s">
        <v>38</v>
      </c>
      <c r="D77" s="19">
        <v>43586</v>
      </c>
      <c r="E77">
        <v>1791.9000000000003</v>
      </c>
      <c r="F77">
        <v>164.1</v>
      </c>
      <c r="G77">
        <v>436.1</v>
      </c>
      <c r="H77">
        <v>140.30000000000001</v>
      </c>
      <c r="I77">
        <v>293.79999999999995</v>
      </c>
      <c r="J77">
        <v>146.9</v>
      </c>
      <c r="K77">
        <v>124.9</v>
      </c>
      <c r="L77">
        <v>151.6</v>
      </c>
      <c r="M77">
        <v>272.60000000000002</v>
      </c>
      <c r="N77">
        <v>138.19999999999999</v>
      </c>
      <c r="O77">
        <v>142</v>
      </c>
    </row>
    <row r="78" spans="1:15" x14ac:dyDescent="0.25">
      <c r="A78" t="s">
        <v>34</v>
      </c>
      <c r="B78">
        <v>2019</v>
      </c>
      <c r="C78" t="s">
        <v>39</v>
      </c>
      <c r="D78" s="19">
        <v>43617</v>
      </c>
      <c r="E78">
        <v>1814.1000000000001</v>
      </c>
      <c r="F78">
        <v>164.9</v>
      </c>
      <c r="G78">
        <v>436.4</v>
      </c>
      <c r="H78">
        <v>141.19999999999999</v>
      </c>
      <c r="I78">
        <v>293.20000000000005</v>
      </c>
      <c r="J78">
        <v>147.4</v>
      </c>
      <c r="K78">
        <v>124.6</v>
      </c>
      <c r="L78">
        <v>152.5</v>
      </c>
      <c r="M78">
        <v>273.89999999999998</v>
      </c>
      <c r="N78">
        <v>138.6</v>
      </c>
      <c r="O78">
        <v>142.9</v>
      </c>
    </row>
    <row r="79" spans="1:15" x14ac:dyDescent="0.25">
      <c r="A79" t="s">
        <v>34</v>
      </c>
      <c r="B79">
        <v>2019</v>
      </c>
      <c r="C79" t="s">
        <v>40</v>
      </c>
      <c r="D79" s="19">
        <v>43647</v>
      </c>
      <c r="E79">
        <v>1837.5</v>
      </c>
      <c r="F79">
        <v>165.2</v>
      </c>
      <c r="G79">
        <v>437</v>
      </c>
      <c r="H79">
        <v>139.30000000000001</v>
      </c>
      <c r="I79">
        <v>294.79999999999995</v>
      </c>
      <c r="J79">
        <v>147.9</v>
      </c>
      <c r="K79">
        <v>125.6</v>
      </c>
      <c r="L79">
        <v>154</v>
      </c>
      <c r="M79">
        <v>276.2</v>
      </c>
      <c r="N79">
        <v>139.5</v>
      </c>
      <c r="O79">
        <v>144.19999999999999</v>
      </c>
    </row>
    <row r="80" spans="1:15" x14ac:dyDescent="0.25">
      <c r="A80" t="s">
        <v>34</v>
      </c>
      <c r="B80">
        <v>2019</v>
      </c>
      <c r="C80" t="s">
        <v>41</v>
      </c>
      <c r="D80" s="19">
        <v>43678</v>
      </c>
      <c r="E80">
        <v>1846.5</v>
      </c>
      <c r="F80">
        <v>165.8</v>
      </c>
      <c r="G80">
        <v>437.6</v>
      </c>
      <c r="H80">
        <v>138.5</v>
      </c>
      <c r="I80">
        <v>296.10000000000002</v>
      </c>
      <c r="J80">
        <v>148.5</v>
      </c>
      <c r="K80">
        <v>125.8</v>
      </c>
      <c r="L80">
        <v>154.9</v>
      </c>
      <c r="M80">
        <v>279.3</v>
      </c>
      <c r="N80">
        <v>140.19999999999999</v>
      </c>
      <c r="O80">
        <v>145</v>
      </c>
    </row>
    <row r="81" spans="1:15" x14ac:dyDescent="0.25">
      <c r="A81" t="s">
        <v>34</v>
      </c>
      <c r="B81">
        <v>2019</v>
      </c>
      <c r="C81" t="s">
        <v>42</v>
      </c>
      <c r="D81" s="19">
        <v>43709</v>
      </c>
      <c r="E81">
        <v>1857.6999999999998</v>
      </c>
      <c r="F81">
        <v>166.5</v>
      </c>
      <c r="G81">
        <v>437.69999999999993</v>
      </c>
      <c r="H81">
        <v>139.19999999999999</v>
      </c>
      <c r="I81">
        <v>296.79999999999995</v>
      </c>
      <c r="J81">
        <v>149</v>
      </c>
      <c r="K81">
        <v>126.1</v>
      </c>
      <c r="L81">
        <v>155.19999999999999</v>
      </c>
      <c r="M81">
        <v>281</v>
      </c>
      <c r="N81">
        <v>140.69999999999999</v>
      </c>
      <c r="O81">
        <v>145.80000000000001</v>
      </c>
    </row>
    <row r="82" spans="1:15" x14ac:dyDescent="0.25">
      <c r="A82" t="s">
        <v>34</v>
      </c>
      <c r="B82">
        <v>2019</v>
      </c>
      <c r="C82" t="s">
        <v>43</v>
      </c>
      <c r="D82" s="19">
        <v>43739</v>
      </c>
      <c r="E82">
        <v>1885.5999999999997</v>
      </c>
      <c r="F82">
        <v>167.1</v>
      </c>
      <c r="G82">
        <v>438.40000000000003</v>
      </c>
      <c r="H82">
        <v>140.6</v>
      </c>
      <c r="I82">
        <v>298</v>
      </c>
      <c r="J82">
        <v>149.4</v>
      </c>
      <c r="K82">
        <v>126.3</v>
      </c>
      <c r="L82">
        <v>155.4</v>
      </c>
      <c r="M82">
        <v>281.7</v>
      </c>
      <c r="N82">
        <v>141</v>
      </c>
      <c r="O82">
        <v>147.19999999999999</v>
      </c>
    </row>
    <row r="83" spans="1:15" x14ac:dyDescent="0.25">
      <c r="A83" t="s">
        <v>34</v>
      </c>
      <c r="B83">
        <v>2019</v>
      </c>
      <c r="C83" t="s">
        <v>45</v>
      </c>
      <c r="D83" s="19">
        <v>43770</v>
      </c>
      <c r="E83">
        <v>1910.9</v>
      </c>
      <c r="F83">
        <v>167.9</v>
      </c>
      <c r="G83">
        <v>439.5</v>
      </c>
      <c r="H83">
        <v>142.30000000000001</v>
      </c>
      <c r="I83">
        <v>298.8</v>
      </c>
      <c r="J83">
        <v>149.9</v>
      </c>
      <c r="K83">
        <v>126.6</v>
      </c>
      <c r="L83">
        <v>155.5</v>
      </c>
      <c r="M83">
        <v>282.39999999999998</v>
      </c>
      <c r="N83">
        <v>141.30000000000001</v>
      </c>
      <c r="O83">
        <v>148.6</v>
      </c>
    </row>
    <row r="84" spans="1:15" x14ac:dyDescent="0.25">
      <c r="A84" t="s">
        <v>34</v>
      </c>
      <c r="B84">
        <v>2019</v>
      </c>
      <c r="C84" t="s">
        <v>46</v>
      </c>
      <c r="D84" s="19">
        <v>43800</v>
      </c>
      <c r="E84">
        <v>1946.1000000000001</v>
      </c>
      <c r="F84">
        <v>168.5</v>
      </c>
      <c r="G84">
        <v>440.6</v>
      </c>
      <c r="H84">
        <v>143.69999999999999</v>
      </c>
      <c r="I84">
        <v>298.60000000000002</v>
      </c>
      <c r="J84">
        <v>150.4</v>
      </c>
      <c r="K84">
        <v>129.80000000000001</v>
      </c>
      <c r="L84">
        <v>155.69999999999999</v>
      </c>
      <c r="M84">
        <v>282.70000000000005</v>
      </c>
      <c r="N84">
        <v>142.5</v>
      </c>
      <c r="O84">
        <v>150.4</v>
      </c>
    </row>
    <row r="85" spans="1:15" x14ac:dyDescent="0.25">
      <c r="A85" t="s">
        <v>34</v>
      </c>
      <c r="B85">
        <v>2020</v>
      </c>
      <c r="C85" t="s">
        <v>31</v>
      </c>
      <c r="D85" s="19">
        <v>43831</v>
      </c>
      <c r="E85">
        <v>1940.3999999999999</v>
      </c>
      <c r="F85">
        <v>169.2</v>
      </c>
      <c r="G85">
        <v>441.2</v>
      </c>
      <c r="H85">
        <v>144.6</v>
      </c>
      <c r="I85">
        <v>300.10000000000002</v>
      </c>
      <c r="J85">
        <v>151.19999999999999</v>
      </c>
      <c r="K85">
        <v>130.9</v>
      </c>
      <c r="L85">
        <v>156.1</v>
      </c>
      <c r="M85">
        <v>285.10000000000002</v>
      </c>
      <c r="N85">
        <v>143.4</v>
      </c>
      <c r="O85">
        <v>150.19999999999999</v>
      </c>
    </row>
    <row r="86" spans="1:15" x14ac:dyDescent="0.25">
      <c r="A86" t="s">
        <v>34</v>
      </c>
      <c r="B86">
        <v>2020</v>
      </c>
      <c r="C86" t="s">
        <v>35</v>
      </c>
      <c r="D86" s="19">
        <v>43862</v>
      </c>
      <c r="E86">
        <v>1911.6</v>
      </c>
      <c r="F86">
        <v>170.1</v>
      </c>
      <c r="G86">
        <v>442</v>
      </c>
      <c r="H86">
        <v>147.19999999999999</v>
      </c>
      <c r="I86">
        <v>301.20000000000005</v>
      </c>
      <c r="J86">
        <v>151.69999999999999</v>
      </c>
      <c r="K86">
        <v>130.30000000000001</v>
      </c>
      <c r="L86">
        <v>156.19999999999999</v>
      </c>
      <c r="M86">
        <v>286.60000000000002</v>
      </c>
      <c r="N86">
        <v>143.6</v>
      </c>
      <c r="O86">
        <v>149.1</v>
      </c>
    </row>
    <row r="87" spans="1:15" x14ac:dyDescent="0.25">
      <c r="A87" t="s">
        <v>34</v>
      </c>
      <c r="B87">
        <v>2020</v>
      </c>
      <c r="C87" t="s">
        <v>36</v>
      </c>
      <c r="D87" s="19">
        <v>43891</v>
      </c>
      <c r="E87">
        <v>1895.4</v>
      </c>
      <c r="F87">
        <v>171.2</v>
      </c>
      <c r="G87">
        <v>442.90000000000003</v>
      </c>
      <c r="H87">
        <v>148.9</v>
      </c>
      <c r="I87">
        <v>300.89999999999998</v>
      </c>
      <c r="J87">
        <v>152.30000000000001</v>
      </c>
      <c r="K87">
        <v>129.9</v>
      </c>
      <c r="L87">
        <v>156.1</v>
      </c>
      <c r="M87">
        <v>288.89999999999998</v>
      </c>
      <c r="N87">
        <v>143.80000000000001</v>
      </c>
      <c r="O87">
        <v>148.6</v>
      </c>
    </row>
    <row r="88" spans="1:15" x14ac:dyDescent="0.25">
      <c r="A88" t="s">
        <v>34</v>
      </c>
      <c r="B88">
        <v>2020</v>
      </c>
      <c r="C88" t="s">
        <v>37</v>
      </c>
      <c r="D88" s="19">
        <v>43922</v>
      </c>
      <c r="E88">
        <v>1622.7</v>
      </c>
      <c r="F88" t="s">
        <v>32</v>
      </c>
      <c r="G88">
        <v>0</v>
      </c>
      <c r="H88">
        <v>144.1</v>
      </c>
      <c r="I88">
        <v>155.6</v>
      </c>
      <c r="J88">
        <v>150.69999999999999</v>
      </c>
      <c r="K88" t="s">
        <v>32</v>
      </c>
      <c r="L88" t="s">
        <v>32</v>
      </c>
      <c r="M88">
        <v>0</v>
      </c>
      <c r="N88" t="s">
        <v>32</v>
      </c>
      <c r="O88" t="s">
        <v>32</v>
      </c>
    </row>
    <row r="89" spans="1:15" x14ac:dyDescent="0.25">
      <c r="A89" t="s">
        <v>34</v>
      </c>
      <c r="B89">
        <v>2020</v>
      </c>
      <c r="C89" t="s">
        <v>38</v>
      </c>
      <c r="D89" s="19">
        <v>43952</v>
      </c>
      <c r="E89">
        <v>0</v>
      </c>
      <c r="F89" t="s">
        <v>32</v>
      </c>
      <c r="G89">
        <v>0</v>
      </c>
      <c r="H89" t="s">
        <v>32</v>
      </c>
      <c r="I89">
        <v>0</v>
      </c>
      <c r="J89" t="s">
        <v>32</v>
      </c>
      <c r="K89" t="s">
        <v>32</v>
      </c>
      <c r="L89" t="s">
        <v>32</v>
      </c>
      <c r="M89">
        <v>0</v>
      </c>
      <c r="N89" t="s">
        <v>32</v>
      </c>
      <c r="O89" t="s">
        <v>32</v>
      </c>
    </row>
    <row r="90" spans="1:15" x14ac:dyDescent="0.25">
      <c r="A90" t="s">
        <v>34</v>
      </c>
      <c r="B90">
        <v>2020</v>
      </c>
      <c r="C90" t="s">
        <v>39</v>
      </c>
      <c r="D90" s="19">
        <v>43983</v>
      </c>
      <c r="E90">
        <v>1966.8000000000002</v>
      </c>
      <c r="F90">
        <v>183.5</v>
      </c>
      <c r="G90">
        <v>448.29999999999995</v>
      </c>
      <c r="H90">
        <v>141.9</v>
      </c>
      <c r="I90">
        <v>301.10000000000002</v>
      </c>
      <c r="J90">
        <v>154.4</v>
      </c>
      <c r="K90">
        <v>135</v>
      </c>
      <c r="L90">
        <v>156.4</v>
      </c>
      <c r="M90">
        <v>299.89999999999998</v>
      </c>
      <c r="N90">
        <v>147</v>
      </c>
      <c r="O90">
        <v>151.80000000000001</v>
      </c>
    </row>
    <row r="91" spans="1:15" x14ac:dyDescent="0.25">
      <c r="A91" t="s">
        <v>34</v>
      </c>
      <c r="B91">
        <v>2020</v>
      </c>
      <c r="C91" t="s">
        <v>40</v>
      </c>
      <c r="D91" s="19">
        <v>44013</v>
      </c>
      <c r="E91">
        <v>1966.8000000000002</v>
      </c>
      <c r="F91">
        <v>183.5</v>
      </c>
      <c r="G91">
        <v>448.29999999999995</v>
      </c>
      <c r="H91">
        <v>141.9</v>
      </c>
      <c r="I91">
        <v>301.10000000000002</v>
      </c>
      <c r="J91">
        <v>154.4</v>
      </c>
      <c r="K91">
        <v>135</v>
      </c>
      <c r="L91">
        <v>156.4</v>
      </c>
      <c r="M91">
        <v>299.89999999999998</v>
      </c>
      <c r="N91">
        <v>147</v>
      </c>
      <c r="O91">
        <v>151.80000000000001</v>
      </c>
    </row>
    <row r="92" spans="1:15" x14ac:dyDescent="0.25">
      <c r="A92" t="s">
        <v>34</v>
      </c>
      <c r="B92">
        <v>2020</v>
      </c>
      <c r="C92" t="s">
        <v>41</v>
      </c>
      <c r="D92" s="19">
        <v>44044</v>
      </c>
      <c r="E92">
        <v>1995.1999999999998</v>
      </c>
      <c r="F92">
        <v>182.6</v>
      </c>
      <c r="G92">
        <v>448.2</v>
      </c>
      <c r="H92">
        <v>143</v>
      </c>
      <c r="I92">
        <v>303.89999999999998</v>
      </c>
      <c r="J92">
        <v>155</v>
      </c>
      <c r="K92">
        <v>138.5</v>
      </c>
      <c r="L92">
        <v>158.5</v>
      </c>
      <c r="M92">
        <v>300.3</v>
      </c>
      <c r="N92">
        <v>149</v>
      </c>
      <c r="O92">
        <v>153.9</v>
      </c>
    </row>
    <row r="93" spans="1:15" x14ac:dyDescent="0.25">
      <c r="A93" t="s">
        <v>34</v>
      </c>
      <c r="B93">
        <v>2020</v>
      </c>
      <c r="C93" t="s">
        <v>42</v>
      </c>
      <c r="D93" s="19">
        <v>44075</v>
      </c>
      <c r="E93">
        <v>2007</v>
      </c>
      <c r="F93">
        <v>184.4</v>
      </c>
      <c r="G93">
        <v>449.70000000000005</v>
      </c>
      <c r="H93">
        <v>142.9</v>
      </c>
      <c r="I93">
        <v>305</v>
      </c>
      <c r="J93">
        <v>155.6</v>
      </c>
      <c r="K93">
        <v>139.6</v>
      </c>
      <c r="L93">
        <v>157.5</v>
      </c>
      <c r="M93">
        <v>305</v>
      </c>
      <c r="N93">
        <v>150</v>
      </c>
      <c r="O93">
        <v>154.69999999999999</v>
      </c>
    </row>
    <row r="94" spans="1:15" x14ac:dyDescent="0.25">
      <c r="A94" t="s">
        <v>34</v>
      </c>
      <c r="B94">
        <v>2020</v>
      </c>
      <c r="C94" t="s">
        <v>43</v>
      </c>
      <c r="D94" s="19">
        <v>44105</v>
      </c>
      <c r="E94">
        <v>2048.6000000000004</v>
      </c>
      <c r="F94">
        <v>184.3</v>
      </c>
      <c r="G94">
        <v>450.59999999999997</v>
      </c>
      <c r="H94">
        <v>143.1</v>
      </c>
      <c r="I94">
        <v>305.2</v>
      </c>
      <c r="J94">
        <v>156.30000000000001</v>
      </c>
      <c r="K94">
        <v>140.6</v>
      </c>
      <c r="L94">
        <v>158.5</v>
      </c>
      <c r="M94">
        <v>303.5</v>
      </c>
      <c r="N94">
        <v>150.4</v>
      </c>
      <c r="O94">
        <v>156.4</v>
      </c>
    </row>
    <row r="95" spans="1:15" x14ac:dyDescent="0.25">
      <c r="A95" t="s">
        <v>34</v>
      </c>
      <c r="B95">
        <v>2020</v>
      </c>
      <c r="C95" t="s">
        <v>45</v>
      </c>
      <c r="D95" s="19">
        <v>44136</v>
      </c>
      <c r="E95">
        <v>2095.6</v>
      </c>
      <c r="F95">
        <v>184.8</v>
      </c>
      <c r="G95">
        <v>452.00000000000006</v>
      </c>
      <c r="H95">
        <v>143.6</v>
      </c>
      <c r="I95">
        <v>307.2</v>
      </c>
      <c r="J95">
        <v>157.19999999999999</v>
      </c>
      <c r="K95">
        <v>140.4</v>
      </c>
      <c r="L95">
        <v>158.6</v>
      </c>
      <c r="M95">
        <v>305.3</v>
      </c>
      <c r="N95">
        <v>150.69999999999999</v>
      </c>
      <c r="O95">
        <v>158.4</v>
      </c>
    </row>
    <row r="96" spans="1:15" x14ac:dyDescent="0.25">
      <c r="A96" t="s">
        <v>34</v>
      </c>
      <c r="B96">
        <v>2020</v>
      </c>
      <c r="C96" t="s">
        <v>46</v>
      </c>
      <c r="D96" s="19">
        <v>44166</v>
      </c>
      <c r="E96">
        <v>2109.1</v>
      </c>
      <c r="F96">
        <v>185.4</v>
      </c>
      <c r="G96">
        <v>454</v>
      </c>
      <c r="H96">
        <v>144.6</v>
      </c>
      <c r="I96">
        <v>308.10000000000002</v>
      </c>
      <c r="J96">
        <v>158.30000000000001</v>
      </c>
      <c r="K96">
        <v>140.69999999999999</v>
      </c>
      <c r="L96">
        <v>159.4</v>
      </c>
      <c r="M96">
        <v>305.60000000000002</v>
      </c>
      <c r="N96">
        <v>151.19999999999999</v>
      </c>
      <c r="O96">
        <v>158.9</v>
      </c>
    </row>
    <row r="97" spans="1:15" x14ac:dyDescent="0.25">
      <c r="A97" t="s">
        <v>34</v>
      </c>
      <c r="B97">
        <v>2021</v>
      </c>
      <c r="C97" t="s">
        <v>31</v>
      </c>
      <c r="D97" s="19">
        <v>44197</v>
      </c>
      <c r="E97">
        <v>2076.5</v>
      </c>
      <c r="F97">
        <v>186.5</v>
      </c>
      <c r="G97">
        <v>455.8</v>
      </c>
      <c r="H97">
        <v>147.9</v>
      </c>
      <c r="I97">
        <v>307.7</v>
      </c>
      <c r="J97">
        <v>159.30000000000001</v>
      </c>
      <c r="K97">
        <v>141.9</v>
      </c>
      <c r="L97">
        <v>159.19999999999999</v>
      </c>
      <c r="M97">
        <v>306.39999999999998</v>
      </c>
      <c r="N97">
        <v>151.9</v>
      </c>
      <c r="O97">
        <v>157.30000000000001</v>
      </c>
    </row>
    <row r="98" spans="1:15" x14ac:dyDescent="0.25">
      <c r="A98" t="s">
        <v>34</v>
      </c>
      <c r="B98">
        <v>2021</v>
      </c>
      <c r="C98" t="s">
        <v>35</v>
      </c>
      <c r="D98" s="19">
        <v>44228</v>
      </c>
      <c r="E98">
        <v>2039.3000000000002</v>
      </c>
      <c r="F98">
        <v>188.3</v>
      </c>
      <c r="G98">
        <v>460.40000000000003</v>
      </c>
      <c r="H98">
        <v>152.4</v>
      </c>
      <c r="I98">
        <v>310.70000000000005</v>
      </c>
      <c r="J98">
        <v>161.30000000000001</v>
      </c>
      <c r="K98">
        <v>145.1</v>
      </c>
      <c r="L98">
        <v>159.5</v>
      </c>
      <c r="M98">
        <v>307.3</v>
      </c>
      <c r="N98">
        <v>153.4</v>
      </c>
      <c r="O98">
        <v>156.6</v>
      </c>
    </row>
    <row r="99" spans="1:15" x14ac:dyDescent="0.25">
      <c r="A99" t="s">
        <v>34</v>
      </c>
      <c r="B99">
        <v>2021</v>
      </c>
      <c r="C99" t="s">
        <v>36</v>
      </c>
      <c r="D99" s="19">
        <v>44256</v>
      </c>
      <c r="E99">
        <v>2039.3999999999999</v>
      </c>
      <c r="F99">
        <v>188.1</v>
      </c>
      <c r="G99">
        <v>462.1</v>
      </c>
      <c r="H99">
        <v>155.5</v>
      </c>
      <c r="I99">
        <v>311.10000000000002</v>
      </c>
      <c r="J99">
        <v>161.69999999999999</v>
      </c>
      <c r="K99">
        <v>146.19999999999999</v>
      </c>
      <c r="L99">
        <v>160.19999999999999</v>
      </c>
      <c r="M99">
        <v>306.39999999999998</v>
      </c>
      <c r="N99">
        <v>153.80000000000001</v>
      </c>
      <c r="O99">
        <v>156.80000000000001</v>
      </c>
    </row>
    <row r="100" spans="1:15" x14ac:dyDescent="0.25">
      <c r="A100" t="s">
        <v>34</v>
      </c>
      <c r="B100">
        <v>2021</v>
      </c>
      <c r="C100" t="s">
        <v>37</v>
      </c>
      <c r="D100" s="19">
        <v>44287</v>
      </c>
      <c r="E100">
        <v>2064.1</v>
      </c>
      <c r="F100">
        <v>188.8</v>
      </c>
      <c r="G100">
        <v>464.6</v>
      </c>
      <c r="H100">
        <v>155.6</v>
      </c>
      <c r="I100">
        <v>313.20000000000005</v>
      </c>
      <c r="J100">
        <v>162.30000000000001</v>
      </c>
      <c r="K100">
        <v>146.6</v>
      </c>
      <c r="L100">
        <v>160.30000000000001</v>
      </c>
      <c r="M100">
        <v>308.60000000000002</v>
      </c>
      <c r="N100">
        <v>154.4</v>
      </c>
      <c r="O100">
        <v>157.80000000000001</v>
      </c>
    </row>
    <row r="101" spans="1:15" x14ac:dyDescent="0.25">
      <c r="A101" t="s">
        <v>34</v>
      </c>
      <c r="B101">
        <v>2021</v>
      </c>
      <c r="C101" t="s">
        <v>38</v>
      </c>
      <c r="D101" s="19">
        <v>44317</v>
      </c>
      <c r="E101">
        <v>2105.7000000000003</v>
      </c>
      <c r="F101">
        <v>191.9</v>
      </c>
      <c r="G101">
        <v>474.29999999999995</v>
      </c>
      <c r="H101">
        <v>159.4</v>
      </c>
      <c r="I101">
        <v>316.29999999999995</v>
      </c>
      <c r="J101">
        <v>165.8</v>
      </c>
      <c r="K101">
        <v>148.9</v>
      </c>
      <c r="L101">
        <v>161.19999999999999</v>
      </c>
      <c r="M101">
        <v>314.39999999999998</v>
      </c>
      <c r="N101">
        <v>156.80000000000001</v>
      </c>
      <c r="O101">
        <v>160.4</v>
      </c>
    </row>
    <row r="102" spans="1:15" x14ac:dyDescent="0.25">
      <c r="A102" t="s">
        <v>34</v>
      </c>
      <c r="B102">
        <v>2021</v>
      </c>
      <c r="C102" t="s">
        <v>39</v>
      </c>
      <c r="D102" s="19">
        <v>44348</v>
      </c>
      <c r="E102">
        <v>2133.9</v>
      </c>
      <c r="F102">
        <v>190.8</v>
      </c>
      <c r="G102">
        <v>474.7</v>
      </c>
      <c r="H102">
        <v>159.80000000000001</v>
      </c>
      <c r="I102">
        <v>315.3</v>
      </c>
      <c r="J102">
        <v>166.3</v>
      </c>
      <c r="K102">
        <v>150.69999999999999</v>
      </c>
      <c r="L102">
        <v>161.69999999999999</v>
      </c>
      <c r="M102">
        <v>313.70000000000005</v>
      </c>
      <c r="N102">
        <v>157.6</v>
      </c>
      <c r="O102">
        <v>161.30000000000001</v>
      </c>
    </row>
    <row r="103" spans="1:15" x14ac:dyDescent="0.25">
      <c r="A103" t="s">
        <v>34</v>
      </c>
      <c r="B103">
        <v>2021</v>
      </c>
      <c r="C103" t="s">
        <v>40</v>
      </c>
      <c r="D103" s="19">
        <v>44378</v>
      </c>
      <c r="E103">
        <v>2147</v>
      </c>
      <c r="F103">
        <v>191.2</v>
      </c>
      <c r="G103">
        <v>477.29999999999995</v>
      </c>
      <c r="H103">
        <v>160.69999999999999</v>
      </c>
      <c r="I103">
        <v>317.3</v>
      </c>
      <c r="J103">
        <v>167</v>
      </c>
      <c r="K103">
        <v>153.1</v>
      </c>
      <c r="L103">
        <v>163.19999999999999</v>
      </c>
      <c r="M103">
        <v>315.39999999999998</v>
      </c>
      <c r="N103">
        <v>159</v>
      </c>
      <c r="O103">
        <v>162.5</v>
      </c>
    </row>
    <row r="104" spans="1:15" x14ac:dyDescent="0.25">
      <c r="A104" t="s">
        <v>34</v>
      </c>
      <c r="B104">
        <v>2021</v>
      </c>
      <c r="C104" t="s">
        <v>41</v>
      </c>
      <c r="D104" s="19">
        <v>44409</v>
      </c>
      <c r="E104">
        <v>2142</v>
      </c>
      <c r="F104">
        <v>192.1</v>
      </c>
      <c r="G104">
        <v>483</v>
      </c>
      <c r="H104">
        <v>162.6</v>
      </c>
      <c r="I104">
        <v>319.60000000000002</v>
      </c>
      <c r="J104">
        <v>168.4</v>
      </c>
      <c r="K104">
        <v>154</v>
      </c>
      <c r="L104">
        <v>163.80000000000001</v>
      </c>
      <c r="M104">
        <v>317.60000000000002</v>
      </c>
      <c r="N104">
        <v>160</v>
      </c>
      <c r="O104">
        <v>163.19999999999999</v>
      </c>
    </row>
    <row r="105" spans="1:15" x14ac:dyDescent="0.25">
      <c r="A105" t="s">
        <v>34</v>
      </c>
      <c r="B105">
        <v>2021</v>
      </c>
      <c r="C105" t="s">
        <v>42</v>
      </c>
      <c r="D105" s="19">
        <v>44440</v>
      </c>
      <c r="E105">
        <v>2142</v>
      </c>
      <c r="F105">
        <v>192.1</v>
      </c>
      <c r="G105">
        <v>483.2</v>
      </c>
      <c r="H105">
        <v>162.6</v>
      </c>
      <c r="I105">
        <v>319.60000000000002</v>
      </c>
      <c r="J105">
        <v>168.4</v>
      </c>
      <c r="K105">
        <v>154</v>
      </c>
      <c r="L105">
        <v>163.69999999999999</v>
      </c>
      <c r="M105">
        <v>317.7</v>
      </c>
      <c r="N105">
        <v>160</v>
      </c>
      <c r="O105">
        <v>163.19999999999999</v>
      </c>
    </row>
    <row r="106" spans="1:15" x14ac:dyDescent="0.25">
      <c r="A106" t="s">
        <v>34</v>
      </c>
      <c r="B106">
        <v>2021</v>
      </c>
      <c r="C106" t="s">
        <v>43</v>
      </c>
      <c r="D106" s="19">
        <v>44470</v>
      </c>
      <c r="E106">
        <v>2175.5</v>
      </c>
      <c r="F106">
        <v>192.7</v>
      </c>
      <c r="G106">
        <v>486.3</v>
      </c>
      <c r="H106">
        <v>164.2</v>
      </c>
      <c r="I106">
        <v>322</v>
      </c>
      <c r="J106">
        <v>169.1</v>
      </c>
      <c r="K106">
        <v>155.69999999999999</v>
      </c>
      <c r="L106">
        <v>163.9</v>
      </c>
      <c r="M106">
        <v>319.39999999999998</v>
      </c>
      <c r="N106">
        <v>161</v>
      </c>
      <c r="O106">
        <v>165.5</v>
      </c>
    </row>
    <row r="107" spans="1:15" x14ac:dyDescent="0.25">
      <c r="A107" t="s">
        <v>34</v>
      </c>
      <c r="B107">
        <v>2021</v>
      </c>
      <c r="C107" t="s">
        <v>45</v>
      </c>
      <c r="D107" s="19">
        <v>44501</v>
      </c>
      <c r="E107">
        <v>2194.1</v>
      </c>
      <c r="F107">
        <v>192.9</v>
      </c>
      <c r="G107">
        <v>490.40000000000003</v>
      </c>
      <c r="H107">
        <v>163.9</v>
      </c>
      <c r="I107">
        <v>323.5</v>
      </c>
      <c r="J107">
        <v>169.9</v>
      </c>
      <c r="K107">
        <v>154.80000000000001</v>
      </c>
      <c r="L107">
        <v>164.3</v>
      </c>
      <c r="M107">
        <v>322</v>
      </c>
      <c r="N107">
        <v>161.4</v>
      </c>
      <c r="O107">
        <v>166.7</v>
      </c>
    </row>
    <row r="108" spans="1:15" x14ac:dyDescent="0.25">
      <c r="A108" t="s">
        <v>34</v>
      </c>
      <c r="B108">
        <v>2021</v>
      </c>
      <c r="C108" t="s">
        <v>46</v>
      </c>
      <c r="D108" s="19">
        <v>44531</v>
      </c>
      <c r="E108">
        <v>2180.9</v>
      </c>
      <c r="F108">
        <v>192.4</v>
      </c>
      <c r="G108">
        <v>494.2</v>
      </c>
      <c r="H108">
        <v>164.1</v>
      </c>
      <c r="I108">
        <v>323.60000000000002</v>
      </c>
      <c r="J108">
        <v>170.6</v>
      </c>
      <c r="K108">
        <v>155.69999999999999</v>
      </c>
      <c r="L108">
        <v>164.4</v>
      </c>
      <c r="M108">
        <v>323.2</v>
      </c>
      <c r="N108">
        <v>162</v>
      </c>
      <c r="O108">
        <v>166.2</v>
      </c>
    </row>
    <row r="109" spans="1:15" x14ac:dyDescent="0.25">
      <c r="A109" t="s">
        <v>34</v>
      </c>
      <c r="B109">
        <v>2022</v>
      </c>
      <c r="C109" t="s">
        <v>31</v>
      </c>
      <c r="D109" s="19">
        <v>44562</v>
      </c>
      <c r="E109">
        <v>2164.1999999999998</v>
      </c>
      <c r="F109">
        <v>192.2</v>
      </c>
      <c r="G109">
        <v>499.1</v>
      </c>
      <c r="H109">
        <v>164.2</v>
      </c>
      <c r="I109">
        <v>325.60000000000002</v>
      </c>
      <c r="J109">
        <v>171.4</v>
      </c>
      <c r="K109">
        <v>156.5</v>
      </c>
      <c r="L109">
        <v>164.7</v>
      </c>
      <c r="M109">
        <v>324.2</v>
      </c>
      <c r="N109">
        <v>162.69999999999999</v>
      </c>
      <c r="O109">
        <v>165.7</v>
      </c>
    </row>
    <row r="110" spans="1:15" x14ac:dyDescent="0.25">
      <c r="A110" t="s">
        <v>34</v>
      </c>
      <c r="B110">
        <v>2022</v>
      </c>
      <c r="C110" t="s">
        <v>35</v>
      </c>
      <c r="D110" s="19">
        <v>44593</v>
      </c>
      <c r="E110">
        <v>2161.2000000000003</v>
      </c>
      <c r="F110">
        <v>192.8</v>
      </c>
      <c r="G110">
        <v>502.80000000000007</v>
      </c>
      <c r="H110">
        <v>165.7</v>
      </c>
      <c r="I110">
        <v>327.3</v>
      </c>
      <c r="J110">
        <v>172.2</v>
      </c>
      <c r="K110">
        <v>156.9</v>
      </c>
      <c r="L110">
        <v>165.4</v>
      </c>
      <c r="M110">
        <v>326.5</v>
      </c>
      <c r="N110">
        <v>163.5</v>
      </c>
      <c r="O110">
        <v>166.1</v>
      </c>
    </row>
    <row r="111" spans="1:15" x14ac:dyDescent="0.25">
      <c r="A111" t="s">
        <v>34</v>
      </c>
      <c r="B111">
        <v>2022</v>
      </c>
      <c r="C111" t="s">
        <v>36</v>
      </c>
      <c r="D111" s="19">
        <v>44621</v>
      </c>
      <c r="E111">
        <v>2184.2000000000003</v>
      </c>
      <c r="F111">
        <v>193.7</v>
      </c>
      <c r="G111">
        <v>507.79999999999995</v>
      </c>
      <c r="H111">
        <v>167.2</v>
      </c>
      <c r="I111">
        <v>328.1</v>
      </c>
      <c r="J111">
        <v>173</v>
      </c>
      <c r="K111">
        <v>157.9</v>
      </c>
      <c r="L111">
        <v>166</v>
      </c>
      <c r="M111">
        <v>330.5</v>
      </c>
      <c r="N111">
        <v>164.6</v>
      </c>
      <c r="O111">
        <v>167.7</v>
      </c>
    </row>
    <row r="112" spans="1:15" x14ac:dyDescent="0.25">
      <c r="A112" t="s">
        <v>34</v>
      </c>
      <c r="B112">
        <v>2022</v>
      </c>
      <c r="C112" t="s">
        <v>37</v>
      </c>
      <c r="D112" s="19">
        <v>44652</v>
      </c>
      <c r="E112">
        <v>2214.3000000000002</v>
      </c>
      <c r="F112">
        <v>193.9</v>
      </c>
      <c r="G112">
        <v>513.20000000000005</v>
      </c>
      <c r="H112">
        <v>172.2</v>
      </c>
      <c r="I112">
        <v>331</v>
      </c>
      <c r="J112">
        <v>174</v>
      </c>
      <c r="K112">
        <v>162.6</v>
      </c>
      <c r="L112">
        <v>166.9</v>
      </c>
      <c r="M112">
        <v>333.20000000000005</v>
      </c>
      <c r="N112">
        <v>166.8</v>
      </c>
      <c r="O112">
        <v>170.1</v>
      </c>
    </row>
    <row r="113" spans="1:15" x14ac:dyDescent="0.25">
      <c r="A113" t="s">
        <v>34</v>
      </c>
      <c r="B113">
        <v>2022</v>
      </c>
      <c r="C113" t="s">
        <v>38</v>
      </c>
      <c r="D113" s="19">
        <v>44682</v>
      </c>
      <c r="E113">
        <v>2238.9000000000005</v>
      </c>
      <c r="F113">
        <v>194.1</v>
      </c>
      <c r="G113">
        <v>518.6</v>
      </c>
      <c r="H113">
        <v>174.6</v>
      </c>
      <c r="I113">
        <v>332.7</v>
      </c>
      <c r="J113">
        <v>174.8</v>
      </c>
      <c r="K113">
        <v>163</v>
      </c>
      <c r="L113">
        <v>167.9</v>
      </c>
      <c r="M113">
        <v>333.5</v>
      </c>
      <c r="N113">
        <v>167.5</v>
      </c>
      <c r="O113">
        <v>171.7</v>
      </c>
    </row>
    <row r="114" spans="1:15" x14ac:dyDescent="0.25">
      <c r="A114" t="s">
        <v>34</v>
      </c>
      <c r="B114">
        <v>2022</v>
      </c>
      <c r="C114" t="s">
        <v>39</v>
      </c>
      <c r="D114" s="19">
        <v>44713</v>
      </c>
      <c r="E114">
        <v>2261.9</v>
      </c>
      <c r="F114">
        <v>194.3</v>
      </c>
      <c r="G114">
        <v>523</v>
      </c>
      <c r="H114">
        <v>176</v>
      </c>
      <c r="I114">
        <v>333.20000000000005</v>
      </c>
      <c r="J114">
        <v>175.4</v>
      </c>
      <c r="K114">
        <v>161.1</v>
      </c>
      <c r="L114">
        <v>169</v>
      </c>
      <c r="M114">
        <v>335.20000000000005</v>
      </c>
      <c r="N114">
        <v>167.5</v>
      </c>
      <c r="O114">
        <v>172.6</v>
      </c>
    </row>
    <row r="115" spans="1:15" x14ac:dyDescent="0.25">
      <c r="A115" t="s">
        <v>34</v>
      </c>
      <c r="B115">
        <v>2022</v>
      </c>
      <c r="C115" t="s">
        <v>40</v>
      </c>
      <c r="D115" s="19">
        <v>44743</v>
      </c>
      <c r="E115">
        <v>2266.3000000000002</v>
      </c>
      <c r="F115">
        <v>194.6</v>
      </c>
      <c r="G115">
        <v>526.90000000000009</v>
      </c>
      <c r="H115">
        <v>179.6</v>
      </c>
      <c r="I115">
        <v>335.20000000000005</v>
      </c>
      <c r="J115">
        <v>176.1</v>
      </c>
      <c r="K115">
        <v>161.6</v>
      </c>
      <c r="L115">
        <v>171.4</v>
      </c>
      <c r="M115">
        <v>336</v>
      </c>
      <c r="N115">
        <v>168.4</v>
      </c>
      <c r="O115">
        <v>173.4</v>
      </c>
    </row>
    <row r="116" spans="1:15" x14ac:dyDescent="0.25">
      <c r="A116" t="s">
        <v>34</v>
      </c>
      <c r="B116">
        <v>2022</v>
      </c>
      <c r="C116" t="s">
        <v>41</v>
      </c>
      <c r="D116" s="19">
        <v>44774</v>
      </c>
      <c r="E116">
        <v>2269.2000000000003</v>
      </c>
      <c r="F116">
        <v>195</v>
      </c>
      <c r="G116">
        <v>530.70000000000005</v>
      </c>
      <c r="H116">
        <v>178.8</v>
      </c>
      <c r="I116">
        <v>337.5</v>
      </c>
      <c r="J116">
        <v>176.8</v>
      </c>
      <c r="K116">
        <v>161.9</v>
      </c>
      <c r="L116">
        <v>172.3</v>
      </c>
      <c r="M116">
        <v>338.1</v>
      </c>
      <c r="N116">
        <v>169.1</v>
      </c>
      <c r="O116">
        <v>174.3</v>
      </c>
    </row>
    <row r="117" spans="1:15" x14ac:dyDescent="0.25">
      <c r="A117" t="s">
        <v>34</v>
      </c>
      <c r="B117">
        <v>2022</v>
      </c>
      <c r="C117" t="s">
        <v>42</v>
      </c>
      <c r="D117" s="19">
        <v>44805</v>
      </c>
      <c r="E117">
        <v>2280.9</v>
      </c>
      <c r="F117">
        <v>195.9</v>
      </c>
      <c r="G117">
        <v>535.1</v>
      </c>
      <c r="H117">
        <v>179.5</v>
      </c>
      <c r="I117">
        <v>339</v>
      </c>
      <c r="J117">
        <v>177.8</v>
      </c>
      <c r="K117">
        <v>162.30000000000001</v>
      </c>
      <c r="L117">
        <v>173.1</v>
      </c>
      <c r="M117">
        <v>338.5</v>
      </c>
      <c r="N117">
        <v>169.7</v>
      </c>
      <c r="O117">
        <v>175.3</v>
      </c>
    </row>
    <row r="118" spans="1:15" x14ac:dyDescent="0.25">
      <c r="A118" t="s">
        <v>34</v>
      </c>
      <c r="B118">
        <v>2022</v>
      </c>
      <c r="C118" t="s">
        <v>43</v>
      </c>
      <c r="D118" s="19">
        <v>44835</v>
      </c>
      <c r="E118">
        <v>2297.3000000000002</v>
      </c>
      <c r="F118">
        <v>196.3</v>
      </c>
      <c r="G118">
        <v>538.20000000000005</v>
      </c>
      <c r="H118">
        <v>180.5</v>
      </c>
      <c r="I118">
        <v>341.6</v>
      </c>
      <c r="J118">
        <v>178.7</v>
      </c>
      <c r="K118">
        <v>162.9</v>
      </c>
      <c r="L118">
        <v>173.4</v>
      </c>
      <c r="M118">
        <v>340.29999999999995</v>
      </c>
      <c r="N118">
        <v>170.5</v>
      </c>
      <c r="O118">
        <v>176.7</v>
      </c>
    </row>
    <row r="119" spans="1:15" x14ac:dyDescent="0.25">
      <c r="A119" t="s">
        <v>34</v>
      </c>
      <c r="B119">
        <v>2022</v>
      </c>
      <c r="C119" t="s">
        <v>45</v>
      </c>
      <c r="D119" s="19">
        <v>44866</v>
      </c>
      <c r="E119">
        <v>2296.8000000000002</v>
      </c>
      <c r="F119">
        <v>196.9</v>
      </c>
      <c r="G119">
        <v>541.4</v>
      </c>
      <c r="H119">
        <v>181.3</v>
      </c>
      <c r="I119">
        <v>343.20000000000005</v>
      </c>
      <c r="J119">
        <v>179.8</v>
      </c>
      <c r="K119">
        <v>163</v>
      </c>
      <c r="L119">
        <v>173.7</v>
      </c>
      <c r="M119">
        <v>342.1</v>
      </c>
      <c r="N119">
        <v>171.1</v>
      </c>
      <c r="O119">
        <v>176.5</v>
      </c>
    </row>
    <row r="120" spans="1:15" x14ac:dyDescent="0.25">
      <c r="A120" t="s">
        <v>34</v>
      </c>
      <c r="B120">
        <v>2022</v>
      </c>
      <c r="C120" t="s">
        <v>46</v>
      </c>
      <c r="D120" s="19">
        <v>44896</v>
      </c>
      <c r="E120">
        <v>2283.4</v>
      </c>
      <c r="F120">
        <v>197.3</v>
      </c>
      <c r="G120">
        <v>544</v>
      </c>
      <c r="H120">
        <v>182</v>
      </c>
      <c r="I120">
        <v>342.79999999999995</v>
      </c>
      <c r="J120">
        <v>181.1</v>
      </c>
      <c r="K120">
        <v>163.4</v>
      </c>
      <c r="L120">
        <v>174.1</v>
      </c>
      <c r="M120">
        <v>344.70000000000005</v>
      </c>
      <c r="N120">
        <v>172</v>
      </c>
      <c r="O120">
        <v>175.7</v>
      </c>
    </row>
    <row r="121" spans="1:15" x14ac:dyDescent="0.25">
      <c r="A121" t="s">
        <v>34</v>
      </c>
      <c r="B121">
        <v>2023</v>
      </c>
      <c r="C121" t="s">
        <v>31</v>
      </c>
      <c r="D121" s="19">
        <v>44927</v>
      </c>
      <c r="E121">
        <v>2292.6999999999998</v>
      </c>
      <c r="F121">
        <v>198.2</v>
      </c>
      <c r="G121">
        <v>546.29999999999995</v>
      </c>
      <c r="H121">
        <v>182</v>
      </c>
      <c r="I121">
        <v>345</v>
      </c>
      <c r="J121">
        <v>182.3</v>
      </c>
      <c r="K121">
        <v>163.6</v>
      </c>
      <c r="L121">
        <v>174.3</v>
      </c>
      <c r="M121">
        <v>348.1</v>
      </c>
      <c r="N121">
        <v>172.8</v>
      </c>
      <c r="O121">
        <v>176.5</v>
      </c>
    </row>
    <row r="122" spans="1:15" x14ac:dyDescent="0.25">
      <c r="A122" t="s">
        <v>34</v>
      </c>
      <c r="B122">
        <v>2023</v>
      </c>
      <c r="C122" t="s">
        <v>35</v>
      </c>
      <c r="D122" s="19">
        <v>44958</v>
      </c>
      <c r="E122">
        <v>2279.1</v>
      </c>
      <c r="F122">
        <v>199.5</v>
      </c>
      <c r="G122">
        <v>550</v>
      </c>
      <c r="H122">
        <v>182.1</v>
      </c>
      <c r="I122">
        <v>347.7</v>
      </c>
      <c r="J122">
        <v>184.4</v>
      </c>
      <c r="K122">
        <v>164.2</v>
      </c>
      <c r="L122">
        <v>175</v>
      </c>
      <c r="M122">
        <v>351.3</v>
      </c>
      <c r="N122">
        <v>174.1</v>
      </c>
      <c r="O122">
        <v>177.2</v>
      </c>
    </row>
    <row r="123" spans="1:15" x14ac:dyDescent="0.25">
      <c r="A123" t="s">
        <v>34</v>
      </c>
      <c r="B123">
        <v>2023</v>
      </c>
      <c r="C123" t="s">
        <v>36</v>
      </c>
      <c r="D123" s="19">
        <v>44986</v>
      </c>
      <c r="E123">
        <v>2279.1999999999998</v>
      </c>
      <c r="F123">
        <v>199.5</v>
      </c>
      <c r="G123">
        <v>549.9</v>
      </c>
      <c r="H123">
        <v>181.9</v>
      </c>
      <c r="I123">
        <v>347.7</v>
      </c>
      <c r="J123">
        <v>184.4</v>
      </c>
      <c r="K123">
        <v>164.2</v>
      </c>
      <c r="L123">
        <v>175</v>
      </c>
      <c r="M123">
        <v>351.3</v>
      </c>
      <c r="N123">
        <v>174.1</v>
      </c>
      <c r="O123">
        <v>177.2</v>
      </c>
    </row>
    <row r="124" spans="1:15" x14ac:dyDescent="0.25">
      <c r="A124" t="s">
        <v>34</v>
      </c>
      <c r="B124">
        <v>2023</v>
      </c>
      <c r="C124" t="s">
        <v>37</v>
      </c>
      <c r="D124" s="19">
        <v>45017</v>
      </c>
      <c r="E124">
        <v>2289.6000000000004</v>
      </c>
      <c r="F124">
        <v>200.6</v>
      </c>
      <c r="G124">
        <v>551.79999999999995</v>
      </c>
      <c r="H124">
        <v>181.7</v>
      </c>
      <c r="I124">
        <v>349.79999999999995</v>
      </c>
      <c r="J124">
        <v>185</v>
      </c>
      <c r="K124">
        <v>164.5</v>
      </c>
      <c r="L124">
        <v>176.4</v>
      </c>
      <c r="M124">
        <v>354.7</v>
      </c>
      <c r="N124">
        <v>175</v>
      </c>
      <c r="O124">
        <v>178.1</v>
      </c>
    </row>
    <row r="125" spans="1:15" x14ac:dyDescent="0.25">
      <c r="A125" t="s">
        <v>34</v>
      </c>
      <c r="B125">
        <v>2023</v>
      </c>
      <c r="C125" t="s">
        <v>38</v>
      </c>
      <c r="D125" s="19">
        <v>45047</v>
      </c>
      <c r="E125">
        <v>2306.9</v>
      </c>
      <c r="F125">
        <v>201</v>
      </c>
      <c r="G125">
        <v>553.20000000000005</v>
      </c>
      <c r="H125">
        <v>182.8</v>
      </c>
      <c r="I125">
        <v>350.79999999999995</v>
      </c>
      <c r="J125">
        <v>185.7</v>
      </c>
      <c r="K125">
        <v>164.8</v>
      </c>
      <c r="L125">
        <v>177.1</v>
      </c>
      <c r="M125">
        <v>356.4</v>
      </c>
      <c r="N125">
        <v>175.7</v>
      </c>
      <c r="O125">
        <v>179.1</v>
      </c>
    </row>
  </sheetData>
  <phoneticPr fontId="2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325E-5835-44C4-A834-E51E55057E2A}">
  <dimension ref="A1:R125"/>
  <sheetViews>
    <sheetView topLeftCell="D1" workbookViewId="0">
      <selection activeCell="E8" sqref="E8"/>
    </sheetView>
  </sheetViews>
  <sheetFormatPr defaultRowHeight="15" x14ac:dyDescent="0.25"/>
  <cols>
    <col min="1" max="1" width="12.140625" bestFit="1" customWidth="1"/>
    <col min="2" max="2" width="7.28515625" bestFit="1" customWidth="1"/>
    <col min="3" max="3" width="10.28515625" bestFit="1" customWidth="1"/>
    <col min="4" max="4" width="7.5703125" bestFit="1" customWidth="1"/>
    <col min="5" max="5" width="22.7109375" bestFit="1" customWidth="1"/>
    <col min="6" max="6" width="15.42578125" bestFit="1" customWidth="1"/>
    <col min="7" max="7" width="6.42578125" bestFit="1" customWidth="1"/>
    <col min="8" max="8" width="19.28515625" bestFit="1" customWidth="1"/>
    <col min="9" max="9" width="14.42578125" bestFit="1" customWidth="1"/>
    <col min="10" max="10" width="8.42578125" bestFit="1" customWidth="1"/>
    <col min="11" max="11" width="13.28515625" bestFit="1" customWidth="1"/>
    <col min="12" max="12" width="21.7109375" bestFit="1" customWidth="1"/>
    <col min="13" max="13" width="25.85546875" bestFit="1" customWidth="1"/>
    <col min="14" max="14" width="9.28515625" bestFit="1" customWidth="1"/>
    <col min="15" max="15" width="26" bestFit="1" customWidth="1"/>
    <col min="16" max="16" width="36.5703125" bestFit="1" customWidth="1"/>
    <col min="17" max="17" width="21.42578125" bestFit="1" customWidth="1"/>
    <col min="18" max="18" width="19.28515625" bestFit="1" customWidth="1"/>
    <col min="19" max="19" width="29.42578125" bestFit="1" customWidth="1"/>
    <col min="20" max="20" width="13.28515625" bestFit="1" customWidth="1"/>
    <col min="21" max="21" width="11" bestFit="1" customWidth="1"/>
    <col min="22" max="22" width="11.5703125" bestFit="1" customWidth="1"/>
    <col min="23" max="23" width="23.42578125" bestFit="1" customWidth="1"/>
    <col min="24" max="24" width="21.7109375" bestFit="1" customWidth="1"/>
    <col min="25" max="25" width="10.7109375" bestFit="1" customWidth="1"/>
    <col min="26" max="26" width="15.42578125" bestFit="1" customWidth="1"/>
    <col min="27" max="27" width="31.28515625" bestFit="1" customWidth="1"/>
    <col min="28" max="28" width="17.140625" bestFit="1" customWidth="1"/>
    <col min="29" max="29" width="9.28515625" bestFit="1" customWidth="1"/>
    <col min="30" max="30" width="30.5703125" bestFit="1" customWidth="1"/>
    <col min="31" max="31" width="28.5703125" bestFit="1" customWidth="1"/>
    <col min="32" max="32" width="12.28515625" bestFit="1" customWidth="1"/>
    <col min="33" max="33" width="26.42578125" bestFit="1" customWidth="1"/>
    <col min="34" max="34" width="9.7109375" bestFit="1" customWidth="1"/>
    <col min="35" max="35" width="16.42578125" bestFit="1" customWidth="1"/>
    <col min="36" max="36" width="16" bestFit="1" customWidth="1"/>
  </cols>
  <sheetData>
    <row r="1" spans="1:18" x14ac:dyDescent="0.25">
      <c r="A1" t="s">
        <v>0</v>
      </c>
      <c r="B1" t="s">
        <v>1</v>
      </c>
      <c r="C1" t="s">
        <v>2</v>
      </c>
      <c r="D1" t="s">
        <v>69</v>
      </c>
      <c r="E1" t="s">
        <v>3</v>
      </c>
      <c r="F1" t="s">
        <v>4</v>
      </c>
      <c r="G1" t="s">
        <v>5</v>
      </c>
      <c r="H1" t="s">
        <v>6</v>
      </c>
      <c r="I1" t="s">
        <v>7</v>
      </c>
      <c r="J1" t="s">
        <v>8</v>
      </c>
      <c r="K1" t="s">
        <v>9</v>
      </c>
      <c r="L1" t="s">
        <v>10</v>
      </c>
      <c r="M1" t="s">
        <v>11</v>
      </c>
      <c r="N1" t="s">
        <v>12</v>
      </c>
      <c r="O1" t="s">
        <v>13</v>
      </c>
      <c r="P1" t="s">
        <v>14</v>
      </c>
      <c r="Q1" t="s">
        <v>15</v>
      </c>
      <c r="R1" t="s">
        <v>59</v>
      </c>
    </row>
    <row r="2" spans="1:18" x14ac:dyDescent="0.25">
      <c r="A2" t="s">
        <v>34</v>
      </c>
      <c r="B2">
        <v>2013</v>
      </c>
      <c r="C2" t="s">
        <v>31</v>
      </c>
      <c r="D2" s="51">
        <v>41275</v>
      </c>
      <c r="E2">
        <v>108.4</v>
      </c>
      <c r="F2">
        <v>107.3</v>
      </c>
      <c r="G2">
        <v>110</v>
      </c>
      <c r="H2">
        <v>104.4</v>
      </c>
      <c r="I2">
        <v>105.1</v>
      </c>
      <c r="J2">
        <v>103.2</v>
      </c>
      <c r="K2">
        <v>102.2</v>
      </c>
      <c r="L2">
        <v>106</v>
      </c>
      <c r="M2">
        <v>106.2</v>
      </c>
      <c r="N2">
        <v>102.7</v>
      </c>
      <c r="O2">
        <v>104.9</v>
      </c>
      <c r="P2">
        <v>107.3</v>
      </c>
      <c r="Q2">
        <v>105.6</v>
      </c>
      <c r="R2">
        <v>1373.3000000000002</v>
      </c>
    </row>
    <row r="3" spans="1:18" x14ac:dyDescent="0.25">
      <c r="A3" t="s">
        <v>34</v>
      </c>
      <c r="B3">
        <v>2013</v>
      </c>
      <c r="C3" t="s">
        <v>35</v>
      </c>
      <c r="D3" s="51">
        <v>41306</v>
      </c>
      <c r="E3">
        <v>110.4</v>
      </c>
      <c r="F3">
        <v>110.2</v>
      </c>
      <c r="G3">
        <v>112.8</v>
      </c>
      <c r="H3">
        <v>104.9</v>
      </c>
      <c r="I3">
        <v>105.5</v>
      </c>
      <c r="J3">
        <v>103.6</v>
      </c>
      <c r="K3">
        <v>103.2</v>
      </c>
      <c r="L3">
        <v>105.3</v>
      </c>
      <c r="M3">
        <v>105.1</v>
      </c>
      <c r="N3">
        <v>102.8</v>
      </c>
      <c r="O3">
        <v>105.5</v>
      </c>
      <c r="P3">
        <v>108.3</v>
      </c>
      <c r="Q3">
        <v>106.6</v>
      </c>
      <c r="R3">
        <v>1384.2</v>
      </c>
    </row>
    <row r="4" spans="1:18" x14ac:dyDescent="0.25">
      <c r="A4" t="s">
        <v>34</v>
      </c>
      <c r="B4">
        <v>2013</v>
      </c>
      <c r="C4" t="s">
        <v>36</v>
      </c>
      <c r="D4" s="51">
        <v>41334</v>
      </c>
      <c r="E4">
        <v>111.4</v>
      </c>
      <c r="F4">
        <v>109.7</v>
      </c>
      <c r="G4">
        <v>111.2</v>
      </c>
      <c r="H4">
        <v>105.1</v>
      </c>
      <c r="I4">
        <v>104.9</v>
      </c>
      <c r="J4">
        <v>105.3</v>
      </c>
      <c r="K4">
        <v>102.2</v>
      </c>
      <c r="L4">
        <v>105</v>
      </c>
      <c r="M4">
        <v>104.2</v>
      </c>
      <c r="N4">
        <v>103</v>
      </c>
      <c r="O4">
        <v>106.2</v>
      </c>
      <c r="P4">
        <v>108.9</v>
      </c>
      <c r="Q4">
        <v>106.9</v>
      </c>
      <c r="R4">
        <v>1384.0000000000002</v>
      </c>
    </row>
    <row r="5" spans="1:18" x14ac:dyDescent="0.25">
      <c r="A5" t="s">
        <v>34</v>
      </c>
      <c r="B5">
        <v>2013</v>
      </c>
      <c r="C5" t="s">
        <v>37</v>
      </c>
      <c r="D5" s="51">
        <v>41365</v>
      </c>
      <c r="E5">
        <v>111.6</v>
      </c>
      <c r="F5">
        <v>110.9</v>
      </c>
      <c r="G5">
        <v>106.6</v>
      </c>
      <c r="H5">
        <v>105.7</v>
      </c>
      <c r="I5">
        <v>104.4</v>
      </c>
      <c r="J5">
        <v>108.9</v>
      </c>
      <c r="K5">
        <v>105.5</v>
      </c>
      <c r="L5">
        <v>105.3</v>
      </c>
      <c r="M5">
        <v>103.5</v>
      </c>
      <c r="N5">
        <v>103.3</v>
      </c>
      <c r="O5">
        <v>107.2</v>
      </c>
      <c r="P5">
        <v>109.6</v>
      </c>
      <c r="Q5">
        <v>107.7</v>
      </c>
      <c r="R5">
        <v>1390.2</v>
      </c>
    </row>
    <row r="6" spans="1:18" x14ac:dyDescent="0.25">
      <c r="A6" t="s">
        <v>34</v>
      </c>
      <c r="B6">
        <v>2013</v>
      </c>
      <c r="C6" t="s">
        <v>38</v>
      </c>
      <c r="D6" s="51">
        <v>41395</v>
      </c>
      <c r="E6">
        <v>112.3</v>
      </c>
      <c r="F6">
        <v>111.3</v>
      </c>
      <c r="G6">
        <v>104.7</v>
      </c>
      <c r="H6">
        <v>106.8</v>
      </c>
      <c r="I6">
        <v>103.9</v>
      </c>
      <c r="J6">
        <v>109.3</v>
      </c>
      <c r="K6">
        <v>112.9</v>
      </c>
      <c r="L6">
        <v>105.8</v>
      </c>
      <c r="M6">
        <v>103.1</v>
      </c>
      <c r="N6">
        <v>104.3</v>
      </c>
      <c r="O6">
        <v>108.1</v>
      </c>
      <c r="P6">
        <v>110.5</v>
      </c>
      <c r="Q6">
        <v>109.2</v>
      </c>
      <c r="R6">
        <v>1402.1999999999998</v>
      </c>
    </row>
    <row r="7" spans="1:18" x14ac:dyDescent="0.25">
      <c r="A7" t="s">
        <v>34</v>
      </c>
      <c r="B7">
        <v>2013</v>
      </c>
      <c r="C7" t="s">
        <v>39</v>
      </c>
      <c r="D7" s="51">
        <v>41426</v>
      </c>
      <c r="E7">
        <v>113.8</v>
      </c>
      <c r="F7">
        <v>114.9</v>
      </c>
      <c r="G7">
        <v>109.8</v>
      </c>
      <c r="H7">
        <v>107.9</v>
      </c>
      <c r="I7">
        <v>104.2</v>
      </c>
      <c r="J7">
        <v>110.7</v>
      </c>
      <c r="K7">
        <v>126.7</v>
      </c>
      <c r="L7">
        <v>106.3</v>
      </c>
      <c r="M7">
        <v>103.2</v>
      </c>
      <c r="N7">
        <v>105.7</v>
      </c>
      <c r="O7">
        <v>109</v>
      </c>
      <c r="P7">
        <v>111.6</v>
      </c>
      <c r="Q7">
        <v>112.2</v>
      </c>
      <c r="R7">
        <v>1436</v>
      </c>
    </row>
    <row r="8" spans="1:18" x14ac:dyDescent="0.25">
      <c r="A8" t="s">
        <v>34</v>
      </c>
      <c r="B8">
        <v>2013</v>
      </c>
      <c r="C8" t="s">
        <v>40</v>
      </c>
      <c r="D8" s="51">
        <v>41456</v>
      </c>
      <c r="E8">
        <v>114.8</v>
      </c>
      <c r="F8">
        <v>116.4</v>
      </c>
      <c r="G8">
        <v>111.9</v>
      </c>
      <c r="H8">
        <v>108.9</v>
      </c>
      <c r="I8">
        <v>104.3</v>
      </c>
      <c r="J8">
        <v>111.7</v>
      </c>
      <c r="K8">
        <v>140</v>
      </c>
      <c r="L8">
        <v>106.4</v>
      </c>
      <c r="M8">
        <v>103.3</v>
      </c>
      <c r="N8">
        <v>106.8</v>
      </c>
      <c r="O8">
        <v>109.6</v>
      </c>
      <c r="P8">
        <v>112.6</v>
      </c>
      <c r="Q8">
        <v>114.7</v>
      </c>
      <c r="R8">
        <v>1461.3999999999999</v>
      </c>
    </row>
    <row r="9" spans="1:18" x14ac:dyDescent="0.25">
      <c r="A9" t="s">
        <v>34</v>
      </c>
      <c r="B9">
        <v>2013</v>
      </c>
      <c r="C9" t="s">
        <v>41</v>
      </c>
      <c r="D9" s="51">
        <v>41487</v>
      </c>
      <c r="E9">
        <v>115.6</v>
      </c>
      <c r="F9">
        <v>117.2</v>
      </c>
      <c r="G9">
        <v>111.7</v>
      </c>
      <c r="H9">
        <v>109.6</v>
      </c>
      <c r="I9">
        <v>104.5</v>
      </c>
      <c r="J9">
        <v>109.8</v>
      </c>
      <c r="K9">
        <v>151.80000000000001</v>
      </c>
      <c r="L9">
        <v>106.5</v>
      </c>
      <c r="M9">
        <v>103.1</v>
      </c>
      <c r="N9">
        <v>107.4</v>
      </c>
      <c r="O9">
        <v>110.2</v>
      </c>
      <c r="P9">
        <v>113.4</v>
      </c>
      <c r="Q9">
        <v>116.6</v>
      </c>
      <c r="R9">
        <v>1477.4</v>
      </c>
    </row>
    <row r="10" spans="1:18" x14ac:dyDescent="0.25">
      <c r="A10" t="s">
        <v>34</v>
      </c>
      <c r="B10">
        <v>2013</v>
      </c>
      <c r="C10" t="s">
        <v>42</v>
      </c>
      <c r="D10" s="51">
        <v>41518</v>
      </c>
      <c r="E10">
        <v>116.4</v>
      </c>
      <c r="F10">
        <v>116.9</v>
      </c>
      <c r="G10">
        <v>112.3</v>
      </c>
      <c r="H10">
        <v>110.5</v>
      </c>
      <c r="I10">
        <v>105.3</v>
      </c>
      <c r="J10">
        <v>107.3</v>
      </c>
      <c r="K10">
        <v>160.9</v>
      </c>
      <c r="L10">
        <v>107.1</v>
      </c>
      <c r="M10">
        <v>103.1</v>
      </c>
      <c r="N10">
        <v>108.3</v>
      </c>
      <c r="O10">
        <v>110.7</v>
      </c>
      <c r="P10">
        <v>114.6</v>
      </c>
      <c r="Q10">
        <v>118.3</v>
      </c>
      <c r="R10">
        <v>1491.6999999999998</v>
      </c>
    </row>
    <row r="11" spans="1:18" x14ac:dyDescent="0.25">
      <c r="A11" t="s">
        <v>34</v>
      </c>
      <c r="B11">
        <v>2013</v>
      </c>
      <c r="C11" t="s">
        <v>43</v>
      </c>
      <c r="D11" s="51">
        <v>41548</v>
      </c>
      <c r="E11">
        <v>117.1</v>
      </c>
      <c r="F11">
        <v>116.3</v>
      </c>
      <c r="G11">
        <v>113.3</v>
      </c>
      <c r="H11">
        <v>111.2</v>
      </c>
      <c r="I11">
        <v>105.7</v>
      </c>
      <c r="J11">
        <v>109.9</v>
      </c>
      <c r="K11">
        <v>171.2</v>
      </c>
      <c r="L11">
        <v>107.3</v>
      </c>
      <c r="M11">
        <v>102.7</v>
      </c>
      <c r="N11">
        <v>108.7</v>
      </c>
      <c r="O11">
        <v>111.2</v>
      </c>
      <c r="P11">
        <v>115.4</v>
      </c>
      <c r="Q11">
        <v>120.2</v>
      </c>
      <c r="R11">
        <v>1510.2000000000003</v>
      </c>
    </row>
    <row r="12" spans="1:18" x14ac:dyDescent="0.25">
      <c r="A12" t="s">
        <v>34</v>
      </c>
      <c r="B12">
        <v>2013</v>
      </c>
      <c r="C12" t="s">
        <v>45</v>
      </c>
      <c r="D12" s="51">
        <v>41579</v>
      </c>
      <c r="E12">
        <v>118.1</v>
      </c>
      <c r="F12">
        <v>115.4</v>
      </c>
      <c r="G12">
        <v>118.7</v>
      </c>
      <c r="H12">
        <v>112.5</v>
      </c>
      <c r="I12">
        <v>106.8</v>
      </c>
      <c r="J12">
        <v>113.5</v>
      </c>
      <c r="K12">
        <v>183.1</v>
      </c>
      <c r="L12">
        <v>108.2</v>
      </c>
      <c r="M12">
        <v>102.2</v>
      </c>
      <c r="N12">
        <v>109.4</v>
      </c>
      <c r="O12">
        <v>111.8</v>
      </c>
      <c r="P12">
        <v>116.5</v>
      </c>
      <c r="Q12">
        <v>122.6</v>
      </c>
      <c r="R12">
        <v>1538.8</v>
      </c>
    </row>
    <row r="13" spans="1:18" x14ac:dyDescent="0.25">
      <c r="A13" t="s">
        <v>34</v>
      </c>
      <c r="B13">
        <v>2013</v>
      </c>
      <c r="C13" t="s">
        <v>46</v>
      </c>
      <c r="D13" s="51">
        <v>41609</v>
      </c>
      <c r="E13">
        <v>119.1</v>
      </c>
      <c r="F13">
        <v>116.7</v>
      </c>
      <c r="G13">
        <v>123.5</v>
      </c>
      <c r="H13">
        <v>113.4</v>
      </c>
      <c r="I13">
        <v>107.3</v>
      </c>
      <c r="J13">
        <v>113.3</v>
      </c>
      <c r="K13">
        <v>145.4</v>
      </c>
      <c r="L13">
        <v>108.7</v>
      </c>
      <c r="M13">
        <v>101.5</v>
      </c>
      <c r="N13">
        <v>110.5</v>
      </c>
      <c r="O13">
        <v>112.1</v>
      </c>
      <c r="P13">
        <v>117.4</v>
      </c>
      <c r="Q13">
        <v>118.4</v>
      </c>
      <c r="R13">
        <v>1507.3000000000002</v>
      </c>
    </row>
    <row r="14" spans="1:18" x14ac:dyDescent="0.25">
      <c r="A14" t="s">
        <v>34</v>
      </c>
      <c r="B14">
        <v>2014</v>
      </c>
      <c r="C14" t="s">
        <v>31</v>
      </c>
      <c r="D14" s="51">
        <v>41640</v>
      </c>
      <c r="E14">
        <v>119.6</v>
      </c>
      <c r="F14">
        <v>118.8</v>
      </c>
      <c r="G14">
        <v>124.1</v>
      </c>
      <c r="H14">
        <v>114.1</v>
      </c>
      <c r="I14">
        <v>106.8</v>
      </c>
      <c r="J14">
        <v>113.9</v>
      </c>
      <c r="K14">
        <v>122.2</v>
      </c>
      <c r="L14">
        <v>108.9</v>
      </c>
      <c r="M14">
        <v>100.2</v>
      </c>
      <c r="N14">
        <v>111</v>
      </c>
      <c r="O14">
        <v>112.3</v>
      </c>
      <c r="P14">
        <v>118.1</v>
      </c>
      <c r="Q14">
        <v>115.8</v>
      </c>
      <c r="R14">
        <v>1485.7999999999997</v>
      </c>
    </row>
    <row r="15" spans="1:18" x14ac:dyDescent="0.25">
      <c r="A15" t="s">
        <v>34</v>
      </c>
      <c r="B15">
        <v>2014</v>
      </c>
      <c r="C15" t="s">
        <v>35</v>
      </c>
      <c r="D15" s="51">
        <v>41671</v>
      </c>
      <c r="E15">
        <v>120.2</v>
      </c>
      <c r="F15">
        <v>119.2</v>
      </c>
      <c r="G15">
        <v>122.5</v>
      </c>
      <c r="H15">
        <v>115.1</v>
      </c>
      <c r="I15">
        <v>106.6</v>
      </c>
      <c r="J15">
        <v>115.4</v>
      </c>
      <c r="K15">
        <v>114.5</v>
      </c>
      <c r="L15">
        <v>109.3</v>
      </c>
      <c r="M15">
        <v>99.2</v>
      </c>
      <c r="N15">
        <v>111.4</v>
      </c>
      <c r="O15">
        <v>112.6</v>
      </c>
      <c r="P15">
        <v>118.8</v>
      </c>
      <c r="Q15">
        <v>115.3</v>
      </c>
      <c r="R15">
        <v>1480.1</v>
      </c>
    </row>
    <row r="16" spans="1:18" x14ac:dyDescent="0.25">
      <c r="A16" t="s">
        <v>34</v>
      </c>
      <c r="B16">
        <v>2014</v>
      </c>
      <c r="C16" t="s">
        <v>36</v>
      </c>
      <c r="D16" s="51">
        <v>41699</v>
      </c>
      <c r="E16">
        <v>120.7</v>
      </c>
      <c r="F16">
        <v>119.3</v>
      </c>
      <c r="G16">
        <v>121</v>
      </c>
      <c r="H16">
        <v>116.1</v>
      </c>
      <c r="I16">
        <v>106.9</v>
      </c>
      <c r="J16">
        <v>118.7</v>
      </c>
      <c r="K16">
        <v>116.3</v>
      </c>
      <c r="L16">
        <v>109.8</v>
      </c>
      <c r="M16">
        <v>99.6</v>
      </c>
      <c r="N16">
        <v>111.8</v>
      </c>
      <c r="O16">
        <v>112.7</v>
      </c>
      <c r="P16">
        <v>119.3</v>
      </c>
      <c r="Q16">
        <v>116.1</v>
      </c>
      <c r="R16">
        <v>1488.2999999999997</v>
      </c>
    </row>
    <row r="17" spans="1:18" x14ac:dyDescent="0.25">
      <c r="A17" t="s">
        <v>34</v>
      </c>
      <c r="B17">
        <v>2014</v>
      </c>
      <c r="C17" t="s">
        <v>37</v>
      </c>
      <c r="D17" s="51">
        <v>41730</v>
      </c>
      <c r="E17">
        <v>120.9</v>
      </c>
      <c r="F17">
        <v>119.9</v>
      </c>
      <c r="G17">
        <v>116.2</v>
      </c>
      <c r="H17">
        <v>117</v>
      </c>
      <c r="I17">
        <v>107.3</v>
      </c>
      <c r="J17">
        <v>126.1</v>
      </c>
      <c r="K17">
        <v>120.7</v>
      </c>
      <c r="L17">
        <v>111</v>
      </c>
      <c r="M17">
        <v>101.8</v>
      </c>
      <c r="N17">
        <v>112.6</v>
      </c>
      <c r="O17">
        <v>113.2</v>
      </c>
      <c r="P17">
        <v>119.8</v>
      </c>
      <c r="Q17">
        <v>117.6</v>
      </c>
      <c r="R17">
        <v>1504.1</v>
      </c>
    </row>
    <row r="18" spans="1:18" x14ac:dyDescent="0.25">
      <c r="A18" t="s">
        <v>34</v>
      </c>
      <c r="B18">
        <v>2014</v>
      </c>
      <c r="C18" t="s">
        <v>38</v>
      </c>
      <c r="D18" s="51">
        <v>41760</v>
      </c>
      <c r="E18">
        <v>121.1</v>
      </c>
      <c r="F18">
        <v>121.6</v>
      </c>
      <c r="G18">
        <v>115.9</v>
      </c>
      <c r="H18">
        <v>118.4</v>
      </c>
      <c r="I18">
        <v>107.7</v>
      </c>
      <c r="J18">
        <v>127.7</v>
      </c>
      <c r="K18">
        <v>125</v>
      </c>
      <c r="L18">
        <v>111.9</v>
      </c>
      <c r="M18">
        <v>102.8</v>
      </c>
      <c r="N18">
        <v>113.4</v>
      </c>
      <c r="O18">
        <v>113.7</v>
      </c>
      <c r="P18">
        <v>120.4</v>
      </c>
      <c r="Q18">
        <v>118.9</v>
      </c>
      <c r="R18">
        <v>1518.5000000000005</v>
      </c>
    </row>
    <row r="19" spans="1:18" x14ac:dyDescent="0.25">
      <c r="A19" t="s">
        <v>34</v>
      </c>
      <c r="B19">
        <v>2014</v>
      </c>
      <c r="C19" t="s">
        <v>39</v>
      </c>
      <c r="D19" s="51">
        <v>41791</v>
      </c>
      <c r="E19">
        <v>121.5</v>
      </c>
      <c r="F19">
        <v>123.1</v>
      </c>
      <c r="G19">
        <v>115.8</v>
      </c>
      <c r="H19">
        <v>119.7</v>
      </c>
      <c r="I19">
        <v>107.8</v>
      </c>
      <c r="J19">
        <v>128.30000000000001</v>
      </c>
      <c r="K19">
        <v>132.1</v>
      </c>
      <c r="L19">
        <v>112.4</v>
      </c>
      <c r="M19">
        <v>102.9</v>
      </c>
      <c r="N19">
        <v>114.3</v>
      </c>
      <c r="O19">
        <v>114.2</v>
      </c>
      <c r="P19">
        <v>121.2</v>
      </c>
      <c r="Q19">
        <v>120.4</v>
      </c>
      <c r="R19">
        <v>1533.7000000000003</v>
      </c>
    </row>
    <row r="20" spans="1:18" x14ac:dyDescent="0.25">
      <c r="A20" t="s">
        <v>34</v>
      </c>
      <c r="B20">
        <v>2014</v>
      </c>
      <c r="C20" t="s">
        <v>40</v>
      </c>
      <c r="D20" s="51">
        <v>41821</v>
      </c>
      <c r="E20">
        <v>122.4</v>
      </c>
      <c r="F20">
        <v>123.9</v>
      </c>
      <c r="G20">
        <v>117.8</v>
      </c>
      <c r="H20">
        <v>121</v>
      </c>
      <c r="I20">
        <v>107.9</v>
      </c>
      <c r="J20">
        <v>131.19999999999999</v>
      </c>
      <c r="K20">
        <v>157.69999999999999</v>
      </c>
      <c r="L20">
        <v>113.2</v>
      </c>
      <c r="M20">
        <v>104.1</v>
      </c>
      <c r="N20">
        <v>115.5</v>
      </c>
      <c r="O20">
        <v>114.8</v>
      </c>
      <c r="P20">
        <v>122.1</v>
      </c>
      <c r="Q20">
        <v>124.7</v>
      </c>
      <c r="R20">
        <v>1576.3</v>
      </c>
    </row>
    <row r="21" spans="1:18" x14ac:dyDescent="0.25">
      <c r="A21" t="s">
        <v>34</v>
      </c>
      <c r="B21">
        <v>2014</v>
      </c>
      <c r="C21" t="s">
        <v>41</v>
      </c>
      <c r="D21" s="51">
        <v>41852</v>
      </c>
      <c r="E21">
        <v>122.7</v>
      </c>
      <c r="F21">
        <v>124.4</v>
      </c>
      <c r="G21">
        <v>117.3</v>
      </c>
      <c r="H21">
        <v>122</v>
      </c>
      <c r="I21">
        <v>108</v>
      </c>
      <c r="J21">
        <v>131.1</v>
      </c>
      <c r="K21">
        <v>168.2</v>
      </c>
      <c r="L21">
        <v>114.5</v>
      </c>
      <c r="M21">
        <v>104.3</v>
      </c>
      <c r="N21">
        <v>117.1</v>
      </c>
      <c r="O21">
        <v>115.2</v>
      </c>
      <c r="P21">
        <v>123.1</v>
      </c>
      <c r="Q21">
        <v>126.6</v>
      </c>
      <c r="R21">
        <v>1594.4999999999998</v>
      </c>
    </row>
    <row r="22" spans="1:18" x14ac:dyDescent="0.25">
      <c r="A22" t="s">
        <v>34</v>
      </c>
      <c r="B22">
        <v>2014</v>
      </c>
      <c r="C22" t="s">
        <v>42</v>
      </c>
      <c r="D22" s="51">
        <v>41883</v>
      </c>
      <c r="E22">
        <v>122.9</v>
      </c>
      <c r="F22">
        <v>123.5</v>
      </c>
      <c r="G22">
        <v>117.3</v>
      </c>
      <c r="H22">
        <v>122.7</v>
      </c>
      <c r="I22">
        <v>107.9</v>
      </c>
      <c r="J22">
        <v>127.3</v>
      </c>
      <c r="K22">
        <v>162.1</v>
      </c>
      <c r="L22">
        <v>115.6</v>
      </c>
      <c r="M22">
        <v>103.8</v>
      </c>
      <c r="N22">
        <v>117.6</v>
      </c>
      <c r="O22">
        <v>115.8</v>
      </c>
      <c r="P22">
        <v>123.8</v>
      </c>
      <c r="Q22">
        <v>125.8</v>
      </c>
      <c r="R22">
        <v>1586.0999999999997</v>
      </c>
    </row>
    <row r="23" spans="1:18" x14ac:dyDescent="0.25">
      <c r="A23" t="s">
        <v>34</v>
      </c>
      <c r="B23">
        <v>2014</v>
      </c>
      <c r="C23" t="s">
        <v>43</v>
      </c>
      <c r="D23" s="51">
        <v>41913</v>
      </c>
      <c r="E23">
        <v>123.2</v>
      </c>
      <c r="F23">
        <v>123.8</v>
      </c>
      <c r="G23">
        <v>118.1</v>
      </c>
      <c r="H23">
        <v>123.2</v>
      </c>
      <c r="I23">
        <v>107.9</v>
      </c>
      <c r="J23">
        <v>126.4</v>
      </c>
      <c r="K23">
        <v>156.80000000000001</v>
      </c>
      <c r="L23">
        <v>116.1</v>
      </c>
      <c r="M23">
        <v>103.1</v>
      </c>
      <c r="N23">
        <v>118.1</v>
      </c>
      <c r="O23">
        <v>116.1</v>
      </c>
      <c r="P23">
        <v>124.5</v>
      </c>
      <c r="Q23">
        <v>125.4</v>
      </c>
      <c r="R23">
        <v>1582.7</v>
      </c>
    </row>
    <row r="24" spans="1:18" x14ac:dyDescent="0.25">
      <c r="A24" t="s">
        <v>34</v>
      </c>
      <c r="B24">
        <v>2014</v>
      </c>
      <c r="C24" t="s">
        <v>45</v>
      </c>
      <c r="D24" s="51">
        <v>41944</v>
      </c>
      <c r="E24">
        <v>123.3</v>
      </c>
      <c r="F24">
        <v>123.7</v>
      </c>
      <c r="G24">
        <v>121</v>
      </c>
      <c r="H24">
        <v>124.2</v>
      </c>
      <c r="I24">
        <v>107.8</v>
      </c>
      <c r="J24">
        <v>125.7</v>
      </c>
      <c r="K24">
        <v>152.4</v>
      </c>
      <c r="L24">
        <v>117.2</v>
      </c>
      <c r="M24">
        <v>102.1</v>
      </c>
      <c r="N24">
        <v>118.7</v>
      </c>
      <c r="O24">
        <v>116.4</v>
      </c>
      <c r="P24">
        <v>125.6</v>
      </c>
      <c r="Q24">
        <v>125.1</v>
      </c>
      <c r="R24">
        <v>1583.2</v>
      </c>
    </row>
    <row r="25" spans="1:18" x14ac:dyDescent="0.25">
      <c r="A25" t="s">
        <v>34</v>
      </c>
      <c r="B25">
        <v>2014</v>
      </c>
      <c r="C25" t="s">
        <v>46</v>
      </c>
      <c r="D25" s="51">
        <v>41974</v>
      </c>
      <c r="E25">
        <v>122.9</v>
      </c>
      <c r="F25">
        <v>123.2</v>
      </c>
      <c r="G25">
        <v>123.5</v>
      </c>
      <c r="H25">
        <v>124.5</v>
      </c>
      <c r="I25">
        <v>107.6</v>
      </c>
      <c r="J25">
        <v>125.7</v>
      </c>
      <c r="K25">
        <v>140.5</v>
      </c>
      <c r="L25">
        <v>117.6</v>
      </c>
      <c r="M25">
        <v>100.6</v>
      </c>
      <c r="N25">
        <v>119.1</v>
      </c>
      <c r="O25">
        <v>116.8</v>
      </c>
      <c r="P25">
        <v>126.1</v>
      </c>
      <c r="Q25">
        <v>123.6</v>
      </c>
      <c r="R25">
        <v>1571.6999999999998</v>
      </c>
    </row>
    <row r="26" spans="1:18" x14ac:dyDescent="0.25">
      <c r="A26" t="s">
        <v>34</v>
      </c>
      <c r="B26">
        <v>2015</v>
      </c>
      <c r="C26" t="s">
        <v>31</v>
      </c>
      <c r="D26" s="51">
        <v>42005</v>
      </c>
      <c r="E26">
        <v>123.4</v>
      </c>
      <c r="F26">
        <v>123.9</v>
      </c>
      <c r="G26">
        <v>123.8</v>
      </c>
      <c r="H26">
        <v>125</v>
      </c>
      <c r="I26">
        <v>108.5</v>
      </c>
      <c r="J26">
        <v>126.2</v>
      </c>
      <c r="K26">
        <v>133</v>
      </c>
      <c r="L26">
        <v>119.1</v>
      </c>
      <c r="M26">
        <v>99</v>
      </c>
      <c r="N26">
        <v>120.3</v>
      </c>
      <c r="O26">
        <v>117.3</v>
      </c>
      <c r="P26">
        <v>126.7</v>
      </c>
      <c r="Q26">
        <v>123.1</v>
      </c>
      <c r="R26">
        <v>1569.3</v>
      </c>
    </row>
    <row r="27" spans="1:18" x14ac:dyDescent="0.25">
      <c r="A27" t="s">
        <v>34</v>
      </c>
      <c r="B27">
        <v>2015</v>
      </c>
      <c r="C27" t="s">
        <v>35</v>
      </c>
      <c r="D27" s="51">
        <v>42036</v>
      </c>
      <c r="E27">
        <v>123.7</v>
      </c>
      <c r="F27">
        <v>125.1</v>
      </c>
      <c r="G27">
        <v>121.1</v>
      </c>
      <c r="H27">
        <v>125.7</v>
      </c>
      <c r="I27">
        <v>109.1</v>
      </c>
      <c r="J27">
        <v>125.8</v>
      </c>
      <c r="K27">
        <v>129.4</v>
      </c>
      <c r="L27">
        <v>120.9</v>
      </c>
      <c r="M27">
        <v>98.3</v>
      </c>
      <c r="N27">
        <v>121.6</v>
      </c>
      <c r="O27">
        <v>118</v>
      </c>
      <c r="P27">
        <v>127.6</v>
      </c>
      <c r="Q27">
        <v>123.1</v>
      </c>
      <c r="R27">
        <v>1569.3999999999996</v>
      </c>
    </row>
    <row r="28" spans="1:18" x14ac:dyDescent="0.25">
      <c r="A28" t="s">
        <v>34</v>
      </c>
      <c r="B28">
        <v>2015</v>
      </c>
      <c r="C28" t="s">
        <v>36</v>
      </c>
      <c r="D28" s="51">
        <v>42064</v>
      </c>
      <c r="E28">
        <v>123.5</v>
      </c>
      <c r="F28">
        <v>125.4</v>
      </c>
      <c r="G28">
        <v>116.8</v>
      </c>
      <c r="H28">
        <v>126</v>
      </c>
      <c r="I28">
        <v>109.2</v>
      </c>
      <c r="J28">
        <v>127.6</v>
      </c>
      <c r="K28">
        <v>129.19999999999999</v>
      </c>
      <c r="L28">
        <v>122.4</v>
      </c>
      <c r="M28">
        <v>97</v>
      </c>
      <c r="N28">
        <v>122.1</v>
      </c>
      <c r="O28">
        <v>118.1</v>
      </c>
      <c r="P28">
        <v>128.4</v>
      </c>
      <c r="Q28">
        <v>123.4</v>
      </c>
      <c r="R28">
        <v>1569.1</v>
      </c>
    </row>
    <row r="29" spans="1:18" x14ac:dyDescent="0.25">
      <c r="A29" t="s">
        <v>34</v>
      </c>
      <c r="B29">
        <v>2015</v>
      </c>
      <c r="C29" t="s">
        <v>37</v>
      </c>
      <c r="D29" s="51">
        <v>42095</v>
      </c>
      <c r="E29">
        <v>123.5</v>
      </c>
      <c r="F29">
        <v>126.4</v>
      </c>
      <c r="G29">
        <v>114.4</v>
      </c>
      <c r="H29">
        <v>126.6</v>
      </c>
      <c r="I29">
        <v>109.2</v>
      </c>
      <c r="J29">
        <v>132.5</v>
      </c>
      <c r="K29">
        <v>128.6</v>
      </c>
      <c r="L29">
        <v>124.8</v>
      </c>
      <c r="M29">
        <v>95.7</v>
      </c>
      <c r="N29">
        <v>122.4</v>
      </c>
      <c r="O29">
        <v>118.5</v>
      </c>
      <c r="P29">
        <v>129.1</v>
      </c>
      <c r="Q29">
        <v>124</v>
      </c>
      <c r="R29">
        <v>1575.7</v>
      </c>
    </row>
    <row r="30" spans="1:18" x14ac:dyDescent="0.25">
      <c r="A30" t="s">
        <v>34</v>
      </c>
      <c r="B30">
        <v>2015</v>
      </c>
      <c r="C30" t="s">
        <v>38</v>
      </c>
      <c r="D30" s="51">
        <v>42125</v>
      </c>
      <c r="E30">
        <v>123.6</v>
      </c>
      <c r="F30">
        <v>128</v>
      </c>
      <c r="G30">
        <v>115</v>
      </c>
      <c r="H30">
        <v>127.3</v>
      </c>
      <c r="I30">
        <v>109.8</v>
      </c>
      <c r="J30">
        <v>132.6</v>
      </c>
      <c r="K30">
        <v>130.9</v>
      </c>
      <c r="L30">
        <v>130.5</v>
      </c>
      <c r="M30">
        <v>95.3</v>
      </c>
      <c r="N30">
        <v>123.4</v>
      </c>
      <c r="O30">
        <v>119.2</v>
      </c>
      <c r="P30">
        <v>129.80000000000001</v>
      </c>
      <c r="Q30">
        <v>125</v>
      </c>
      <c r="R30">
        <v>1590.4</v>
      </c>
    </row>
    <row r="31" spans="1:18" x14ac:dyDescent="0.25">
      <c r="A31" t="s">
        <v>34</v>
      </c>
      <c r="B31">
        <v>2015</v>
      </c>
      <c r="C31" t="s">
        <v>39</v>
      </c>
      <c r="D31" s="51">
        <v>42156</v>
      </c>
      <c r="E31">
        <v>123.9</v>
      </c>
      <c r="F31">
        <v>131.80000000000001</v>
      </c>
      <c r="G31">
        <v>121.6</v>
      </c>
      <c r="H31">
        <v>128.19999999999999</v>
      </c>
      <c r="I31">
        <v>111.1</v>
      </c>
      <c r="J31">
        <v>132.80000000000001</v>
      </c>
      <c r="K31">
        <v>139.1</v>
      </c>
      <c r="L31">
        <v>137.4</v>
      </c>
      <c r="M31">
        <v>94.1</v>
      </c>
      <c r="N31">
        <v>125.5</v>
      </c>
      <c r="O31">
        <v>119.8</v>
      </c>
      <c r="P31">
        <v>130.9</v>
      </c>
      <c r="Q31">
        <v>127.3</v>
      </c>
      <c r="R31">
        <v>1623.5</v>
      </c>
    </row>
    <row r="32" spans="1:18" x14ac:dyDescent="0.25">
      <c r="A32" t="s">
        <v>34</v>
      </c>
      <c r="B32">
        <v>2015</v>
      </c>
      <c r="C32" t="s">
        <v>40</v>
      </c>
      <c r="D32" s="51">
        <v>42186</v>
      </c>
      <c r="E32">
        <v>123.7</v>
      </c>
      <c r="F32">
        <v>132.5</v>
      </c>
      <c r="G32">
        <v>121</v>
      </c>
      <c r="H32">
        <v>128.30000000000001</v>
      </c>
      <c r="I32">
        <v>110.9</v>
      </c>
      <c r="J32">
        <v>133.1</v>
      </c>
      <c r="K32">
        <v>145.1</v>
      </c>
      <c r="L32">
        <v>139.1</v>
      </c>
      <c r="M32">
        <v>91.3</v>
      </c>
      <c r="N32">
        <v>126.1</v>
      </c>
      <c r="O32">
        <v>119.9</v>
      </c>
      <c r="P32">
        <v>131.4</v>
      </c>
      <c r="Q32">
        <v>128.19999999999999</v>
      </c>
      <c r="R32">
        <v>1630.6000000000001</v>
      </c>
    </row>
    <row r="33" spans="1:18" x14ac:dyDescent="0.25">
      <c r="A33" t="s">
        <v>34</v>
      </c>
      <c r="B33">
        <v>2015</v>
      </c>
      <c r="C33" t="s">
        <v>41</v>
      </c>
      <c r="D33" s="51">
        <v>42217</v>
      </c>
      <c r="E33">
        <v>124.2</v>
      </c>
      <c r="F33">
        <v>131.4</v>
      </c>
      <c r="G33">
        <v>120.1</v>
      </c>
      <c r="H33">
        <v>128.5</v>
      </c>
      <c r="I33">
        <v>111.4</v>
      </c>
      <c r="J33">
        <v>132.30000000000001</v>
      </c>
      <c r="K33">
        <v>157.6</v>
      </c>
      <c r="L33">
        <v>144</v>
      </c>
      <c r="M33">
        <v>90.5</v>
      </c>
      <c r="N33">
        <v>126.8</v>
      </c>
      <c r="O33">
        <v>120.4</v>
      </c>
      <c r="P33">
        <v>132.1</v>
      </c>
      <c r="Q33">
        <v>130.30000000000001</v>
      </c>
      <c r="R33">
        <v>1649.6</v>
      </c>
    </row>
    <row r="34" spans="1:18" x14ac:dyDescent="0.25">
      <c r="A34" t="s">
        <v>34</v>
      </c>
      <c r="B34">
        <v>2015</v>
      </c>
      <c r="C34" t="s">
        <v>42</v>
      </c>
      <c r="D34" s="51">
        <v>42248</v>
      </c>
      <c r="E34">
        <v>124.6</v>
      </c>
      <c r="F34">
        <v>130.4</v>
      </c>
      <c r="G34">
        <v>118.7</v>
      </c>
      <c r="H34">
        <v>128.9</v>
      </c>
      <c r="I34">
        <v>111.9</v>
      </c>
      <c r="J34">
        <v>128.4</v>
      </c>
      <c r="K34">
        <v>162.19999999999999</v>
      </c>
      <c r="L34">
        <v>150</v>
      </c>
      <c r="M34">
        <v>90.4</v>
      </c>
      <c r="N34">
        <v>128.4</v>
      </c>
      <c r="O34">
        <v>120.7</v>
      </c>
      <c r="P34">
        <v>132.5</v>
      </c>
      <c r="Q34">
        <v>131.19999999999999</v>
      </c>
      <c r="R34">
        <v>1658.3000000000002</v>
      </c>
    </row>
    <row r="35" spans="1:18" x14ac:dyDescent="0.25">
      <c r="A35" t="s">
        <v>34</v>
      </c>
      <c r="B35">
        <v>2015</v>
      </c>
      <c r="C35" t="s">
        <v>43</v>
      </c>
      <c r="D35" s="51">
        <v>42278</v>
      </c>
      <c r="E35">
        <v>125</v>
      </c>
      <c r="F35">
        <v>129.80000000000001</v>
      </c>
      <c r="G35">
        <v>118.9</v>
      </c>
      <c r="H35">
        <v>129.1</v>
      </c>
      <c r="I35">
        <v>113.3</v>
      </c>
      <c r="J35">
        <v>129</v>
      </c>
      <c r="K35">
        <v>160.4</v>
      </c>
      <c r="L35">
        <v>165.3</v>
      </c>
      <c r="M35">
        <v>92.3</v>
      </c>
      <c r="N35">
        <v>129.69999999999999</v>
      </c>
      <c r="O35">
        <v>121.1</v>
      </c>
      <c r="P35">
        <v>133</v>
      </c>
      <c r="Q35">
        <v>132.1</v>
      </c>
      <c r="R35">
        <v>1678.9999999999998</v>
      </c>
    </row>
    <row r="36" spans="1:18" x14ac:dyDescent="0.25">
      <c r="A36" t="s">
        <v>34</v>
      </c>
      <c r="B36">
        <v>2015</v>
      </c>
      <c r="C36" t="s">
        <v>45</v>
      </c>
      <c r="D36" s="51">
        <v>42309</v>
      </c>
      <c r="E36">
        <v>125.4</v>
      </c>
      <c r="F36">
        <v>130.30000000000001</v>
      </c>
      <c r="G36">
        <v>121.6</v>
      </c>
      <c r="H36">
        <v>129.19999999999999</v>
      </c>
      <c r="I36">
        <v>114.9</v>
      </c>
      <c r="J36">
        <v>128.19999999999999</v>
      </c>
      <c r="K36">
        <v>158.4</v>
      </c>
      <c r="L36">
        <v>171.2</v>
      </c>
      <c r="M36">
        <v>93.3</v>
      </c>
      <c r="N36">
        <v>131.19999999999999</v>
      </c>
      <c r="O36">
        <v>121.7</v>
      </c>
      <c r="P36">
        <v>134</v>
      </c>
      <c r="Q36">
        <v>132.69999999999999</v>
      </c>
      <c r="R36">
        <v>1692.1</v>
      </c>
    </row>
    <row r="37" spans="1:18" x14ac:dyDescent="0.25">
      <c r="A37" t="s">
        <v>34</v>
      </c>
      <c r="B37">
        <v>2015</v>
      </c>
      <c r="C37" t="s">
        <v>46</v>
      </c>
      <c r="D37" s="51">
        <v>42339</v>
      </c>
      <c r="E37">
        <v>125.7</v>
      </c>
      <c r="F37">
        <v>131.4</v>
      </c>
      <c r="G37">
        <v>124.8</v>
      </c>
      <c r="H37">
        <v>129.4</v>
      </c>
      <c r="I37">
        <v>115.3</v>
      </c>
      <c r="J37">
        <v>126.6</v>
      </c>
      <c r="K37">
        <v>146.69999999999999</v>
      </c>
      <c r="L37">
        <v>171.5</v>
      </c>
      <c r="M37">
        <v>94.5</v>
      </c>
      <c r="N37">
        <v>132.1</v>
      </c>
      <c r="O37">
        <v>122</v>
      </c>
      <c r="P37">
        <v>134.69999999999999</v>
      </c>
      <c r="Q37">
        <v>131.4</v>
      </c>
      <c r="R37">
        <v>1686.1000000000001</v>
      </c>
    </row>
    <row r="38" spans="1:18" x14ac:dyDescent="0.25">
      <c r="A38" t="s">
        <v>34</v>
      </c>
      <c r="B38">
        <v>2016</v>
      </c>
      <c r="C38" t="s">
        <v>31</v>
      </c>
      <c r="D38" s="51">
        <v>42370</v>
      </c>
      <c r="E38">
        <v>126.1</v>
      </c>
      <c r="F38">
        <v>134.1</v>
      </c>
      <c r="G38">
        <v>128.6</v>
      </c>
      <c r="H38">
        <v>129.9</v>
      </c>
      <c r="I38">
        <v>115.5</v>
      </c>
      <c r="J38">
        <v>125.7</v>
      </c>
      <c r="K38">
        <v>141.5</v>
      </c>
      <c r="L38">
        <v>170.7</v>
      </c>
      <c r="M38">
        <v>97.4</v>
      </c>
      <c r="N38">
        <v>132.9</v>
      </c>
      <c r="O38">
        <v>122.7</v>
      </c>
      <c r="P38">
        <v>135.30000000000001</v>
      </c>
      <c r="Q38">
        <v>131.30000000000001</v>
      </c>
      <c r="R38">
        <v>1691.7</v>
      </c>
    </row>
    <row r="39" spans="1:18" x14ac:dyDescent="0.25">
      <c r="A39" t="s">
        <v>34</v>
      </c>
      <c r="B39">
        <v>2016</v>
      </c>
      <c r="C39" t="s">
        <v>35</v>
      </c>
      <c r="D39" s="51">
        <v>42401</v>
      </c>
      <c r="E39">
        <v>126.4</v>
      </c>
      <c r="F39">
        <v>134.19999999999999</v>
      </c>
      <c r="G39">
        <v>128.69999999999999</v>
      </c>
      <c r="H39">
        <v>130.30000000000001</v>
      </c>
      <c r="I39">
        <v>114.8</v>
      </c>
      <c r="J39">
        <v>124.9</v>
      </c>
      <c r="K39">
        <v>130.30000000000001</v>
      </c>
      <c r="L39">
        <v>167.4</v>
      </c>
      <c r="M39">
        <v>98.8</v>
      </c>
      <c r="N39">
        <v>133.6</v>
      </c>
      <c r="O39">
        <v>123</v>
      </c>
      <c r="P39">
        <v>135.80000000000001</v>
      </c>
      <c r="Q39">
        <v>129.9</v>
      </c>
      <c r="R39">
        <v>1678.1</v>
      </c>
    </row>
    <row r="40" spans="1:18" x14ac:dyDescent="0.25">
      <c r="A40" t="s">
        <v>34</v>
      </c>
      <c r="B40">
        <v>2016</v>
      </c>
      <c r="C40" t="s">
        <v>36</v>
      </c>
      <c r="D40" s="51">
        <v>42430</v>
      </c>
      <c r="E40">
        <v>126.5</v>
      </c>
      <c r="F40">
        <v>135.1</v>
      </c>
      <c r="G40">
        <v>124.6</v>
      </c>
      <c r="H40">
        <v>130.19999999999999</v>
      </c>
      <c r="I40">
        <v>114.5</v>
      </c>
      <c r="J40">
        <v>126.2</v>
      </c>
      <c r="K40">
        <v>129.80000000000001</v>
      </c>
      <c r="L40">
        <v>164.3</v>
      </c>
      <c r="M40">
        <v>100.9</v>
      </c>
      <c r="N40">
        <v>133.9</v>
      </c>
      <c r="O40">
        <v>123.1</v>
      </c>
      <c r="P40">
        <v>136.30000000000001</v>
      </c>
      <c r="Q40">
        <v>129.80000000000001</v>
      </c>
      <c r="R40">
        <v>1675.2</v>
      </c>
    </row>
    <row r="41" spans="1:18" x14ac:dyDescent="0.25">
      <c r="A41" t="s">
        <v>34</v>
      </c>
      <c r="B41">
        <v>2016</v>
      </c>
      <c r="C41" t="s">
        <v>37</v>
      </c>
      <c r="D41" s="51">
        <v>42461</v>
      </c>
      <c r="E41">
        <v>126.6</v>
      </c>
      <c r="F41">
        <v>136.80000000000001</v>
      </c>
      <c r="G41">
        <v>122</v>
      </c>
      <c r="H41">
        <v>130.9</v>
      </c>
      <c r="I41">
        <v>114.8</v>
      </c>
      <c r="J41">
        <v>134.80000000000001</v>
      </c>
      <c r="K41">
        <v>135</v>
      </c>
      <c r="L41">
        <v>167.5</v>
      </c>
      <c r="M41">
        <v>106.4</v>
      </c>
      <c r="N41">
        <v>134.4</v>
      </c>
      <c r="O41">
        <v>123.6</v>
      </c>
      <c r="P41">
        <v>136.69999999999999</v>
      </c>
      <c r="Q41">
        <v>131.80000000000001</v>
      </c>
      <c r="R41">
        <v>1701.3</v>
      </c>
    </row>
    <row r="42" spans="1:18" x14ac:dyDescent="0.25">
      <c r="A42" t="s">
        <v>34</v>
      </c>
      <c r="B42">
        <v>2016</v>
      </c>
      <c r="C42" t="s">
        <v>38</v>
      </c>
      <c r="D42" s="51">
        <v>42491</v>
      </c>
      <c r="E42">
        <v>126.8</v>
      </c>
      <c r="F42">
        <v>139.1</v>
      </c>
      <c r="G42">
        <v>125.4</v>
      </c>
      <c r="H42">
        <v>131.69999999999999</v>
      </c>
      <c r="I42">
        <v>115</v>
      </c>
      <c r="J42">
        <v>136</v>
      </c>
      <c r="K42">
        <v>145.1</v>
      </c>
      <c r="L42">
        <v>171.7</v>
      </c>
      <c r="M42">
        <v>108.7</v>
      </c>
      <c r="N42">
        <v>135.30000000000001</v>
      </c>
      <c r="O42">
        <v>124.2</v>
      </c>
      <c r="P42">
        <v>137.4</v>
      </c>
      <c r="Q42">
        <v>134</v>
      </c>
      <c r="R42">
        <v>1730.4</v>
      </c>
    </row>
    <row r="43" spans="1:18" x14ac:dyDescent="0.25">
      <c r="A43" t="s">
        <v>34</v>
      </c>
      <c r="B43">
        <v>2016</v>
      </c>
      <c r="C43" t="s">
        <v>39</v>
      </c>
      <c r="D43" s="51">
        <v>42522</v>
      </c>
      <c r="E43">
        <v>127.7</v>
      </c>
      <c r="F43">
        <v>140.5</v>
      </c>
      <c r="G43">
        <v>128.30000000000001</v>
      </c>
      <c r="H43">
        <v>132.6</v>
      </c>
      <c r="I43">
        <v>115.5</v>
      </c>
      <c r="J43">
        <v>136.5</v>
      </c>
      <c r="K43">
        <v>159.69999999999999</v>
      </c>
      <c r="L43">
        <v>174.3</v>
      </c>
      <c r="M43">
        <v>109.9</v>
      </c>
      <c r="N43">
        <v>136.30000000000001</v>
      </c>
      <c r="O43">
        <v>124.4</v>
      </c>
      <c r="P43">
        <v>138.1</v>
      </c>
      <c r="Q43">
        <v>136.80000000000001</v>
      </c>
      <c r="R43">
        <v>1760.6</v>
      </c>
    </row>
    <row r="44" spans="1:18" x14ac:dyDescent="0.25">
      <c r="A44" t="s">
        <v>34</v>
      </c>
      <c r="B44">
        <v>2016</v>
      </c>
      <c r="C44" t="s">
        <v>40</v>
      </c>
      <c r="D44" s="51">
        <v>42552</v>
      </c>
      <c r="E44">
        <v>128.5</v>
      </c>
      <c r="F44">
        <v>141.19999999999999</v>
      </c>
      <c r="G44">
        <v>132.30000000000001</v>
      </c>
      <c r="H44">
        <v>133.5</v>
      </c>
      <c r="I44">
        <v>116.4</v>
      </c>
      <c r="J44">
        <v>137.80000000000001</v>
      </c>
      <c r="K44">
        <v>165.4</v>
      </c>
      <c r="L44">
        <v>177.4</v>
      </c>
      <c r="M44">
        <v>111.3</v>
      </c>
      <c r="N44">
        <v>137.5</v>
      </c>
      <c r="O44">
        <v>125</v>
      </c>
      <c r="P44">
        <v>138.80000000000001</v>
      </c>
      <c r="Q44">
        <v>138.4</v>
      </c>
      <c r="R44">
        <v>1783.5</v>
      </c>
    </row>
    <row r="45" spans="1:18" x14ac:dyDescent="0.25">
      <c r="A45" t="s">
        <v>34</v>
      </c>
      <c r="B45">
        <v>2016</v>
      </c>
      <c r="C45" t="s">
        <v>41</v>
      </c>
      <c r="D45" s="51">
        <v>42583</v>
      </c>
      <c r="E45">
        <v>129.30000000000001</v>
      </c>
      <c r="F45">
        <v>139.30000000000001</v>
      </c>
      <c r="G45">
        <v>131.6</v>
      </c>
      <c r="H45">
        <v>134.1</v>
      </c>
      <c r="I45">
        <v>116.9</v>
      </c>
      <c r="J45">
        <v>138.1</v>
      </c>
      <c r="K45">
        <v>159.1</v>
      </c>
      <c r="L45">
        <v>175.6</v>
      </c>
      <c r="M45">
        <v>112.9</v>
      </c>
      <c r="N45">
        <v>138.1</v>
      </c>
      <c r="O45">
        <v>125.5</v>
      </c>
      <c r="P45">
        <v>139.5</v>
      </c>
      <c r="Q45">
        <v>137.9</v>
      </c>
      <c r="R45">
        <v>1777.9</v>
      </c>
    </row>
    <row r="46" spans="1:18" x14ac:dyDescent="0.25">
      <c r="A46" t="s">
        <v>34</v>
      </c>
      <c r="B46">
        <v>2016</v>
      </c>
      <c r="C46" t="s">
        <v>42</v>
      </c>
      <c r="D46" s="51">
        <v>42614</v>
      </c>
      <c r="E46">
        <v>129.9</v>
      </c>
      <c r="F46">
        <v>138</v>
      </c>
      <c r="G46">
        <v>130.5</v>
      </c>
      <c r="H46">
        <v>134.4</v>
      </c>
      <c r="I46">
        <v>117.2</v>
      </c>
      <c r="J46">
        <v>136.1</v>
      </c>
      <c r="K46">
        <v>150.69999999999999</v>
      </c>
      <c r="L46">
        <v>171.5</v>
      </c>
      <c r="M46">
        <v>113.8</v>
      </c>
      <c r="N46">
        <v>138.80000000000001</v>
      </c>
      <c r="O46">
        <v>126</v>
      </c>
      <c r="P46">
        <v>140.19999999999999</v>
      </c>
      <c r="Q46">
        <v>136.6</v>
      </c>
      <c r="R46">
        <v>1763.6999999999998</v>
      </c>
    </row>
    <row r="47" spans="1:18" x14ac:dyDescent="0.25">
      <c r="A47" t="s">
        <v>34</v>
      </c>
      <c r="B47">
        <v>2016</v>
      </c>
      <c r="C47" t="s">
        <v>43</v>
      </c>
      <c r="D47" s="51">
        <v>42644</v>
      </c>
      <c r="E47">
        <v>130.5</v>
      </c>
      <c r="F47">
        <v>137.9</v>
      </c>
      <c r="G47">
        <v>130.19999999999999</v>
      </c>
      <c r="H47">
        <v>134.80000000000001</v>
      </c>
      <c r="I47">
        <v>117.8</v>
      </c>
      <c r="J47">
        <v>134.69999999999999</v>
      </c>
      <c r="K47">
        <v>151.19999999999999</v>
      </c>
      <c r="L47">
        <v>172.1</v>
      </c>
      <c r="M47">
        <v>114.1</v>
      </c>
      <c r="N47">
        <v>139.30000000000001</v>
      </c>
      <c r="O47">
        <v>126.1</v>
      </c>
      <c r="P47">
        <v>141.1</v>
      </c>
      <c r="Q47">
        <v>137</v>
      </c>
      <c r="R47">
        <v>1766.7999999999995</v>
      </c>
    </row>
    <row r="48" spans="1:18" x14ac:dyDescent="0.25">
      <c r="A48" t="s">
        <v>34</v>
      </c>
      <c r="B48">
        <v>2016</v>
      </c>
      <c r="C48" t="s">
        <v>45</v>
      </c>
      <c r="D48" s="51">
        <v>42675</v>
      </c>
      <c r="E48">
        <v>131.4</v>
      </c>
      <c r="F48">
        <v>137.80000000000001</v>
      </c>
      <c r="G48">
        <v>132</v>
      </c>
      <c r="H48">
        <v>135</v>
      </c>
      <c r="I48">
        <v>118</v>
      </c>
      <c r="J48">
        <v>134.1</v>
      </c>
      <c r="K48">
        <v>141.9</v>
      </c>
      <c r="L48">
        <v>171.7</v>
      </c>
      <c r="M48">
        <v>114.1</v>
      </c>
      <c r="N48">
        <v>139.69999999999999</v>
      </c>
      <c r="O48">
        <v>126.2</v>
      </c>
      <c r="P48">
        <v>141.80000000000001</v>
      </c>
      <c r="Q48">
        <v>136.1</v>
      </c>
      <c r="R48">
        <v>1759.8</v>
      </c>
    </row>
    <row r="49" spans="1:18" x14ac:dyDescent="0.25">
      <c r="A49" t="s">
        <v>34</v>
      </c>
      <c r="B49">
        <v>2016</v>
      </c>
      <c r="C49" t="s">
        <v>46</v>
      </c>
      <c r="D49" s="51">
        <v>42705</v>
      </c>
      <c r="E49">
        <v>132.30000000000001</v>
      </c>
      <c r="F49">
        <v>137.6</v>
      </c>
      <c r="G49">
        <v>132.9</v>
      </c>
      <c r="H49">
        <v>135.1</v>
      </c>
      <c r="I49">
        <v>118.6</v>
      </c>
      <c r="J49">
        <v>132.69999999999999</v>
      </c>
      <c r="K49">
        <v>125.3</v>
      </c>
      <c r="L49">
        <v>168.7</v>
      </c>
      <c r="M49">
        <v>114.4</v>
      </c>
      <c r="N49">
        <v>140.19999999999999</v>
      </c>
      <c r="O49">
        <v>126.6</v>
      </c>
      <c r="P49">
        <v>142.30000000000001</v>
      </c>
      <c r="Q49">
        <v>134</v>
      </c>
      <c r="R49">
        <v>1740.7</v>
      </c>
    </row>
    <row r="50" spans="1:18" x14ac:dyDescent="0.25">
      <c r="A50" t="s">
        <v>34</v>
      </c>
      <c r="B50">
        <v>2017</v>
      </c>
      <c r="C50" t="s">
        <v>31</v>
      </c>
      <c r="D50" s="51">
        <v>42736</v>
      </c>
      <c r="E50">
        <v>132.80000000000001</v>
      </c>
      <c r="F50">
        <v>138.19999999999999</v>
      </c>
      <c r="G50">
        <v>132.19999999999999</v>
      </c>
      <c r="H50">
        <v>135.4</v>
      </c>
      <c r="I50">
        <v>119.1</v>
      </c>
      <c r="J50">
        <v>133</v>
      </c>
      <c r="K50">
        <v>119.4</v>
      </c>
      <c r="L50">
        <v>159.5</v>
      </c>
      <c r="M50">
        <v>115.6</v>
      </c>
      <c r="N50">
        <v>139.6</v>
      </c>
      <c r="O50">
        <v>126.6</v>
      </c>
      <c r="P50">
        <v>142.80000000000001</v>
      </c>
      <c r="Q50">
        <v>133.1</v>
      </c>
      <c r="R50">
        <v>1727.2999999999995</v>
      </c>
    </row>
    <row r="51" spans="1:18" x14ac:dyDescent="0.25">
      <c r="A51" t="s">
        <v>34</v>
      </c>
      <c r="B51">
        <v>2017</v>
      </c>
      <c r="C51" t="s">
        <v>35</v>
      </c>
      <c r="D51" s="51">
        <v>42767</v>
      </c>
      <c r="E51">
        <v>133.1</v>
      </c>
      <c r="F51">
        <v>138.80000000000001</v>
      </c>
      <c r="G51">
        <v>129.30000000000001</v>
      </c>
      <c r="H51">
        <v>135.80000000000001</v>
      </c>
      <c r="I51">
        <v>119.2</v>
      </c>
      <c r="J51">
        <v>135.30000000000001</v>
      </c>
      <c r="K51">
        <v>119.5</v>
      </c>
      <c r="L51">
        <v>152.19999999999999</v>
      </c>
      <c r="M51">
        <v>117.3</v>
      </c>
      <c r="N51">
        <v>138.69999999999999</v>
      </c>
      <c r="O51">
        <v>126.9</v>
      </c>
      <c r="P51">
        <v>143.19999999999999</v>
      </c>
      <c r="Q51">
        <v>133</v>
      </c>
      <c r="R51">
        <v>1722.3000000000002</v>
      </c>
    </row>
    <row r="52" spans="1:18" x14ac:dyDescent="0.25">
      <c r="A52" t="s">
        <v>34</v>
      </c>
      <c r="B52">
        <v>2017</v>
      </c>
      <c r="C52" t="s">
        <v>36</v>
      </c>
      <c r="D52" s="51">
        <v>42795</v>
      </c>
      <c r="E52">
        <v>133.30000000000001</v>
      </c>
      <c r="F52">
        <v>139</v>
      </c>
      <c r="G52">
        <v>128.6</v>
      </c>
      <c r="H52">
        <v>136.30000000000001</v>
      </c>
      <c r="I52">
        <v>118.8</v>
      </c>
      <c r="J52">
        <v>138.30000000000001</v>
      </c>
      <c r="K52">
        <v>120.5</v>
      </c>
      <c r="L52">
        <v>143.9</v>
      </c>
      <c r="M52">
        <v>118</v>
      </c>
      <c r="N52">
        <v>137.9</v>
      </c>
      <c r="O52">
        <v>127.2</v>
      </c>
      <c r="P52">
        <v>144</v>
      </c>
      <c r="Q52">
        <v>133.1</v>
      </c>
      <c r="R52">
        <v>1718.9</v>
      </c>
    </row>
    <row r="53" spans="1:18" x14ac:dyDescent="0.25">
      <c r="A53" t="s">
        <v>34</v>
      </c>
      <c r="B53">
        <v>2017</v>
      </c>
      <c r="C53" t="s">
        <v>37</v>
      </c>
      <c r="D53" s="51">
        <v>42826</v>
      </c>
      <c r="E53">
        <v>133</v>
      </c>
      <c r="F53">
        <v>139.4</v>
      </c>
      <c r="G53">
        <v>126.1</v>
      </c>
      <c r="H53">
        <v>137.19999999999999</v>
      </c>
      <c r="I53">
        <v>118.4</v>
      </c>
      <c r="J53">
        <v>139.9</v>
      </c>
      <c r="K53">
        <v>123.4</v>
      </c>
      <c r="L53">
        <v>140.9</v>
      </c>
      <c r="M53">
        <v>118.5</v>
      </c>
      <c r="N53">
        <v>136.5</v>
      </c>
      <c r="O53">
        <v>127.4</v>
      </c>
      <c r="P53">
        <v>144.19999999999999</v>
      </c>
      <c r="Q53">
        <v>133.5</v>
      </c>
      <c r="R53">
        <v>1718.4</v>
      </c>
    </row>
    <row r="54" spans="1:18" x14ac:dyDescent="0.25">
      <c r="A54" t="s">
        <v>34</v>
      </c>
      <c r="B54">
        <v>2017</v>
      </c>
      <c r="C54" t="s">
        <v>38</v>
      </c>
      <c r="D54" s="51">
        <v>42856</v>
      </c>
      <c r="E54">
        <v>132.9</v>
      </c>
      <c r="F54">
        <v>141.6</v>
      </c>
      <c r="G54">
        <v>126.3</v>
      </c>
      <c r="H54">
        <v>137.69999999999999</v>
      </c>
      <c r="I54">
        <v>118.1</v>
      </c>
      <c r="J54">
        <v>137.9</v>
      </c>
      <c r="K54">
        <v>125.6</v>
      </c>
      <c r="L54">
        <v>138.30000000000001</v>
      </c>
      <c r="M54">
        <v>119.4</v>
      </c>
      <c r="N54">
        <v>136</v>
      </c>
      <c r="O54">
        <v>127.6</v>
      </c>
      <c r="P54">
        <v>144.5</v>
      </c>
      <c r="Q54">
        <v>133.69999999999999</v>
      </c>
      <c r="R54">
        <v>1719.6000000000001</v>
      </c>
    </row>
    <row r="55" spans="1:18" x14ac:dyDescent="0.25">
      <c r="A55" t="s">
        <v>34</v>
      </c>
      <c r="B55">
        <v>2017</v>
      </c>
      <c r="C55" t="s">
        <v>39</v>
      </c>
      <c r="D55" s="51">
        <v>42887</v>
      </c>
      <c r="E55">
        <v>133.30000000000001</v>
      </c>
      <c r="F55">
        <v>145.5</v>
      </c>
      <c r="G55">
        <v>128.1</v>
      </c>
      <c r="H55">
        <v>138.1</v>
      </c>
      <c r="I55">
        <v>118.2</v>
      </c>
      <c r="J55">
        <v>139.19999999999999</v>
      </c>
      <c r="K55">
        <v>133.30000000000001</v>
      </c>
      <c r="L55">
        <v>136.19999999999999</v>
      </c>
      <c r="M55">
        <v>119.6</v>
      </c>
      <c r="N55">
        <v>135.30000000000001</v>
      </c>
      <c r="O55">
        <v>127.8</v>
      </c>
      <c r="P55">
        <v>144.9</v>
      </c>
      <c r="Q55">
        <v>135.19999999999999</v>
      </c>
      <c r="R55">
        <v>1734.7</v>
      </c>
    </row>
    <row r="56" spans="1:18" x14ac:dyDescent="0.25">
      <c r="A56" t="s">
        <v>34</v>
      </c>
      <c r="B56">
        <v>2017</v>
      </c>
      <c r="C56" t="s">
        <v>40</v>
      </c>
      <c r="D56" s="51">
        <v>42917</v>
      </c>
      <c r="E56">
        <v>133.6</v>
      </c>
      <c r="F56">
        <v>145.69999999999999</v>
      </c>
      <c r="G56">
        <v>129.6</v>
      </c>
      <c r="H56">
        <v>138.5</v>
      </c>
      <c r="I56">
        <v>118.1</v>
      </c>
      <c r="J56">
        <v>141.80000000000001</v>
      </c>
      <c r="K56">
        <v>159.5</v>
      </c>
      <c r="L56">
        <v>133.6</v>
      </c>
      <c r="M56">
        <v>120.5</v>
      </c>
      <c r="N56">
        <v>135.19999999999999</v>
      </c>
      <c r="O56">
        <v>128.5</v>
      </c>
      <c r="P56">
        <v>145.80000000000001</v>
      </c>
      <c r="Q56">
        <v>139</v>
      </c>
      <c r="R56">
        <v>1769.3999999999999</v>
      </c>
    </row>
    <row r="57" spans="1:18" x14ac:dyDescent="0.25">
      <c r="A57" t="s">
        <v>34</v>
      </c>
      <c r="B57">
        <v>2017</v>
      </c>
      <c r="C57" t="s">
        <v>41</v>
      </c>
      <c r="D57" s="51">
        <v>42948</v>
      </c>
      <c r="E57">
        <v>134.30000000000001</v>
      </c>
      <c r="F57">
        <v>143.4</v>
      </c>
      <c r="G57">
        <v>129.30000000000001</v>
      </c>
      <c r="H57">
        <v>139</v>
      </c>
      <c r="I57">
        <v>118.1</v>
      </c>
      <c r="J57">
        <v>145.5</v>
      </c>
      <c r="K57">
        <v>168.6</v>
      </c>
      <c r="L57">
        <v>132.69999999999999</v>
      </c>
      <c r="M57">
        <v>121.2</v>
      </c>
      <c r="N57">
        <v>135.6</v>
      </c>
      <c r="O57">
        <v>128.69999999999999</v>
      </c>
      <c r="P57">
        <v>146.80000000000001</v>
      </c>
      <c r="Q57">
        <v>140.6</v>
      </c>
      <c r="R57">
        <v>1783.8</v>
      </c>
    </row>
    <row r="58" spans="1:18" x14ac:dyDescent="0.25">
      <c r="A58" t="s">
        <v>34</v>
      </c>
      <c r="B58">
        <v>2017</v>
      </c>
      <c r="C58" t="s">
        <v>42</v>
      </c>
      <c r="D58" s="51">
        <v>42979</v>
      </c>
      <c r="E58">
        <v>134.69999999999999</v>
      </c>
      <c r="F58">
        <v>142.4</v>
      </c>
      <c r="G58">
        <v>130.19999999999999</v>
      </c>
      <c r="H58">
        <v>139.6</v>
      </c>
      <c r="I58">
        <v>118.4</v>
      </c>
      <c r="J58">
        <v>143</v>
      </c>
      <c r="K58">
        <v>156.6</v>
      </c>
      <c r="L58">
        <v>132.9</v>
      </c>
      <c r="M58">
        <v>121.5</v>
      </c>
      <c r="N58">
        <v>135.6</v>
      </c>
      <c r="O58">
        <v>128.80000000000001</v>
      </c>
      <c r="P58">
        <v>147.30000000000001</v>
      </c>
      <c r="Q58">
        <v>139</v>
      </c>
      <c r="R58">
        <v>1769.9999999999998</v>
      </c>
    </row>
    <row r="59" spans="1:18" x14ac:dyDescent="0.25">
      <c r="A59" t="s">
        <v>34</v>
      </c>
      <c r="B59">
        <v>2017</v>
      </c>
      <c r="C59" t="s">
        <v>43</v>
      </c>
      <c r="D59" s="51">
        <v>43009</v>
      </c>
      <c r="E59">
        <v>135.30000000000001</v>
      </c>
      <c r="F59">
        <v>142.19999999999999</v>
      </c>
      <c r="G59">
        <v>131.19999999999999</v>
      </c>
      <c r="H59">
        <v>140.6</v>
      </c>
      <c r="I59">
        <v>119</v>
      </c>
      <c r="J59">
        <v>141.5</v>
      </c>
      <c r="K59">
        <v>162.6</v>
      </c>
      <c r="L59">
        <v>132.30000000000001</v>
      </c>
      <c r="M59">
        <v>121.8</v>
      </c>
      <c r="N59">
        <v>136.30000000000001</v>
      </c>
      <c r="O59">
        <v>128.69999999999999</v>
      </c>
      <c r="P59">
        <v>148.1</v>
      </c>
      <c r="Q59">
        <v>140.1</v>
      </c>
      <c r="R59">
        <v>1779.6999999999998</v>
      </c>
    </row>
    <row r="60" spans="1:18" x14ac:dyDescent="0.25">
      <c r="A60" t="s">
        <v>34</v>
      </c>
      <c r="B60">
        <v>2017</v>
      </c>
      <c r="C60" t="s">
        <v>45</v>
      </c>
      <c r="D60" s="51">
        <v>43040</v>
      </c>
      <c r="E60">
        <v>135.69999999999999</v>
      </c>
      <c r="F60">
        <v>142.4</v>
      </c>
      <c r="G60">
        <v>142.9</v>
      </c>
      <c r="H60">
        <v>140.80000000000001</v>
      </c>
      <c r="I60">
        <v>119.2</v>
      </c>
      <c r="J60">
        <v>142.19999999999999</v>
      </c>
      <c r="K60">
        <v>173.8</v>
      </c>
      <c r="L60">
        <v>131.19999999999999</v>
      </c>
      <c r="M60">
        <v>123</v>
      </c>
      <c r="N60">
        <v>136.80000000000001</v>
      </c>
      <c r="O60">
        <v>129.19999999999999</v>
      </c>
      <c r="P60">
        <v>148.9</v>
      </c>
      <c r="Q60">
        <v>142.1</v>
      </c>
      <c r="R60">
        <v>1808.2</v>
      </c>
    </row>
    <row r="61" spans="1:18" x14ac:dyDescent="0.25">
      <c r="A61" t="s">
        <v>34</v>
      </c>
      <c r="B61">
        <v>2017</v>
      </c>
      <c r="C61" t="s">
        <v>46</v>
      </c>
      <c r="D61" s="51">
        <v>43070</v>
      </c>
      <c r="E61">
        <v>135.80000000000001</v>
      </c>
      <c r="F61">
        <v>143.30000000000001</v>
      </c>
      <c r="G61">
        <v>145.19999999999999</v>
      </c>
      <c r="H61">
        <v>141</v>
      </c>
      <c r="I61">
        <v>120.5</v>
      </c>
      <c r="J61">
        <v>141.5</v>
      </c>
      <c r="K61">
        <v>161.69999999999999</v>
      </c>
      <c r="L61">
        <v>129.1</v>
      </c>
      <c r="M61">
        <v>121.5</v>
      </c>
      <c r="N61">
        <v>137.1</v>
      </c>
      <c r="O61">
        <v>128.80000000000001</v>
      </c>
      <c r="P61">
        <v>149</v>
      </c>
      <c r="Q61">
        <v>140.5</v>
      </c>
      <c r="R61">
        <v>1794.9999999999998</v>
      </c>
    </row>
    <row r="62" spans="1:18" x14ac:dyDescent="0.25">
      <c r="A62" t="s">
        <v>34</v>
      </c>
      <c r="B62">
        <v>2018</v>
      </c>
      <c r="C62" t="s">
        <v>31</v>
      </c>
      <c r="D62" s="51">
        <v>43101</v>
      </c>
      <c r="E62">
        <v>136</v>
      </c>
      <c r="F62">
        <v>144.19999999999999</v>
      </c>
      <c r="G62">
        <v>143.69999999999999</v>
      </c>
      <c r="H62">
        <v>141.1</v>
      </c>
      <c r="I62">
        <v>120.7</v>
      </c>
      <c r="J62">
        <v>141.30000000000001</v>
      </c>
      <c r="K62">
        <v>151.6</v>
      </c>
      <c r="L62">
        <v>127.3</v>
      </c>
      <c r="M62">
        <v>118.8</v>
      </c>
      <c r="N62">
        <v>137.5</v>
      </c>
      <c r="O62">
        <v>129</v>
      </c>
      <c r="P62">
        <v>149.5</v>
      </c>
      <c r="Q62">
        <v>139.19999999999999</v>
      </c>
      <c r="R62">
        <v>1779.9</v>
      </c>
    </row>
    <row r="63" spans="1:18" x14ac:dyDescent="0.25">
      <c r="A63" t="s">
        <v>34</v>
      </c>
      <c r="B63">
        <v>2018</v>
      </c>
      <c r="C63" t="s">
        <v>35</v>
      </c>
      <c r="D63" s="51">
        <v>43132</v>
      </c>
      <c r="E63">
        <v>135.9</v>
      </c>
      <c r="F63">
        <v>143.5</v>
      </c>
      <c r="G63">
        <v>140.30000000000001</v>
      </c>
      <c r="H63">
        <v>140.9</v>
      </c>
      <c r="I63">
        <v>120.4</v>
      </c>
      <c r="J63">
        <v>142.9</v>
      </c>
      <c r="K63">
        <v>140.5</v>
      </c>
      <c r="L63">
        <v>125.8</v>
      </c>
      <c r="M63">
        <v>117.1</v>
      </c>
      <c r="N63">
        <v>137.30000000000001</v>
      </c>
      <c r="O63">
        <v>128.6</v>
      </c>
      <c r="P63">
        <v>149.6</v>
      </c>
      <c r="Q63">
        <v>137.6</v>
      </c>
      <c r="R63">
        <v>1760.3999999999996</v>
      </c>
    </row>
    <row r="64" spans="1:18" x14ac:dyDescent="0.25">
      <c r="A64" t="s">
        <v>34</v>
      </c>
      <c r="B64">
        <v>2018</v>
      </c>
      <c r="C64" t="s">
        <v>36</v>
      </c>
      <c r="D64" s="51">
        <v>43160</v>
      </c>
      <c r="E64">
        <v>136.19999999999999</v>
      </c>
      <c r="F64">
        <v>143.6</v>
      </c>
      <c r="G64">
        <v>138.30000000000001</v>
      </c>
      <c r="H64">
        <v>141.19999999999999</v>
      </c>
      <c r="I64">
        <v>120.7</v>
      </c>
      <c r="J64">
        <v>146.19999999999999</v>
      </c>
      <c r="K64">
        <v>134.6</v>
      </c>
      <c r="L64">
        <v>124.6</v>
      </c>
      <c r="M64">
        <v>116.1</v>
      </c>
      <c r="N64">
        <v>137.80000000000001</v>
      </c>
      <c r="O64">
        <v>129.1</v>
      </c>
      <c r="P64">
        <v>150.4</v>
      </c>
      <c r="Q64">
        <v>137.19999999999999</v>
      </c>
      <c r="R64">
        <v>1756</v>
      </c>
    </row>
    <row r="65" spans="1:18" x14ac:dyDescent="0.25">
      <c r="A65" t="s">
        <v>34</v>
      </c>
      <c r="B65">
        <v>2018</v>
      </c>
      <c r="C65" t="s">
        <v>37</v>
      </c>
      <c r="D65" s="51">
        <v>43191</v>
      </c>
      <c r="E65">
        <v>136.4</v>
      </c>
      <c r="F65">
        <v>144.4</v>
      </c>
      <c r="G65">
        <v>133.9</v>
      </c>
      <c r="H65">
        <v>141.6</v>
      </c>
      <c r="I65">
        <v>121</v>
      </c>
      <c r="J65">
        <v>153.5</v>
      </c>
      <c r="K65">
        <v>132.6</v>
      </c>
      <c r="L65">
        <v>123.5</v>
      </c>
      <c r="M65">
        <v>113.7</v>
      </c>
      <c r="N65">
        <v>138.19999999999999</v>
      </c>
      <c r="O65">
        <v>129.6</v>
      </c>
      <c r="P65">
        <v>151.19999999999999</v>
      </c>
      <c r="Q65">
        <v>137.5</v>
      </c>
      <c r="R65">
        <v>1757.1000000000001</v>
      </c>
    </row>
    <row r="66" spans="1:18" x14ac:dyDescent="0.25">
      <c r="A66" t="s">
        <v>34</v>
      </c>
      <c r="B66">
        <v>2018</v>
      </c>
      <c r="C66" t="s">
        <v>38</v>
      </c>
      <c r="D66" s="51">
        <v>43221</v>
      </c>
      <c r="E66">
        <v>136.6</v>
      </c>
      <c r="F66">
        <v>146.6</v>
      </c>
      <c r="G66">
        <v>133.6</v>
      </c>
      <c r="H66">
        <v>142.1</v>
      </c>
      <c r="I66">
        <v>121</v>
      </c>
      <c r="J66">
        <v>154.6</v>
      </c>
      <c r="K66">
        <v>135.6</v>
      </c>
      <c r="L66">
        <v>122.3</v>
      </c>
      <c r="M66">
        <v>109.6</v>
      </c>
      <c r="N66">
        <v>138.1</v>
      </c>
      <c r="O66">
        <v>129.9</v>
      </c>
      <c r="P66">
        <v>151.69999999999999</v>
      </c>
      <c r="Q66">
        <v>138.1</v>
      </c>
      <c r="R66">
        <v>1759.8</v>
      </c>
    </row>
    <row r="67" spans="1:18" x14ac:dyDescent="0.25">
      <c r="A67" t="s">
        <v>34</v>
      </c>
      <c r="B67">
        <v>2018</v>
      </c>
      <c r="C67" t="s">
        <v>39</v>
      </c>
      <c r="D67" s="51">
        <v>43252</v>
      </c>
      <c r="E67">
        <v>136.9</v>
      </c>
      <c r="F67">
        <v>148.69999999999999</v>
      </c>
      <c r="G67">
        <v>135.6</v>
      </c>
      <c r="H67">
        <v>142.30000000000001</v>
      </c>
      <c r="I67">
        <v>121.3</v>
      </c>
      <c r="J67">
        <v>153.19999999999999</v>
      </c>
      <c r="K67">
        <v>143.69999999999999</v>
      </c>
      <c r="L67">
        <v>121.4</v>
      </c>
      <c r="M67">
        <v>111.1</v>
      </c>
      <c r="N67">
        <v>138.4</v>
      </c>
      <c r="O67">
        <v>130.30000000000001</v>
      </c>
      <c r="P67">
        <v>151.80000000000001</v>
      </c>
      <c r="Q67">
        <v>139.4</v>
      </c>
      <c r="R67">
        <v>1774.1000000000001</v>
      </c>
    </row>
    <row r="68" spans="1:18" x14ac:dyDescent="0.25">
      <c r="A68" t="s">
        <v>34</v>
      </c>
      <c r="B68">
        <v>2018</v>
      </c>
      <c r="C68" t="s">
        <v>40</v>
      </c>
      <c r="D68" s="51">
        <v>43282</v>
      </c>
      <c r="E68">
        <v>137.5</v>
      </c>
      <c r="F68">
        <v>149.1</v>
      </c>
      <c r="G68">
        <v>139.19999999999999</v>
      </c>
      <c r="H68">
        <v>142.5</v>
      </c>
      <c r="I68">
        <v>121.4</v>
      </c>
      <c r="J68">
        <v>151.6</v>
      </c>
      <c r="K68">
        <v>155.9</v>
      </c>
      <c r="L68">
        <v>121.7</v>
      </c>
      <c r="M68">
        <v>113.5</v>
      </c>
      <c r="N68">
        <v>138.9</v>
      </c>
      <c r="O68">
        <v>130.30000000000001</v>
      </c>
      <c r="P68">
        <v>152.30000000000001</v>
      </c>
      <c r="Q68">
        <v>141.4</v>
      </c>
      <c r="R68">
        <v>1795.3</v>
      </c>
    </row>
    <row r="69" spans="1:18" x14ac:dyDescent="0.25">
      <c r="A69" t="s">
        <v>34</v>
      </c>
      <c r="B69">
        <v>2018</v>
      </c>
      <c r="C69" t="s">
        <v>41</v>
      </c>
      <c r="D69" s="51">
        <v>43313</v>
      </c>
      <c r="E69">
        <v>138.30000000000001</v>
      </c>
      <c r="F69">
        <v>148</v>
      </c>
      <c r="G69">
        <v>138.1</v>
      </c>
      <c r="H69">
        <v>142.6</v>
      </c>
      <c r="I69">
        <v>122.2</v>
      </c>
      <c r="J69">
        <v>150.6</v>
      </c>
      <c r="K69">
        <v>156.6</v>
      </c>
      <c r="L69">
        <v>122.4</v>
      </c>
      <c r="M69">
        <v>114.7</v>
      </c>
      <c r="N69">
        <v>139.4</v>
      </c>
      <c r="O69">
        <v>131.1</v>
      </c>
      <c r="P69">
        <v>153</v>
      </c>
      <c r="Q69">
        <v>141.69999999999999</v>
      </c>
      <c r="R69">
        <v>1798.7000000000003</v>
      </c>
    </row>
    <row r="70" spans="1:18" x14ac:dyDescent="0.25">
      <c r="A70" t="s">
        <v>34</v>
      </c>
      <c r="B70">
        <v>2018</v>
      </c>
      <c r="C70" t="s">
        <v>42</v>
      </c>
      <c r="D70" s="51">
        <v>43344</v>
      </c>
      <c r="E70">
        <v>138.6</v>
      </c>
      <c r="F70">
        <v>145.80000000000001</v>
      </c>
      <c r="G70">
        <v>135.1</v>
      </c>
      <c r="H70">
        <v>142.9</v>
      </c>
      <c r="I70">
        <v>122.1</v>
      </c>
      <c r="J70">
        <v>145.4</v>
      </c>
      <c r="K70">
        <v>150</v>
      </c>
      <c r="L70">
        <v>121.4</v>
      </c>
      <c r="M70">
        <v>113.7</v>
      </c>
      <c r="N70">
        <v>139.5</v>
      </c>
      <c r="O70">
        <v>130.80000000000001</v>
      </c>
      <c r="P70">
        <v>153.80000000000001</v>
      </c>
      <c r="Q70">
        <v>140.4</v>
      </c>
      <c r="R70">
        <v>1779.5</v>
      </c>
    </row>
    <row r="71" spans="1:18" x14ac:dyDescent="0.25">
      <c r="A71" t="s">
        <v>34</v>
      </c>
      <c r="B71">
        <v>2018</v>
      </c>
      <c r="C71" t="s">
        <v>43</v>
      </c>
      <c r="D71" s="51">
        <v>43374</v>
      </c>
      <c r="E71">
        <v>137.4</v>
      </c>
      <c r="F71">
        <v>149.5</v>
      </c>
      <c r="G71">
        <v>137.30000000000001</v>
      </c>
      <c r="H71">
        <v>141.9</v>
      </c>
      <c r="I71">
        <v>121.1</v>
      </c>
      <c r="J71">
        <v>142.5</v>
      </c>
      <c r="K71">
        <v>146.69999999999999</v>
      </c>
      <c r="L71">
        <v>119.1</v>
      </c>
      <c r="M71">
        <v>111.9</v>
      </c>
      <c r="N71">
        <v>141</v>
      </c>
      <c r="O71">
        <v>133.6</v>
      </c>
      <c r="P71">
        <v>154.5</v>
      </c>
      <c r="Q71">
        <v>139.69999999999999</v>
      </c>
      <c r="R71">
        <v>1776.2</v>
      </c>
    </row>
    <row r="72" spans="1:18" x14ac:dyDescent="0.25">
      <c r="A72" t="s">
        <v>34</v>
      </c>
      <c r="B72">
        <v>2018</v>
      </c>
      <c r="C72" t="s">
        <v>45</v>
      </c>
      <c r="D72" s="51">
        <v>43405</v>
      </c>
      <c r="E72">
        <v>137.4</v>
      </c>
      <c r="F72">
        <v>149.19999999999999</v>
      </c>
      <c r="G72">
        <v>137.1</v>
      </c>
      <c r="H72">
        <v>141.80000000000001</v>
      </c>
      <c r="I72">
        <v>121.1</v>
      </c>
      <c r="J72">
        <v>142.80000000000001</v>
      </c>
      <c r="K72">
        <v>146.69999999999999</v>
      </c>
      <c r="L72">
        <v>119.1</v>
      </c>
      <c r="M72">
        <v>111.9</v>
      </c>
      <c r="N72">
        <v>140.9</v>
      </c>
      <c r="O72">
        <v>133.5</v>
      </c>
      <c r="P72">
        <v>154.5</v>
      </c>
      <c r="Q72">
        <v>139.69999999999999</v>
      </c>
      <c r="R72">
        <v>1775.7000000000003</v>
      </c>
    </row>
    <row r="73" spans="1:18" x14ac:dyDescent="0.25">
      <c r="A73" t="s">
        <v>34</v>
      </c>
      <c r="B73">
        <v>2018</v>
      </c>
      <c r="C73" t="s">
        <v>46</v>
      </c>
      <c r="D73" s="51">
        <v>43435</v>
      </c>
      <c r="E73">
        <v>137.5</v>
      </c>
      <c r="F73">
        <v>150.5</v>
      </c>
      <c r="G73">
        <v>138.80000000000001</v>
      </c>
      <c r="H73">
        <v>142.1</v>
      </c>
      <c r="I73">
        <v>122</v>
      </c>
      <c r="J73">
        <v>139.4</v>
      </c>
      <c r="K73">
        <v>135.19999999999999</v>
      </c>
      <c r="L73">
        <v>119.8</v>
      </c>
      <c r="M73">
        <v>110.3</v>
      </c>
      <c r="N73">
        <v>140.6</v>
      </c>
      <c r="O73">
        <v>133.80000000000001</v>
      </c>
      <c r="P73">
        <v>154.6</v>
      </c>
      <c r="Q73">
        <v>138.19999999999999</v>
      </c>
      <c r="R73">
        <v>1762.7999999999997</v>
      </c>
    </row>
    <row r="74" spans="1:18" x14ac:dyDescent="0.25">
      <c r="A74" t="s">
        <v>34</v>
      </c>
      <c r="B74">
        <v>2019</v>
      </c>
      <c r="C74" t="s">
        <v>31</v>
      </c>
      <c r="D74" s="51">
        <v>43466</v>
      </c>
      <c r="E74">
        <v>137.1</v>
      </c>
      <c r="F74">
        <v>151.4</v>
      </c>
      <c r="G74">
        <v>140.19999999999999</v>
      </c>
      <c r="H74">
        <v>142.1</v>
      </c>
      <c r="I74">
        <v>121.8</v>
      </c>
      <c r="J74">
        <v>135.4</v>
      </c>
      <c r="K74">
        <v>131.30000000000001</v>
      </c>
      <c r="L74">
        <v>120.3</v>
      </c>
      <c r="M74">
        <v>109.1</v>
      </c>
      <c r="N74">
        <v>139.4</v>
      </c>
      <c r="O74">
        <v>133.30000000000001</v>
      </c>
      <c r="P74">
        <v>154.6</v>
      </c>
      <c r="Q74">
        <v>137.4</v>
      </c>
      <c r="R74">
        <v>1753.3999999999999</v>
      </c>
    </row>
    <row r="75" spans="1:18" x14ac:dyDescent="0.25">
      <c r="A75" t="s">
        <v>34</v>
      </c>
      <c r="B75">
        <v>2019</v>
      </c>
      <c r="C75" t="s">
        <v>35</v>
      </c>
      <c r="D75" s="51">
        <v>43497</v>
      </c>
      <c r="E75">
        <v>137.6</v>
      </c>
      <c r="F75">
        <v>152</v>
      </c>
      <c r="G75">
        <v>141.5</v>
      </c>
      <c r="H75">
        <v>142.19999999999999</v>
      </c>
      <c r="I75">
        <v>122</v>
      </c>
      <c r="J75">
        <v>136.4</v>
      </c>
      <c r="K75">
        <v>129.69999999999999</v>
      </c>
      <c r="L75">
        <v>121</v>
      </c>
      <c r="M75">
        <v>109</v>
      </c>
      <c r="N75">
        <v>139.69999999999999</v>
      </c>
      <c r="O75">
        <v>133.6</v>
      </c>
      <c r="P75">
        <v>154.9</v>
      </c>
      <c r="Q75">
        <v>137.5</v>
      </c>
      <c r="R75">
        <v>1757.1</v>
      </c>
    </row>
    <row r="76" spans="1:18" x14ac:dyDescent="0.25">
      <c r="A76" t="s">
        <v>34</v>
      </c>
      <c r="B76">
        <v>2019</v>
      </c>
      <c r="C76" t="s">
        <v>36</v>
      </c>
      <c r="D76" s="51">
        <v>43525</v>
      </c>
      <c r="E76">
        <v>137.80000000000001</v>
      </c>
      <c r="F76">
        <v>153</v>
      </c>
      <c r="G76">
        <v>140.30000000000001</v>
      </c>
      <c r="H76">
        <v>142.30000000000001</v>
      </c>
      <c r="I76">
        <v>122</v>
      </c>
      <c r="J76">
        <v>137.6</v>
      </c>
      <c r="K76">
        <v>132.6</v>
      </c>
      <c r="L76">
        <v>121.8</v>
      </c>
      <c r="M76">
        <v>109</v>
      </c>
      <c r="N76">
        <v>139.5</v>
      </c>
      <c r="O76">
        <v>133.69999999999999</v>
      </c>
      <c r="P76">
        <v>155.19999999999999</v>
      </c>
      <c r="Q76">
        <v>138.1</v>
      </c>
      <c r="R76">
        <v>1762.9</v>
      </c>
    </row>
    <row r="77" spans="1:18" x14ac:dyDescent="0.25">
      <c r="A77" t="s">
        <v>34</v>
      </c>
      <c r="B77">
        <v>2019</v>
      </c>
      <c r="C77" t="s">
        <v>38</v>
      </c>
      <c r="D77" s="51">
        <v>43586</v>
      </c>
      <c r="E77">
        <v>138.30000000000001</v>
      </c>
      <c r="F77">
        <v>158.5</v>
      </c>
      <c r="G77">
        <v>136</v>
      </c>
      <c r="H77">
        <v>142.5</v>
      </c>
      <c r="I77">
        <v>122</v>
      </c>
      <c r="J77">
        <v>146.5</v>
      </c>
      <c r="K77">
        <v>143</v>
      </c>
      <c r="L77">
        <v>124.9</v>
      </c>
      <c r="M77">
        <v>109.9</v>
      </c>
      <c r="N77">
        <v>139.9</v>
      </c>
      <c r="O77">
        <v>134</v>
      </c>
      <c r="P77">
        <v>155.5</v>
      </c>
      <c r="Q77">
        <v>140.9</v>
      </c>
      <c r="R77">
        <v>1791.9000000000003</v>
      </c>
    </row>
    <row r="78" spans="1:18" x14ac:dyDescent="0.25">
      <c r="A78" t="s">
        <v>34</v>
      </c>
      <c r="B78">
        <v>2019</v>
      </c>
      <c r="C78" t="s">
        <v>39</v>
      </c>
      <c r="D78" s="51">
        <v>43617</v>
      </c>
      <c r="E78">
        <v>138.69999999999999</v>
      </c>
      <c r="F78">
        <v>162.1</v>
      </c>
      <c r="G78">
        <v>137.80000000000001</v>
      </c>
      <c r="H78">
        <v>143.30000000000001</v>
      </c>
      <c r="I78">
        <v>122.2</v>
      </c>
      <c r="J78">
        <v>146.80000000000001</v>
      </c>
      <c r="K78">
        <v>150.5</v>
      </c>
      <c r="L78">
        <v>128.30000000000001</v>
      </c>
      <c r="M78">
        <v>111</v>
      </c>
      <c r="N78">
        <v>140.6</v>
      </c>
      <c r="O78">
        <v>134.19999999999999</v>
      </c>
      <c r="P78">
        <v>155.9</v>
      </c>
      <c r="Q78">
        <v>142.69999999999999</v>
      </c>
      <c r="R78">
        <v>1814.1000000000001</v>
      </c>
    </row>
    <row r="79" spans="1:18" x14ac:dyDescent="0.25">
      <c r="A79" t="s">
        <v>34</v>
      </c>
      <c r="B79">
        <v>2019</v>
      </c>
      <c r="C79" t="s">
        <v>40</v>
      </c>
      <c r="D79" s="51">
        <v>43647</v>
      </c>
      <c r="E79">
        <v>139.30000000000001</v>
      </c>
      <c r="F79">
        <v>162.69999999999999</v>
      </c>
      <c r="G79">
        <v>140</v>
      </c>
      <c r="H79">
        <v>144</v>
      </c>
      <c r="I79">
        <v>122.5</v>
      </c>
      <c r="J79">
        <v>150.30000000000001</v>
      </c>
      <c r="K79">
        <v>160.30000000000001</v>
      </c>
      <c r="L79">
        <v>130</v>
      </c>
      <c r="M79">
        <v>111.1</v>
      </c>
      <c r="N79">
        <v>141.69999999999999</v>
      </c>
      <c r="O79">
        <v>134.69999999999999</v>
      </c>
      <c r="P79">
        <v>156.19999999999999</v>
      </c>
      <c r="Q79">
        <v>144.69999999999999</v>
      </c>
      <c r="R79">
        <v>1837.5</v>
      </c>
    </row>
    <row r="80" spans="1:18" x14ac:dyDescent="0.25">
      <c r="A80" t="s">
        <v>34</v>
      </c>
      <c r="B80">
        <v>2019</v>
      </c>
      <c r="C80" t="s">
        <v>41</v>
      </c>
      <c r="D80" s="51">
        <v>43678</v>
      </c>
      <c r="E80">
        <v>140.1</v>
      </c>
      <c r="F80">
        <v>160.6</v>
      </c>
      <c r="G80">
        <v>138.5</v>
      </c>
      <c r="H80">
        <v>144.69999999999999</v>
      </c>
      <c r="I80">
        <v>122.9</v>
      </c>
      <c r="J80">
        <v>149.4</v>
      </c>
      <c r="K80">
        <v>167.4</v>
      </c>
      <c r="L80">
        <v>130.9</v>
      </c>
      <c r="M80">
        <v>112</v>
      </c>
      <c r="N80">
        <v>142.6</v>
      </c>
      <c r="O80">
        <v>134.9</v>
      </c>
      <c r="P80">
        <v>156.6</v>
      </c>
      <c r="Q80">
        <v>145.9</v>
      </c>
      <c r="R80">
        <v>1846.5</v>
      </c>
    </row>
    <row r="81" spans="1:18" x14ac:dyDescent="0.25">
      <c r="A81" t="s">
        <v>34</v>
      </c>
      <c r="B81">
        <v>2019</v>
      </c>
      <c r="C81" t="s">
        <v>42</v>
      </c>
      <c r="D81" s="51">
        <v>43709</v>
      </c>
      <c r="E81">
        <v>140.9</v>
      </c>
      <c r="F81">
        <v>160.80000000000001</v>
      </c>
      <c r="G81">
        <v>139.6</v>
      </c>
      <c r="H81">
        <v>145.4</v>
      </c>
      <c r="I81">
        <v>123.5</v>
      </c>
      <c r="J81">
        <v>146.6</v>
      </c>
      <c r="K81">
        <v>173.2</v>
      </c>
      <c r="L81">
        <v>131.6</v>
      </c>
      <c r="M81">
        <v>113.2</v>
      </c>
      <c r="N81">
        <v>144.1</v>
      </c>
      <c r="O81">
        <v>135</v>
      </c>
      <c r="P81">
        <v>156.80000000000001</v>
      </c>
      <c r="Q81">
        <v>147</v>
      </c>
      <c r="R81">
        <v>1857.6999999999998</v>
      </c>
    </row>
    <row r="82" spans="1:18" x14ac:dyDescent="0.25">
      <c r="A82" t="s">
        <v>34</v>
      </c>
      <c r="B82">
        <v>2019</v>
      </c>
      <c r="C82" t="s">
        <v>43</v>
      </c>
      <c r="D82" s="51">
        <v>43739</v>
      </c>
      <c r="E82">
        <v>141.80000000000001</v>
      </c>
      <c r="F82">
        <v>161</v>
      </c>
      <c r="G82">
        <v>142.6</v>
      </c>
      <c r="H82">
        <v>146.19999999999999</v>
      </c>
      <c r="I82">
        <v>123.9</v>
      </c>
      <c r="J82">
        <v>148</v>
      </c>
      <c r="K82">
        <v>188.4</v>
      </c>
      <c r="L82">
        <v>132.5</v>
      </c>
      <c r="M82">
        <v>114</v>
      </c>
      <c r="N82">
        <v>145.4</v>
      </c>
      <c r="O82">
        <v>135.1</v>
      </c>
      <c r="P82">
        <v>157.1</v>
      </c>
      <c r="Q82">
        <v>149.6</v>
      </c>
      <c r="R82">
        <v>1885.5999999999997</v>
      </c>
    </row>
    <row r="83" spans="1:18" x14ac:dyDescent="0.25">
      <c r="A83" t="s">
        <v>34</v>
      </c>
      <c r="B83">
        <v>2019</v>
      </c>
      <c r="C83" t="s">
        <v>45</v>
      </c>
      <c r="D83" s="51">
        <v>43770</v>
      </c>
      <c r="E83">
        <v>142.5</v>
      </c>
      <c r="F83">
        <v>163.19999999999999</v>
      </c>
      <c r="G83">
        <v>145.6</v>
      </c>
      <c r="H83">
        <v>146.69999999999999</v>
      </c>
      <c r="I83">
        <v>124.3</v>
      </c>
      <c r="J83">
        <v>147.4</v>
      </c>
      <c r="K83">
        <v>199.6</v>
      </c>
      <c r="L83">
        <v>135.69999999999999</v>
      </c>
      <c r="M83">
        <v>114.2</v>
      </c>
      <c r="N83">
        <v>147</v>
      </c>
      <c r="O83">
        <v>135.30000000000001</v>
      </c>
      <c r="P83">
        <v>157.5</v>
      </c>
      <c r="Q83">
        <v>151.9</v>
      </c>
      <c r="R83">
        <v>1910.9</v>
      </c>
    </row>
    <row r="84" spans="1:18" x14ac:dyDescent="0.25">
      <c r="A84" t="s">
        <v>34</v>
      </c>
      <c r="B84">
        <v>2019</v>
      </c>
      <c r="C84" t="s">
        <v>46</v>
      </c>
      <c r="D84" s="51">
        <v>43800</v>
      </c>
      <c r="E84">
        <v>143.5</v>
      </c>
      <c r="F84">
        <v>165</v>
      </c>
      <c r="G84">
        <v>151.1</v>
      </c>
      <c r="H84">
        <v>148.30000000000001</v>
      </c>
      <c r="I84">
        <v>125.7</v>
      </c>
      <c r="J84">
        <v>145.69999999999999</v>
      </c>
      <c r="K84">
        <v>217</v>
      </c>
      <c r="L84">
        <v>138.30000000000001</v>
      </c>
      <c r="M84">
        <v>114</v>
      </c>
      <c r="N84">
        <v>148.69999999999999</v>
      </c>
      <c r="O84">
        <v>135.80000000000001</v>
      </c>
      <c r="P84">
        <v>158</v>
      </c>
      <c r="Q84">
        <v>155</v>
      </c>
      <c r="R84">
        <v>1946.1000000000001</v>
      </c>
    </row>
    <row r="85" spans="1:18" x14ac:dyDescent="0.25">
      <c r="A85" t="s">
        <v>34</v>
      </c>
      <c r="B85">
        <v>2020</v>
      </c>
      <c r="C85" t="s">
        <v>31</v>
      </c>
      <c r="D85" s="51">
        <v>43831</v>
      </c>
      <c r="E85">
        <v>144.30000000000001</v>
      </c>
      <c r="F85">
        <v>167.4</v>
      </c>
      <c r="G85">
        <v>154.9</v>
      </c>
      <c r="H85">
        <v>150.1</v>
      </c>
      <c r="I85">
        <v>129.9</v>
      </c>
      <c r="J85">
        <v>143.19999999999999</v>
      </c>
      <c r="K85">
        <v>197</v>
      </c>
      <c r="L85">
        <v>140.4</v>
      </c>
      <c r="M85">
        <v>114.1</v>
      </c>
      <c r="N85">
        <v>150.9</v>
      </c>
      <c r="O85">
        <v>136.1</v>
      </c>
      <c r="P85">
        <v>158.6</v>
      </c>
      <c r="Q85">
        <v>153.5</v>
      </c>
      <c r="R85">
        <v>1940.3999999999999</v>
      </c>
    </row>
    <row r="86" spans="1:18" x14ac:dyDescent="0.25">
      <c r="A86" t="s">
        <v>34</v>
      </c>
      <c r="B86">
        <v>2020</v>
      </c>
      <c r="C86" t="s">
        <v>35</v>
      </c>
      <c r="D86" s="51">
        <v>43862</v>
      </c>
      <c r="E86">
        <v>144.80000000000001</v>
      </c>
      <c r="F86">
        <v>167.5</v>
      </c>
      <c r="G86">
        <v>151.80000000000001</v>
      </c>
      <c r="H86">
        <v>150.80000000000001</v>
      </c>
      <c r="I86">
        <v>131.4</v>
      </c>
      <c r="J86">
        <v>141.80000000000001</v>
      </c>
      <c r="K86">
        <v>170.7</v>
      </c>
      <c r="L86">
        <v>141.1</v>
      </c>
      <c r="M86">
        <v>113.6</v>
      </c>
      <c r="N86">
        <v>152</v>
      </c>
      <c r="O86">
        <v>136.5</v>
      </c>
      <c r="P86">
        <v>159.1</v>
      </c>
      <c r="Q86">
        <v>150.5</v>
      </c>
      <c r="R86">
        <v>1911.6</v>
      </c>
    </row>
    <row r="87" spans="1:18" x14ac:dyDescent="0.25">
      <c r="A87" t="s">
        <v>34</v>
      </c>
      <c r="B87">
        <v>2020</v>
      </c>
      <c r="C87" t="s">
        <v>36</v>
      </c>
      <c r="D87" s="51">
        <v>43891</v>
      </c>
      <c r="E87">
        <v>145.1</v>
      </c>
      <c r="F87">
        <v>167</v>
      </c>
      <c r="G87">
        <v>148.1</v>
      </c>
      <c r="H87">
        <v>151.5</v>
      </c>
      <c r="I87">
        <v>131.19999999999999</v>
      </c>
      <c r="J87">
        <v>142.5</v>
      </c>
      <c r="K87">
        <v>157.30000000000001</v>
      </c>
      <c r="L87">
        <v>141.1</v>
      </c>
      <c r="M87">
        <v>113.2</v>
      </c>
      <c r="N87">
        <v>153.19999999999999</v>
      </c>
      <c r="O87">
        <v>136.69999999999999</v>
      </c>
      <c r="P87">
        <v>159.6</v>
      </c>
      <c r="Q87">
        <v>148.9</v>
      </c>
      <c r="R87">
        <v>1895.4</v>
      </c>
    </row>
    <row r="88" spans="1:18" x14ac:dyDescent="0.25">
      <c r="A88" t="s">
        <v>34</v>
      </c>
      <c r="B88">
        <v>2020</v>
      </c>
      <c r="C88" t="s">
        <v>37</v>
      </c>
      <c r="D88" s="51">
        <v>43922</v>
      </c>
      <c r="E88">
        <v>148.69999999999999</v>
      </c>
      <c r="F88" t="s">
        <v>32</v>
      </c>
      <c r="G88">
        <v>148.80000000000001</v>
      </c>
      <c r="H88">
        <v>155.6</v>
      </c>
      <c r="I88">
        <v>135.1</v>
      </c>
      <c r="J88">
        <v>149.9</v>
      </c>
      <c r="K88">
        <v>168.6</v>
      </c>
      <c r="L88">
        <v>150.4</v>
      </c>
      <c r="M88">
        <v>120.3</v>
      </c>
      <c r="N88">
        <v>157.1</v>
      </c>
      <c r="O88">
        <v>136.80000000000001</v>
      </c>
      <c r="P88" t="s">
        <v>32</v>
      </c>
      <c r="Q88">
        <v>151.4</v>
      </c>
      <c r="R88">
        <v>1622.7</v>
      </c>
    </row>
    <row r="89" spans="1:18" x14ac:dyDescent="0.25">
      <c r="A89" t="s">
        <v>34</v>
      </c>
      <c r="B89">
        <v>2020</v>
      </c>
      <c r="C89" t="s">
        <v>38</v>
      </c>
      <c r="D89" s="51">
        <v>43952</v>
      </c>
      <c r="E89" t="s">
        <v>32</v>
      </c>
      <c r="F89" t="s">
        <v>32</v>
      </c>
      <c r="G89" t="s">
        <v>32</v>
      </c>
      <c r="H89" t="s">
        <v>32</v>
      </c>
      <c r="I89" t="s">
        <v>32</v>
      </c>
      <c r="J89" t="s">
        <v>32</v>
      </c>
      <c r="K89" t="s">
        <v>32</v>
      </c>
      <c r="L89" t="s">
        <v>32</v>
      </c>
      <c r="M89" t="s">
        <v>32</v>
      </c>
      <c r="N89" t="s">
        <v>32</v>
      </c>
      <c r="O89" t="s">
        <v>32</v>
      </c>
      <c r="P89" t="s">
        <v>32</v>
      </c>
      <c r="Q89" t="s">
        <v>32</v>
      </c>
      <c r="R89">
        <v>0</v>
      </c>
    </row>
    <row r="90" spans="1:18" x14ac:dyDescent="0.25">
      <c r="A90" t="s">
        <v>34</v>
      </c>
      <c r="B90">
        <v>2020</v>
      </c>
      <c r="C90" t="s">
        <v>39</v>
      </c>
      <c r="D90" s="51">
        <v>43983</v>
      </c>
      <c r="E90">
        <v>149.6</v>
      </c>
      <c r="F90">
        <v>192.7</v>
      </c>
      <c r="G90">
        <v>151.4</v>
      </c>
      <c r="H90">
        <v>153.30000000000001</v>
      </c>
      <c r="I90">
        <v>136.30000000000001</v>
      </c>
      <c r="J90">
        <v>147.19999999999999</v>
      </c>
      <c r="K90">
        <v>156.5</v>
      </c>
      <c r="L90">
        <v>150.9</v>
      </c>
      <c r="M90">
        <v>114.2</v>
      </c>
      <c r="N90">
        <v>159.5</v>
      </c>
      <c r="O90">
        <v>139.4</v>
      </c>
      <c r="P90">
        <v>161.80000000000001</v>
      </c>
      <c r="Q90">
        <v>154</v>
      </c>
      <c r="R90">
        <v>1966.8000000000002</v>
      </c>
    </row>
    <row r="91" spans="1:18" x14ac:dyDescent="0.25">
      <c r="A91" t="s">
        <v>34</v>
      </c>
      <c r="B91">
        <v>2020</v>
      </c>
      <c r="C91" t="s">
        <v>40</v>
      </c>
      <c r="D91" s="51">
        <v>44013</v>
      </c>
      <c r="E91">
        <v>149.6</v>
      </c>
      <c r="F91">
        <v>192.7</v>
      </c>
      <c r="G91">
        <v>151.4</v>
      </c>
      <c r="H91">
        <v>153.30000000000001</v>
      </c>
      <c r="I91">
        <v>136.30000000000001</v>
      </c>
      <c r="J91">
        <v>147.19999999999999</v>
      </c>
      <c r="K91">
        <v>156.5</v>
      </c>
      <c r="L91">
        <v>150.9</v>
      </c>
      <c r="M91">
        <v>114.2</v>
      </c>
      <c r="N91">
        <v>159.5</v>
      </c>
      <c r="O91">
        <v>139.4</v>
      </c>
      <c r="P91">
        <v>161.80000000000001</v>
      </c>
      <c r="Q91">
        <v>154</v>
      </c>
      <c r="R91">
        <v>1966.8000000000002</v>
      </c>
    </row>
    <row r="92" spans="1:18" x14ac:dyDescent="0.25">
      <c r="A92" t="s">
        <v>34</v>
      </c>
      <c r="B92">
        <v>2020</v>
      </c>
      <c r="C92" t="s">
        <v>41</v>
      </c>
      <c r="D92" s="51">
        <v>44044</v>
      </c>
      <c r="E92">
        <v>148.9</v>
      </c>
      <c r="F92">
        <v>190.9</v>
      </c>
      <c r="G92">
        <v>150.80000000000001</v>
      </c>
      <c r="H92">
        <v>153.30000000000001</v>
      </c>
      <c r="I92">
        <v>137.4</v>
      </c>
      <c r="J92">
        <v>150.4</v>
      </c>
      <c r="K92">
        <v>178.1</v>
      </c>
      <c r="L92">
        <v>150.4</v>
      </c>
      <c r="M92">
        <v>115.1</v>
      </c>
      <c r="N92">
        <v>160</v>
      </c>
      <c r="O92">
        <v>140.6</v>
      </c>
      <c r="P92">
        <v>162.30000000000001</v>
      </c>
      <c r="Q92">
        <v>157</v>
      </c>
      <c r="R92">
        <v>1995.1999999999998</v>
      </c>
    </row>
    <row r="93" spans="1:18" x14ac:dyDescent="0.25">
      <c r="A93" t="s">
        <v>34</v>
      </c>
      <c r="B93">
        <v>2020</v>
      </c>
      <c r="C93" t="s">
        <v>42</v>
      </c>
      <c r="D93" s="51">
        <v>44075</v>
      </c>
      <c r="E93">
        <v>148.4</v>
      </c>
      <c r="F93">
        <v>187.1</v>
      </c>
      <c r="G93">
        <v>152.5</v>
      </c>
      <c r="H93">
        <v>153.6</v>
      </c>
      <c r="I93">
        <v>138.19999999999999</v>
      </c>
      <c r="J93">
        <v>150.9</v>
      </c>
      <c r="K93">
        <v>186.7</v>
      </c>
      <c r="L93">
        <v>149.80000000000001</v>
      </c>
      <c r="M93">
        <v>116.4</v>
      </c>
      <c r="N93">
        <v>160.30000000000001</v>
      </c>
      <c r="O93">
        <v>142.19999999999999</v>
      </c>
      <c r="P93">
        <v>162.9</v>
      </c>
      <c r="Q93">
        <v>158</v>
      </c>
      <c r="R93">
        <v>2007</v>
      </c>
    </row>
    <row r="94" spans="1:18" x14ac:dyDescent="0.25">
      <c r="A94" t="s">
        <v>34</v>
      </c>
      <c r="B94">
        <v>2020</v>
      </c>
      <c r="C94" t="s">
        <v>43</v>
      </c>
      <c r="D94" s="51">
        <v>44105</v>
      </c>
      <c r="E94">
        <v>147.5</v>
      </c>
      <c r="F94">
        <v>188.9</v>
      </c>
      <c r="G94">
        <v>161.4</v>
      </c>
      <c r="H94">
        <v>153.6</v>
      </c>
      <c r="I94">
        <v>140.1</v>
      </c>
      <c r="J94">
        <v>151.19999999999999</v>
      </c>
      <c r="K94">
        <v>209.2</v>
      </c>
      <c r="L94">
        <v>150.9</v>
      </c>
      <c r="M94">
        <v>116.2</v>
      </c>
      <c r="N94">
        <v>161</v>
      </c>
      <c r="O94">
        <v>144</v>
      </c>
      <c r="P94">
        <v>163.19999999999999</v>
      </c>
      <c r="Q94">
        <v>161.4</v>
      </c>
      <c r="R94">
        <v>2048.6000000000004</v>
      </c>
    </row>
    <row r="95" spans="1:18" x14ac:dyDescent="0.25">
      <c r="A95" t="s">
        <v>34</v>
      </c>
      <c r="B95">
        <v>2020</v>
      </c>
      <c r="C95" t="s">
        <v>45</v>
      </c>
      <c r="D95" s="51">
        <v>44136</v>
      </c>
      <c r="E95">
        <v>146.80000000000001</v>
      </c>
      <c r="F95">
        <v>191</v>
      </c>
      <c r="G95">
        <v>173.6</v>
      </c>
      <c r="H95">
        <v>153.80000000000001</v>
      </c>
      <c r="I95">
        <v>142.69999999999999</v>
      </c>
      <c r="J95">
        <v>148.4</v>
      </c>
      <c r="K95">
        <v>230</v>
      </c>
      <c r="L95">
        <v>156.80000000000001</v>
      </c>
      <c r="M95">
        <v>115.7</v>
      </c>
      <c r="N95">
        <v>161.80000000000001</v>
      </c>
      <c r="O95">
        <v>146.5</v>
      </c>
      <c r="P95">
        <v>163.80000000000001</v>
      </c>
      <c r="Q95">
        <v>164.7</v>
      </c>
      <c r="R95">
        <v>2095.6</v>
      </c>
    </row>
    <row r="96" spans="1:18" x14ac:dyDescent="0.25">
      <c r="A96" t="s">
        <v>34</v>
      </c>
      <c r="B96">
        <v>2020</v>
      </c>
      <c r="C96" t="s">
        <v>46</v>
      </c>
      <c r="D96" s="51">
        <v>44166</v>
      </c>
      <c r="E96">
        <v>146</v>
      </c>
      <c r="F96">
        <v>191</v>
      </c>
      <c r="G96">
        <v>175.3</v>
      </c>
      <c r="H96">
        <v>154.1</v>
      </c>
      <c r="I96">
        <v>146.6</v>
      </c>
      <c r="J96">
        <v>147.69999999999999</v>
      </c>
      <c r="K96">
        <v>230.5</v>
      </c>
      <c r="L96">
        <v>160.19999999999999</v>
      </c>
      <c r="M96">
        <v>115.3</v>
      </c>
      <c r="N96">
        <v>163</v>
      </c>
      <c r="O96">
        <v>149.19999999999999</v>
      </c>
      <c r="P96">
        <v>164.8</v>
      </c>
      <c r="Q96">
        <v>165.4</v>
      </c>
      <c r="R96">
        <v>2109.1</v>
      </c>
    </row>
    <row r="97" spans="1:18" x14ac:dyDescent="0.25">
      <c r="A97" t="s">
        <v>34</v>
      </c>
      <c r="B97">
        <v>2021</v>
      </c>
      <c r="C97" t="s">
        <v>31</v>
      </c>
      <c r="D97" s="51">
        <v>44197</v>
      </c>
      <c r="E97">
        <v>144.9</v>
      </c>
      <c r="F97">
        <v>190.1</v>
      </c>
      <c r="G97">
        <v>175.3</v>
      </c>
      <c r="H97">
        <v>154.1</v>
      </c>
      <c r="I97">
        <v>150.9</v>
      </c>
      <c r="J97">
        <v>149.6</v>
      </c>
      <c r="K97">
        <v>194.2</v>
      </c>
      <c r="L97">
        <v>160.4</v>
      </c>
      <c r="M97">
        <v>114.6</v>
      </c>
      <c r="N97">
        <v>164</v>
      </c>
      <c r="O97">
        <v>151.80000000000001</v>
      </c>
      <c r="P97">
        <v>165.6</v>
      </c>
      <c r="Q97">
        <v>161</v>
      </c>
      <c r="R97">
        <v>2076.5</v>
      </c>
    </row>
    <row r="98" spans="1:18" x14ac:dyDescent="0.25">
      <c r="A98" t="s">
        <v>34</v>
      </c>
      <c r="B98">
        <v>2021</v>
      </c>
      <c r="C98" t="s">
        <v>35</v>
      </c>
      <c r="D98" s="51">
        <v>44228</v>
      </c>
      <c r="E98">
        <v>144.30000000000001</v>
      </c>
      <c r="F98">
        <v>186.5</v>
      </c>
      <c r="G98">
        <v>168.7</v>
      </c>
      <c r="H98">
        <v>154.69999999999999</v>
      </c>
      <c r="I98">
        <v>158.69999999999999</v>
      </c>
      <c r="J98">
        <v>150.69999999999999</v>
      </c>
      <c r="K98">
        <v>160</v>
      </c>
      <c r="L98">
        <v>158.80000000000001</v>
      </c>
      <c r="M98">
        <v>112.8</v>
      </c>
      <c r="N98">
        <v>164.2</v>
      </c>
      <c r="O98">
        <v>155.5</v>
      </c>
      <c r="P98">
        <v>167.5</v>
      </c>
      <c r="Q98">
        <v>156.9</v>
      </c>
      <c r="R98">
        <v>2039.3000000000002</v>
      </c>
    </row>
    <row r="99" spans="1:18" x14ac:dyDescent="0.25">
      <c r="A99" t="s">
        <v>34</v>
      </c>
      <c r="B99">
        <v>2021</v>
      </c>
      <c r="C99" t="s">
        <v>36</v>
      </c>
      <c r="D99" s="51">
        <v>44256</v>
      </c>
      <c r="E99">
        <v>144.1</v>
      </c>
      <c r="F99">
        <v>192.2</v>
      </c>
      <c r="G99">
        <v>163.80000000000001</v>
      </c>
      <c r="H99">
        <v>154.9</v>
      </c>
      <c r="I99">
        <v>163.9</v>
      </c>
      <c r="J99">
        <v>153.69999999999999</v>
      </c>
      <c r="K99">
        <v>149.5</v>
      </c>
      <c r="L99">
        <v>159.80000000000001</v>
      </c>
      <c r="M99">
        <v>112.6</v>
      </c>
      <c r="N99">
        <v>163.5</v>
      </c>
      <c r="O99">
        <v>156.5</v>
      </c>
      <c r="P99">
        <v>168.2</v>
      </c>
      <c r="Q99">
        <v>156.69999999999999</v>
      </c>
      <c r="R99">
        <v>2039.3999999999999</v>
      </c>
    </row>
    <row r="100" spans="1:18" x14ac:dyDescent="0.25">
      <c r="A100" t="s">
        <v>34</v>
      </c>
      <c r="B100">
        <v>2021</v>
      </c>
      <c r="C100" t="s">
        <v>37</v>
      </c>
      <c r="D100" s="51">
        <v>44287</v>
      </c>
      <c r="E100">
        <v>144.30000000000001</v>
      </c>
      <c r="F100">
        <v>198</v>
      </c>
      <c r="G100">
        <v>164.6</v>
      </c>
      <c r="H100">
        <v>155.4</v>
      </c>
      <c r="I100">
        <v>170.1</v>
      </c>
      <c r="J100">
        <v>164.4</v>
      </c>
      <c r="K100">
        <v>144.1</v>
      </c>
      <c r="L100">
        <v>161.69999999999999</v>
      </c>
      <c r="M100">
        <v>113.1</v>
      </c>
      <c r="N100">
        <v>163.9</v>
      </c>
      <c r="O100">
        <v>157.6</v>
      </c>
      <c r="P100">
        <v>168.9</v>
      </c>
      <c r="Q100">
        <v>158</v>
      </c>
      <c r="R100">
        <v>2064.1</v>
      </c>
    </row>
    <row r="101" spans="1:18" x14ac:dyDescent="0.25">
      <c r="A101" t="s">
        <v>34</v>
      </c>
      <c r="B101">
        <v>2021</v>
      </c>
      <c r="C101" t="s">
        <v>38</v>
      </c>
      <c r="D101" s="51">
        <v>44317</v>
      </c>
      <c r="E101">
        <v>146.30000000000001</v>
      </c>
      <c r="F101">
        <v>200.5</v>
      </c>
      <c r="G101">
        <v>170.3</v>
      </c>
      <c r="H101">
        <v>156.1</v>
      </c>
      <c r="I101">
        <v>178.7</v>
      </c>
      <c r="J101">
        <v>167.1</v>
      </c>
      <c r="K101">
        <v>147.9</v>
      </c>
      <c r="L101">
        <v>165.4</v>
      </c>
      <c r="M101">
        <v>114.8</v>
      </c>
      <c r="N101">
        <v>168.2</v>
      </c>
      <c r="O101">
        <v>159.30000000000001</v>
      </c>
      <c r="P101">
        <v>170.4</v>
      </c>
      <c r="Q101">
        <v>160.69999999999999</v>
      </c>
      <c r="R101">
        <v>2105.7000000000003</v>
      </c>
    </row>
    <row r="102" spans="1:18" x14ac:dyDescent="0.25">
      <c r="A102" t="s">
        <v>34</v>
      </c>
      <c r="B102">
        <v>2021</v>
      </c>
      <c r="C102" t="s">
        <v>39</v>
      </c>
      <c r="D102" s="51">
        <v>44348</v>
      </c>
      <c r="E102">
        <v>146.69999999999999</v>
      </c>
      <c r="F102">
        <v>202</v>
      </c>
      <c r="G102">
        <v>180.7</v>
      </c>
      <c r="H102">
        <v>156.19999999999999</v>
      </c>
      <c r="I102">
        <v>183.7</v>
      </c>
      <c r="J102">
        <v>164.6</v>
      </c>
      <c r="K102">
        <v>155.4</v>
      </c>
      <c r="L102">
        <v>166</v>
      </c>
      <c r="M102">
        <v>115.1</v>
      </c>
      <c r="N102">
        <v>168.5</v>
      </c>
      <c r="O102">
        <v>160</v>
      </c>
      <c r="P102">
        <v>172.4</v>
      </c>
      <c r="Q102">
        <v>162.6</v>
      </c>
      <c r="R102">
        <v>2133.9</v>
      </c>
    </row>
    <row r="103" spans="1:18" x14ac:dyDescent="0.25">
      <c r="A103" t="s">
        <v>34</v>
      </c>
      <c r="B103">
        <v>2021</v>
      </c>
      <c r="C103" t="s">
        <v>40</v>
      </c>
      <c r="D103" s="51">
        <v>44378</v>
      </c>
      <c r="E103">
        <v>146.4</v>
      </c>
      <c r="F103">
        <v>206.8</v>
      </c>
      <c r="G103">
        <v>182.2</v>
      </c>
      <c r="H103">
        <v>157.5</v>
      </c>
      <c r="I103">
        <v>182.1</v>
      </c>
      <c r="J103">
        <v>163.9</v>
      </c>
      <c r="K103">
        <v>164.2</v>
      </c>
      <c r="L103">
        <v>164</v>
      </c>
      <c r="M103">
        <v>114.5</v>
      </c>
      <c r="N103">
        <v>168.3</v>
      </c>
      <c r="O103">
        <v>160.9</v>
      </c>
      <c r="P103">
        <v>172.2</v>
      </c>
      <c r="Q103">
        <v>164</v>
      </c>
      <c r="R103">
        <v>2147</v>
      </c>
    </row>
    <row r="104" spans="1:18" x14ac:dyDescent="0.25">
      <c r="A104" t="s">
        <v>34</v>
      </c>
      <c r="B104">
        <v>2021</v>
      </c>
      <c r="C104" t="s">
        <v>41</v>
      </c>
      <c r="D104" s="51">
        <v>44409</v>
      </c>
      <c r="E104">
        <v>146.6</v>
      </c>
      <c r="F104">
        <v>204</v>
      </c>
      <c r="G104">
        <v>172.8</v>
      </c>
      <c r="H104">
        <v>158.4</v>
      </c>
      <c r="I104">
        <v>188</v>
      </c>
      <c r="J104">
        <v>156.80000000000001</v>
      </c>
      <c r="K104">
        <v>162.19999999999999</v>
      </c>
      <c r="L104">
        <v>164.1</v>
      </c>
      <c r="M104">
        <v>119.7</v>
      </c>
      <c r="N104">
        <v>168.8</v>
      </c>
      <c r="O104">
        <v>162.69999999999999</v>
      </c>
      <c r="P104">
        <v>173.9</v>
      </c>
      <c r="Q104">
        <v>164</v>
      </c>
      <c r="R104">
        <v>2142</v>
      </c>
    </row>
    <row r="105" spans="1:18" x14ac:dyDescent="0.25">
      <c r="A105" t="s">
        <v>34</v>
      </c>
      <c r="B105">
        <v>2021</v>
      </c>
      <c r="C105" t="s">
        <v>42</v>
      </c>
      <c r="D105" s="51">
        <v>44440</v>
      </c>
      <c r="E105">
        <v>146.6</v>
      </c>
      <c r="F105">
        <v>204</v>
      </c>
      <c r="G105">
        <v>172.8</v>
      </c>
      <c r="H105">
        <v>158.4</v>
      </c>
      <c r="I105">
        <v>188</v>
      </c>
      <c r="J105">
        <v>156.69999999999999</v>
      </c>
      <c r="K105">
        <v>162.30000000000001</v>
      </c>
      <c r="L105">
        <v>164.1</v>
      </c>
      <c r="M105">
        <v>119.7</v>
      </c>
      <c r="N105">
        <v>168.8</v>
      </c>
      <c r="O105">
        <v>162.69999999999999</v>
      </c>
      <c r="P105">
        <v>173.9</v>
      </c>
      <c r="Q105">
        <v>164</v>
      </c>
      <c r="R105">
        <v>2142</v>
      </c>
    </row>
    <row r="106" spans="1:18" x14ac:dyDescent="0.25">
      <c r="A106" t="s">
        <v>34</v>
      </c>
      <c r="B106">
        <v>2021</v>
      </c>
      <c r="C106" t="s">
        <v>43</v>
      </c>
      <c r="D106" s="51">
        <v>44470</v>
      </c>
      <c r="E106">
        <v>147.4</v>
      </c>
      <c r="F106">
        <v>204.6</v>
      </c>
      <c r="G106">
        <v>171.2</v>
      </c>
      <c r="H106">
        <v>158.69999999999999</v>
      </c>
      <c r="I106">
        <v>190.6</v>
      </c>
      <c r="J106">
        <v>155.69999999999999</v>
      </c>
      <c r="K106">
        <v>185.3</v>
      </c>
      <c r="L106">
        <v>165.2</v>
      </c>
      <c r="M106">
        <v>121.9</v>
      </c>
      <c r="N106">
        <v>169.3</v>
      </c>
      <c r="O106">
        <v>163.19999999999999</v>
      </c>
      <c r="P106">
        <v>174.7</v>
      </c>
      <c r="Q106">
        <v>167.7</v>
      </c>
      <c r="R106">
        <v>2175.5</v>
      </c>
    </row>
    <row r="107" spans="1:18" x14ac:dyDescent="0.25">
      <c r="A107" t="s">
        <v>34</v>
      </c>
      <c r="B107">
        <v>2021</v>
      </c>
      <c r="C107" t="s">
        <v>45</v>
      </c>
      <c r="D107" s="51">
        <v>44501</v>
      </c>
      <c r="E107">
        <v>148.19999999999999</v>
      </c>
      <c r="F107">
        <v>201.6</v>
      </c>
      <c r="G107">
        <v>173</v>
      </c>
      <c r="H107">
        <v>159.30000000000001</v>
      </c>
      <c r="I107">
        <v>190.1</v>
      </c>
      <c r="J107">
        <v>156.5</v>
      </c>
      <c r="K107">
        <v>199.2</v>
      </c>
      <c r="L107">
        <v>165.3</v>
      </c>
      <c r="M107">
        <v>122.4</v>
      </c>
      <c r="N107">
        <v>169.6</v>
      </c>
      <c r="O107">
        <v>163.69999999999999</v>
      </c>
      <c r="P107">
        <v>175.5</v>
      </c>
      <c r="Q107">
        <v>169.7</v>
      </c>
      <c r="R107">
        <v>2194.1</v>
      </c>
    </row>
    <row r="108" spans="1:18" x14ac:dyDescent="0.25">
      <c r="A108" t="s">
        <v>34</v>
      </c>
      <c r="B108">
        <v>2021</v>
      </c>
      <c r="C108" t="s">
        <v>46</v>
      </c>
      <c r="D108" s="51">
        <v>44531</v>
      </c>
      <c r="E108">
        <v>148.69999999999999</v>
      </c>
      <c r="F108">
        <v>198.8</v>
      </c>
      <c r="G108">
        <v>177.9</v>
      </c>
      <c r="H108">
        <v>159.9</v>
      </c>
      <c r="I108">
        <v>187.6</v>
      </c>
      <c r="J108">
        <v>154.9</v>
      </c>
      <c r="K108">
        <v>188.3</v>
      </c>
      <c r="L108">
        <v>164.4</v>
      </c>
      <c r="M108">
        <v>121</v>
      </c>
      <c r="N108">
        <v>170.5</v>
      </c>
      <c r="O108">
        <v>164.2</v>
      </c>
      <c r="P108">
        <v>176.5</v>
      </c>
      <c r="Q108">
        <v>168.2</v>
      </c>
      <c r="R108">
        <v>2180.9</v>
      </c>
    </row>
    <row r="109" spans="1:18" x14ac:dyDescent="0.25">
      <c r="A109" t="s">
        <v>34</v>
      </c>
      <c r="B109">
        <v>2022</v>
      </c>
      <c r="C109" t="s">
        <v>31</v>
      </c>
      <c r="D109" s="51">
        <v>44562</v>
      </c>
      <c r="E109">
        <v>149.5</v>
      </c>
      <c r="F109">
        <v>198.7</v>
      </c>
      <c r="G109">
        <v>178.8</v>
      </c>
      <c r="H109">
        <v>160.5</v>
      </c>
      <c r="I109">
        <v>184.7</v>
      </c>
      <c r="J109">
        <v>153.69999999999999</v>
      </c>
      <c r="K109">
        <v>174.3</v>
      </c>
      <c r="L109">
        <v>163.9</v>
      </c>
      <c r="M109">
        <v>120</v>
      </c>
      <c r="N109">
        <v>172.1</v>
      </c>
      <c r="O109">
        <v>164.3</v>
      </c>
      <c r="P109">
        <v>177.3</v>
      </c>
      <c r="Q109">
        <v>166.4</v>
      </c>
      <c r="R109">
        <v>2164.1999999999998</v>
      </c>
    </row>
    <row r="110" spans="1:18" x14ac:dyDescent="0.25">
      <c r="A110" t="s">
        <v>34</v>
      </c>
      <c r="B110">
        <v>2022</v>
      </c>
      <c r="C110" t="s">
        <v>35</v>
      </c>
      <c r="D110" s="51">
        <v>44593</v>
      </c>
      <c r="E110">
        <v>150</v>
      </c>
      <c r="F110">
        <v>200.6</v>
      </c>
      <c r="G110">
        <v>175.8</v>
      </c>
      <c r="H110">
        <v>160.69999999999999</v>
      </c>
      <c r="I110">
        <v>184.9</v>
      </c>
      <c r="J110">
        <v>153.69999999999999</v>
      </c>
      <c r="K110">
        <v>169.7</v>
      </c>
      <c r="L110">
        <v>163.69999999999999</v>
      </c>
      <c r="M110">
        <v>118.9</v>
      </c>
      <c r="N110">
        <v>174.3</v>
      </c>
      <c r="O110">
        <v>164.7</v>
      </c>
      <c r="P110">
        <v>178</v>
      </c>
      <c r="Q110">
        <v>166.2</v>
      </c>
      <c r="R110">
        <v>2161.2000000000003</v>
      </c>
    </row>
    <row r="111" spans="1:18" x14ac:dyDescent="0.25">
      <c r="A111" t="s">
        <v>34</v>
      </c>
      <c r="B111">
        <v>2022</v>
      </c>
      <c r="C111" t="s">
        <v>36</v>
      </c>
      <c r="D111" s="51">
        <v>44621</v>
      </c>
      <c r="E111">
        <v>151.30000000000001</v>
      </c>
      <c r="F111">
        <v>210.7</v>
      </c>
      <c r="G111">
        <v>167.8</v>
      </c>
      <c r="H111">
        <v>162.19999999999999</v>
      </c>
      <c r="I111">
        <v>194.6</v>
      </c>
      <c r="J111">
        <v>157.6</v>
      </c>
      <c r="K111">
        <v>166.9</v>
      </c>
      <c r="L111">
        <v>163.9</v>
      </c>
      <c r="M111">
        <v>118.8</v>
      </c>
      <c r="N111">
        <v>177.4</v>
      </c>
      <c r="O111">
        <v>165.3</v>
      </c>
      <c r="P111">
        <v>179.3</v>
      </c>
      <c r="Q111">
        <v>168.4</v>
      </c>
      <c r="R111">
        <v>2184.2000000000003</v>
      </c>
    </row>
    <row r="112" spans="1:18" x14ac:dyDescent="0.25">
      <c r="A112" t="s">
        <v>34</v>
      </c>
      <c r="B112">
        <v>2022</v>
      </c>
      <c r="C112" t="s">
        <v>37</v>
      </c>
      <c r="D112" s="51">
        <v>44652</v>
      </c>
      <c r="E112">
        <v>152.9</v>
      </c>
      <c r="F112">
        <v>211.8</v>
      </c>
      <c r="G112">
        <v>164.5</v>
      </c>
      <c r="H112">
        <v>163.9</v>
      </c>
      <c r="I112">
        <v>199.5</v>
      </c>
      <c r="J112">
        <v>172.6</v>
      </c>
      <c r="K112">
        <v>166.2</v>
      </c>
      <c r="L112">
        <v>164.7</v>
      </c>
      <c r="M112">
        <v>119</v>
      </c>
      <c r="N112">
        <v>181.3</v>
      </c>
      <c r="O112">
        <v>166.2</v>
      </c>
      <c r="P112">
        <v>180.9</v>
      </c>
      <c r="Q112">
        <v>170.8</v>
      </c>
      <c r="R112">
        <v>2214.3000000000002</v>
      </c>
    </row>
    <row r="113" spans="1:18" x14ac:dyDescent="0.25">
      <c r="A113" t="s">
        <v>34</v>
      </c>
      <c r="B113">
        <v>2022</v>
      </c>
      <c r="C113" t="s">
        <v>38</v>
      </c>
      <c r="D113" s="51">
        <v>44682</v>
      </c>
      <c r="E113">
        <v>154.1</v>
      </c>
      <c r="F113">
        <v>217</v>
      </c>
      <c r="G113">
        <v>162.4</v>
      </c>
      <c r="H113">
        <v>164.9</v>
      </c>
      <c r="I113">
        <v>202.4</v>
      </c>
      <c r="J113">
        <v>171</v>
      </c>
      <c r="K113">
        <v>174.9</v>
      </c>
      <c r="L113">
        <v>164.7</v>
      </c>
      <c r="M113">
        <v>119.7</v>
      </c>
      <c r="N113">
        <v>184.9</v>
      </c>
      <c r="O113">
        <v>167.1</v>
      </c>
      <c r="P113">
        <v>182.5</v>
      </c>
      <c r="Q113">
        <v>173.3</v>
      </c>
      <c r="R113">
        <v>2238.9000000000005</v>
      </c>
    </row>
    <row r="114" spans="1:18" x14ac:dyDescent="0.25">
      <c r="A114" t="s">
        <v>34</v>
      </c>
      <c r="B114">
        <v>2022</v>
      </c>
      <c r="C114" t="s">
        <v>39</v>
      </c>
      <c r="D114" s="51">
        <v>44713</v>
      </c>
      <c r="E114">
        <v>155</v>
      </c>
      <c r="F114">
        <v>219.4</v>
      </c>
      <c r="G114">
        <v>170.8</v>
      </c>
      <c r="H114">
        <v>165.8</v>
      </c>
      <c r="I114">
        <v>200.9</v>
      </c>
      <c r="J114">
        <v>169.7</v>
      </c>
      <c r="K114">
        <v>182.3</v>
      </c>
      <c r="L114">
        <v>164.3</v>
      </c>
      <c r="M114">
        <v>119.9</v>
      </c>
      <c r="N114">
        <v>187.1</v>
      </c>
      <c r="O114">
        <v>167.9</v>
      </c>
      <c r="P114">
        <v>183.9</v>
      </c>
      <c r="Q114">
        <v>174.9</v>
      </c>
      <c r="R114">
        <v>2261.9</v>
      </c>
    </row>
    <row r="115" spans="1:18" x14ac:dyDescent="0.25">
      <c r="A115" t="s">
        <v>34</v>
      </c>
      <c r="B115">
        <v>2022</v>
      </c>
      <c r="C115" t="s">
        <v>40</v>
      </c>
      <c r="D115" s="51">
        <v>44743</v>
      </c>
      <c r="E115">
        <v>156.5</v>
      </c>
      <c r="F115">
        <v>213</v>
      </c>
      <c r="G115">
        <v>175.2</v>
      </c>
      <c r="H115">
        <v>166.6</v>
      </c>
      <c r="I115">
        <v>195.8</v>
      </c>
      <c r="J115">
        <v>174.2</v>
      </c>
      <c r="K115">
        <v>182.1</v>
      </c>
      <c r="L115">
        <v>164.3</v>
      </c>
      <c r="M115">
        <v>120</v>
      </c>
      <c r="N115">
        <v>190</v>
      </c>
      <c r="O115">
        <v>168.4</v>
      </c>
      <c r="P115">
        <v>185.2</v>
      </c>
      <c r="Q115">
        <v>175</v>
      </c>
      <c r="R115">
        <v>2266.3000000000002</v>
      </c>
    </row>
    <row r="116" spans="1:18" x14ac:dyDescent="0.25">
      <c r="A116" t="s">
        <v>34</v>
      </c>
      <c r="B116">
        <v>2022</v>
      </c>
      <c r="C116" t="s">
        <v>41</v>
      </c>
      <c r="D116" s="51">
        <v>44774</v>
      </c>
      <c r="E116">
        <v>160.30000000000001</v>
      </c>
      <c r="F116">
        <v>206.5</v>
      </c>
      <c r="G116">
        <v>169.2</v>
      </c>
      <c r="H116">
        <v>168.1</v>
      </c>
      <c r="I116">
        <v>192.4</v>
      </c>
      <c r="J116">
        <v>172.9</v>
      </c>
      <c r="K116">
        <v>186.7</v>
      </c>
      <c r="L116">
        <v>167.2</v>
      </c>
      <c r="M116">
        <v>120.9</v>
      </c>
      <c r="N116">
        <v>193.6</v>
      </c>
      <c r="O116">
        <v>168.8</v>
      </c>
      <c r="P116">
        <v>186.3</v>
      </c>
      <c r="Q116">
        <v>176.3</v>
      </c>
      <c r="R116">
        <v>2269.2000000000003</v>
      </c>
    </row>
    <row r="117" spans="1:18" x14ac:dyDescent="0.25">
      <c r="A117" t="s">
        <v>34</v>
      </c>
      <c r="B117">
        <v>2022</v>
      </c>
      <c r="C117" t="s">
        <v>42</v>
      </c>
      <c r="D117" s="51">
        <v>44805</v>
      </c>
      <c r="E117">
        <v>163.5</v>
      </c>
      <c r="F117">
        <v>209.2</v>
      </c>
      <c r="G117">
        <v>169.7</v>
      </c>
      <c r="H117">
        <v>169.7</v>
      </c>
      <c r="I117">
        <v>188.7</v>
      </c>
      <c r="J117">
        <v>165.7</v>
      </c>
      <c r="K117">
        <v>191.8</v>
      </c>
      <c r="L117">
        <v>169.1</v>
      </c>
      <c r="M117">
        <v>121.6</v>
      </c>
      <c r="N117">
        <v>197.3</v>
      </c>
      <c r="O117">
        <v>169.4</v>
      </c>
      <c r="P117">
        <v>187.4</v>
      </c>
      <c r="Q117">
        <v>177.8</v>
      </c>
      <c r="R117">
        <v>2280.9</v>
      </c>
    </row>
    <row r="118" spans="1:18" x14ac:dyDescent="0.25">
      <c r="A118" t="s">
        <v>34</v>
      </c>
      <c r="B118">
        <v>2022</v>
      </c>
      <c r="C118" t="s">
        <v>43</v>
      </c>
      <c r="D118" s="51">
        <v>44835</v>
      </c>
      <c r="E118">
        <v>165.2</v>
      </c>
      <c r="F118">
        <v>210.9</v>
      </c>
      <c r="G118">
        <v>170.9</v>
      </c>
      <c r="H118">
        <v>170.9</v>
      </c>
      <c r="I118">
        <v>186.5</v>
      </c>
      <c r="J118">
        <v>163.80000000000001</v>
      </c>
      <c r="K118">
        <v>199.7</v>
      </c>
      <c r="L118">
        <v>169.8</v>
      </c>
      <c r="M118">
        <v>121.9</v>
      </c>
      <c r="N118">
        <v>199.9</v>
      </c>
      <c r="O118">
        <v>169.9</v>
      </c>
      <c r="P118">
        <v>188.3</v>
      </c>
      <c r="Q118">
        <v>179.6</v>
      </c>
      <c r="R118">
        <v>2297.3000000000002</v>
      </c>
    </row>
    <row r="119" spans="1:18" x14ac:dyDescent="0.25">
      <c r="A119" t="s">
        <v>34</v>
      </c>
      <c r="B119">
        <v>2022</v>
      </c>
      <c r="C119" t="s">
        <v>45</v>
      </c>
      <c r="D119" s="51">
        <v>44866</v>
      </c>
      <c r="E119">
        <v>167.4</v>
      </c>
      <c r="F119">
        <v>209.4</v>
      </c>
      <c r="G119">
        <v>181.4</v>
      </c>
      <c r="H119">
        <v>172.3</v>
      </c>
      <c r="I119">
        <v>188.9</v>
      </c>
      <c r="J119">
        <v>160.69999999999999</v>
      </c>
      <c r="K119">
        <v>183.1</v>
      </c>
      <c r="L119">
        <v>170.5</v>
      </c>
      <c r="M119">
        <v>122.1</v>
      </c>
      <c r="N119">
        <v>202.8</v>
      </c>
      <c r="O119">
        <v>170.4</v>
      </c>
      <c r="P119">
        <v>189.5</v>
      </c>
      <c r="Q119">
        <v>178.3</v>
      </c>
      <c r="R119">
        <v>2296.8000000000002</v>
      </c>
    </row>
    <row r="120" spans="1:18" x14ac:dyDescent="0.25">
      <c r="A120" t="s">
        <v>34</v>
      </c>
      <c r="B120">
        <v>2022</v>
      </c>
      <c r="C120" t="s">
        <v>46</v>
      </c>
      <c r="D120" s="51">
        <v>44896</v>
      </c>
      <c r="E120">
        <v>169.2</v>
      </c>
      <c r="F120">
        <v>209</v>
      </c>
      <c r="G120">
        <v>190.2</v>
      </c>
      <c r="H120">
        <v>173.6</v>
      </c>
      <c r="I120">
        <v>188.5</v>
      </c>
      <c r="J120">
        <v>158</v>
      </c>
      <c r="K120">
        <v>159.9</v>
      </c>
      <c r="L120">
        <v>170.8</v>
      </c>
      <c r="M120">
        <v>121.8</v>
      </c>
      <c r="N120">
        <v>205.2</v>
      </c>
      <c r="O120">
        <v>171</v>
      </c>
      <c r="P120">
        <v>190.3</v>
      </c>
      <c r="Q120">
        <v>175.9</v>
      </c>
      <c r="R120">
        <v>2283.4</v>
      </c>
    </row>
    <row r="121" spans="1:18" x14ac:dyDescent="0.25">
      <c r="A121" t="s">
        <v>34</v>
      </c>
      <c r="B121">
        <v>2023</v>
      </c>
      <c r="C121" t="s">
        <v>31</v>
      </c>
      <c r="D121" s="51">
        <v>44927</v>
      </c>
      <c r="E121">
        <v>173.8</v>
      </c>
      <c r="F121">
        <v>210.7</v>
      </c>
      <c r="G121">
        <v>194.5</v>
      </c>
      <c r="H121">
        <v>174.6</v>
      </c>
      <c r="I121">
        <v>187.2</v>
      </c>
      <c r="J121">
        <v>158.30000000000001</v>
      </c>
      <c r="K121">
        <v>153.9</v>
      </c>
      <c r="L121">
        <v>170.9</v>
      </c>
      <c r="M121">
        <v>121.1</v>
      </c>
      <c r="N121">
        <v>208.4</v>
      </c>
      <c r="O121">
        <v>171.4</v>
      </c>
      <c r="P121">
        <v>191.2</v>
      </c>
      <c r="Q121">
        <v>176.7</v>
      </c>
      <c r="R121">
        <v>2292.6999999999998</v>
      </c>
    </row>
    <row r="122" spans="1:18" x14ac:dyDescent="0.25">
      <c r="A122" t="s">
        <v>34</v>
      </c>
      <c r="B122">
        <v>2023</v>
      </c>
      <c r="C122" t="s">
        <v>35</v>
      </c>
      <c r="D122" s="51">
        <v>44958</v>
      </c>
      <c r="E122">
        <v>174.4</v>
      </c>
      <c r="F122">
        <v>207.7</v>
      </c>
      <c r="G122">
        <v>175.2</v>
      </c>
      <c r="H122">
        <v>177.3</v>
      </c>
      <c r="I122">
        <v>179.3</v>
      </c>
      <c r="J122">
        <v>169.5</v>
      </c>
      <c r="K122">
        <v>152.69999999999999</v>
      </c>
      <c r="L122">
        <v>171</v>
      </c>
      <c r="M122">
        <v>120</v>
      </c>
      <c r="N122">
        <v>209.7</v>
      </c>
      <c r="O122">
        <v>172.3</v>
      </c>
      <c r="P122">
        <v>193</v>
      </c>
      <c r="Q122">
        <v>177</v>
      </c>
      <c r="R122">
        <v>2279.1</v>
      </c>
    </row>
    <row r="123" spans="1:18" x14ac:dyDescent="0.25">
      <c r="A123" t="s">
        <v>34</v>
      </c>
      <c r="B123">
        <v>2023</v>
      </c>
      <c r="C123" t="s">
        <v>36</v>
      </c>
      <c r="D123" s="51">
        <v>44986</v>
      </c>
      <c r="E123">
        <v>174.4</v>
      </c>
      <c r="F123">
        <v>207.7</v>
      </c>
      <c r="G123">
        <v>175.2</v>
      </c>
      <c r="H123">
        <v>177.3</v>
      </c>
      <c r="I123">
        <v>179.2</v>
      </c>
      <c r="J123">
        <v>169.5</v>
      </c>
      <c r="K123">
        <v>152.80000000000001</v>
      </c>
      <c r="L123">
        <v>171.1</v>
      </c>
      <c r="M123">
        <v>120</v>
      </c>
      <c r="N123">
        <v>209.7</v>
      </c>
      <c r="O123">
        <v>172.3</v>
      </c>
      <c r="P123">
        <v>193</v>
      </c>
      <c r="Q123">
        <v>177</v>
      </c>
      <c r="R123">
        <v>2279.1999999999998</v>
      </c>
    </row>
    <row r="124" spans="1:18" x14ac:dyDescent="0.25">
      <c r="A124" t="s">
        <v>34</v>
      </c>
      <c r="B124">
        <v>2023</v>
      </c>
      <c r="C124" t="s">
        <v>37</v>
      </c>
      <c r="D124" s="51">
        <v>45017</v>
      </c>
      <c r="E124">
        <v>173.8</v>
      </c>
      <c r="F124">
        <v>209.3</v>
      </c>
      <c r="G124">
        <v>169.6</v>
      </c>
      <c r="H124">
        <v>178.4</v>
      </c>
      <c r="I124">
        <v>174.9</v>
      </c>
      <c r="J124">
        <v>176.3</v>
      </c>
      <c r="K124">
        <v>155.4</v>
      </c>
      <c r="L124">
        <v>173.4</v>
      </c>
      <c r="M124">
        <v>121.3</v>
      </c>
      <c r="N124">
        <v>212.9</v>
      </c>
      <c r="O124">
        <v>172.9</v>
      </c>
      <c r="P124">
        <v>193.5</v>
      </c>
      <c r="Q124">
        <v>177.9</v>
      </c>
      <c r="R124">
        <v>2289.6000000000004</v>
      </c>
    </row>
    <row r="125" spans="1:18" x14ac:dyDescent="0.25">
      <c r="A125" t="s">
        <v>34</v>
      </c>
      <c r="B125">
        <v>2023</v>
      </c>
      <c r="C125" t="s">
        <v>38</v>
      </c>
      <c r="D125" s="51">
        <v>45047</v>
      </c>
      <c r="E125">
        <v>173.7</v>
      </c>
      <c r="F125">
        <v>214.3</v>
      </c>
      <c r="G125">
        <v>173.2</v>
      </c>
      <c r="H125">
        <v>179.5</v>
      </c>
      <c r="I125">
        <v>170</v>
      </c>
      <c r="J125">
        <v>172.2</v>
      </c>
      <c r="K125">
        <v>161</v>
      </c>
      <c r="L125">
        <v>175.6</v>
      </c>
      <c r="M125">
        <v>122.7</v>
      </c>
      <c r="N125">
        <v>218</v>
      </c>
      <c r="O125">
        <v>173.4</v>
      </c>
      <c r="P125">
        <v>194.2</v>
      </c>
      <c r="Q125">
        <v>179.1</v>
      </c>
      <c r="R125">
        <v>2306.9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CE6-3433-485B-B5B4-A6EC4A787924}">
  <dimension ref="B1:J34"/>
  <sheetViews>
    <sheetView zoomScale="80" zoomScaleNormal="80" workbookViewId="0">
      <selection activeCell="G32" sqref="G32:J34"/>
    </sheetView>
  </sheetViews>
  <sheetFormatPr defaultRowHeight="15" x14ac:dyDescent="0.25"/>
  <cols>
    <col min="2" max="2" width="35.140625" bestFit="1" customWidth="1"/>
    <col min="3" max="3" width="7.28515625" bestFit="1" customWidth="1"/>
    <col min="4" max="4" width="26.42578125" bestFit="1" customWidth="1"/>
    <col min="5" max="5" width="35.140625" bestFit="1" customWidth="1"/>
    <col min="6" max="6" width="15.42578125" bestFit="1" customWidth="1"/>
    <col min="7" max="7" width="36.85546875" bestFit="1" customWidth="1"/>
    <col min="8" max="8" width="34.85546875" bestFit="1" customWidth="1"/>
    <col min="9" max="9" width="11.7109375" customWidth="1"/>
    <col min="10" max="10" width="14.28515625" bestFit="1" customWidth="1"/>
    <col min="11" max="11" width="22.7109375" bestFit="1" customWidth="1"/>
  </cols>
  <sheetData>
    <row r="1" spans="2:10" x14ac:dyDescent="0.25">
      <c r="B1" s="4" t="s">
        <v>1</v>
      </c>
      <c r="C1" s="5">
        <v>2023</v>
      </c>
    </row>
    <row r="2" spans="2:10" x14ac:dyDescent="0.25">
      <c r="B2" s="4" t="s">
        <v>2</v>
      </c>
      <c r="C2" t="s">
        <v>38</v>
      </c>
    </row>
    <row r="3" spans="2:10" ht="15.75" thickBot="1" x14ac:dyDescent="0.3"/>
    <row r="4" spans="2:10" x14ac:dyDescent="0.25">
      <c r="B4" s="4" t="s">
        <v>52</v>
      </c>
      <c r="H4" s="6" t="s">
        <v>65</v>
      </c>
      <c r="I4" s="7">
        <v>45047</v>
      </c>
      <c r="J4" s="8" t="s">
        <v>67</v>
      </c>
    </row>
    <row r="5" spans="2:10" x14ac:dyDescent="0.25">
      <c r="B5" s="5" t="s">
        <v>62</v>
      </c>
      <c r="C5">
        <v>2306.9</v>
      </c>
      <c r="E5" s="5"/>
      <c r="H5" s="9" t="s">
        <v>59</v>
      </c>
      <c r="I5" s="2">
        <v>2306.9</v>
      </c>
      <c r="J5" s="13">
        <f t="shared" ref="J5:J14" si="0">I5/$I$15</f>
        <v>0.49563853557923682</v>
      </c>
    </row>
    <row r="6" spans="2:10" x14ac:dyDescent="0.25">
      <c r="B6" s="5" t="s">
        <v>54</v>
      </c>
      <c r="C6">
        <v>201</v>
      </c>
      <c r="E6" s="5"/>
      <c r="H6" s="9" t="s">
        <v>61</v>
      </c>
      <c r="I6" s="2">
        <v>553.20000000000005</v>
      </c>
      <c r="J6" s="13">
        <f t="shared" si="0"/>
        <v>0.11885527672739772</v>
      </c>
    </row>
    <row r="7" spans="2:10" x14ac:dyDescent="0.25">
      <c r="B7" s="5" t="s">
        <v>63</v>
      </c>
      <c r="C7">
        <v>553.20000000000005</v>
      </c>
      <c r="E7" s="5"/>
      <c r="H7" s="9" t="s">
        <v>50</v>
      </c>
      <c r="I7" s="2">
        <v>356.4</v>
      </c>
      <c r="J7" s="13">
        <f t="shared" si="0"/>
        <v>7.6572705397043639E-2</v>
      </c>
    </row>
    <row r="8" spans="2:10" x14ac:dyDescent="0.25">
      <c r="B8" s="5" t="s">
        <v>55</v>
      </c>
      <c r="C8">
        <v>182.8</v>
      </c>
      <c r="E8" s="5"/>
      <c r="H8" s="9" t="s">
        <v>60</v>
      </c>
      <c r="I8" s="2">
        <v>350.79999999999995</v>
      </c>
      <c r="J8" s="13">
        <f t="shared" si="0"/>
        <v>7.5369542798212424E-2</v>
      </c>
    </row>
    <row r="9" spans="2:10" x14ac:dyDescent="0.25">
      <c r="B9" s="5" t="s">
        <v>64</v>
      </c>
      <c r="C9">
        <v>350.79999999999995</v>
      </c>
      <c r="E9" s="5"/>
      <c r="H9" s="9" t="s">
        <v>49</v>
      </c>
      <c r="I9" s="2">
        <v>201</v>
      </c>
      <c r="J9" s="13">
        <f t="shared" si="0"/>
        <v>4.3184943279477479E-2</v>
      </c>
    </row>
    <row r="10" spans="2:10" x14ac:dyDescent="0.25">
      <c r="B10" s="5" t="s">
        <v>57</v>
      </c>
      <c r="C10">
        <v>185.7</v>
      </c>
      <c r="E10" s="5"/>
      <c r="H10" s="9" t="s">
        <v>23</v>
      </c>
      <c r="I10" s="2">
        <v>185.7</v>
      </c>
      <c r="J10" s="13">
        <f t="shared" si="0"/>
        <v>3.9897731179099338E-2</v>
      </c>
    </row>
    <row r="11" spans="2:10" x14ac:dyDescent="0.25">
      <c r="B11" s="5" t="s">
        <v>53</v>
      </c>
      <c r="C11">
        <v>164.8</v>
      </c>
      <c r="E11" s="5"/>
      <c r="H11" s="9" t="s">
        <v>21</v>
      </c>
      <c r="I11" s="2">
        <v>182.8</v>
      </c>
      <c r="J11" s="13">
        <f t="shared" si="0"/>
        <v>3.9274664833276039E-2</v>
      </c>
    </row>
    <row r="12" spans="2:10" x14ac:dyDescent="0.25">
      <c r="B12" s="5" t="s">
        <v>58</v>
      </c>
      <c r="C12">
        <v>177.1</v>
      </c>
      <c r="E12" s="5"/>
      <c r="H12" s="9" t="s">
        <v>26</v>
      </c>
      <c r="I12" s="2">
        <v>177.1</v>
      </c>
      <c r="J12" s="13">
        <f t="shared" si="0"/>
        <v>3.8050017188037119E-2</v>
      </c>
    </row>
    <row r="13" spans="2:10" x14ac:dyDescent="0.25">
      <c r="B13" s="5" t="s">
        <v>51</v>
      </c>
      <c r="C13">
        <v>356.4</v>
      </c>
      <c r="E13" s="5"/>
      <c r="H13" s="9" t="s">
        <v>28</v>
      </c>
      <c r="I13" s="2">
        <v>175.7</v>
      </c>
      <c r="J13" s="13">
        <f t="shared" si="0"/>
        <v>3.7749226538329315E-2</v>
      </c>
    </row>
    <row r="14" spans="2:10" x14ac:dyDescent="0.25">
      <c r="B14" s="5" t="s">
        <v>56</v>
      </c>
      <c r="C14">
        <v>175.7</v>
      </c>
      <c r="E14" s="5"/>
      <c r="H14" s="9" t="s">
        <v>24</v>
      </c>
      <c r="I14" s="2">
        <v>164.8</v>
      </c>
      <c r="J14" s="13">
        <f t="shared" si="0"/>
        <v>3.5407356479889997E-2</v>
      </c>
    </row>
    <row r="15" spans="2:10" ht="15.75" thickBot="1" x14ac:dyDescent="0.3">
      <c r="H15" s="10" t="s">
        <v>66</v>
      </c>
      <c r="I15" s="11">
        <f>SUM(I5:I14)</f>
        <v>4654.4000000000005</v>
      </c>
      <c r="J15" s="12">
        <f>SUM(J5:J14)</f>
        <v>1</v>
      </c>
    </row>
    <row r="31" spans="7:10" ht="15.75" thickBot="1" x14ac:dyDescent="0.3"/>
    <row r="32" spans="7:10" ht="15" customHeight="1" x14ac:dyDescent="0.25">
      <c r="G32" s="102" t="s">
        <v>68</v>
      </c>
      <c r="H32" s="103"/>
      <c r="I32" s="103"/>
      <c r="J32" s="104"/>
    </row>
    <row r="33" spans="7:10" ht="15" customHeight="1" x14ac:dyDescent="0.25">
      <c r="G33" s="105"/>
      <c r="H33" s="106"/>
      <c r="I33" s="106"/>
      <c r="J33" s="107"/>
    </row>
    <row r="34" spans="7:10" ht="15.75" customHeight="1" thickBot="1" x14ac:dyDescent="0.3">
      <c r="G34" s="108"/>
      <c r="H34" s="109"/>
      <c r="I34" s="109"/>
      <c r="J34" s="110"/>
    </row>
  </sheetData>
  <sortState xmlns:xlrd2="http://schemas.microsoft.com/office/spreadsheetml/2017/richdata2" ref="H5:J15">
    <sortCondition descending="1" ref="J5:J15"/>
  </sortState>
  <mergeCells count="1">
    <mergeCell ref="G32:J34"/>
  </mergeCells>
  <conditionalFormatting sqref="J5:J14">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3 3 8 c 7 2 3 - a 2 3 6 - 4 1 9 f - b a 7 7 - 8 e 1 f 0 2 c 4 d 5 b 2 "   x m l n s = " h t t p : / / s c h e m a s . m i c r o s o f t . c o m / D a t a M a s h u p " > A A A A A K w G A A B Q S w M E F A A C A A g A I q o D 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I q o 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K q A 1 l j 8 y v v p g M A A G E X A A A T A B w A R m 9 y b X V s Y X M v U 2 V j d G l v b j E u b S C i G A A o o B Q A A A A A A A A A A A A A A A A A A A A A A A A A A A D t l 1 F r 2 z A Q g N 8 L / Q / C h Z K A G 8 g 2 9 l L 6 s G X t V l i 7 0 r Q b W + m D Y l 8 S U V s K k t y l h P z 3 n a Q 0 d i 3 Z a T c G g y U v S X S n 0 5 1 0 9 0 m n I N F M c D J 0 3 / 3 D 3 Z 3 d H T W l E l J y R U c Z 9 M k R y U D v 7 h D 8 D E U h E 8 C R 4 3 k C W W 9 Q S A l c f x P y b i T E X a e 7 u D m n O R x F b m Z 0 u 7 w Z C K 5 R 5 T Z 2 B v a i w Z T y i T H + M I M I L V n V 3 p W k X I 2 F z A c i K 3 J u h K r j V o s X i 8 h 4 J 2 Q U E 4 0 C o m G u l z F Z R N + B m s F T r t + + 6 Z k 5 d v Q M l 5 x 6 u g O Q Q D N F K E / J T I q 0 S L R 6 V K L 8 w c 0 E q q 3 C m K l p X X g 8 m X j 6 L L t r N f i F r V Y c U 1 9 4 I g v m j 3 6 F C W i z J 5 7 k o s g U t A c w L C Z U W g 3 c 9 7 E 7 U p A P n t q M J b 7 9 c 8 E P a J a I q c h Y Q k Z w D 5 J O A m 5 I m N n 0 y M 1 + x k R x m t y Z 7 5 8 A W h H Q S c + L V I j U e t V o 1 G r s k / d 1 O S / y E U i 3 L u U 4 K E Y 0 S Y Q 1 x r g W c 5 Z Q 7 u / D a b N o k A k 9 Z d w 7 S / R A / 3 T 5 F N R 3 x 7 h J a Z / U 7 V Q i + C Q K F V q 5 g M x a z 9 h k q u t S M w n w S F I y w T 1 y x 6 9 A 3 o d O c L U A u d Y s Y / q B h H z A Q 9 N e b t v y m w n p s j 8 R e V 5 w 3 D 6 T P n X V S 0 i w k C w z j C 7 N 0 b 0 c K 9 w r F 0 z Q o I E L k E p w m p E E s 8 j a g L F J V S + a z 8 W 8 k M E g z p h C / G S U A w Z c n / Y R M O X R P O M p z K v C Z X c N o X d p i g k 8 K J Q W O X H I K V m E Q j f U q d E q J p G b g r + A J l N y h X D p D U Q + Y h w 6 C / t v q K n U n R v L o N u Y v O 7 i p A P U t 8 I T K f L O j a E W i i L g B 9 f D q I t u l a g q X b w E j i h N V 9 6 p 0 j 0 n W A 1 3 w r E Y Z q 5 d j T 5 Q D V E 1 / F O O G a R x 1 g W V C r + s Q j D + u h d o z c 5 5 3 A E z 0 4 V l f l 2 x H H 4 g c V a B m q H b 7 m N 4 K f 6 r h p e L + 3 B 4 R l C G F / Q 1 X q y C q h o U M g U Z N m l F p c 3 6 4 n H l h n m 8 V N b X y D r g p i v E u z Z W V 0 X w e v C u h P I a e I r + B t y 3 I L 7 E e g v K n 4 n v M L J D m N 7 E 5 R q L q / y t M r e R s w 1 s r c D U B + g m a I Z A W Z J x A w 3 b C P i E e q 2 k q 9 D N w 1 k N Y c t G K P S b q e C X g 2 H C O p U 9 J F R B 1 9 / w L g v 4 Y Y y 7 y i y L f b l s L P d + c 7 0 / d S R u f L j 9 R 1 W 3 q c J e X F K V 2 t l U K W 3 J 3 p z f y + 7 u D u O N h 1 9 t M v Z W z Q L p v O p G 2 1 5 j 2 2 t s e 4 1 t r 7 H t N X 6 3 1 y C N v c b p e U u v 8 f y 3 c 7 j d a H s / l 4 3 I 9 i r f P q D / q Q f 0 S 9 / P L T 3 1 H z 2 g X / p + f s H z e Z t d f z 2 7 W t 6 6 0 e E v U E s B A i 0 A F A A C A A g A I q o D W U U A 6 P u k A A A A 9 g A A A B I A A A A A A A A A A A A A A A A A A A A A A E N v b m Z p Z y 9 Q Y W N r Y W d l L n h t b F B L A Q I t A B Q A A g A I A C K q A 1 k P y u m r p A A A A O k A A A A T A A A A A A A A A A A A A A A A A P A A A A B b Q 2 9 u d G V u d F 9 U e X B l c 1 0 u e G 1 s U E s B A i 0 A F A A C A A g A I q o D W W P z K + + m A w A A Y R c A A B M A A A A A A A A A A A A A A A A A 4 Q E A A E Z v c m 1 1 b G F z L 1 N l Y 3 R p b 2 4 x L m 1 Q S w U G A A A A A A M A A w D C A A A A 1 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o A A A A A A A C f 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D h i Z D U 2 M 2 Y t Z T E 4 N i 0 0 M G Q 1 L T g 4 Y m I t Z j B k N D Y x N T k x Z G M 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M j Q i I C 8 + P E V u d H J 5 I F R 5 c G U 9 I k Z p b G x F c n J v c k N v Z G U i I F Z h b H V l P S J z V W 5 r b m 9 3 b i I g L z 4 8 R W 5 0 c n k g V H l w Z T 0 i R m l s b E V y c m 9 y Q 2 9 1 b n Q i I F Z h b H V l P S J s M C I g L z 4 8 R W 5 0 c n k g V H l w Z T 0 i R m l s b E x h c 3 R V c G R h d G V k I i B W Y W x 1 Z T 0 i Z D I w M j Q t M D g t M D N U M D Y 6 M j I 6 M D Q u N D c 0 O T g 4 M 1 o i I C 8 + P E V u d H J 5 I F R 5 c G U 9 I k Z p b G x D b 2 x 1 b W 5 U e X B l c y I g V m F s d W U 9 I n N C Z 0 1 H Q 1 F V Q U J R Q U Z B Q U F B Q l F B Q S I g L z 4 8 R W 5 0 c n k g V H l w Z T 0 i R m l s b E N v b H V t b k 5 h b W V z I i B W Y W x 1 Z T 0 i c 1 s m c X V v d D t T Z W N 0 b 3 I m c X V v d D s s J n F 1 b 3 Q 7 W W V h c i Z x d W 9 0 O y w m c X V v d D t N b 2 5 0 a C Z x d W 9 0 O y w m c X V v d D t E Y X R l J n F 1 b 3 Q 7 L C Z x d W 9 0 O 0 Z v b 2 Q g X H U w M D I 2 I E J l d m V y Y W d l c y Z x d W 9 0 O y w m c X V v d D t J b n R v e G l j Y W 5 0 c y Z x d W 9 0 O y w m c X V v d D t D b G 9 0 a G l u Z y B c d T A w M j Y g R m 9 v d H d l Y X I m c X V v d D s s J n F 1 b 3 Q 7 R n V l b C B h b m Q g b G l n a H Q m c X V v d D s s J n F 1 b 3 Q 7 S G 9 1 c 2 l u Z y B V d G l s a X R 5 I C Z x d W 9 0 O y w m c X V v d D t I Z W F s d G g m c X V v d D s s J n F 1 b 3 Q 7 V H J h b n N w b 3 J 0 I G F u Z C B j b 2 1 t d W 5 p Y 2 F 0 a W 9 u J n F 1 b 3 Q 7 L C Z x d W 9 0 O 0 V k d W N h d G l v b i Z x d W 9 0 O y w m c X V v d D t M d X h 1 c n k g J n F 1 b 3 Q 7 L C Z x d W 9 0 O 0 1 p c 2 N l b G x h b m V v d X M m c X V v d D s s J n F 1 b 3 Q 7 R 2 V u Z X J h b C B p b m R l e 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Q X V 0 b 1 J l b W 9 2 Z W R D b 2 x 1 b W 5 z M S 5 7 U 2 V j d G 9 y L D B 9 J n F 1 b 3 Q 7 L C Z x d W 9 0 O 1 N l Y 3 R p b 2 4 x L 1 R h Y m x l M S 9 B d X R v U m V t b 3 Z l Z E N v b H V t b n M x L n t Z Z W F y L D F 9 J n F 1 b 3 Q 7 L C Z x d W 9 0 O 1 N l Y 3 R p b 2 4 x L 1 R h Y m x l M S 9 B d X R v U m V t b 3 Z l Z E N v b H V t b n M x L n t N b 2 5 0 a C w y f S Z x d W 9 0 O y w m c X V v d D t T Z W N 0 a W 9 u M S 9 U Y W J s Z T E v Q X V 0 b 1 J l b W 9 2 Z W R D b 2 x 1 b W 5 z M S 5 7 R G F 0 Z S w z f S Z x d W 9 0 O y w m c X V v d D t T Z W N 0 a W 9 u M S 9 U Y W J s Z T E v Q X V 0 b 1 J l b W 9 2 Z W R D b 2 x 1 b W 5 z M S 5 7 R m 9 v Z C B c d T A w M j Y g Q m V 2 Z X J h Z 2 V z L D R 9 J n F 1 b 3 Q 7 L C Z x d W 9 0 O 1 N l Y 3 R p b 2 4 x L 1 R h Y m x l M S 9 B d X R v U m V t b 3 Z l Z E N v b H V t b n M x L n t J b n R v e G l j Y W 5 0 c y w 1 f S Z x d W 9 0 O y w m c X V v d D t T Z W N 0 a W 9 u M S 9 U Y W J s Z T E v Q X V 0 b 1 J l b W 9 2 Z W R D b 2 x 1 b W 5 z M S 5 7 Q 2 x v d G h p b m c g X H U w M D I 2 I E Z v b 3 R 3 Z W F y L D Z 9 J n F 1 b 3 Q 7 L C Z x d W 9 0 O 1 N l Y 3 R p b 2 4 x L 1 R h Y m x l M S 9 B d X R v U m V t b 3 Z l Z E N v b H V t b n M x L n t G d W V s I G F u Z C B s a W d o d C w 3 f S Z x d W 9 0 O y w m c X V v d D t T Z W N 0 a W 9 u M S 9 U Y W J s Z T E v Q X V 0 b 1 J l b W 9 2 Z W R D b 2 x 1 b W 5 z M S 5 7 S G 9 1 c 2 l u Z y B V d G l s a X R 5 I C w 4 f S Z x d W 9 0 O y w m c X V v d D t T Z W N 0 a W 9 u M S 9 U Y W J s Z T E v Q X V 0 b 1 J l b W 9 2 Z W R D b 2 x 1 b W 5 z M S 5 7 S G V h b H R o L D l 9 J n F 1 b 3 Q 7 L C Z x d W 9 0 O 1 N l Y 3 R p b 2 4 x L 1 R h Y m x l M S 9 B d X R v U m V t b 3 Z l Z E N v b H V t b n M x L n t U c m F u c 3 B v c n Q g Y W 5 k I G N v b W 1 1 b m l j Y X R p b 2 4 s M T B 9 J n F 1 b 3 Q 7 L C Z x d W 9 0 O 1 N l Y 3 R p b 2 4 x L 1 R h Y m x l M S 9 B d X R v U m V t b 3 Z l Z E N v b H V t b n M x L n t F Z H V j Y X R p b 2 4 s M T F 9 J n F 1 b 3 Q 7 L C Z x d W 9 0 O 1 N l Y 3 R p b 2 4 x L 1 R h Y m x l M S 9 B d X R v U m V t b 3 Z l Z E N v b H V t b n M x L n t M d X h 1 c n k g L D E y f S Z x d W 9 0 O y w m c X V v d D t T Z W N 0 a W 9 u M S 9 U Y W J s Z T E v Q X V 0 b 1 J l b W 9 2 Z W R D b 2 x 1 b W 5 z M S 5 7 T W l z Y 2 V s b G F u Z W 9 1 c y w x M 3 0 m c X V v d D s s J n F 1 b 3 Q 7 U 2 V j d G l v b j E v V G F i b G U x L 0 F 1 d G 9 S Z W 1 v d m V k Q 2 9 s d W 1 u c z E u e 0 d l b m V y Y W w g a W 5 k Z X g s M T R 9 J n F 1 b 3 Q 7 X S w m c X V v d D t D b 2 x 1 b W 5 D b 3 V u d C Z x d W 9 0 O z o x N S w m c X V v d D t L Z X l D b 2 x 1 b W 5 O Y W 1 l c y Z x d W 9 0 O z p b X S w m c X V v d D t D b 2 x 1 b W 5 J Z G V u d G l 0 a W V z J n F 1 b 3 Q 7 O l s m c X V v d D t T Z W N 0 a W 9 u M S 9 U Y W J s Z T E v Q X V 0 b 1 J l b W 9 2 Z W R D b 2 x 1 b W 5 z M S 5 7 U 2 V j d G 9 y L D B 9 J n F 1 b 3 Q 7 L C Z x d W 9 0 O 1 N l Y 3 R p b 2 4 x L 1 R h Y m x l M S 9 B d X R v U m V t b 3 Z l Z E N v b H V t b n M x L n t Z Z W F y L D F 9 J n F 1 b 3 Q 7 L C Z x d W 9 0 O 1 N l Y 3 R p b 2 4 x L 1 R h Y m x l M S 9 B d X R v U m V t b 3 Z l Z E N v b H V t b n M x L n t N b 2 5 0 a C w y f S Z x d W 9 0 O y w m c X V v d D t T Z W N 0 a W 9 u M S 9 U Y W J s Z T E v Q X V 0 b 1 J l b W 9 2 Z W R D b 2 x 1 b W 5 z M S 5 7 R G F 0 Z S w z f S Z x d W 9 0 O y w m c X V v d D t T Z W N 0 a W 9 u M S 9 U Y W J s Z T E v Q X V 0 b 1 J l b W 9 2 Z W R D b 2 x 1 b W 5 z M S 5 7 R m 9 v Z C B c d T A w M j Y g Q m V 2 Z X J h Z 2 V z L D R 9 J n F 1 b 3 Q 7 L C Z x d W 9 0 O 1 N l Y 3 R p b 2 4 x L 1 R h Y m x l M S 9 B d X R v U m V t b 3 Z l Z E N v b H V t b n M x L n t J b n R v e G l j Y W 5 0 c y w 1 f S Z x d W 9 0 O y w m c X V v d D t T Z W N 0 a W 9 u M S 9 U Y W J s Z T E v Q X V 0 b 1 J l b W 9 2 Z W R D b 2 x 1 b W 5 z M S 5 7 Q 2 x v d G h p b m c g X H U w M D I 2 I E Z v b 3 R 3 Z W F y L D Z 9 J n F 1 b 3 Q 7 L C Z x d W 9 0 O 1 N l Y 3 R p b 2 4 x L 1 R h Y m x l M S 9 B d X R v U m V t b 3 Z l Z E N v b H V t b n M x L n t G d W V s I G F u Z C B s a W d o d C w 3 f S Z x d W 9 0 O y w m c X V v d D t T Z W N 0 a W 9 u M S 9 U Y W J s Z T E v Q X V 0 b 1 J l b W 9 2 Z W R D b 2 x 1 b W 5 z M S 5 7 S G 9 1 c 2 l u Z y B V d G l s a X R 5 I C w 4 f S Z x d W 9 0 O y w m c X V v d D t T Z W N 0 a W 9 u M S 9 U Y W J s Z T E v Q X V 0 b 1 J l b W 9 2 Z W R D b 2 x 1 b W 5 z M S 5 7 S G V h b H R o L D l 9 J n F 1 b 3 Q 7 L C Z x d W 9 0 O 1 N l Y 3 R p b 2 4 x L 1 R h Y m x l M S 9 B d X R v U m V t b 3 Z l Z E N v b H V t b n M x L n t U c m F u c 3 B v c n Q g Y W 5 k I G N v b W 1 1 b m l j Y X R p b 2 4 s M T B 9 J n F 1 b 3 Q 7 L C Z x d W 9 0 O 1 N l Y 3 R p b 2 4 x L 1 R h Y m x l M S 9 B d X R v U m V t b 3 Z l Z E N v b H V t b n M x L n t F Z H V j Y X R p b 2 4 s M T F 9 J n F 1 b 3 Q 7 L C Z x d W 9 0 O 1 N l Y 3 R p b 2 4 x L 1 R h Y m x l M S 9 B d X R v U m V t b 3 Z l Z E N v b H V t b n M x L n t M d X h 1 c n k g L D E y f S Z x d W 9 0 O y w m c X V v d D t T Z W N 0 a W 9 u M S 9 U Y W J s Z T E v Q X V 0 b 1 J l b W 9 2 Z W R D b 2 x 1 b W 5 z M S 5 7 T W l z Y 2 V s b G F u Z W 9 1 c y w x M 3 0 m c X V v d D s s J n F 1 b 3 Q 7 U 2 V j d G l v b j E v V G F i b G U x L 0 F 1 d G 9 S Z W 1 v d m V k Q 2 9 s d W 1 u c z E u e 0 d l b m V y Y W w g a W 5 k Z X g 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J T I w Q 2 9 s d W 1 u 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l u c 2 V y d G V k J T I w U G F y c 2 V k J T I w R G F 0 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M D U y Z W E x O G Y t O G M 1 Z C 0 0 O D J i L W E z M z I t Z T k 2 N T B j Y W M 3 Z W M 5 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Q t M D g t M D N U M T U 6 N D c 6 M D Q u N j I z M D A 0 O F o i I C 8 + P E V u d H J 5 I F R 5 c G U 9 I k Z p b G x U Y X J n Z X Q i I F Z h b H V l P S J z V G F i b G U x X 1 8 y I i A v P j x F b n R y e S B U e X B l P S J G a W x s Z W R D b 2 1 w b G V 0 Z V J l c 3 V s d F R v V 2 9 y a 3 N o Z W V 0 I i B W Y W x 1 Z T 0 i b D E i I C 8 + P E V u d H J 5 I F R 5 c G U 9 I k Z p b G x D b 2 x 1 b W 5 O Y W 1 l c y I g V m F s d W U 9 I n N b J n F 1 b 3 Q 7 U 2 V j d G 9 y J n F 1 b 3 Q 7 L C Z x d W 9 0 O 1 l l Y X I m c X V v d D s s J n F 1 b 3 Q 7 T W 9 u d G g m c X V v d D s s J n F 1 b 3 Q 7 R G F 0 Z S 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G b 2 9 k I F x 1 M D A y N i B C Z X Z l c m F n Z X M m c X V v d D t d I i A v P j x F b n R y e S B U e X B l P S J G a W x s Q 2 9 s d W 1 u V H l w Z X M i I F Z h b H V l P S J z Q m d N R 0 N R Q U F B Q U F B Q U F B Q U F B Q U F B Q U F G I i A v P j x F b n R y e S B U e X B l P S J S Z W x h d G l v b n N o a X B J b m Z v Q 2 9 u d G F p b m V y I i B W Y W x 1 Z T 0 i c 3 s m c X V v d D t j b 2 x 1 b W 5 D b 3 V u d C Z x d W 9 0 O z o x O C w m c X V v d D t r Z X l D b 2 x 1 b W 5 O Y W 1 l c y Z x d W 9 0 O z p b X S w m c X V v d D t x d W V y e V J l b G F 0 a W 9 u c 2 h p c H M m c X V v d D s 6 W 1 0 s J n F 1 b 3 Q 7 Y 2 9 s d W 1 u S W R l b n R p d G l l c y Z x d W 9 0 O z p b J n F 1 b 3 Q 7 U 2 V j d G l v b j E v V G F i b G U x I C g y K S 9 B d X R v U m V t b 3 Z l Z E N v b H V t b n M x L n t T Z W N 0 b 3 I s M H 0 m c X V v d D s s J n F 1 b 3 Q 7 U 2 V j d G l v b j E v V G F i b G U x I C g y K S 9 B d X R v U m V t b 3 Z l Z E N v b H V t b n M x L n t Z Z W F y L D F 9 J n F 1 b 3 Q 7 L C Z x d W 9 0 O 1 N l Y 3 R p b 2 4 x L 1 R h Y m x l M S A o M i k v Q X V 0 b 1 J l b W 9 2 Z W R D b 2 x 1 b W 5 z M S 5 7 T W 9 u d G g s M n 0 m c X V v d D s s J n F 1 b 3 Q 7 U 2 V j d G l v b j E v V G F i b G U x I C g y K S 9 B d X R v U m V t b 3 Z l Z E N v b H V t b n M x L n t E Y X R l L D N 9 J n F 1 b 3 Q 7 L C Z x d W 9 0 O 1 N l Y 3 R p b 2 4 x L 1 R h Y m x l M S A o M i k v Q X V 0 b 1 J l b W 9 2 Z W R D b 2 x 1 b W 5 z M S 5 7 Q 2 V y Z W F s c y B h b m Q g c H J v Z H V j d H M s N H 0 m c X V v d D s s J n F 1 b 3 Q 7 U 2 V j d G l v b j E v V G F i b G U x I C g y K S 9 B d X R v U m V t b 3 Z l Z E N v b H V t b n M x L n t N Z W F 0 I G F u Z C B m a X N o L D V 9 J n F 1 b 3 Q 7 L C Z x d W 9 0 O 1 N l Y 3 R p b 2 4 x L 1 R h Y m x l M S A o M i k v Q X V 0 b 1 J l b W 9 2 Z W R D b 2 x 1 b W 5 z M S 5 7 R W d n L D Z 9 J n F 1 b 3 Q 7 L C Z x d W 9 0 O 1 N l Y 3 R p b 2 4 x L 1 R h Y m x l M S A o M i k v Q X V 0 b 1 J l b W 9 2 Z W R D b 2 x 1 b W 5 z M S 5 7 T W l s a y B h b m Q g c H J v Z H V j d H M s N 3 0 m c X V v d D s s J n F 1 b 3 Q 7 U 2 V j d G l v b j E v V G F i b G U x I C g y K S 9 B d X R v U m V t b 3 Z l Z E N v b H V t b n M x L n t P a W x z I G F u Z C B m Y X R z L D h 9 J n F 1 b 3 Q 7 L C Z x d W 9 0 O 1 N l Y 3 R p b 2 4 x L 1 R h Y m x l M S A o M i k v Q X V 0 b 1 J l b W 9 2 Z W R D b 2 x 1 b W 5 z M S 5 7 R n J 1 a X R z L D l 9 J n F 1 b 3 Q 7 L C Z x d W 9 0 O 1 N l Y 3 R p b 2 4 x L 1 R h Y m x l M S A o M i k v Q X V 0 b 1 J l b W 9 2 Z W R D b 2 x 1 b W 5 z M S 5 7 V m V n Z X R h Y m x l c y w x M H 0 m c X V v d D s s J n F 1 b 3 Q 7 U 2 V j d G l v b j E v V G F i b G U x I C g y K S 9 B d X R v U m V t b 3 Z l Z E N v b H V t b n M x L n t Q d W x z Z X M g Y W 5 k I H B y b 2 R 1 Y 3 R z L D E x f S Z x d W 9 0 O y w m c X V v d D t T Z W N 0 a W 9 u M S 9 U Y W J s Z T E g K D I p L 0 F 1 d G 9 S Z W 1 v d m V k Q 2 9 s d W 1 u c z E u e 1 N 1 Z 2 F y I G F u Z C B D b 2 5 m Z W N 0 a W 9 u Z X J 5 L D E y f S Z x d W 9 0 O y w m c X V v d D t T Z W N 0 a W 9 u M S 9 U Y W J s Z T E g K D I p L 0 F 1 d G 9 S Z W 1 v d m V k Q 2 9 s d W 1 u c z E u e 1 N w a W N l c y w x M 3 0 m c X V v d D s s J n F 1 b 3 Q 7 U 2 V j d G l v b j E v V G F i b G U x I C g y K S 9 B d X R v U m V t b 3 Z l Z E N v b H V t b n M x L n t O b 2 4 t Y W x j b 2 h v b G l j I G J l d m V y Y W d l c y w x N H 0 m c X V v d D s s J n F 1 b 3 Q 7 U 2 V j d G l v b j E v V G F i b G U x I C g y K S 9 B d X R v U m V t b 3 Z l Z E N v b H V t b n M x L n t Q c m V w Y X J l Z C B t Z W F s c y w g c 2 5 h Y 2 t z L C B z d 2 V l d H M g Z X R j L i w x N X 0 m c X V v d D s s J n F 1 b 3 Q 7 U 2 V j d G l v b j E v V G F i b G U x I C g y K S 9 B d X R v U m V t b 3 Z l Z E N v b H V t b n M x L n t G b 2 9 k I G F u Z C B i Z X Z l c m F n Z X M s M T Z 9 J n F 1 b 3 Q 7 L C Z x d W 9 0 O 1 N l Y 3 R p b 2 4 x L 1 R h Y m x l M S A o M i k v Q X V 0 b 1 J l b W 9 2 Z W R D b 2 x 1 b W 5 z M S 5 7 R m 9 v Z C B c d T A w M j Y g Q m V 2 Z X J h Z 2 V z L D E 3 f S Z x d W 9 0 O 1 0 s J n F 1 b 3 Q 7 Q 2 9 s d W 1 u Q 2 9 1 b n Q m c X V v d D s 6 M T g s J n F 1 b 3 Q 7 S 2 V 5 Q 2 9 s d W 1 u T m F t Z X M m c X V v d D s 6 W 1 0 s J n F 1 b 3 Q 7 Q 2 9 s d W 1 u S W R l b n R p d G l l c y Z x d W 9 0 O z p b J n F 1 b 3 Q 7 U 2 V j d G l v b j E v V G F i b G U x I C g y K S 9 B d X R v U m V t b 3 Z l Z E N v b H V t b n M x L n t T Z W N 0 b 3 I s M H 0 m c X V v d D s s J n F 1 b 3 Q 7 U 2 V j d G l v b j E v V G F i b G U x I C g y K S 9 B d X R v U m V t b 3 Z l Z E N v b H V t b n M x L n t Z Z W F y L D F 9 J n F 1 b 3 Q 7 L C Z x d W 9 0 O 1 N l Y 3 R p b 2 4 x L 1 R h Y m x l M S A o M i k v Q X V 0 b 1 J l b W 9 2 Z W R D b 2 x 1 b W 5 z M S 5 7 T W 9 u d G g s M n 0 m c X V v d D s s J n F 1 b 3 Q 7 U 2 V j d G l v b j E v V G F i b G U x I C g y K S 9 B d X R v U m V t b 3 Z l Z E N v b H V t b n M x L n t E Y X R l L D N 9 J n F 1 b 3 Q 7 L C Z x d W 9 0 O 1 N l Y 3 R p b 2 4 x L 1 R h Y m x l M S A o M i k v Q X V 0 b 1 J l b W 9 2 Z W R D b 2 x 1 b W 5 z M S 5 7 Q 2 V y Z W F s c y B h b m Q g c H J v Z H V j d H M s N H 0 m c X V v d D s s J n F 1 b 3 Q 7 U 2 V j d G l v b j E v V G F i b G U x I C g y K S 9 B d X R v U m V t b 3 Z l Z E N v b H V t b n M x L n t N Z W F 0 I G F u Z C B m a X N o L D V 9 J n F 1 b 3 Q 7 L C Z x d W 9 0 O 1 N l Y 3 R p b 2 4 x L 1 R h Y m x l M S A o M i k v Q X V 0 b 1 J l b W 9 2 Z W R D b 2 x 1 b W 5 z M S 5 7 R W d n L D Z 9 J n F 1 b 3 Q 7 L C Z x d W 9 0 O 1 N l Y 3 R p b 2 4 x L 1 R h Y m x l M S A o M i k v Q X V 0 b 1 J l b W 9 2 Z W R D b 2 x 1 b W 5 z M S 5 7 T W l s a y B h b m Q g c H J v Z H V j d H M s N 3 0 m c X V v d D s s J n F 1 b 3 Q 7 U 2 V j d G l v b j E v V G F i b G U x I C g y K S 9 B d X R v U m V t b 3 Z l Z E N v b H V t b n M x L n t P a W x z I G F u Z C B m Y X R z L D h 9 J n F 1 b 3 Q 7 L C Z x d W 9 0 O 1 N l Y 3 R p b 2 4 x L 1 R h Y m x l M S A o M i k v Q X V 0 b 1 J l b W 9 2 Z W R D b 2 x 1 b W 5 z M S 5 7 R n J 1 a X R z L D l 9 J n F 1 b 3 Q 7 L C Z x d W 9 0 O 1 N l Y 3 R p b 2 4 x L 1 R h Y m x l M S A o M i k v Q X V 0 b 1 J l b W 9 2 Z W R D b 2 x 1 b W 5 z M S 5 7 V m V n Z X R h Y m x l c y w x M H 0 m c X V v d D s s J n F 1 b 3 Q 7 U 2 V j d G l v b j E v V G F i b G U x I C g y K S 9 B d X R v U m V t b 3 Z l Z E N v b H V t b n M x L n t Q d W x z Z X M g Y W 5 k I H B y b 2 R 1 Y 3 R z L D E x f S Z x d W 9 0 O y w m c X V v d D t T Z W N 0 a W 9 u M S 9 U Y W J s Z T E g K D I p L 0 F 1 d G 9 S Z W 1 v d m V k Q 2 9 s d W 1 u c z E u e 1 N 1 Z 2 F y I G F u Z C B D b 2 5 m Z W N 0 a W 9 u Z X J 5 L D E y f S Z x d W 9 0 O y w m c X V v d D t T Z W N 0 a W 9 u M S 9 U Y W J s Z T E g K D I p L 0 F 1 d G 9 S Z W 1 v d m V k Q 2 9 s d W 1 u c z E u e 1 N w a W N l c y w x M 3 0 m c X V v d D s s J n F 1 b 3 Q 7 U 2 V j d G l v b j E v V G F i b G U x I C g y K S 9 B d X R v U m V t b 3 Z l Z E N v b H V t b n M x L n t O b 2 4 t Y W x j b 2 h v b G l j I G J l d m V y Y W d l c y w x N H 0 m c X V v d D s s J n F 1 b 3 Q 7 U 2 V j d G l v b j E v V G F i b G U x I C g y K S 9 B d X R v U m V t b 3 Z l Z E N v b H V t b n M x L n t Q c m V w Y X J l Z C B t Z W F s c y w g c 2 5 h Y 2 t z L C B z d 2 V l d H M g Z X R j L i w x N X 0 m c X V v d D s s J n F 1 b 3 Q 7 U 2 V j d G l v b j E v V G F i b G U x I C g y K S 9 B d X R v U m V t b 3 Z l Z E N v b H V t b n M x L n t G b 2 9 k I G F u Z C B i Z X Z l c m F n Z X M s M T Z 9 J n F 1 b 3 Q 7 L C Z x d W 9 0 O 1 N l Y 3 R p b 2 4 x L 1 R h Y m x l M S A o M i k v Q X V 0 b 1 J l b W 9 2 Z W R D b 2 x 1 b W 5 z M S 5 7 R m 9 v Z C B c d T A w M j Y g Q m V 2 Z X J h Z 2 V z L D E 3 f S Z x d W 9 0 O 1 0 s J n F 1 b 3 Q 7 U m V s Y X R p b 2 5 z a G l w S W 5 m b y Z x d W 9 0 O z p b X X 0 i I C 8 + P E V u d H J 5 I F R 5 c G U 9 I k Z p b G x T d G F 0 d X M i I F Z h b H V l P S J z Q 2 9 t c G x l d G U i I C 8 + P E V u d H J 5 I F R 5 c G U 9 I k Z p b G x U b 0 R h d G F N b 2 R l b E V u Y W J s Z W Q i I F Z h b H V l P S J s M C I g L z 4 8 R W 5 0 c n k g V H l w Z T 0 i R m l s b E 9 i a m V j d F R 5 c G U i I F Z h b H V l P S J z V G F i b G U i I C 8 + P E V u d H J 5 I F R 5 c G U 9 I k Z p b G x F c n J v c k N v Z G U i I F Z h b H V l P S J z V W 5 r b m 9 3 b i I g L z 4 8 R W 5 0 c n k g V H l w Z T 0 i R m l s b E N v d W 5 0 I i B W Y W x 1 Z T 0 i b D E y N C I g L z 4 8 R W 5 0 c n k g V H l w Z T 0 i Q W R k Z W R U b 0 R h d G F N b 2 R l b C 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Q W R k Z W Q l M j B D d X N 0 b 2 0 l M j B D b 2 x 1 b W 4 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m V t b 3 Z l Z C U y M E N v b H V t b n M 8 L 0 l 0 Z W 1 Q Y X R o P j w v S X R l b U x v Y 2 F 0 a W 9 u P j x T d G F i b G V F b n R y a W V z I C 8 + P C 9 J d G V t P j w v S X R l b X M + P C 9 M b 2 N h b F B h Y 2 t h Z 2 V N Z X R h Z G F 0 Y U Z p b G U + F g A A A F B L B Q Y A A A A A A A A A A A A A A A A A A A A A A A A m A Q A A A Q A A A N C M n d 8 B F d E R j H o A w E / C l + s B A A A A j F y N h b J N m U W A f V 1 5 L H L p 2 g A A A A A C A A A A A A A Q Z g A A A A E A A C A A A A C N V E I 4 V S s w 0 Z / Y p q U k f 1 A g X b H O N H K o y h 4 M T A n + d T q J Y Q A A A A A O g A A A A A I A A C A A A A D z e o Y 2 e R 8 i 6 i Z C g 1 k O C z B B m l t c 6 z t w f X 3 c h B 2 a 1 Q h z H V A A A A B m e c T y u 5 L d R 4 p V Z 3 z Y k 6 8 N V D g D T E E t K V u T f t G c 1 4 h h C 0 u g R n 2 + Q N q O J Y K v b x E D / f B 2 n A O d u r x S v k a d 9 G p m J n s K i f h f L 6 Z e C I 0 E t p F L y S 4 1 9 U A A A A B k 9 m h j P B m E p q f U d 5 X M 2 y a E 7 3 Z R M u Q W f b w w 4 d 7 9 I 6 i e p 3 A G 3 c B U z t 3 g y L 1 C d 6 0 O L E 1 S 2 P 7 G v 4 Q t 0 v 3 / F U E a Q G 6 8 < / D a t a M a s h u p > 
</file>

<file path=customXml/itemProps1.xml><?xml version="1.0" encoding="utf-8"?>
<ds:datastoreItem xmlns:ds="http://schemas.openxmlformats.org/officeDocument/2006/customXml" ds:itemID="{EA8FBE41-EA91-4823-ADBA-670E37185E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Communication</vt:lpstr>
      <vt:lpstr>RAW DATA</vt:lpstr>
      <vt:lpstr>Notes</vt:lpstr>
      <vt:lpstr>MAIN DATA</vt:lpstr>
      <vt:lpstr>Rural+Urban Sector</vt:lpstr>
      <vt:lpstr>Crude oil Prices</vt:lpstr>
      <vt:lpstr>Broader Categories</vt:lpstr>
      <vt:lpstr>Food &amp; Beverages</vt:lpstr>
      <vt:lpstr>ETA1</vt:lpstr>
      <vt:lpstr>ETA 2</vt:lpstr>
      <vt:lpstr>ETA 3</vt:lpstr>
      <vt:lpstr>ETA 4</vt:lpstr>
      <vt:lpstr>ETA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 Ajay-ZA-XT</dc:creator>
  <cp:lastModifiedBy>ajay more</cp:lastModifiedBy>
  <dcterms:created xsi:type="dcterms:W3CDTF">2024-08-02T06:00:56Z</dcterms:created>
  <dcterms:modified xsi:type="dcterms:W3CDTF">2024-08-08T15:14:54Z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1e85bf-ac82-4d95-8ebe-b1488d74b05a_Enabled">
    <vt:lpwstr>true</vt:lpwstr>
  </property>
  <property fmtid="{D5CDD505-2E9C-101B-9397-08002B2CF9AE}" pid="3" name="MSIP_Label_0c1e85bf-ac82-4d95-8ebe-b1488d74b05a_SetDate">
    <vt:lpwstr>2024-08-02T06:01:17Z</vt:lpwstr>
  </property>
  <property fmtid="{D5CDD505-2E9C-101B-9397-08002B2CF9AE}" pid="4" name="MSIP_Label_0c1e85bf-ac82-4d95-8ebe-b1488d74b05a_Method">
    <vt:lpwstr>Privileged</vt:lpwstr>
  </property>
  <property fmtid="{D5CDD505-2E9C-101B-9397-08002B2CF9AE}" pid="5" name="MSIP_Label_0c1e85bf-ac82-4d95-8ebe-b1488d74b05a_Name">
    <vt:lpwstr>0c1e85bf-ac82-4d95-8ebe-b1488d74b05a</vt:lpwstr>
  </property>
  <property fmtid="{D5CDD505-2E9C-101B-9397-08002B2CF9AE}" pid="6" name="MSIP_Label_0c1e85bf-ac82-4d95-8ebe-b1488d74b05a_SiteId">
    <vt:lpwstr>fb6ea403-7cf1-4905-810a-fe5547e98204</vt:lpwstr>
  </property>
  <property fmtid="{D5CDD505-2E9C-101B-9397-08002B2CF9AE}" pid="7" name="MSIP_Label_0c1e85bf-ac82-4d95-8ebe-b1488d74b05a_ActionId">
    <vt:lpwstr>7dcc317e-232e-4ed4-acdb-30d265c71032</vt:lpwstr>
  </property>
  <property fmtid="{D5CDD505-2E9C-101B-9397-08002B2CF9AE}" pid="8" name="MSIP_Label_0c1e85bf-ac82-4d95-8ebe-b1488d74b05a_ContentBits">
    <vt:lpwstr>0</vt:lpwstr>
  </property>
</Properties>
</file>