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etection\"/>
    </mc:Choice>
  </mc:AlternateContent>
  <xr:revisionPtr revIDLastSave="0" documentId="10_ncr:100000_{6EF569B7-3813-4874-A996-8CE61C61DE12}" xr6:coauthVersionLast="31" xr6:coauthVersionMax="31" xr10:uidLastSave="{00000000-0000-0000-0000-000000000000}"/>
  <bookViews>
    <workbookView xWindow="0" yWindow="0" windowWidth="11445" windowHeight="7515" activeTab="2" xr2:uid="{00000000-000D-0000-FFFF-FFFF00000000}"/>
  </bookViews>
  <sheets>
    <sheet name="Experimental Protocol #1" sheetId="1" r:id="rId1"/>
    <sheet name="Interictal Events" sheetId="3" r:id="rId2"/>
    <sheet name="Report" sheetId="4" r:id="rId3"/>
  </sheets>
  <calcPr calcId="179017"/>
</workbook>
</file>

<file path=xl/calcChain.xml><?xml version="1.0" encoding="utf-8"?>
<calcChain xmlns="http://schemas.openxmlformats.org/spreadsheetml/2006/main">
  <c r="J25" i="4" l="1"/>
  <c r="G25" i="4"/>
  <c r="J24" i="4"/>
  <c r="G24" i="4"/>
  <c r="J23" i="4"/>
  <c r="K23" i="4" s="1"/>
  <c r="G23" i="4"/>
  <c r="J22" i="4"/>
  <c r="G22" i="4"/>
  <c r="K21" i="4"/>
  <c r="J21" i="4"/>
  <c r="G21" i="4"/>
  <c r="J20" i="4"/>
  <c r="G20" i="4"/>
  <c r="J19" i="4"/>
  <c r="K19" i="4" s="1"/>
  <c r="G19" i="4"/>
  <c r="J18" i="4"/>
  <c r="G18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K11" i="4" s="1"/>
  <c r="G11" i="4"/>
  <c r="J10" i="4"/>
  <c r="G10" i="4"/>
  <c r="J9" i="4"/>
  <c r="G9" i="4"/>
  <c r="J8" i="4"/>
  <c r="G8" i="4"/>
  <c r="J7" i="4"/>
  <c r="G7" i="4"/>
  <c r="J6" i="4"/>
  <c r="G6" i="4"/>
  <c r="J5" i="4"/>
  <c r="K5" i="4" s="1"/>
  <c r="G5" i="4"/>
  <c r="J4" i="4"/>
  <c r="K4" i="4" s="1"/>
  <c r="G4" i="4"/>
  <c r="J3" i="4"/>
  <c r="K3" i="4" s="1"/>
  <c r="G3" i="4"/>
  <c r="V4" i="1"/>
  <c r="V5" i="1"/>
  <c r="V11" i="1"/>
  <c r="V19" i="1"/>
  <c r="V21" i="1"/>
  <c r="V2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B8" i="1" l="1"/>
  <c r="F8" i="1"/>
  <c r="E8" i="1"/>
  <c r="F21" i="3"/>
  <c r="C21" i="3"/>
  <c r="D21" i="3"/>
  <c r="F20" i="3"/>
  <c r="C20" i="3"/>
  <c r="D20" i="3"/>
  <c r="F19" i="3"/>
  <c r="C19" i="3"/>
  <c r="D19" i="3"/>
  <c r="E18" i="3"/>
  <c r="F17" i="3"/>
  <c r="C17" i="3"/>
  <c r="D17" i="3"/>
  <c r="F16" i="3"/>
  <c r="C16" i="3"/>
  <c r="D16" i="3"/>
  <c r="F15" i="3"/>
  <c r="D15" i="3"/>
  <c r="C15" i="3"/>
  <c r="F14" i="3"/>
  <c r="C14" i="3"/>
  <c r="D14" i="3"/>
  <c r="F13" i="3"/>
  <c r="C13" i="3"/>
  <c r="D13" i="3"/>
  <c r="F12" i="3"/>
  <c r="C12" i="3"/>
  <c r="D12" i="3"/>
  <c r="F11" i="3"/>
  <c r="C11" i="3"/>
  <c r="D11" i="3"/>
  <c r="F10" i="3"/>
  <c r="C10" i="3"/>
  <c r="D10" i="3"/>
  <c r="F9" i="3"/>
  <c r="C9" i="3"/>
  <c r="D9" i="3"/>
  <c r="F8" i="3"/>
  <c r="C8" i="3"/>
  <c r="D8" i="3"/>
  <c r="F7" i="3"/>
  <c r="C7" i="3"/>
  <c r="D7" i="3"/>
  <c r="F6" i="3"/>
  <c r="C6" i="3"/>
  <c r="D6" i="3"/>
  <c r="F5" i="3"/>
  <c r="C5" i="3"/>
  <c r="D5" i="3"/>
  <c r="F4" i="3"/>
  <c r="D4" i="3"/>
  <c r="C4" i="3"/>
  <c r="F3" i="3"/>
  <c r="C3" i="3"/>
  <c r="D3" i="3"/>
  <c r="F2" i="3"/>
  <c r="C2" i="3"/>
  <c r="D2" i="3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2" i="1"/>
  <c r="C16" i="1"/>
  <c r="D16" i="1"/>
  <c r="C17" i="1"/>
  <c r="D17" i="1" s="1"/>
  <c r="C18" i="1"/>
  <c r="D18" i="1" s="1"/>
  <c r="C15" i="1"/>
  <c r="D15" i="1"/>
  <c r="C6" i="1"/>
  <c r="D6" i="1"/>
  <c r="C7" i="1"/>
  <c r="D7" i="1" s="1"/>
  <c r="C9" i="1"/>
  <c r="D9" i="1" s="1"/>
  <c r="C10" i="1"/>
  <c r="D10" i="1"/>
  <c r="C11" i="1"/>
  <c r="D11" i="1" s="1"/>
  <c r="C12" i="1"/>
  <c r="D12" i="1" s="1"/>
  <c r="C13" i="1"/>
  <c r="D13" i="1"/>
  <c r="C14" i="1"/>
  <c r="D14" i="1"/>
  <c r="C3" i="1"/>
  <c r="D3" i="1"/>
  <c r="C4" i="1"/>
  <c r="D4" i="1" s="1"/>
  <c r="C5" i="1"/>
  <c r="D5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N1" authorId="0" shapeId="0" xr:uid="{571DDEF4-0BB9-4C2F-80D0-CE0E476E24A8}">
      <text>
        <r>
          <rPr>
            <b/>
            <sz val="9"/>
            <color indexed="81"/>
            <rFont val="Tahoma"/>
            <charset val="1"/>
          </rPr>
          <t>Michael Chang:</t>
        </r>
        <r>
          <rPr>
            <sz val="9"/>
            <color indexed="81"/>
            <rFont val="Tahoma"/>
            <charset val="1"/>
          </rPr>
          <t xml:space="preserve">
threshold for detection: Avg+3xSigma
Spike &gt; 90 ms apart</t>
        </r>
      </text>
    </comment>
    <comment ref="Y1" authorId="0" shapeId="0" xr:uid="{2AF437C6-DDE5-41F4-B342-01EF59B14A2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This is the multiple we decided to use as the threshold to detect spikes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7B98DF7D-629F-4AEF-974A-171A4E1A0314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<sst xmlns="http://schemas.openxmlformats.org/spreadsheetml/2006/main" count="156" uniqueCount="24">
  <si>
    <t>Stim time (s)</t>
  </si>
  <si>
    <t>Seizure onset (s)</t>
  </si>
  <si>
    <t>Seizure offset (s)</t>
  </si>
  <si>
    <t>Condition</t>
  </si>
  <si>
    <t>4-AP [100uM]</t>
  </si>
  <si>
    <t>Time to SLE onset</t>
  </si>
  <si>
    <t>Duration of SLE</t>
  </si>
  <si>
    <t>Theta</t>
  </si>
  <si>
    <t>Event</t>
  </si>
  <si>
    <t>Ictal Event</t>
  </si>
  <si>
    <t>Onset Type</t>
  </si>
  <si>
    <t>Light-Triggered</t>
  </si>
  <si>
    <t>Sub-seizure event?</t>
  </si>
  <si>
    <t>Humans</t>
  </si>
  <si>
    <t>Onset</t>
  </si>
  <si>
    <t>Offset</t>
  </si>
  <si>
    <t>Algo - 4*sigma</t>
  </si>
  <si>
    <t>Algo - 6*sigma</t>
  </si>
  <si>
    <t>V3.0</t>
  </si>
  <si>
    <t xml:space="preserve">Algo V4.0 </t>
  </si>
  <si>
    <t>Duration</t>
  </si>
  <si>
    <t>Avg Frequency</t>
  </si>
  <si>
    <t>1st half</t>
  </si>
  <si>
    <t>2nd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</si>
</sst>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1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3" borderId="1" xfId="1" applyFont="1" applyFill="1" applyBorder="1"/>
    <xf numFmtId="0" fontId="3" fillId="3" borderId="0" xfId="1" applyFont="1" applyFill="1" applyBorder="1"/>
    <xf numFmtId="0" fontId="5" fillId="5" borderId="0" xfId="3"/>
    <xf numFmtId="0" fontId="4" fillId="4" borderId="0" xfId="2"/>
    <xf numFmtId="0" fontId="2" fillId="2" borderId="0" xfId="1"/>
    <xf numFmtId="0" fontId="6" fillId="0" borderId="0" xfId="0" applyFont="1"/>
    <xf numFmtId="0" fontId="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164" fontId="14" fillId="0" borderId="1" xfId="0" applyNumberFormat="1" applyFont="1" applyBorder="1"/>
    <xf numFmtId="164" fontId="15" fillId="0" borderId="1" xfId="0" applyNumberFormat="1" applyFont="1" applyBorder="1"/>
    <xf numFmtId="164" fontId="15" fillId="6" borderId="1" xfId="4" applyNumberFormat="1" applyFont="1" applyBorder="1"/>
    <xf numFmtId="164" fontId="16" fillId="0" borderId="1" xfId="0" applyNumberFormat="1" applyFont="1" applyBorder="1"/>
    <xf numFmtId="164" fontId="17" fillId="0" borderId="1" xfId="0" applyNumberFormat="1" applyFont="1" applyBorder="1"/>
    <xf numFmtId="164" fontId="18" fillId="0" borderId="1" xfId="0" applyNumberFormat="1" applyFont="1" applyBorder="1"/>
    <xf numFmtId="164" fontId="18" fillId="0" borderId="1" xfId="0" applyNumberFormat="1" applyFont="1" applyFill="1" applyBorder="1"/>
    <xf numFmtId="164" fontId="16" fillId="0" borderId="1" xfId="0" applyNumberFormat="1" applyFont="1" applyFill="1" applyBorder="1"/>
  </cellXfs>
  <cellStyles count="5">
    <cellStyle name="20% - Accent3" xfId="4" builtinId="38"/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opLeftCell="F1" zoomScaleNormal="100" workbookViewId="0">
      <selection activeCell="L1" sqref="L1:V25"/>
    </sheetView>
  </sheetViews>
  <sheetFormatPr defaultColWidth="11.42578125" defaultRowHeight="15" x14ac:dyDescent="0.25"/>
  <cols>
    <col min="1" max="1" width="13.5703125" customWidth="1"/>
    <col min="2" max="2" width="16.5703125" customWidth="1"/>
    <col min="3" max="3" width="16.85546875" customWidth="1"/>
    <col min="4" max="4" width="16.140625" bestFit="1" customWidth="1"/>
    <col min="5" max="5" width="16.85546875" customWidth="1"/>
    <col min="7" max="7" width="12.85546875" bestFit="1" customWidth="1"/>
    <col min="8" max="8" width="18.28515625" bestFit="1" customWidth="1"/>
    <col min="9" max="9" width="14.5703125" bestFit="1" customWidth="1"/>
    <col min="17" max="17" width="14.140625" bestFit="1" customWidth="1"/>
    <col min="18" max="18" width="14.140625" customWidth="1"/>
  </cols>
  <sheetData>
    <row r="1" spans="1:28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  <c r="J1" s="1"/>
      <c r="K1" s="1"/>
      <c r="L1" s="7" t="s">
        <v>13</v>
      </c>
      <c r="M1" s="7"/>
      <c r="N1" t="s">
        <v>19</v>
      </c>
      <c r="W1" s="7" t="s">
        <v>16</v>
      </c>
      <c r="X1" s="7"/>
      <c r="Y1" s="5" t="s">
        <v>17</v>
      </c>
      <c r="AA1" t="s">
        <v>18</v>
      </c>
    </row>
    <row r="2" spans="1:28" x14ac:dyDescent="0.25">
      <c r="A2">
        <v>692.08280000000002</v>
      </c>
      <c r="B2">
        <v>2.6100000000000002E-2</v>
      </c>
      <c r="C2">
        <f t="shared" ref="C2:C18" si="0">(A2+B2)</f>
        <v>692.10890000000006</v>
      </c>
      <c r="D2">
        <f t="shared" ref="D2:D18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  <c r="L2" s="1" t="s">
        <v>14</v>
      </c>
      <c r="M2" s="1" t="s">
        <v>15</v>
      </c>
      <c r="N2" t="s">
        <v>14</v>
      </c>
      <c r="O2" t="s">
        <v>15</v>
      </c>
      <c r="P2" t="s">
        <v>20</v>
      </c>
      <c r="Q2" t="s">
        <v>21</v>
      </c>
      <c r="S2" t="s">
        <v>22</v>
      </c>
      <c r="T2" t="s">
        <v>23</v>
      </c>
      <c r="W2" s="1" t="s">
        <v>14</v>
      </c>
      <c r="X2" s="1" t="s">
        <v>15</v>
      </c>
      <c r="Y2" s="1" t="s">
        <v>14</v>
      </c>
      <c r="Z2" s="1" t="s">
        <v>15</v>
      </c>
    </row>
    <row r="3" spans="1:28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18" si="2">(B3/50)*6.28</f>
        <v>3.3912E-3</v>
      </c>
      <c r="G3" t="s">
        <v>4</v>
      </c>
      <c r="H3" t="s">
        <v>9</v>
      </c>
      <c r="I3" t="s">
        <v>11</v>
      </c>
      <c r="N3">
        <v>2.2084999999999999</v>
      </c>
      <c r="O3">
        <v>27.142499999999998</v>
      </c>
      <c r="P3">
        <v>24.934000000000001</v>
      </c>
      <c r="Q3" s="9">
        <v>0.519999980926514</v>
      </c>
      <c r="R3" s="9" t="b">
        <f>Q3&gt;1</f>
        <v>0</v>
      </c>
      <c r="S3">
        <v>0.58333331346511796</v>
      </c>
      <c r="T3">
        <v>0.46153846383094799</v>
      </c>
      <c r="U3" s="9">
        <f>S3/T3</f>
        <v>1.2638888395632848</v>
      </c>
      <c r="V3" t="b">
        <f>U3&gt;2</f>
        <v>0</v>
      </c>
      <c r="W3" s="4">
        <v>386.59019999999998</v>
      </c>
      <c r="X3" s="4">
        <v>761.15170000000001</v>
      </c>
      <c r="Y3" s="5">
        <v>692.17110000000002</v>
      </c>
      <c r="Z3" s="6">
        <v>747.87400000000002</v>
      </c>
      <c r="AA3">
        <v>692.12159999999994</v>
      </c>
      <c r="AB3">
        <v>748.09059999999999</v>
      </c>
    </row>
    <row r="4" spans="1:28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  <c r="N4">
        <v>39.5199</v>
      </c>
      <c r="O4">
        <v>118.93819999999999</v>
      </c>
      <c r="P4">
        <v>79.418300000000002</v>
      </c>
      <c r="Q4" s="9">
        <v>0.329113930463791</v>
      </c>
      <c r="R4" s="9" t="b">
        <f t="shared" ref="R4:R25" si="3">Q4&gt;1</f>
        <v>0</v>
      </c>
      <c r="S4">
        <v>0.35897436738014199</v>
      </c>
      <c r="T4">
        <v>0.30000001192092901</v>
      </c>
      <c r="U4" s="9">
        <f t="shared" ref="U4:U25" si="4">S4/T4</f>
        <v>1.1965811770526091</v>
      </c>
      <c r="V4" t="b">
        <f t="shared" ref="V4:V25" si="5">U4&gt;2</f>
        <v>0</v>
      </c>
      <c r="W4" s="5">
        <v>843.83109999999999</v>
      </c>
      <c r="X4" s="5">
        <v>914.96</v>
      </c>
      <c r="Y4" s="5">
        <v>843.83109999999999</v>
      </c>
      <c r="Z4" s="5">
        <v>914.96</v>
      </c>
      <c r="AA4">
        <v>843.83699999999999</v>
      </c>
      <c r="AB4">
        <v>915.29319999999996</v>
      </c>
    </row>
    <row r="5" spans="1:28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  <c r="L5">
        <v>692.10890000000006</v>
      </c>
      <c r="M5">
        <v>738.84760000000006</v>
      </c>
      <c r="N5">
        <v>130.453</v>
      </c>
      <c r="O5">
        <v>765.34059999999999</v>
      </c>
      <c r="P5">
        <v>634.88760000000002</v>
      </c>
      <c r="Q5" s="9">
        <v>0.467716544866562</v>
      </c>
      <c r="R5" s="9" t="b">
        <f t="shared" si="3"/>
        <v>0</v>
      </c>
      <c r="S5">
        <v>0.223974764347076</v>
      </c>
      <c r="T5">
        <v>0.71069180965423595</v>
      </c>
      <c r="U5" s="9">
        <f t="shared" si="4"/>
        <v>0.31515033845126716</v>
      </c>
      <c r="V5" t="b">
        <f t="shared" si="5"/>
        <v>0</v>
      </c>
      <c r="W5" s="5">
        <v>995.54960000000005</v>
      </c>
      <c r="X5" s="4">
        <v>1056.5477000000001</v>
      </c>
      <c r="Y5" s="5">
        <v>995.54960000000005</v>
      </c>
      <c r="Z5" s="4">
        <v>1056.5477000000001</v>
      </c>
      <c r="AA5">
        <v>995.55960000000005</v>
      </c>
      <c r="AB5">
        <v>1056.7751000000001</v>
      </c>
    </row>
    <row r="6" spans="1:28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  <c r="L6">
        <v>843.83080000000007</v>
      </c>
      <c r="M6">
        <v>915.50010000000009</v>
      </c>
      <c r="N6">
        <v>843.67010000000005</v>
      </c>
      <c r="O6">
        <v>915.29229999999995</v>
      </c>
      <c r="P6">
        <v>71.622200000000007</v>
      </c>
      <c r="Q6">
        <v>1.48611116409302</v>
      </c>
      <c r="R6" s="1" t="b">
        <f t="shared" si="3"/>
        <v>1</v>
      </c>
      <c r="S6">
        <v>1.5833333730697601</v>
      </c>
      <c r="T6">
        <v>1.37837839126587</v>
      </c>
      <c r="U6">
        <f t="shared" si="4"/>
        <v>1.1486928285459148</v>
      </c>
      <c r="W6" s="5">
        <v>1118.2012</v>
      </c>
      <c r="X6" s="5">
        <v>1180.664</v>
      </c>
      <c r="Y6" s="5">
        <v>1118.2012</v>
      </c>
      <c r="Z6" s="5">
        <v>1180.664</v>
      </c>
      <c r="AA6">
        <v>1118.2159999999999</v>
      </c>
      <c r="AB6">
        <v>1181.028</v>
      </c>
    </row>
    <row r="7" spans="1:28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  <c r="L7">
        <v>995.54829999999993</v>
      </c>
      <c r="M7">
        <v>1040.809</v>
      </c>
      <c r="N7">
        <v>995.38729999999998</v>
      </c>
      <c r="O7">
        <v>1056.5477000000001</v>
      </c>
      <c r="P7">
        <v>61.160400000000003</v>
      </c>
      <c r="Q7">
        <v>1.42622947692871</v>
      </c>
      <c r="R7" s="1" t="b">
        <f t="shared" si="3"/>
        <v>1</v>
      </c>
      <c r="S7">
        <v>1.9666666984558101</v>
      </c>
      <c r="T7">
        <v>0.90322577953338601</v>
      </c>
      <c r="U7">
        <f t="shared" si="4"/>
        <v>2.177381052467088</v>
      </c>
      <c r="W7" s="5">
        <v>1317.2787000000001</v>
      </c>
      <c r="X7" s="4">
        <v>1397.4315999999999</v>
      </c>
      <c r="Y7" s="5">
        <v>1317.2787000000001</v>
      </c>
      <c r="Z7" s="4">
        <v>1397.4315999999999</v>
      </c>
      <c r="AA7">
        <v>1317.2126000000001</v>
      </c>
      <c r="AB7">
        <v>1398.0115000000001</v>
      </c>
    </row>
    <row r="8" spans="1:28" x14ac:dyDescent="0.25">
      <c r="A8" s="1">
        <v>1581.9540999999999</v>
      </c>
      <c r="B8">
        <f>C8-A8</f>
        <v>3.2400000000052387E-2</v>
      </c>
      <c r="C8">
        <v>1581.9865</v>
      </c>
      <c r="D8">
        <v>1635.1211000000001</v>
      </c>
      <c r="E8" s="3">
        <f>(D8-C8)</f>
        <v>53.134600000000091</v>
      </c>
      <c r="F8">
        <f t="shared" ref="F8" si="6">(B8/50)*6.28</f>
        <v>4.0694400000065795E-3</v>
      </c>
      <c r="G8" t="s">
        <v>4</v>
      </c>
      <c r="H8" t="s">
        <v>12</v>
      </c>
      <c r="I8" t="s">
        <v>11</v>
      </c>
      <c r="L8">
        <v>1118.2051999999999</v>
      </c>
      <c r="M8">
        <v>1181.2822999999999</v>
      </c>
      <c r="N8">
        <v>1118.0427999999999</v>
      </c>
      <c r="O8">
        <v>1180.8578</v>
      </c>
      <c r="P8">
        <v>62.814999999999998</v>
      </c>
      <c r="Q8">
        <v>1.31746029853821</v>
      </c>
      <c r="R8" s="1" t="b">
        <f t="shared" si="3"/>
        <v>1</v>
      </c>
      <c r="S8">
        <v>1.58064520359039</v>
      </c>
      <c r="T8">
        <v>1.0625</v>
      </c>
      <c r="U8">
        <f t="shared" si="4"/>
        <v>1.4876660739674259</v>
      </c>
      <c r="W8" s="5">
        <v>1480.1383000000001</v>
      </c>
      <c r="X8" s="5">
        <v>1550.5255999999999</v>
      </c>
      <c r="Y8" s="5">
        <v>1480.1383000000001</v>
      </c>
      <c r="Z8" s="5">
        <v>1550.5255999999999</v>
      </c>
      <c r="AA8">
        <v>1480.1541</v>
      </c>
      <c r="AB8">
        <v>1550.7545</v>
      </c>
    </row>
    <row r="9" spans="1:28" x14ac:dyDescent="0.25">
      <c r="A9">
        <v>1683.7995000000001</v>
      </c>
      <c r="B9">
        <v>3.0700000000000002E-2</v>
      </c>
      <c r="C9">
        <f t="shared" si="0"/>
        <v>1683.8302000000001</v>
      </c>
      <c r="D9">
        <f t="shared" si="1"/>
        <v>1771.3882000000001</v>
      </c>
      <c r="E9">
        <v>87.558000000000007</v>
      </c>
      <c r="F9">
        <f t="shared" si="2"/>
        <v>3.8559200000000005E-3</v>
      </c>
      <c r="G9" t="s">
        <v>4</v>
      </c>
      <c r="H9" t="s">
        <v>9</v>
      </c>
      <c r="I9" t="s">
        <v>11</v>
      </c>
      <c r="L9">
        <v>1317.1990000000001</v>
      </c>
      <c r="M9">
        <v>1376.3197</v>
      </c>
      <c r="N9">
        <v>1316.9579000000001</v>
      </c>
      <c r="O9">
        <v>1397.9484</v>
      </c>
      <c r="P9">
        <v>80.990499999999997</v>
      </c>
      <c r="Q9">
        <v>1.6790122985839799</v>
      </c>
      <c r="R9" s="1" t="b">
        <f t="shared" si="3"/>
        <v>1</v>
      </c>
      <c r="S9">
        <v>2.4749999046325701</v>
      </c>
      <c r="T9">
        <v>0.90243899822235096</v>
      </c>
      <c r="U9">
        <f t="shared" si="4"/>
        <v>2.7425675414159767</v>
      </c>
      <c r="W9" s="5">
        <v>1581.9871000000001</v>
      </c>
      <c r="X9" s="5">
        <v>1633.5979</v>
      </c>
      <c r="Y9" s="4">
        <v>1592.4413</v>
      </c>
      <c r="Z9" s="5">
        <v>1633.5979</v>
      </c>
      <c r="AA9">
        <v>1592.4323999999999</v>
      </c>
      <c r="AB9">
        <v>1634.165</v>
      </c>
    </row>
    <row r="10" spans="1:28" x14ac:dyDescent="0.25">
      <c r="A10">
        <v>1887.4851000000001</v>
      </c>
      <c r="B10">
        <v>2.9000000000000001E-2</v>
      </c>
      <c r="C10">
        <f t="shared" si="0"/>
        <v>1887.5141000000001</v>
      </c>
      <c r="D10">
        <f t="shared" si="1"/>
        <v>1982.2073</v>
      </c>
      <c r="E10">
        <v>94.693200000000004</v>
      </c>
      <c r="F10">
        <f t="shared" si="2"/>
        <v>3.6424000000000001E-3</v>
      </c>
      <c r="G10" t="s">
        <v>4</v>
      </c>
      <c r="H10" t="s">
        <v>9</v>
      </c>
      <c r="I10" t="s">
        <v>11</v>
      </c>
      <c r="L10">
        <v>1480.1411000000001</v>
      </c>
      <c r="M10">
        <v>1550.8947000000001</v>
      </c>
      <c r="N10">
        <v>1479.9727</v>
      </c>
      <c r="O10">
        <v>1550.5255999999999</v>
      </c>
      <c r="P10">
        <v>70.552899999999994</v>
      </c>
      <c r="Q10">
        <v>1.53521132469177</v>
      </c>
      <c r="R10" s="1" t="b">
        <f t="shared" si="3"/>
        <v>1</v>
      </c>
      <c r="S10">
        <v>2.0285713672637899</v>
      </c>
      <c r="T10">
        <v>1.0555555820465099</v>
      </c>
      <c r="U10">
        <f t="shared" si="4"/>
        <v>1.9218044049663383</v>
      </c>
      <c r="W10" s="5">
        <v>1683.8312000000001</v>
      </c>
      <c r="X10" s="5">
        <v>1770.6265000000001</v>
      </c>
      <c r="Y10" s="5">
        <v>1683.8312000000001</v>
      </c>
      <c r="Z10" s="5">
        <v>1770.6265000000001</v>
      </c>
      <c r="AA10">
        <v>1683.8448000000001</v>
      </c>
      <c r="AB10">
        <v>1771.1962000000001</v>
      </c>
    </row>
    <row r="11" spans="1:28" x14ac:dyDescent="0.25">
      <c r="A11">
        <v>2091.1595000000002</v>
      </c>
      <c r="B11">
        <v>3.1600000000000003E-2</v>
      </c>
      <c r="C11">
        <f t="shared" si="0"/>
        <v>2091.1911</v>
      </c>
      <c r="D11">
        <f t="shared" si="1"/>
        <v>2186.4101000000001</v>
      </c>
      <c r="E11">
        <v>95.218999999999994</v>
      </c>
      <c r="F11">
        <f t="shared" si="2"/>
        <v>3.9689600000000005E-3</v>
      </c>
      <c r="G11" t="s">
        <v>4</v>
      </c>
      <c r="H11" t="s">
        <v>9</v>
      </c>
      <c r="I11" t="s">
        <v>11</v>
      </c>
      <c r="L11">
        <v>1581.9865</v>
      </c>
      <c r="M11">
        <v>1635.1211000000001</v>
      </c>
      <c r="N11">
        <v>1581.8163999999999</v>
      </c>
      <c r="O11">
        <v>1634.0758000000001</v>
      </c>
      <c r="P11">
        <v>52.259399999999999</v>
      </c>
      <c r="Q11" s="9">
        <v>0.71153843402862604</v>
      </c>
      <c r="R11" s="10" t="b">
        <f t="shared" si="3"/>
        <v>0</v>
      </c>
      <c r="S11">
        <v>0.84615385532379195</v>
      </c>
      <c r="T11">
        <v>0.59259259700775202</v>
      </c>
      <c r="U11" s="9">
        <f t="shared" si="4"/>
        <v>1.4278846202203281</v>
      </c>
      <c r="V11" t="b">
        <f t="shared" si="5"/>
        <v>0</v>
      </c>
      <c r="W11" s="5">
        <v>1887.6111000000001</v>
      </c>
      <c r="X11" s="4">
        <v>1989.3570999999999</v>
      </c>
      <c r="Y11" s="5">
        <v>1887.6111000000001</v>
      </c>
      <c r="Z11" s="4">
        <v>1989.3570999999999</v>
      </c>
      <c r="AA11">
        <v>1887.5305000000001</v>
      </c>
      <c r="AB11">
        <v>1989.6387999999999</v>
      </c>
    </row>
    <row r="12" spans="1:28" x14ac:dyDescent="0.25">
      <c r="A12">
        <v>2294.8366999999998</v>
      </c>
      <c r="B12">
        <v>3.7100000000000001E-2</v>
      </c>
      <c r="C12">
        <f t="shared" si="0"/>
        <v>2294.8737999999998</v>
      </c>
      <c r="D12">
        <f t="shared" si="1"/>
        <v>2363.7217999999998</v>
      </c>
      <c r="E12">
        <v>68.847999999999999</v>
      </c>
      <c r="F12">
        <f t="shared" si="2"/>
        <v>4.6597600000000006E-3</v>
      </c>
      <c r="G12" t="s">
        <v>4</v>
      </c>
      <c r="H12" t="s">
        <v>9</v>
      </c>
      <c r="I12" t="s">
        <v>11</v>
      </c>
      <c r="L12">
        <v>1683.8302000000001</v>
      </c>
      <c r="M12">
        <v>1771.3882000000001</v>
      </c>
      <c r="N12">
        <v>1683.6712</v>
      </c>
      <c r="O12">
        <v>1786.4303</v>
      </c>
      <c r="P12">
        <v>102.7591</v>
      </c>
      <c r="Q12">
        <v>1.4271844625473</v>
      </c>
      <c r="R12" s="1" t="b">
        <f t="shared" si="3"/>
        <v>1</v>
      </c>
      <c r="S12">
        <v>1.98039209842682</v>
      </c>
      <c r="T12">
        <v>0.88461536169052102</v>
      </c>
      <c r="U12">
        <f t="shared" si="4"/>
        <v>2.2387041692812608</v>
      </c>
      <c r="W12" s="5">
        <v>2091.2858999999999</v>
      </c>
      <c r="X12" s="4">
        <v>2231.433</v>
      </c>
      <c r="Y12" s="5">
        <v>2091.2858999999999</v>
      </c>
      <c r="Z12" s="4">
        <v>2231.433</v>
      </c>
      <c r="AA12">
        <v>2091.2091999999998</v>
      </c>
      <c r="AB12">
        <v>2232.4328999999998</v>
      </c>
    </row>
    <row r="13" spans="1:28" x14ac:dyDescent="0.25">
      <c r="A13">
        <v>2498.5001000000002</v>
      </c>
      <c r="B13">
        <v>3.3399999999999999E-2</v>
      </c>
      <c r="C13">
        <f t="shared" si="0"/>
        <v>2498.5335</v>
      </c>
      <c r="D13">
        <f t="shared" si="1"/>
        <v>2610.7525999999998</v>
      </c>
      <c r="E13">
        <v>112.2191</v>
      </c>
      <c r="F13">
        <f t="shared" si="2"/>
        <v>4.1950399999999997E-3</v>
      </c>
      <c r="G13" t="s">
        <v>4</v>
      </c>
      <c r="H13" t="s">
        <v>9</v>
      </c>
      <c r="I13" t="s">
        <v>11</v>
      </c>
      <c r="L13">
        <v>1887.5141000000001</v>
      </c>
      <c r="M13">
        <v>1982.2073</v>
      </c>
      <c r="N13">
        <v>1887.2783999999999</v>
      </c>
      <c r="O13">
        <v>1989.3570999999999</v>
      </c>
      <c r="P13">
        <v>102.0787</v>
      </c>
      <c r="Q13">
        <v>1.49019610881805</v>
      </c>
      <c r="R13" s="1" t="b">
        <f t="shared" si="3"/>
        <v>1</v>
      </c>
      <c r="S13">
        <v>2.0392158031463601</v>
      </c>
      <c r="T13">
        <v>0.94230771064758301</v>
      </c>
      <c r="U13">
        <f t="shared" si="4"/>
        <v>2.1640657081591193</v>
      </c>
      <c r="W13" s="5">
        <v>2294.8715000000002</v>
      </c>
      <c r="X13" s="5">
        <v>2363.5369999999998</v>
      </c>
      <c r="Y13" s="5">
        <v>2294.8715000000002</v>
      </c>
      <c r="Z13" s="5">
        <v>2363.5369999999998</v>
      </c>
      <c r="AA13">
        <v>2294.8859000000002</v>
      </c>
      <c r="AB13">
        <v>2363.7626</v>
      </c>
    </row>
    <row r="14" spans="1:28" x14ac:dyDescent="0.25">
      <c r="A14">
        <v>2702.165</v>
      </c>
      <c r="B14">
        <v>3.6799999999999999E-2</v>
      </c>
      <c r="C14">
        <f t="shared" si="0"/>
        <v>2702.2017999999998</v>
      </c>
      <c r="D14">
        <f t="shared" si="1"/>
        <v>2795.4930999999997</v>
      </c>
      <c r="E14">
        <v>93.291300000000007</v>
      </c>
      <c r="F14">
        <f t="shared" si="2"/>
        <v>4.6220799999999998E-3</v>
      </c>
      <c r="G14" t="s">
        <v>4</v>
      </c>
      <c r="H14" t="s">
        <v>9</v>
      </c>
      <c r="I14" t="s">
        <v>11</v>
      </c>
      <c r="L14">
        <v>2091.1911</v>
      </c>
      <c r="M14">
        <v>2186.4101000000001</v>
      </c>
      <c r="N14">
        <v>2090.9778000000001</v>
      </c>
      <c r="O14">
        <v>2241.5772000000002</v>
      </c>
      <c r="P14">
        <v>150.5994</v>
      </c>
      <c r="Q14">
        <v>1.25827813148499</v>
      </c>
      <c r="R14" s="1" t="b">
        <f t="shared" si="3"/>
        <v>1</v>
      </c>
      <c r="S14">
        <v>1.7200000286102299</v>
      </c>
      <c r="T14">
        <v>0.80263155698776301</v>
      </c>
      <c r="U14">
        <f t="shared" si="4"/>
        <v>2.1429509139477472</v>
      </c>
      <c r="W14" s="5">
        <v>2498.6421</v>
      </c>
      <c r="X14" s="5">
        <v>2610.6125999999999</v>
      </c>
      <c r="Y14" s="5">
        <v>2498.6421</v>
      </c>
      <c r="Z14" s="5">
        <v>2610.6125999999999</v>
      </c>
      <c r="AA14">
        <v>2498.511</v>
      </c>
      <c r="AB14">
        <v>2610.8400999999999</v>
      </c>
    </row>
    <row r="15" spans="1:28" x14ac:dyDescent="0.25">
      <c r="A15">
        <v>2905.8276000000001</v>
      </c>
      <c r="B15">
        <v>3.7600000000000001E-2</v>
      </c>
      <c r="C15">
        <f t="shared" si="0"/>
        <v>2905.8652000000002</v>
      </c>
      <c r="D15">
        <f t="shared" si="1"/>
        <v>2997.6413000000002</v>
      </c>
      <c r="E15">
        <v>91.7761</v>
      </c>
      <c r="F15">
        <f t="shared" si="2"/>
        <v>4.7225600000000006E-3</v>
      </c>
      <c r="G15" t="s">
        <v>4</v>
      </c>
      <c r="H15" t="s">
        <v>9</v>
      </c>
      <c r="I15" t="s">
        <v>11</v>
      </c>
      <c r="L15">
        <v>2294.8737999999998</v>
      </c>
      <c r="M15">
        <v>2363.7217999999998</v>
      </c>
      <c r="N15">
        <v>2294.7161000000001</v>
      </c>
      <c r="O15">
        <v>2363.5369999999998</v>
      </c>
      <c r="P15">
        <v>68.820899999999995</v>
      </c>
      <c r="Q15">
        <v>1.6376811265945399</v>
      </c>
      <c r="R15" s="1" t="b">
        <f t="shared" si="3"/>
        <v>1</v>
      </c>
      <c r="S15">
        <v>2.2352941036224401</v>
      </c>
      <c r="T15">
        <v>1.0571428537368801</v>
      </c>
      <c r="U15">
        <f t="shared" si="4"/>
        <v>2.1144674021310639</v>
      </c>
      <c r="W15" s="5">
        <v>2702.2001</v>
      </c>
      <c r="X15" s="4">
        <v>2838.835</v>
      </c>
      <c r="Y15" s="5">
        <v>2702.2001</v>
      </c>
      <c r="Z15" s="4">
        <v>2838.835</v>
      </c>
      <c r="AA15">
        <v>2702.1761000000001</v>
      </c>
      <c r="AB15">
        <v>2839.0929999999998</v>
      </c>
    </row>
    <row r="16" spans="1:28" x14ac:dyDescent="0.25">
      <c r="A16">
        <v>3109.4859000000001</v>
      </c>
      <c r="B16">
        <v>4.4900000000000002E-2</v>
      </c>
      <c r="C16">
        <f t="shared" si="0"/>
        <v>3109.5308</v>
      </c>
      <c r="D16">
        <f t="shared" si="1"/>
        <v>3199.7968000000001</v>
      </c>
      <c r="E16">
        <v>90.266000000000005</v>
      </c>
      <c r="F16">
        <f t="shared" si="2"/>
        <v>5.6394400000000008E-3</v>
      </c>
      <c r="G16" t="s">
        <v>4</v>
      </c>
      <c r="H16" t="s">
        <v>9</v>
      </c>
      <c r="I16" t="s">
        <v>11</v>
      </c>
      <c r="L16">
        <v>2498.5335</v>
      </c>
      <c r="M16">
        <v>2610.7525999999998</v>
      </c>
      <c r="N16">
        <v>2498.3225000000002</v>
      </c>
      <c r="O16">
        <v>2610.6125999999999</v>
      </c>
      <c r="P16">
        <v>112.2901</v>
      </c>
      <c r="Q16">
        <v>1.4553571939468399</v>
      </c>
      <c r="R16" s="1" t="b">
        <f t="shared" si="3"/>
        <v>1</v>
      </c>
      <c r="S16">
        <v>2.05357146263123</v>
      </c>
      <c r="T16">
        <v>0.84210526943206798</v>
      </c>
      <c r="U16">
        <f t="shared" si="4"/>
        <v>2.4386160937054795</v>
      </c>
      <c r="W16" s="5">
        <v>2905.8638999999998</v>
      </c>
      <c r="X16" s="5">
        <v>2997.3642</v>
      </c>
      <c r="Y16" s="5">
        <v>2905.8638999999998</v>
      </c>
      <c r="Z16" s="5">
        <v>2997.3642</v>
      </c>
      <c r="AA16">
        <v>2905.8809999999999</v>
      </c>
      <c r="AB16">
        <v>2997.6118999999999</v>
      </c>
    </row>
    <row r="17" spans="1:28" x14ac:dyDescent="0.25">
      <c r="A17">
        <v>3314.0459999999998</v>
      </c>
      <c r="B17">
        <v>4.2700000000000002E-2</v>
      </c>
      <c r="C17">
        <f t="shared" si="0"/>
        <v>3314.0886999999998</v>
      </c>
      <c r="D17">
        <f t="shared" si="1"/>
        <v>3384.7324999999996</v>
      </c>
      <c r="E17">
        <v>70.643799999999999</v>
      </c>
      <c r="F17">
        <f t="shared" si="2"/>
        <v>5.3631200000000007E-3</v>
      </c>
      <c r="G17" t="s">
        <v>4</v>
      </c>
      <c r="H17" t="s">
        <v>9</v>
      </c>
      <c r="I17" t="s">
        <v>11</v>
      </c>
      <c r="L17">
        <v>2702.2017999999998</v>
      </c>
      <c r="M17">
        <v>2795.4930999999997</v>
      </c>
      <c r="N17">
        <v>2702.0475999999999</v>
      </c>
      <c r="O17">
        <v>2839.2997999999998</v>
      </c>
      <c r="P17">
        <v>137.25219999999999</v>
      </c>
      <c r="Q17">
        <v>1.2408759593963601</v>
      </c>
      <c r="R17" s="1" t="b">
        <f t="shared" si="3"/>
        <v>1</v>
      </c>
      <c r="S17">
        <v>1.6764706373214699</v>
      </c>
      <c r="T17">
        <v>0.81159418821334794</v>
      </c>
      <c r="U17">
        <f t="shared" si="4"/>
        <v>2.0656513583618312</v>
      </c>
      <c r="W17" s="5">
        <v>3007.6918999999998</v>
      </c>
      <c r="X17" s="4">
        <v>3037.7995000000001</v>
      </c>
      <c r="Y17" s="5">
        <v>3007.6918999999998</v>
      </c>
      <c r="Z17" s="4">
        <v>3037.7995000000001</v>
      </c>
      <c r="AA17">
        <v>3109.4974000000002</v>
      </c>
      <c r="AB17">
        <v>3199.6738999999998</v>
      </c>
    </row>
    <row r="18" spans="1:28" x14ac:dyDescent="0.25">
      <c r="A18">
        <v>3517.7026000000001</v>
      </c>
      <c r="B18">
        <v>3.73E-2</v>
      </c>
      <c r="C18">
        <f t="shared" si="0"/>
        <v>3517.7399</v>
      </c>
      <c r="D18">
        <f t="shared" si="1"/>
        <v>3605.1507999999999</v>
      </c>
      <c r="E18">
        <v>87.410899999999998</v>
      </c>
      <c r="F18">
        <f t="shared" si="2"/>
        <v>4.6848800000000006E-3</v>
      </c>
      <c r="G18" t="s">
        <v>4</v>
      </c>
      <c r="H18" t="s">
        <v>9</v>
      </c>
      <c r="I18" t="s">
        <v>11</v>
      </c>
      <c r="L18">
        <v>2905.8652000000002</v>
      </c>
      <c r="M18">
        <v>2997.6413000000002</v>
      </c>
      <c r="N18">
        <v>2905.7078000000001</v>
      </c>
      <c r="O18">
        <v>2997.3642</v>
      </c>
      <c r="P18">
        <v>91.656400000000005</v>
      </c>
      <c r="Q18">
        <v>1.5326087474823</v>
      </c>
      <c r="R18" s="1" t="b">
        <f t="shared" si="3"/>
        <v>1</v>
      </c>
      <c r="S18">
        <v>1.9130434989929199</v>
      </c>
      <c r="T18">
        <v>1.1276595592498799</v>
      </c>
      <c r="U18">
        <f t="shared" si="4"/>
        <v>1.696472559737336</v>
      </c>
      <c r="W18" s="5">
        <v>3314.1644000000001</v>
      </c>
      <c r="X18" s="5">
        <v>3384.4395</v>
      </c>
      <c r="Y18" s="5">
        <v>3314.1644000000001</v>
      </c>
      <c r="Z18" s="5">
        <v>3384.4395</v>
      </c>
      <c r="AA18">
        <v>3314.0958999999998</v>
      </c>
      <c r="AB18">
        <v>3384.6698999999999</v>
      </c>
    </row>
    <row r="19" spans="1:28" x14ac:dyDescent="0.25">
      <c r="N19">
        <v>3007.6918999999998</v>
      </c>
      <c r="O19">
        <v>3037.9576999999999</v>
      </c>
      <c r="P19">
        <v>30.265799999999999</v>
      </c>
      <c r="Q19" s="9">
        <v>0.86666667461395297</v>
      </c>
      <c r="R19" s="10" t="b">
        <f t="shared" si="3"/>
        <v>0</v>
      </c>
      <c r="S19">
        <v>1.2666666507720901</v>
      </c>
      <c r="T19">
        <v>0.625</v>
      </c>
      <c r="U19" s="9">
        <f t="shared" si="4"/>
        <v>2.026666641235344</v>
      </c>
      <c r="V19" t="b">
        <f t="shared" si="5"/>
        <v>1</v>
      </c>
      <c r="W19" s="5">
        <v>3517.8436999999999</v>
      </c>
      <c r="X19" s="5">
        <v>3604.5632000000001</v>
      </c>
      <c r="Y19" s="5">
        <v>3517.8436999999999</v>
      </c>
      <c r="Z19" s="5">
        <v>3604.5632000000001</v>
      </c>
      <c r="AA19">
        <v>3517.7127999999998</v>
      </c>
      <c r="AB19">
        <v>3604.9576999999999</v>
      </c>
    </row>
    <row r="20" spans="1:28" x14ac:dyDescent="0.25">
      <c r="L20">
        <v>3109.5308</v>
      </c>
      <c r="M20">
        <v>3199.7968000000001</v>
      </c>
      <c r="N20">
        <v>3109.3674000000001</v>
      </c>
      <c r="O20">
        <v>3199.4405999999999</v>
      </c>
      <c r="P20">
        <v>90.0732</v>
      </c>
      <c r="Q20">
        <v>1.4111111164093</v>
      </c>
      <c r="R20" s="1" t="b">
        <f t="shared" si="3"/>
        <v>1</v>
      </c>
      <c r="S20">
        <v>1.7333333492279099</v>
      </c>
      <c r="T20">
        <v>1.1086956262588501</v>
      </c>
      <c r="U20">
        <f t="shared" si="4"/>
        <v>1.5633987436902037</v>
      </c>
    </row>
    <row r="21" spans="1:28" x14ac:dyDescent="0.25">
      <c r="N21">
        <v>3211.3543</v>
      </c>
      <c r="O21">
        <v>3247.9000999999998</v>
      </c>
      <c r="P21">
        <v>36.5458</v>
      </c>
      <c r="Q21" s="9">
        <v>0.94594591856002797</v>
      </c>
      <c r="R21" s="11" t="b">
        <f t="shared" si="3"/>
        <v>0</v>
      </c>
      <c r="S21">
        <v>1.3333333730697601</v>
      </c>
      <c r="T21">
        <v>0.57894736528396595</v>
      </c>
      <c r="U21" s="9">
        <f t="shared" si="4"/>
        <v>2.3030303841451594</v>
      </c>
      <c r="V21" t="b">
        <f t="shared" si="5"/>
        <v>1</v>
      </c>
    </row>
    <row r="22" spans="1:28" x14ac:dyDescent="0.25">
      <c r="L22">
        <v>3314.0886999999998</v>
      </c>
      <c r="M22">
        <v>3384.7324999999996</v>
      </c>
      <c r="N22">
        <v>3314.0106999999998</v>
      </c>
      <c r="O22">
        <v>3384.4395</v>
      </c>
      <c r="P22">
        <v>70.428799999999995</v>
      </c>
      <c r="Q22">
        <v>1.38571429252625</v>
      </c>
      <c r="R22" s="8" t="b">
        <f t="shared" si="3"/>
        <v>1</v>
      </c>
      <c r="S22">
        <v>1.8571428060531601</v>
      </c>
      <c r="T22">
        <v>0.94444441795349099</v>
      </c>
      <c r="U22">
        <f t="shared" si="4"/>
        <v>1.9663865556825333</v>
      </c>
    </row>
    <row r="23" spans="1:28" x14ac:dyDescent="0.25">
      <c r="N23">
        <v>3415.9106000000002</v>
      </c>
      <c r="O23">
        <v>3428.5127000000002</v>
      </c>
      <c r="P23">
        <v>12.6021</v>
      </c>
      <c r="Q23" s="9">
        <v>0.46153846383094799</v>
      </c>
      <c r="R23" s="11" t="b">
        <f t="shared" si="3"/>
        <v>0</v>
      </c>
      <c r="S23">
        <v>0.33333334326744102</v>
      </c>
      <c r="T23">
        <v>0.57142859697341897</v>
      </c>
      <c r="U23" s="9">
        <f t="shared" si="4"/>
        <v>0.5833333246409903</v>
      </c>
      <c r="V23" t="b">
        <f t="shared" si="5"/>
        <v>0</v>
      </c>
    </row>
    <row r="24" spans="1:28" x14ac:dyDescent="0.25">
      <c r="L24">
        <v>3517.7399</v>
      </c>
      <c r="M24">
        <v>3605.1507999999999</v>
      </c>
      <c r="N24">
        <v>3517.5131000000001</v>
      </c>
      <c r="O24">
        <v>3604.7662</v>
      </c>
      <c r="P24">
        <v>87.253100000000003</v>
      </c>
      <c r="Q24">
        <v>1.5862069129943801</v>
      </c>
      <c r="R24" s="8" t="b">
        <f t="shared" si="3"/>
        <v>1</v>
      </c>
      <c r="S24">
        <v>2.2790696620941202</v>
      </c>
      <c r="T24">
        <v>0.909090936183929</v>
      </c>
      <c r="U24">
        <f t="shared" si="4"/>
        <v>2.5069765535898099</v>
      </c>
    </row>
    <row r="25" spans="1:28" x14ac:dyDescent="0.25">
      <c r="N25">
        <v>3715.3768</v>
      </c>
      <c r="O25">
        <v>3823.6433999999999</v>
      </c>
      <c r="P25">
        <v>108.2666</v>
      </c>
      <c r="Q25">
        <v>1.5</v>
      </c>
      <c r="R25" s="8" t="b">
        <f t="shared" si="3"/>
        <v>1</v>
      </c>
      <c r="S25">
        <v>2.1666667461395299</v>
      </c>
      <c r="T25">
        <v>0.818181812763214</v>
      </c>
      <c r="U25">
        <f t="shared" si="4"/>
        <v>2.6481482628196411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16.5703125" bestFit="1" customWidth="1"/>
    <col min="3" max="3" width="15.85546875" bestFit="1" customWidth="1"/>
    <col min="4" max="4" width="16.140625" bestFit="1" customWidth="1"/>
    <col min="5" max="5" width="14.42578125" bestFit="1" customWidth="1"/>
    <col min="6" max="6" width="11" bestFit="1" customWidth="1"/>
    <col min="7" max="7" width="12.85546875" bestFit="1" customWidth="1"/>
    <col min="8" max="8" width="10.140625" bestFit="1" customWidth="1"/>
    <col min="9" max="9" width="14.5703125" bestFit="1" customWidth="1"/>
  </cols>
  <sheetData>
    <row r="1" spans="1:9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10</v>
      </c>
    </row>
    <row r="2" spans="1:9" x14ac:dyDescent="0.25">
      <c r="A2">
        <v>692.08280000000002</v>
      </c>
      <c r="B2">
        <v>2.6100000000000002E-2</v>
      </c>
      <c r="C2">
        <f t="shared" ref="C2:C17" si="0">(A2+B2)</f>
        <v>692.10890000000006</v>
      </c>
      <c r="D2">
        <f t="shared" ref="D2:D17" si="1">(C2+E2)</f>
        <v>738.84760000000006</v>
      </c>
      <c r="E2">
        <v>46.738700000000001</v>
      </c>
      <c r="F2">
        <f>(B2/50)*6.28</f>
        <v>3.27816E-3</v>
      </c>
      <c r="G2" t="s">
        <v>4</v>
      </c>
      <c r="H2" t="s">
        <v>9</v>
      </c>
      <c r="I2" t="s">
        <v>11</v>
      </c>
    </row>
    <row r="3" spans="1:9" x14ac:dyDescent="0.25">
      <c r="A3">
        <v>843.80380000000002</v>
      </c>
      <c r="B3">
        <v>2.7E-2</v>
      </c>
      <c r="C3">
        <f t="shared" si="0"/>
        <v>843.83080000000007</v>
      </c>
      <c r="D3">
        <f t="shared" si="1"/>
        <v>915.50010000000009</v>
      </c>
      <c r="E3">
        <v>71.669300000000007</v>
      </c>
      <c r="F3">
        <f t="shared" ref="F3:F21" si="2">(B3/50)*6.28</f>
        <v>3.3912E-3</v>
      </c>
      <c r="G3" t="s">
        <v>4</v>
      </c>
      <c r="H3" t="s">
        <v>9</v>
      </c>
      <c r="I3" t="s">
        <v>11</v>
      </c>
    </row>
    <row r="4" spans="1:9" x14ac:dyDescent="0.25">
      <c r="A4">
        <v>995.52139999999997</v>
      </c>
      <c r="B4">
        <v>2.69E-2</v>
      </c>
      <c r="C4">
        <f t="shared" si="0"/>
        <v>995.54829999999993</v>
      </c>
      <c r="D4">
        <f t="shared" si="1"/>
        <v>1040.809</v>
      </c>
      <c r="E4">
        <v>45.2607</v>
      </c>
      <c r="F4">
        <f t="shared" si="2"/>
        <v>3.37864E-3</v>
      </c>
      <c r="G4" t="s">
        <v>4</v>
      </c>
      <c r="H4" t="s">
        <v>9</v>
      </c>
      <c r="I4" t="s">
        <v>11</v>
      </c>
    </row>
    <row r="5" spans="1:9" x14ac:dyDescent="0.25">
      <c r="A5">
        <v>1118.1713999999999</v>
      </c>
      <c r="B5">
        <v>3.3799999999999997E-2</v>
      </c>
      <c r="C5">
        <f t="shared" si="0"/>
        <v>1118.2051999999999</v>
      </c>
      <c r="D5">
        <f t="shared" si="1"/>
        <v>1181.2822999999999</v>
      </c>
      <c r="E5">
        <v>63.077100000000002</v>
      </c>
      <c r="F5">
        <f t="shared" si="2"/>
        <v>4.2452799999999997E-3</v>
      </c>
      <c r="G5" t="s">
        <v>4</v>
      </c>
      <c r="H5" t="s">
        <v>9</v>
      </c>
      <c r="I5" t="s">
        <v>11</v>
      </c>
    </row>
    <row r="6" spans="1:9" x14ac:dyDescent="0.25">
      <c r="A6">
        <v>1317.1717000000001</v>
      </c>
      <c r="B6">
        <v>2.7300000000000001E-2</v>
      </c>
      <c r="C6">
        <f t="shared" si="0"/>
        <v>1317.1990000000001</v>
      </c>
      <c r="D6">
        <f t="shared" si="1"/>
        <v>1376.3197</v>
      </c>
      <c r="E6">
        <v>59.120699999999999</v>
      </c>
      <c r="F6">
        <f t="shared" si="2"/>
        <v>3.4288800000000005E-3</v>
      </c>
      <c r="G6" t="s">
        <v>4</v>
      </c>
      <c r="H6" t="s">
        <v>9</v>
      </c>
      <c r="I6" t="s">
        <v>11</v>
      </c>
    </row>
    <row r="7" spans="1:9" x14ac:dyDescent="0.25">
      <c r="A7">
        <v>1480.1074000000001</v>
      </c>
      <c r="B7">
        <v>3.3700000000000001E-2</v>
      </c>
      <c r="C7">
        <f t="shared" si="0"/>
        <v>1480.1411000000001</v>
      </c>
      <c r="D7">
        <f t="shared" si="1"/>
        <v>1550.8947000000001</v>
      </c>
      <c r="E7" s="2">
        <v>70.753600000000006</v>
      </c>
      <c r="F7">
        <f t="shared" si="2"/>
        <v>4.2327200000000006E-3</v>
      </c>
      <c r="G7" t="s">
        <v>4</v>
      </c>
      <c r="H7" t="s">
        <v>9</v>
      </c>
      <c r="I7" t="s">
        <v>11</v>
      </c>
    </row>
    <row r="8" spans="1:9" x14ac:dyDescent="0.25">
      <c r="A8">
        <v>1683.7995000000001</v>
      </c>
      <c r="B8">
        <v>3.0700000000000002E-2</v>
      </c>
      <c r="C8">
        <f t="shared" si="0"/>
        <v>1683.8302000000001</v>
      </c>
      <c r="D8">
        <f t="shared" si="1"/>
        <v>1771.3882000000001</v>
      </c>
      <c r="E8">
        <v>87.558000000000007</v>
      </c>
      <c r="F8">
        <f t="shared" si="2"/>
        <v>3.8559200000000005E-3</v>
      </c>
      <c r="G8" t="s">
        <v>4</v>
      </c>
      <c r="H8" t="s">
        <v>9</v>
      </c>
      <c r="I8" t="s">
        <v>11</v>
      </c>
    </row>
    <row r="9" spans="1:9" x14ac:dyDescent="0.25">
      <c r="A9">
        <v>1887.4851000000001</v>
      </c>
      <c r="B9">
        <v>2.9000000000000001E-2</v>
      </c>
      <c r="C9">
        <f t="shared" si="0"/>
        <v>1887.5141000000001</v>
      </c>
      <c r="D9">
        <f t="shared" si="1"/>
        <v>1982.2073</v>
      </c>
      <c r="E9">
        <v>94.693200000000004</v>
      </c>
      <c r="F9">
        <f t="shared" si="2"/>
        <v>3.6424000000000001E-3</v>
      </c>
      <c r="G9" t="s">
        <v>4</v>
      </c>
      <c r="H9" t="s">
        <v>9</v>
      </c>
      <c r="I9" t="s">
        <v>11</v>
      </c>
    </row>
    <row r="10" spans="1:9" x14ac:dyDescent="0.25">
      <c r="A10">
        <v>2091.1595000000002</v>
      </c>
      <c r="B10">
        <v>3.1600000000000003E-2</v>
      </c>
      <c r="C10">
        <f t="shared" si="0"/>
        <v>2091.1911</v>
      </c>
      <c r="D10">
        <f t="shared" si="1"/>
        <v>2186.4101000000001</v>
      </c>
      <c r="E10">
        <v>95.218999999999994</v>
      </c>
      <c r="F10">
        <f t="shared" si="2"/>
        <v>3.9689600000000005E-3</v>
      </c>
      <c r="G10" t="s">
        <v>4</v>
      </c>
      <c r="H10" t="s">
        <v>9</v>
      </c>
      <c r="I10" t="s">
        <v>11</v>
      </c>
    </row>
    <row r="11" spans="1:9" x14ac:dyDescent="0.25">
      <c r="A11">
        <v>2294.8366999999998</v>
      </c>
      <c r="B11">
        <v>3.7100000000000001E-2</v>
      </c>
      <c r="C11">
        <f t="shared" si="0"/>
        <v>2294.8737999999998</v>
      </c>
      <c r="D11">
        <f t="shared" si="1"/>
        <v>2363.7217999999998</v>
      </c>
      <c r="E11">
        <v>68.847999999999999</v>
      </c>
      <c r="F11">
        <f t="shared" si="2"/>
        <v>4.6597600000000006E-3</v>
      </c>
      <c r="G11" t="s">
        <v>4</v>
      </c>
      <c r="H11" t="s">
        <v>9</v>
      </c>
      <c r="I11" t="s">
        <v>11</v>
      </c>
    </row>
    <row r="12" spans="1:9" x14ac:dyDescent="0.25">
      <c r="A12">
        <v>2498.5001000000002</v>
      </c>
      <c r="B12">
        <v>3.3399999999999999E-2</v>
      </c>
      <c r="C12">
        <f t="shared" si="0"/>
        <v>2498.5335</v>
      </c>
      <c r="D12">
        <f t="shared" si="1"/>
        <v>2610.7525999999998</v>
      </c>
      <c r="E12">
        <v>112.2191</v>
      </c>
      <c r="F12">
        <f t="shared" si="2"/>
        <v>4.1950399999999997E-3</v>
      </c>
      <c r="G12" t="s">
        <v>4</v>
      </c>
      <c r="H12" t="s">
        <v>9</v>
      </c>
      <c r="I12" t="s">
        <v>11</v>
      </c>
    </row>
    <row r="13" spans="1:9" x14ac:dyDescent="0.25">
      <c r="A13">
        <v>2702.165</v>
      </c>
      <c r="B13">
        <v>3.6799999999999999E-2</v>
      </c>
      <c r="C13">
        <f t="shared" si="0"/>
        <v>2702.2017999999998</v>
      </c>
      <c r="D13">
        <f t="shared" si="1"/>
        <v>2795.4930999999997</v>
      </c>
      <c r="E13">
        <v>93.291300000000007</v>
      </c>
      <c r="F13">
        <f t="shared" si="2"/>
        <v>4.6220799999999998E-3</v>
      </c>
      <c r="G13" t="s">
        <v>4</v>
      </c>
      <c r="H13" t="s">
        <v>9</v>
      </c>
      <c r="I13" t="s">
        <v>11</v>
      </c>
    </row>
    <row r="14" spans="1:9" x14ac:dyDescent="0.25">
      <c r="A14">
        <v>2905.8276000000001</v>
      </c>
      <c r="B14">
        <v>3.7600000000000001E-2</v>
      </c>
      <c r="C14">
        <f t="shared" si="0"/>
        <v>2905.8652000000002</v>
      </c>
      <c r="D14">
        <f t="shared" si="1"/>
        <v>2997.6413000000002</v>
      </c>
      <c r="E14">
        <v>91.7761</v>
      </c>
      <c r="F14">
        <f t="shared" si="2"/>
        <v>4.7225600000000006E-3</v>
      </c>
      <c r="G14" t="s">
        <v>4</v>
      </c>
      <c r="H14" t="s">
        <v>9</v>
      </c>
      <c r="I14" t="s">
        <v>11</v>
      </c>
    </row>
    <row r="15" spans="1:9" x14ac:dyDescent="0.25">
      <c r="A15">
        <v>3109.4859000000001</v>
      </c>
      <c r="B15">
        <v>4.4900000000000002E-2</v>
      </c>
      <c r="C15">
        <f t="shared" si="0"/>
        <v>3109.5308</v>
      </c>
      <c r="D15">
        <f t="shared" si="1"/>
        <v>3199.7968000000001</v>
      </c>
      <c r="E15">
        <v>90.266000000000005</v>
      </c>
      <c r="F15">
        <f t="shared" si="2"/>
        <v>5.6394400000000008E-3</v>
      </c>
      <c r="G15" t="s">
        <v>4</v>
      </c>
      <c r="H15" t="s">
        <v>9</v>
      </c>
      <c r="I15" t="s">
        <v>11</v>
      </c>
    </row>
    <row r="16" spans="1:9" x14ac:dyDescent="0.25">
      <c r="A16">
        <v>3314.0459999999998</v>
      </c>
      <c r="B16">
        <v>4.2700000000000002E-2</v>
      </c>
      <c r="C16">
        <f t="shared" si="0"/>
        <v>3314.0886999999998</v>
      </c>
      <c r="D16">
        <f t="shared" si="1"/>
        <v>3384.7324999999996</v>
      </c>
      <c r="E16">
        <v>70.643799999999999</v>
      </c>
      <c r="F16">
        <f t="shared" si="2"/>
        <v>5.3631200000000007E-3</v>
      </c>
      <c r="G16" t="s">
        <v>4</v>
      </c>
      <c r="H16" t="s">
        <v>9</v>
      </c>
      <c r="I16" t="s">
        <v>11</v>
      </c>
    </row>
    <row r="17" spans="1:9" x14ac:dyDescent="0.25">
      <c r="A17">
        <v>3517.7026000000001</v>
      </c>
      <c r="B17">
        <v>3.73E-2</v>
      </c>
      <c r="C17">
        <f t="shared" si="0"/>
        <v>3517.7399</v>
      </c>
      <c r="D17">
        <f t="shared" si="1"/>
        <v>3605.1507999999999</v>
      </c>
      <c r="E17">
        <v>87.410899999999998</v>
      </c>
      <c r="F17">
        <f t="shared" si="2"/>
        <v>4.6848800000000006E-3</v>
      </c>
      <c r="G17" t="s">
        <v>4</v>
      </c>
      <c r="H17" t="s">
        <v>9</v>
      </c>
      <c r="I17" t="s">
        <v>11</v>
      </c>
    </row>
    <row r="18" spans="1:9" x14ac:dyDescent="0.25">
      <c r="C18">
        <v>3721.4697999999999</v>
      </c>
      <c r="D18">
        <v>3818.1358</v>
      </c>
      <c r="E18">
        <f>(D18-C18)</f>
        <v>96.666000000000167</v>
      </c>
      <c r="G18" t="s">
        <v>4</v>
      </c>
      <c r="H18" t="s">
        <v>9</v>
      </c>
      <c r="I18" t="s">
        <v>11</v>
      </c>
    </row>
    <row r="19" spans="1:9" x14ac:dyDescent="0.25">
      <c r="A19">
        <v>3925.0886999999998</v>
      </c>
      <c r="B19">
        <v>3.6400000000000002E-2</v>
      </c>
      <c r="C19">
        <f>(A19+B19)</f>
        <v>3925.1250999999997</v>
      </c>
      <c r="D19">
        <f>(C19+E19)</f>
        <v>4005.7143999999998</v>
      </c>
      <c r="E19">
        <v>80.589299999999994</v>
      </c>
      <c r="F19">
        <f t="shared" si="2"/>
        <v>4.5718400000000006E-3</v>
      </c>
      <c r="G19" t="s">
        <v>4</v>
      </c>
      <c r="H19" t="s">
        <v>9</v>
      </c>
      <c r="I19" t="s">
        <v>11</v>
      </c>
    </row>
    <row r="20" spans="1:9" x14ac:dyDescent="0.25">
      <c r="A20">
        <v>4128.7428</v>
      </c>
      <c r="B20">
        <v>3.5499999999999997E-2</v>
      </c>
      <c r="C20">
        <f>(A20+B20)</f>
        <v>4128.7782999999999</v>
      </c>
      <c r="D20">
        <f>(C20+E20)</f>
        <v>4204.1328999999996</v>
      </c>
      <c r="E20">
        <v>75.354600000000005</v>
      </c>
      <c r="F20">
        <f t="shared" si="2"/>
        <v>4.4587999999999997E-3</v>
      </c>
      <c r="G20" t="s">
        <v>4</v>
      </c>
      <c r="H20" t="s">
        <v>9</v>
      </c>
      <c r="I20" t="s">
        <v>11</v>
      </c>
    </row>
    <row r="21" spans="1:9" x14ac:dyDescent="0.25">
      <c r="A21">
        <v>4332.3948</v>
      </c>
      <c r="B21">
        <v>4.2599999999999999E-2</v>
      </c>
      <c r="C21">
        <f>(A21+B21)</f>
        <v>4332.4373999999998</v>
      </c>
      <c r="D21">
        <f>(C21+E21)</f>
        <v>4397.4155000000001</v>
      </c>
      <c r="E21">
        <v>64.978099999999998</v>
      </c>
      <c r="F21">
        <f t="shared" si="2"/>
        <v>5.3505599999999999E-3</v>
      </c>
      <c r="G21" t="s">
        <v>4</v>
      </c>
      <c r="H21" t="s">
        <v>9</v>
      </c>
      <c r="I2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tabSelected="1" workbookViewId="0">
      <selection activeCell="O22" sqref="O22"/>
    </sheetView>
  </sheetViews>
  <sheetFormatPr defaultColWidth="12" defaultRowHeight="15" x14ac:dyDescent="0.25"/>
  <sheetData>
    <row r="1" spans="1:11" ht="18.75" x14ac:dyDescent="0.3">
      <c r="A1" s="12" t="s">
        <v>13</v>
      </c>
      <c r="B1" s="12"/>
      <c r="C1" s="13" t="s">
        <v>19</v>
      </c>
      <c r="D1" s="13"/>
      <c r="E1" s="13"/>
      <c r="F1" s="14"/>
      <c r="G1" s="13"/>
      <c r="H1" s="14"/>
      <c r="I1" s="14"/>
      <c r="J1" s="13"/>
      <c r="K1" s="13"/>
    </row>
    <row r="2" spans="1:11" ht="18.75" x14ac:dyDescent="0.3">
      <c r="A2" s="15" t="s">
        <v>14</v>
      </c>
      <c r="B2" s="15" t="s">
        <v>15</v>
      </c>
      <c r="C2" s="13" t="s">
        <v>14</v>
      </c>
      <c r="D2" s="13" t="s">
        <v>15</v>
      </c>
      <c r="E2" s="13" t="s">
        <v>20</v>
      </c>
      <c r="F2" s="14" t="s">
        <v>21</v>
      </c>
      <c r="G2" s="13"/>
      <c r="H2" s="14" t="s">
        <v>22</v>
      </c>
      <c r="I2" s="14" t="s">
        <v>23</v>
      </c>
      <c r="J2" s="13"/>
      <c r="K2" s="13"/>
    </row>
    <row r="3" spans="1:11" ht="18.75" x14ac:dyDescent="0.3">
      <c r="A3" s="13"/>
      <c r="B3" s="13"/>
      <c r="C3" s="13">
        <v>2.2084999999999999</v>
      </c>
      <c r="D3" s="13">
        <v>27.142499999999998</v>
      </c>
      <c r="E3" s="13">
        <v>24.934000000000001</v>
      </c>
      <c r="F3" s="14">
        <v>0.519999980926514</v>
      </c>
      <c r="G3" s="16" t="b">
        <f>F3&gt;1</f>
        <v>0</v>
      </c>
      <c r="H3" s="14">
        <v>0.58333331346511796</v>
      </c>
      <c r="I3" s="14">
        <v>0.46153846383094799</v>
      </c>
      <c r="J3" s="16">
        <f>H3/I3</f>
        <v>1.2638888395632848</v>
      </c>
      <c r="K3" s="13" t="b">
        <f>J3&gt;2</f>
        <v>0</v>
      </c>
    </row>
    <row r="4" spans="1:11" ht="18.75" x14ac:dyDescent="0.3">
      <c r="A4" s="13"/>
      <c r="B4" s="13"/>
      <c r="C4" s="13">
        <v>39.5199</v>
      </c>
      <c r="D4" s="13">
        <v>118.93819999999999</v>
      </c>
      <c r="E4" s="13">
        <v>79.418300000000002</v>
      </c>
      <c r="F4" s="14">
        <v>0.329113930463791</v>
      </c>
      <c r="G4" s="16" t="b">
        <f t="shared" ref="G4:G25" si="0">F4&gt;1</f>
        <v>0</v>
      </c>
      <c r="H4" s="14">
        <v>0.35897436738014199</v>
      </c>
      <c r="I4" s="14">
        <v>0.30000001192092901</v>
      </c>
      <c r="J4" s="16">
        <f t="shared" ref="J4:J25" si="1">H4/I4</f>
        <v>1.1965811770526091</v>
      </c>
      <c r="K4" s="13" t="b">
        <f t="shared" ref="K4:K23" si="2">J4&gt;2</f>
        <v>0</v>
      </c>
    </row>
    <row r="5" spans="1:11" ht="18.75" x14ac:dyDescent="0.3">
      <c r="A5" s="13">
        <v>692.10890000000006</v>
      </c>
      <c r="B5" s="13">
        <v>738.84760000000006</v>
      </c>
      <c r="C5" s="13">
        <v>130.453</v>
      </c>
      <c r="D5" s="13">
        <v>765.34059999999999</v>
      </c>
      <c r="E5" s="13">
        <v>634.88760000000002</v>
      </c>
      <c r="F5" s="14">
        <v>0.467716544866562</v>
      </c>
      <c r="G5" s="16" t="b">
        <f t="shared" si="0"/>
        <v>0</v>
      </c>
      <c r="H5" s="14">
        <v>0.223974764347076</v>
      </c>
      <c r="I5" s="14">
        <v>0.71069180965423595</v>
      </c>
      <c r="J5" s="16">
        <f t="shared" si="1"/>
        <v>0.31515033845126716</v>
      </c>
      <c r="K5" s="13" t="b">
        <f t="shared" si="2"/>
        <v>0</v>
      </c>
    </row>
    <row r="6" spans="1:11" ht="18.75" x14ac:dyDescent="0.3">
      <c r="A6" s="13">
        <v>843.83080000000007</v>
      </c>
      <c r="B6" s="13">
        <v>915.50010000000009</v>
      </c>
      <c r="C6" s="13">
        <v>843.67010000000005</v>
      </c>
      <c r="D6" s="13">
        <v>915.29229999999995</v>
      </c>
      <c r="E6" s="13">
        <v>71.622200000000007</v>
      </c>
      <c r="F6" s="14">
        <v>1.48611116409302</v>
      </c>
      <c r="G6" s="15" t="b">
        <f t="shared" si="0"/>
        <v>1</v>
      </c>
      <c r="H6" s="14">
        <v>1.5833333730697601</v>
      </c>
      <c r="I6" s="14">
        <v>1.37837839126587</v>
      </c>
      <c r="J6" s="13">
        <f t="shared" si="1"/>
        <v>1.1486928285459148</v>
      </c>
      <c r="K6" s="13"/>
    </row>
    <row r="7" spans="1:11" ht="18.75" x14ac:dyDescent="0.3">
      <c r="A7" s="13">
        <v>995.54829999999993</v>
      </c>
      <c r="B7" s="13">
        <v>1040.809</v>
      </c>
      <c r="C7" s="13">
        <v>995.38729999999998</v>
      </c>
      <c r="D7" s="13">
        <v>1056.5477000000001</v>
      </c>
      <c r="E7" s="13">
        <v>61.160400000000003</v>
      </c>
      <c r="F7" s="14">
        <v>1.42622947692871</v>
      </c>
      <c r="G7" s="15" t="b">
        <f t="shared" si="0"/>
        <v>1</v>
      </c>
      <c r="H7" s="14">
        <v>1.9666666984558101</v>
      </c>
      <c r="I7" s="14">
        <v>0.90322577953338601</v>
      </c>
      <c r="J7" s="13">
        <f t="shared" si="1"/>
        <v>2.177381052467088</v>
      </c>
      <c r="K7" s="13"/>
    </row>
    <row r="8" spans="1:11" ht="18.75" x14ac:dyDescent="0.3">
      <c r="A8" s="13">
        <v>1118.2051999999999</v>
      </c>
      <c r="B8" s="13">
        <v>1181.2822999999999</v>
      </c>
      <c r="C8" s="13">
        <v>1118.0427999999999</v>
      </c>
      <c r="D8" s="13">
        <v>1180.8578</v>
      </c>
      <c r="E8" s="13">
        <v>62.814999999999998</v>
      </c>
      <c r="F8" s="14">
        <v>1.31746029853821</v>
      </c>
      <c r="G8" s="15" t="b">
        <f t="shared" si="0"/>
        <v>1</v>
      </c>
      <c r="H8" s="14">
        <v>1.58064520359039</v>
      </c>
      <c r="I8" s="14">
        <v>1.0625</v>
      </c>
      <c r="J8" s="13">
        <f t="shared" si="1"/>
        <v>1.4876660739674259</v>
      </c>
      <c r="K8" s="13"/>
    </row>
    <row r="9" spans="1:11" ht="18.75" x14ac:dyDescent="0.3">
      <c r="A9" s="13">
        <v>1317.1990000000001</v>
      </c>
      <c r="B9" s="13">
        <v>1376.3197</v>
      </c>
      <c r="C9" s="13">
        <v>1316.9579000000001</v>
      </c>
      <c r="D9" s="13">
        <v>1397.9484</v>
      </c>
      <c r="E9" s="13">
        <v>80.990499999999997</v>
      </c>
      <c r="F9" s="14">
        <v>1.6790122985839799</v>
      </c>
      <c r="G9" s="15" t="b">
        <f t="shared" si="0"/>
        <v>1</v>
      </c>
      <c r="H9" s="14">
        <v>2.4749999046325701</v>
      </c>
      <c r="I9" s="14">
        <v>0.90243899822235096</v>
      </c>
      <c r="J9" s="13">
        <f t="shared" si="1"/>
        <v>2.7425675414159767</v>
      </c>
      <c r="K9" s="13"/>
    </row>
    <row r="10" spans="1:11" ht="18.75" x14ac:dyDescent="0.3">
      <c r="A10" s="13">
        <v>1480.1411000000001</v>
      </c>
      <c r="B10" s="13">
        <v>1550.8947000000001</v>
      </c>
      <c r="C10" s="13">
        <v>1479.9727</v>
      </c>
      <c r="D10" s="13">
        <v>1550.5255999999999</v>
      </c>
      <c r="E10" s="13">
        <v>70.552899999999994</v>
      </c>
      <c r="F10" s="14">
        <v>1.53521132469177</v>
      </c>
      <c r="G10" s="15" t="b">
        <f t="shared" si="0"/>
        <v>1</v>
      </c>
      <c r="H10" s="14">
        <v>2.0285713672637899</v>
      </c>
      <c r="I10" s="14">
        <v>1.0555555820465099</v>
      </c>
      <c r="J10" s="13">
        <f t="shared" si="1"/>
        <v>1.9218044049663383</v>
      </c>
      <c r="K10" s="13"/>
    </row>
    <row r="11" spans="1:11" ht="18.75" x14ac:dyDescent="0.3">
      <c r="A11" s="13">
        <v>1581.9865</v>
      </c>
      <c r="B11" s="13">
        <v>1635.1211000000001</v>
      </c>
      <c r="C11" s="13">
        <v>1581.8163999999999</v>
      </c>
      <c r="D11" s="13">
        <v>1634.0758000000001</v>
      </c>
      <c r="E11" s="13">
        <v>52.259399999999999</v>
      </c>
      <c r="F11" s="14">
        <v>0.71153843402862604</v>
      </c>
      <c r="G11" s="17" t="b">
        <f t="shared" si="0"/>
        <v>0</v>
      </c>
      <c r="H11" s="14">
        <v>0.84615385532379195</v>
      </c>
      <c r="I11" s="14">
        <v>0.59259259700775202</v>
      </c>
      <c r="J11" s="16">
        <f t="shared" si="1"/>
        <v>1.4278846202203281</v>
      </c>
      <c r="K11" s="13" t="b">
        <f t="shared" si="2"/>
        <v>0</v>
      </c>
    </row>
    <row r="12" spans="1:11" ht="18.75" x14ac:dyDescent="0.3">
      <c r="A12" s="13">
        <v>1683.8302000000001</v>
      </c>
      <c r="B12" s="13">
        <v>1771.3882000000001</v>
      </c>
      <c r="C12" s="13">
        <v>1683.6712</v>
      </c>
      <c r="D12" s="13">
        <v>1786.4303</v>
      </c>
      <c r="E12" s="13">
        <v>102.7591</v>
      </c>
      <c r="F12" s="14">
        <v>1.4271844625473</v>
      </c>
      <c r="G12" s="15" t="b">
        <f t="shared" si="0"/>
        <v>1</v>
      </c>
      <c r="H12" s="14">
        <v>1.98039209842682</v>
      </c>
      <c r="I12" s="14">
        <v>0.88461536169052102</v>
      </c>
      <c r="J12" s="13">
        <f t="shared" si="1"/>
        <v>2.2387041692812608</v>
      </c>
      <c r="K12" s="13"/>
    </row>
    <row r="13" spans="1:11" ht="18.75" x14ac:dyDescent="0.3">
      <c r="A13" s="13">
        <v>1887.5141000000001</v>
      </c>
      <c r="B13" s="13">
        <v>1982.2073</v>
      </c>
      <c r="C13" s="13">
        <v>1887.2783999999999</v>
      </c>
      <c r="D13" s="13">
        <v>1989.3570999999999</v>
      </c>
      <c r="E13" s="13">
        <v>102.0787</v>
      </c>
      <c r="F13" s="14">
        <v>1.49019610881805</v>
      </c>
      <c r="G13" s="15" t="b">
        <f t="shared" si="0"/>
        <v>1</v>
      </c>
      <c r="H13" s="14">
        <v>2.0392158031463601</v>
      </c>
      <c r="I13" s="14">
        <v>0.94230771064758301</v>
      </c>
      <c r="J13" s="13">
        <f t="shared" si="1"/>
        <v>2.1640657081591193</v>
      </c>
      <c r="K13" s="13"/>
    </row>
    <row r="14" spans="1:11" ht="18.75" x14ac:dyDescent="0.3">
      <c r="A14" s="13">
        <v>2091.1911</v>
      </c>
      <c r="B14" s="13">
        <v>2186.4101000000001</v>
      </c>
      <c r="C14" s="13">
        <v>2090.9778000000001</v>
      </c>
      <c r="D14" s="13">
        <v>2241.5772000000002</v>
      </c>
      <c r="E14" s="13">
        <v>150.5994</v>
      </c>
      <c r="F14" s="14">
        <v>1.25827813148499</v>
      </c>
      <c r="G14" s="15" t="b">
        <f t="shared" si="0"/>
        <v>1</v>
      </c>
      <c r="H14" s="14">
        <v>1.7200000286102299</v>
      </c>
      <c r="I14" s="14">
        <v>0.80263155698776301</v>
      </c>
      <c r="J14" s="13">
        <f t="shared" si="1"/>
        <v>2.1429509139477472</v>
      </c>
      <c r="K14" s="13"/>
    </row>
    <row r="15" spans="1:11" ht="18.75" x14ac:dyDescent="0.3">
      <c r="A15" s="13">
        <v>2294.8737999999998</v>
      </c>
      <c r="B15" s="13">
        <v>2363.7217999999998</v>
      </c>
      <c r="C15" s="13">
        <v>2294.7161000000001</v>
      </c>
      <c r="D15" s="13">
        <v>2363.5369999999998</v>
      </c>
      <c r="E15" s="13">
        <v>68.820899999999995</v>
      </c>
      <c r="F15" s="14">
        <v>1.6376811265945399</v>
      </c>
      <c r="G15" s="15" t="b">
        <f t="shared" si="0"/>
        <v>1</v>
      </c>
      <c r="H15" s="14">
        <v>2.2352941036224401</v>
      </c>
      <c r="I15" s="14">
        <v>1.0571428537368801</v>
      </c>
      <c r="J15" s="13">
        <f t="shared" si="1"/>
        <v>2.1144674021310639</v>
      </c>
      <c r="K15" s="13"/>
    </row>
    <row r="16" spans="1:11" ht="18.75" x14ac:dyDescent="0.3">
      <c r="A16" s="13">
        <v>2498.5335</v>
      </c>
      <c r="B16" s="13">
        <v>2610.7525999999998</v>
      </c>
      <c r="C16" s="13">
        <v>2498.3225000000002</v>
      </c>
      <c r="D16" s="13">
        <v>2610.6125999999999</v>
      </c>
      <c r="E16" s="13">
        <v>112.2901</v>
      </c>
      <c r="F16" s="14">
        <v>1.4553571939468399</v>
      </c>
      <c r="G16" s="15" t="b">
        <f t="shared" si="0"/>
        <v>1</v>
      </c>
      <c r="H16" s="14">
        <v>2.05357146263123</v>
      </c>
      <c r="I16" s="14">
        <v>0.84210526943206798</v>
      </c>
      <c r="J16" s="13">
        <f t="shared" si="1"/>
        <v>2.4386160937054795</v>
      </c>
      <c r="K16" s="13"/>
    </row>
    <row r="17" spans="1:11" ht="18.75" x14ac:dyDescent="0.3">
      <c r="A17" s="13">
        <v>2702.2017999999998</v>
      </c>
      <c r="B17" s="13">
        <v>2795.4930999999997</v>
      </c>
      <c r="C17" s="13">
        <v>2702.0475999999999</v>
      </c>
      <c r="D17" s="13">
        <v>2839.2997999999998</v>
      </c>
      <c r="E17" s="13">
        <v>137.25219999999999</v>
      </c>
      <c r="F17" s="14">
        <v>1.2408759593963601</v>
      </c>
      <c r="G17" s="15" t="b">
        <f t="shared" si="0"/>
        <v>1</v>
      </c>
      <c r="H17" s="14">
        <v>1.6764706373214699</v>
      </c>
      <c r="I17" s="14">
        <v>0.81159418821334794</v>
      </c>
      <c r="J17" s="13">
        <f t="shared" si="1"/>
        <v>2.0656513583618312</v>
      </c>
      <c r="K17" s="13"/>
    </row>
    <row r="18" spans="1:11" ht="18.75" x14ac:dyDescent="0.3">
      <c r="A18" s="13">
        <v>2905.8652000000002</v>
      </c>
      <c r="B18" s="13">
        <v>2997.6413000000002</v>
      </c>
      <c r="C18" s="13">
        <v>2905.7078000000001</v>
      </c>
      <c r="D18" s="13">
        <v>2997.3642</v>
      </c>
      <c r="E18" s="13">
        <v>91.656400000000005</v>
      </c>
      <c r="F18" s="14">
        <v>1.5326087474823</v>
      </c>
      <c r="G18" s="15" t="b">
        <f t="shared" si="0"/>
        <v>1</v>
      </c>
      <c r="H18" s="14">
        <v>1.9130434989929199</v>
      </c>
      <c r="I18" s="14">
        <v>1.1276595592498799</v>
      </c>
      <c r="J18" s="13">
        <f t="shared" si="1"/>
        <v>1.696472559737336</v>
      </c>
      <c r="K18" s="13"/>
    </row>
    <row r="19" spans="1:11" ht="18.75" x14ac:dyDescent="0.3">
      <c r="A19" s="13"/>
      <c r="B19" s="13"/>
      <c r="C19" s="13">
        <v>3007.6918999999998</v>
      </c>
      <c r="D19" s="13">
        <v>3037.9576999999999</v>
      </c>
      <c r="E19" s="13">
        <v>30.265799999999999</v>
      </c>
      <c r="F19" s="14">
        <v>0.86666667461395297</v>
      </c>
      <c r="G19" s="17" t="b">
        <f t="shared" si="0"/>
        <v>0</v>
      </c>
      <c r="H19" s="14">
        <v>1.2666666507720901</v>
      </c>
      <c r="I19" s="14">
        <v>0.625</v>
      </c>
      <c r="J19" s="16">
        <f t="shared" si="1"/>
        <v>2.026666641235344</v>
      </c>
      <c r="K19" s="13" t="b">
        <f t="shared" si="2"/>
        <v>1</v>
      </c>
    </row>
    <row r="20" spans="1:11" ht="18.75" x14ac:dyDescent="0.3">
      <c r="A20" s="13">
        <v>3109.5308</v>
      </c>
      <c r="B20" s="13">
        <v>3199.7968000000001</v>
      </c>
      <c r="C20" s="13">
        <v>3109.3674000000001</v>
      </c>
      <c r="D20" s="13">
        <v>3199.4405999999999</v>
      </c>
      <c r="E20" s="13">
        <v>90.0732</v>
      </c>
      <c r="F20" s="14">
        <v>1.4111111164093</v>
      </c>
      <c r="G20" s="15" t="b">
        <f t="shared" si="0"/>
        <v>1</v>
      </c>
      <c r="H20" s="14">
        <v>1.7333333492279099</v>
      </c>
      <c r="I20" s="14">
        <v>1.1086956262588501</v>
      </c>
      <c r="J20" s="13">
        <f t="shared" si="1"/>
        <v>1.5633987436902037</v>
      </c>
      <c r="K20" s="13"/>
    </row>
    <row r="21" spans="1:11" ht="18.75" x14ac:dyDescent="0.3">
      <c r="A21" s="13"/>
      <c r="B21" s="13"/>
      <c r="C21" s="13">
        <v>3211.3543</v>
      </c>
      <c r="D21" s="13">
        <v>3247.9000999999998</v>
      </c>
      <c r="E21" s="13">
        <v>36.5458</v>
      </c>
      <c r="F21" s="14">
        <v>0.94594591856002797</v>
      </c>
      <c r="G21" s="18" t="b">
        <f t="shared" si="0"/>
        <v>0</v>
      </c>
      <c r="H21" s="14">
        <v>1.3333333730697601</v>
      </c>
      <c r="I21" s="14">
        <v>0.57894736528396595</v>
      </c>
      <c r="J21" s="16">
        <f t="shared" si="1"/>
        <v>2.3030303841451594</v>
      </c>
      <c r="K21" s="13" t="b">
        <f t="shared" si="2"/>
        <v>1</v>
      </c>
    </row>
    <row r="22" spans="1:11" ht="18.75" x14ac:dyDescent="0.3">
      <c r="A22" s="13">
        <v>3314.0886999999998</v>
      </c>
      <c r="B22" s="13">
        <v>3384.7324999999996</v>
      </c>
      <c r="C22" s="13">
        <v>3314.0106999999998</v>
      </c>
      <c r="D22" s="13">
        <v>3384.4395</v>
      </c>
      <c r="E22" s="13">
        <v>70.428799999999995</v>
      </c>
      <c r="F22" s="14">
        <v>1.38571429252625</v>
      </c>
      <c r="G22" s="19" t="b">
        <f t="shared" si="0"/>
        <v>1</v>
      </c>
      <c r="H22" s="14">
        <v>1.8571428060531601</v>
      </c>
      <c r="I22" s="14">
        <v>0.94444441795349099</v>
      </c>
      <c r="J22" s="13">
        <f t="shared" si="1"/>
        <v>1.9663865556825333</v>
      </c>
      <c r="K22" s="13"/>
    </row>
    <row r="23" spans="1:11" ht="18.75" x14ac:dyDescent="0.3">
      <c r="A23" s="13"/>
      <c r="B23" s="13"/>
      <c r="C23" s="13">
        <v>3415.9106000000002</v>
      </c>
      <c r="D23" s="13">
        <v>3428.5127000000002</v>
      </c>
      <c r="E23" s="13">
        <v>12.6021</v>
      </c>
      <c r="F23" s="14">
        <v>0.46153846383094799</v>
      </c>
      <c r="G23" s="18" t="b">
        <f t="shared" si="0"/>
        <v>0</v>
      </c>
      <c r="H23" s="14">
        <v>0.33333334326744102</v>
      </c>
      <c r="I23" s="14">
        <v>0.57142859697341897</v>
      </c>
      <c r="J23" s="16">
        <f t="shared" si="1"/>
        <v>0.5833333246409903</v>
      </c>
      <c r="K23" s="13" t="b">
        <f t="shared" si="2"/>
        <v>0</v>
      </c>
    </row>
    <row r="24" spans="1:11" ht="18.75" x14ac:dyDescent="0.3">
      <c r="A24" s="13">
        <v>3517.7399</v>
      </c>
      <c r="B24" s="13">
        <v>3605.1507999999999</v>
      </c>
      <c r="C24" s="13">
        <v>3517.5131000000001</v>
      </c>
      <c r="D24" s="13">
        <v>3604.7662</v>
      </c>
      <c r="E24" s="13">
        <v>87.253100000000003</v>
      </c>
      <c r="F24" s="14">
        <v>1.5862069129943801</v>
      </c>
      <c r="G24" s="19" t="b">
        <f t="shared" si="0"/>
        <v>1</v>
      </c>
      <c r="H24" s="14">
        <v>2.2790696620941202</v>
      </c>
      <c r="I24" s="14">
        <v>0.909090936183929</v>
      </c>
      <c r="J24" s="13">
        <f t="shared" si="1"/>
        <v>2.5069765535898099</v>
      </c>
      <c r="K24" s="13"/>
    </row>
    <row r="25" spans="1:11" ht="18.75" x14ac:dyDescent="0.3">
      <c r="A25" s="13"/>
      <c r="B25" s="13"/>
      <c r="C25" s="13">
        <v>3715.3768</v>
      </c>
      <c r="D25" s="13">
        <v>3823.6433999999999</v>
      </c>
      <c r="E25" s="13">
        <v>108.2666</v>
      </c>
      <c r="F25" s="14">
        <v>1.5</v>
      </c>
      <c r="G25" s="19" t="b">
        <f t="shared" si="0"/>
        <v>1</v>
      </c>
      <c r="H25" s="14">
        <v>2.1666667461395299</v>
      </c>
      <c r="I25" s="14">
        <v>0.818181812763214</v>
      </c>
      <c r="J25" s="13">
        <f t="shared" si="1"/>
        <v>2.6481482628196411</v>
      </c>
      <c r="K25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Protocol #1</vt:lpstr>
      <vt:lpstr>Interictal Events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Suzie</dc:creator>
  <cp:lastModifiedBy>Michael Chang</cp:lastModifiedBy>
  <dcterms:created xsi:type="dcterms:W3CDTF">2013-07-02T12:54:15Z</dcterms:created>
  <dcterms:modified xsi:type="dcterms:W3CDTF">2018-08-29T01:48:44Z</dcterms:modified>
</cp:coreProperties>
</file>