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etection\"/>
    </mc:Choice>
  </mc:AlternateContent>
  <xr:revisionPtr revIDLastSave="0" documentId="10_ncr:100000_{EBCE902B-A518-4A9B-B6D6-E91FE597F6E3}" xr6:coauthVersionLast="31" xr6:coauthVersionMax="34" xr10:uidLastSave="{00000000-0000-0000-0000-000000000000}"/>
  <bookViews>
    <workbookView xWindow="0" yWindow="0" windowWidth="28800" windowHeight="12225" activeTab="8" xr2:uid="{BE34E787-DC67-4BEA-B0F3-555C2A64AEA6}"/>
  </bookViews>
  <sheets>
    <sheet name="16201017 (3)" sheetId="10" r:id="rId1"/>
    <sheet name="16201017" sheetId="9" r:id="rId2"/>
    <sheet name="16125003 (2)" sheetId="7" r:id="rId3"/>
    <sheet name="16125003" sheetId="6" r:id="rId4"/>
    <sheet name="14609000" sheetId="5" r:id="rId5"/>
    <sheet name="13725005" sheetId="4" r:id="rId6"/>
    <sheet name="13725002" sheetId="3" r:id="rId7"/>
    <sheet name="13227004" sheetId="2" r:id="rId8"/>
    <sheet name="13226009" sheetId="1" r:id="rId9"/>
  </sheets>
  <definedNames>
    <definedName name="_xlnm._FilterDatabase" localSheetId="1" hidden="1">'16201017'!$A$2:$V$2</definedName>
    <definedName name="_xlnm._FilterDatabase" localSheetId="0" hidden="1">'16201017 (3)'!$A$1:$K$278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3" l="1"/>
  <c r="S2" i="3"/>
  <c r="U3" i="2"/>
  <c r="U2" i="2"/>
  <c r="K14" i="10"/>
  <c r="I14" i="10"/>
  <c r="G14" i="10"/>
  <c r="K106" i="10"/>
  <c r="I106" i="10"/>
  <c r="G106" i="10"/>
  <c r="K105" i="10"/>
  <c r="I105" i="10"/>
  <c r="G105" i="10"/>
  <c r="K104" i="10"/>
  <c r="I104" i="10"/>
  <c r="G104" i="10"/>
  <c r="K103" i="10"/>
  <c r="I103" i="10"/>
  <c r="G103" i="10"/>
  <c r="K102" i="10"/>
  <c r="I102" i="10"/>
  <c r="G102" i="10"/>
  <c r="K101" i="10"/>
  <c r="I101" i="10"/>
  <c r="G101" i="10"/>
  <c r="K100" i="10"/>
  <c r="I100" i="10"/>
  <c r="G100" i="10"/>
  <c r="K99" i="10"/>
  <c r="I99" i="10"/>
  <c r="G99" i="10"/>
  <c r="K98" i="10"/>
  <c r="I98" i="10"/>
  <c r="G98" i="10"/>
  <c r="K97" i="10"/>
  <c r="I97" i="10"/>
  <c r="G97" i="10"/>
  <c r="K96" i="10"/>
  <c r="I96" i="10"/>
  <c r="G96" i="10"/>
  <c r="K95" i="10"/>
  <c r="I95" i="10"/>
  <c r="G95" i="10"/>
  <c r="K94" i="10"/>
  <c r="I94" i="10"/>
  <c r="G94" i="10"/>
  <c r="K93" i="10"/>
  <c r="I93" i="10"/>
  <c r="G93" i="10"/>
  <c r="K92" i="10"/>
  <c r="I92" i="10"/>
  <c r="G92" i="10"/>
  <c r="K91" i="10"/>
  <c r="I91" i="10"/>
  <c r="G91" i="10"/>
  <c r="K90" i="10"/>
  <c r="I90" i="10"/>
  <c r="G90" i="10"/>
  <c r="K89" i="10"/>
  <c r="I89" i="10"/>
  <c r="G89" i="10"/>
  <c r="K88" i="10"/>
  <c r="I88" i="10"/>
  <c r="G88" i="10"/>
  <c r="K87" i="10"/>
  <c r="I87" i="10"/>
  <c r="G87" i="10"/>
  <c r="K86" i="10"/>
  <c r="I86" i="10"/>
  <c r="G86" i="10"/>
  <c r="K85" i="10"/>
  <c r="I85" i="10"/>
  <c r="G85" i="10"/>
  <c r="K84" i="10"/>
  <c r="I84" i="10"/>
  <c r="G84" i="10"/>
  <c r="K83" i="10"/>
  <c r="I83" i="10"/>
  <c r="G83" i="10"/>
  <c r="K82" i="10"/>
  <c r="I82" i="10"/>
  <c r="G82" i="10"/>
  <c r="K81" i="10"/>
  <c r="I81" i="10"/>
  <c r="G81" i="10"/>
  <c r="K80" i="10"/>
  <c r="I80" i="10"/>
  <c r="G80" i="10"/>
  <c r="K79" i="10"/>
  <c r="I79" i="10"/>
  <c r="G79" i="10"/>
  <c r="K78" i="10"/>
  <c r="I78" i="10"/>
  <c r="G78" i="10"/>
  <c r="K77" i="10"/>
  <c r="I77" i="10"/>
  <c r="G77" i="10"/>
  <c r="K76" i="10"/>
  <c r="I76" i="10"/>
  <c r="G76" i="10"/>
  <c r="K75" i="10"/>
  <c r="I75" i="10"/>
  <c r="G75" i="10"/>
  <c r="K74" i="10"/>
  <c r="I74" i="10"/>
  <c r="G74" i="10"/>
  <c r="K51" i="10"/>
  <c r="I51" i="10"/>
  <c r="G51" i="10"/>
  <c r="K73" i="10"/>
  <c r="I73" i="10"/>
  <c r="G73" i="10"/>
  <c r="K72" i="10"/>
  <c r="I72" i="10"/>
  <c r="G72" i="10"/>
  <c r="K71" i="10"/>
  <c r="I71" i="10"/>
  <c r="G71" i="10"/>
  <c r="K70" i="10"/>
  <c r="I70" i="10"/>
  <c r="G70" i="10"/>
  <c r="K69" i="10"/>
  <c r="I69" i="10"/>
  <c r="G69" i="10"/>
  <c r="K68" i="10"/>
  <c r="I68" i="10"/>
  <c r="G68" i="10"/>
  <c r="K67" i="10"/>
  <c r="I67" i="10"/>
  <c r="G67" i="10"/>
  <c r="K66" i="10"/>
  <c r="I66" i="10"/>
  <c r="G66" i="10"/>
  <c r="K65" i="10"/>
  <c r="I65" i="10"/>
  <c r="G65" i="10"/>
  <c r="K64" i="10"/>
  <c r="I64" i="10"/>
  <c r="G64" i="10"/>
  <c r="K63" i="10"/>
  <c r="I63" i="10"/>
  <c r="G63" i="10"/>
  <c r="K62" i="10"/>
  <c r="I62" i="10"/>
  <c r="G62" i="10"/>
  <c r="K61" i="10"/>
  <c r="I61" i="10"/>
  <c r="G61" i="10"/>
  <c r="K60" i="10"/>
  <c r="I60" i="10"/>
  <c r="G60" i="10"/>
  <c r="K59" i="10"/>
  <c r="I59" i="10"/>
  <c r="G59" i="10"/>
  <c r="K58" i="10"/>
  <c r="I58" i="10"/>
  <c r="G58" i="10"/>
  <c r="K57" i="10"/>
  <c r="I57" i="10"/>
  <c r="G57" i="10"/>
  <c r="K56" i="10"/>
  <c r="I56" i="10"/>
  <c r="G56" i="10"/>
  <c r="K55" i="10"/>
  <c r="I55" i="10"/>
  <c r="G55" i="10"/>
  <c r="K54" i="10"/>
  <c r="I54" i="10"/>
  <c r="G54" i="10"/>
  <c r="K53" i="10"/>
  <c r="I53" i="10"/>
  <c r="G53" i="10"/>
  <c r="K52" i="10"/>
  <c r="I52" i="10"/>
  <c r="G52" i="10"/>
  <c r="K11" i="10"/>
  <c r="I11" i="10"/>
  <c r="G11" i="10"/>
  <c r="K10" i="10"/>
  <c r="I10" i="10"/>
  <c r="G10" i="10"/>
  <c r="K9" i="10"/>
  <c r="I9" i="10"/>
  <c r="G9" i="10"/>
  <c r="K8" i="10"/>
  <c r="I8" i="10"/>
  <c r="G8" i="10"/>
  <c r="K7" i="10"/>
  <c r="I7" i="10"/>
  <c r="G7" i="10"/>
  <c r="K50" i="10"/>
  <c r="I50" i="10"/>
  <c r="G50" i="10"/>
  <c r="K6" i="10"/>
  <c r="I6" i="10"/>
  <c r="G6" i="10"/>
  <c r="K5" i="10"/>
  <c r="I5" i="10"/>
  <c r="G5" i="10"/>
  <c r="K4" i="10"/>
  <c r="I4" i="10"/>
  <c r="G4" i="10"/>
  <c r="K49" i="10"/>
  <c r="I49" i="10"/>
  <c r="G49" i="10"/>
  <c r="K3" i="10"/>
  <c r="I3" i="10"/>
  <c r="G3" i="10"/>
  <c r="K48" i="10"/>
  <c r="I48" i="10"/>
  <c r="G48" i="10"/>
  <c r="K2" i="10"/>
  <c r="I2" i="10"/>
  <c r="G2" i="10"/>
  <c r="K47" i="10"/>
  <c r="I47" i="10"/>
  <c r="G47" i="10"/>
  <c r="K46" i="10"/>
  <c r="I46" i="10"/>
  <c r="G46" i="10"/>
  <c r="K45" i="10"/>
  <c r="I45" i="10"/>
  <c r="G45" i="10"/>
  <c r="K44" i="10"/>
  <c r="I44" i="10"/>
  <c r="G44" i="10"/>
  <c r="K43" i="10"/>
  <c r="I43" i="10"/>
  <c r="G43" i="10"/>
  <c r="K42" i="10"/>
  <c r="I42" i="10"/>
  <c r="G42" i="10"/>
  <c r="K41" i="10"/>
  <c r="I41" i="10"/>
  <c r="G41" i="10"/>
  <c r="K40" i="10"/>
  <c r="I40" i="10"/>
  <c r="G40" i="10"/>
  <c r="K39" i="10"/>
  <c r="I39" i="10"/>
  <c r="G39" i="10"/>
  <c r="K38" i="10"/>
  <c r="I38" i="10"/>
  <c r="G38" i="10"/>
  <c r="K37" i="10"/>
  <c r="I37" i="10"/>
  <c r="G37" i="10"/>
  <c r="K36" i="10"/>
  <c r="I36" i="10"/>
  <c r="G36" i="10"/>
  <c r="K35" i="10"/>
  <c r="I35" i="10"/>
  <c r="G35" i="10"/>
  <c r="K34" i="10"/>
  <c r="I34" i="10"/>
  <c r="G34" i="10"/>
  <c r="K33" i="10"/>
  <c r="I33" i="10"/>
  <c r="G33" i="10"/>
  <c r="K32" i="10"/>
  <c r="I32" i="10"/>
  <c r="G32" i="10"/>
  <c r="K31" i="10"/>
  <c r="I31" i="10"/>
  <c r="G31" i="10"/>
  <c r="K30" i="10"/>
  <c r="I30" i="10"/>
  <c r="G30" i="10"/>
  <c r="K29" i="10"/>
  <c r="I29" i="10"/>
  <c r="G29" i="10"/>
  <c r="K28" i="10"/>
  <c r="I28" i="10"/>
  <c r="G28" i="10"/>
  <c r="K27" i="10"/>
  <c r="I27" i="10"/>
  <c r="G27" i="10"/>
  <c r="K26" i="10"/>
  <c r="I26" i="10"/>
  <c r="G26" i="10"/>
  <c r="K25" i="10"/>
  <c r="I25" i="10"/>
  <c r="G25" i="10"/>
  <c r="K24" i="10"/>
  <c r="I24" i="10"/>
  <c r="G24" i="10"/>
  <c r="K23" i="10"/>
  <c r="I23" i="10"/>
  <c r="G23" i="10"/>
  <c r="K13" i="10"/>
  <c r="I13" i="10"/>
  <c r="G13" i="10"/>
  <c r="K22" i="10"/>
  <c r="I22" i="10"/>
  <c r="G22" i="10"/>
  <c r="K21" i="10"/>
  <c r="I21" i="10"/>
  <c r="G21" i="10"/>
  <c r="K20" i="10"/>
  <c r="I20" i="10"/>
  <c r="G20" i="10"/>
  <c r="K19" i="10"/>
  <c r="I19" i="10"/>
  <c r="G19" i="10"/>
  <c r="K18" i="10"/>
  <c r="I18" i="10"/>
  <c r="G18" i="10"/>
  <c r="K17" i="10"/>
  <c r="I17" i="10"/>
  <c r="G17" i="10"/>
  <c r="K16" i="10"/>
  <c r="I16" i="10"/>
  <c r="G16" i="10"/>
  <c r="K15" i="10"/>
  <c r="I15" i="10"/>
  <c r="G15" i="10"/>
  <c r="V2" i="10"/>
  <c r="S2" i="10"/>
  <c r="K12" i="10"/>
  <c r="I12" i="10"/>
  <c r="G12" i="10"/>
  <c r="V1" i="10"/>
  <c r="S1" i="10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3" i="9"/>
  <c r="K3" i="9"/>
  <c r="V3" i="9"/>
  <c r="S3" i="9"/>
  <c r="V2" i="9"/>
  <c r="I3" i="9"/>
  <c r="S2" i="9"/>
  <c r="S3" i="7"/>
  <c r="S2" i="7"/>
  <c r="K26" i="7"/>
  <c r="I26" i="7"/>
  <c r="G26" i="7"/>
  <c r="K25" i="7"/>
  <c r="I25" i="7"/>
  <c r="G25" i="7"/>
  <c r="K24" i="7"/>
  <c r="I24" i="7"/>
  <c r="G24" i="7"/>
  <c r="K23" i="7"/>
  <c r="I23" i="7"/>
  <c r="G23" i="7"/>
  <c r="K22" i="7"/>
  <c r="I22" i="7"/>
  <c r="G22" i="7"/>
  <c r="K21" i="7"/>
  <c r="I21" i="7"/>
  <c r="G21" i="7"/>
  <c r="K20" i="7"/>
  <c r="I20" i="7"/>
  <c r="G20" i="7"/>
  <c r="K19" i="7"/>
  <c r="I19" i="7"/>
  <c r="G19" i="7"/>
  <c r="K18" i="7"/>
  <c r="I18" i="7"/>
  <c r="G18" i="7"/>
  <c r="K17" i="7"/>
  <c r="I17" i="7"/>
  <c r="G17" i="7"/>
  <c r="K16" i="7"/>
  <c r="I16" i="7"/>
  <c r="G16" i="7"/>
  <c r="K15" i="7"/>
  <c r="I15" i="7"/>
  <c r="G15" i="7"/>
  <c r="K14" i="7"/>
  <c r="I14" i="7"/>
  <c r="G14" i="7"/>
  <c r="K13" i="7"/>
  <c r="I13" i="7"/>
  <c r="G13" i="7"/>
  <c r="K12" i="7"/>
  <c r="I12" i="7"/>
  <c r="G12" i="7"/>
  <c r="K11" i="7"/>
  <c r="I11" i="7"/>
  <c r="G11" i="7"/>
  <c r="K10" i="7"/>
  <c r="I10" i="7"/>
  <c r="G10" i="7"/>
  <c r="K9" i="7"/>
  <c r="I9" i="7"/>
  <c r="G9" i="7"/>
  <c r="K8" i="7"/>
  <c r="I8" i="7"/>
  <c r="G8" i="7"/>
  <c r="K7" i="7"/>
  <c r="I7" i="7"/>
  <c r="G7" i="7"/>
  <c r="K6" i="7"/>
  <c r="I6" i="7"/>
  <c r="G6" i="7"/>
  <c r="K5" i="7"/>
  <c r="I5" i="7"/>
  <c r="G5" i="7"/>
  <c r="K4" i="7"/>
  <c r="I4" i="7"/>
  <c r="G4" i="7"/>
  <c r="K3" i="7"/>
  <c r="I3" i="7"/>
  <c r="G3" i="7"/>
  <c r="V2" i="7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3" i="6"/>
  <c r="S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3" i="6"/>
  <c r="S2" i="6"/>
  <c r="V2" i="6"/>
  <c r="V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3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G4" i="4"/>
  <c r="G5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F38" i="4"/>
  <c r="F37" i="4"/>
  <c r="F39" i="4"/>
  <c r="O7" i="4"/>
  <c r="P7" i="4"/>
  <c r="M7" i="4"/>
  <c r="I7" i="4"/>
  <c r="J37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" i="5"/>
  <c r="F35" i="5"/>
  <c r="F36" i="5"/>
  <c r="F37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L35" i="5"/>
  <c r="L36" i="5"/>
  <c r="L37" i="5"/>
  <c r="J37" i="5"/>
  <c r="J36" i="5"/>
  <c r="J35" i="5"/>
  <c r="I8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7" i="5"/>
  <c r="I6" i="5"/>
  <c r="I5" i="5"/>
  <c r="I4" i="5"/>
  <c r="O3" i="5"/>
  <c r="P3" i="5"/>
  <c r="I3" i="5"/>
  <c r="M4" i="4"/>
  <c r="M5" i="4"/>
  <c r="M6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" i="4"/>
  <c r="L37" i="4"/>
  <c r="L38" i="4"/>
  <c r="L39" i="4"/>
  <c r="J38" i="4"/>
  <c r="J39" i="4"/>
  <c r="O31" i="4"/>
  <c r="P31" i="4"/>
  <c r="O32" i="4"/>
  <c r="P32" i="4"/>
  <c r="O33" i="4"/>
  <c r="P33" i="4"/>
  <c r="O34" i="4"/>
  <c r="P34" i="4"/>
  <c r="O35" i="4"/>
  <c r="P35" i="4"/>
  <c r="O36" i="4"/>
  <c r="P36" i="4"/>
  <c r="I31" i="4"/>
  <c r="I32" i="4"/>
  <c r="I33" i="4"/>
  <c r="I34" i="4"/>
  <c r="I35" i="4"/>
  <c r="I36" i="4"/>
  <c r="O30" i="4"/>
  <c r="P30" i="4"/>
  <c r="I30" i="4"/>
  <c r="O29" i="4"/>
  <c r="P29" i="4"/>
  <c r="I29" i="4"/>
  <c r="O28" i="4"/>
  <c r="P28" i="4"/>
  <c r="I28" i="4"/>
  <c r="O27" i="4"/>
  <c r="P27" i="4"/>
  <c r="I27" i="4"/>
  <c r="O26" i="4"/>
  <c r="P26" i="4"/>
  <c r="I26" i="4"/>
  <c r="O25" i="4"/>
  <c r="P25" i="4"/>
  <c r="I25" i="4"/>
  <c r="O24" i="4"/>
  <c r="P24" i="4"/>
  <c r="I24" i="4"/>
  <c r="O23" i="4"/>
  <c r="P23" i="4"/>
  <c r="I23" i="4"/>
  <c r="O22" i="4"/>
  <c r="P22" i="4"/>
  <c r="I22" i="4"/>
  <c r="O21" i="4"/>
  <c r="P21" i="4"/>
  <c r="I21" i="4"/>
  <c r="O20" i="4"/>
  <c r="P20" i="4"/>
  <c r="I20" i="4"/>
  <c r="O19" i="4"/>
  <c r="P19" i="4"/>
  <c r="I19" i="4"/>
  <c r="O18" i="4"/>
  <c r="P18" i="4"/>
  <c r="I18" i="4"/>
  <c r="O17" i="4"/>
  <c r="P17" i="4"/>
  <c r="I17" i="4"/>
  <c r="O16" i="4"/>
  <c r="P16" i="4"/>
  <c r="I16" i="4"/>
  <c r="O15" i="4"/>
  <c r="P15" i="4"/>
  <c r="I15" i="4"/>
  <c r="O14" i="4"/>
  <c r="P14" i="4"/>
  <c r="I14" i="4"/>
  <c r="O13" i="4"/>
  <c r="P13" i="4"/>
  <c r="I13" i="4"/>
  <c r="O12" i="4"/>
  <c r="P12" i="4"/>
  <c r="I12" i="4"/>
  <c r="O11" i="4"/>
  <c r="P11" i="4"/>
  <c r="I11" i="4"/>
  <c r="O10" i="4"/>
  <c r="P10" i="4"/>
  <c r="I10" i="4"/>
  <c r="O9" i="4"/>
  <c r="P9" i="4"/>
  <c r="I9" i="4"/>
  <c r="O8" i="4"/>
  <c r="P8" i="4"/>
  <c r="I8" i="4"/>
  <c r="O6" i="4"/>
  <c r="P6" i="4"/>
  <c r="I6" i="4"/>
  <c r="O5" i="4"/>
  <c r="P5" i="4"/>
  <c r="I5" i="4"/>
  <c r="O4" i="4"/>
  <c r="P4" i="4"/>
  <c r="I4" i="4"/>
  <c r="O3" i="4"/>
  <c r="P3" i="4"/>
  <c r="I3" i="4"/>
  <c r="M30" i="3"/>
  <c r="N30" i="3"/>
  <c r="J30" i="3"/>
  <c r="H30" i="3"/>
  <c r="M29" i="3"/>
  <c r="N29" i="3"/>
  <c r="J29" i="3"/>
  <c r="H29" i="3"/>
  <c r="M28" i="3"/>
  <c r="N28" i="3"/>
  <c r="J28" i="3"/>
  <c r="H28" i="3"/>
  <c r="M27" i="3"/>
  <c r="N27" i="3"/>
  <c r="J27" i="3"/>
  <c r="H27" i="3"/>
  <c r="M26" i="3"/>
  <c r="N26" i="3"/>
  <c r="J26" i="3"/>
  <c r="H26" i="3"/>
  <c r="M25" i="3"/>
  <c r="N25" i="3"/>
  <c r="J25" i="3"/>
  <c r="H25" i="3"/>
  <c r="M24" i="3"/>
  <c r="N24" i="3"/>
  <c r="J24" i="3"/>
  <c r="H24" i="3"/>
  <c r="M23" i="3"/>
  <c r="N23" i="3"/>
  <c r="J23" i="3"/>
  <c r="H23" i="3"/>
  <c r="M22" i="3"/>
  <c r="N22" i="3"/>
  <c r="J22" i="3"/>
  <c r="H22" i="3"/>
  <c r="M21" i="3"/>
  <c r="N21" i="3"/>
  <c r="J21" i="3"/>
  <c r="H21" i="3"/>
  <c r="M20" i="3"/>
  <c r="N20" i="3"/>
  <c r="J20" i="3"/>
  <c r="H20" i="3"/>
  <c r="M19" i="3"/>
  <c r="N19" i="3"/>
  <c r="J19" i="3"/>
  <c r="H19" i="3"/>
  <c r="M18" i="3"/>
  <c r="N18" i="3"/>
  <c r="J18" i="3"/>
  <c r="H18" i="3"/>
  <c r="M17" i="3"/>
  <c r="N17" i="3"/>
  <c r="J17" i="3"/>
  <c r="H17" i="3"/>
  <c r="M16" i="3"/>
  <c r="N16" i="3"/>
  <c r="J16" i="3"/>
  <c r="H16" i="3"/>
  <c r="M15" i="3"/>
  <c r="N15" i="3"/>
  <c r="J15" i="3"/>
  <c r="H15" i="3"/>
  <c r="M14" i="3"/>
  <c r="N14" i="3"/>
  <c r="J14" i="3"/>
  <c r="H14" i="3"/>
  <c r="M13" i="3"/>
  <c r="N13" i="3"/>
  <c r="J13" i="3"/>
  <c r="H13" i="3"/>
  <c r="M12" i="3"/>
  <c r="N12" i="3"/>
  <c r="J12" i="3"/>
  <c r="H12" i="3"/>
  <c r="M11" i="3"/>
  <c r="N11" i="3"/>
  <c r="J11" i="3"/>
  <c r="H11" i="3"/>
  <c r="M10" i="3"/>
  <c r="N10" i="3"/>
  <c r="J10" i="3"/>
  <c r="H10" i="3"/>
  <c r="M9" i="3"/>
  <c r="N9" i="3"/>
  <c r="J9" i="3"/>
  <c r="H9" i="3"/>
  <c r="M8" i="3"/>
  <c r="N8" i="3"/>
  <c r="J8" i="3"/>
  <c r="H8" i="3"/>
  <c r="M7" i="3"/>
  <c r="N7" i="3"/>
  <c r="J7" i="3"/>
  <c r="H7" i="3"/>
  <c r="M6" i="3"/>
  <c r="N6" i="3"/>
  <c r="J6" i="3"/>
  <c r="H6" i="3"/>
  <c r="M5" i="3"/>
  <c r="N5" i="3"/>
  <c r="J5" i="3"/>
  <c r="H5" i="3"/>
  <c r="M4" i="3"/>
  <c r="N4" i="3"/>
  <c r="J4" i="3"/>
  <c r="H4" i="3"/>
  <c r="M3" i="3"/>
  <c r="N3" i="3"/>
  <c r="J3" i="3"/>
  <c r="H3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" i="2"/>
  <c r="O3" i="2"/>
  <c r="H33" i="2"/>
  <c r="H26" i="2"/>
  <c r="H27" i="2"/>
  <c r="H28" i="2"/>
  <c r="H29" i="2"/>
  <c r="H30" i="2"/>
  <c r="H31" i="2"/>
  <c r="H32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5" i="1"/>
  <c r="G25" i="1"/>
  <c r="J24" i="1"/>
  <c r="G24" i="1"/>
  <c r="J23" i="1"/>
  <c r="K23" i="1"/>
  <c r="G23" i="1"/>
  <c r="J22" i="1"/>
  <c r="G22" i="1"/>
  <c r="J21" i="1"/>
  <c r="K21" i="1"/>
  <c r="G21" i="1"/>
  <c r="J20" i="1"/>
  <c r="G20" i="1"/>
  <c r="J19" i="1"/>
  <c r="K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K11" i="1"/>
  <c r="G11" i="1"/>
  <c r="J10" i="1"/>
  <c r="G10" i="1"/>
  <c r="J9" i="1"/>
  <c r="G9" i="1"/>
  <c r="J8" i="1"/>
  <c r="G8" i="1"/>
  <c r="J7" i="1"/>
  <c r="G7" i="1"/>
  <c r="J6" i="1"/>
  <c r="G6" i="1"/>
  <c r="J5" i="1"/>
  <c r="K5" i="1"/>
  <c r="G5" i="1"/>
  <c r="J4" i="1"/>
  <c r="K4" i="1"/>
  <c r="G4" i="1"/>
  <c r="J3" i="1"/>
  <c r="K3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L1" authorId="0" shapeId="0" xr:uid="{54FD55DA-CC87-40DE-B011-554ED933C034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SLEs always have the first half &gt; 1 (if equal to or less than 1, it is not a SLE)</t>
        </r>
      </text>
    </comment>
    <comment ref="O1" authorId="0" shapeId="0" xr:uid="{C207EB35-8CC2-4E67-AEEC-943F20B414A4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1st / 2nd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D1" authorId="0" shapeId="0" xr:uid="{3A8D182E-92C6-4F52-900E-1976B9E761F1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threshold for detection: Avg+3xSigma
Spike &gt; 90 ms apart</t>
        </r>
      </text>
    </comment>
    <comment ref="L2" authorId="0" shapeId="0" xr:uid="{E84FBBF8-08F3-44B7-B9B7-BA66CE5B9C0C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SLEs always have the first half &gt; 1 (if equal to or less than 1, it is not a SLE)</t>
        </r>
      </text>
    </comment>
    <comment ref="O2" authorId="0" shapeId="0" xr:uid="{EB0C32BC-721F-4CDC-9115-E7BBBD453F25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1st / 2nd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D1" authorId="0" shapeId="0" xr:uid="{8EA09C47-6DE1-4D95-8FB4-4F555BCAEED8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threshold for detection: Avg+3xSigma
Spike &gt; 90 ms apart</t>
        </r>
      </text>
    </comment>
    <comment ref="L2" authorId="0" shapeId="0" xr:uid="{DE01BC30-CC6E-4670-B9ED-3706FE7DD129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SLEs always have the first half &gt; 1 (if equal to or less than 1, it is not a SLE)</t>
        </r>
      </text>
    </comment>
    <comment ref="O2" authorId="0" shapeId="0" xr:uid="{CBB490F8-652A-4F92-AAAB-5BB49D963DAD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1st / 2nd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D1" authorId="0" shapeId="0" xr:uid="{E0E0A465-0DCC-4DA4-9058-3CB5E56F2630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threshold for detection: Avg+3xSigma
Spike &gt; 90 ms apart</t>
        </r>
      </text>
    </comment>
    <comment ref="L2" authorId="0" shapeId="0" xr:uid="{3847540E-F474-4CAB-8B81-AF14DB5C9A3F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SLEs always have the first half &gt; 1 (if equal to or less than 1, it is not a SLE)</t>
        </r>
      </text>
    </comment>
    <comment ref="O2" authorId="0" shapeId="0" xr:uid="{8FF31344-02D1-4E86-AFA1-BB5F7AEF46A0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1st / 2nd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D1" authorId="0" shapeId="0" xr:uid="{F4BD6551-5100-489F-8254-4E4032AE6645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threshold for detection: Avg+3xSigma
Spike &gt; 90 ms apart</t>
        </r>
      </text>
    </comment>
    <comment ref="L2" authorId="0" shapeId="0" xr:uid="{F9B189D4-D8E4-441D-AA10-DA179CC51636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SLEs always have the first half &gt; 1 (if equal to or less than 1, it is not a SLE)</t>
        </r>
      </text>
    </comment>
    <comment ref="O2" authorId="0" shapeId="0" xr:uid="{5869663D-358F-4A3D-8597-430C3360113C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1st / 2nd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D1" authorId="0" shapeId="0" xr:uid="{28207543-6C30-49E8-BA1C-5DD9EBF395DA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threshold for detection: Avg+3xSigma.
Note: 3x Sigma is too low, you should use 4x sigma
Spike &gt; 90 ms apart</t>
        </r>
      </text>
    </comment>
    <comment ref="L2" authorId="0" shapeId="0" xr:uid="{6F178485-A647-4CDF-B19E-A35A8B029212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SLEs always have the first half &gt; 1 (if equal to or less than 1, it is not a SLE)</t>
        </r>
      </text>
    </comment>
    <comment ref="O2" authorId="0" shapeId="0" xr:uid="{9F6B6C5D-71AC-4F21-B047-07911400E294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1st / 2nd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D1" authorId="0" shapeId="0" xr:uid="{877A8258-B598-426D-9574-80D9FA9DBD45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threshold for detection: Avg+3xSigma
Spike &gt; 90 ms apart</t>
        </r>
      </text>
    </comment>
    <comment ref="K2" authorId="0" shapeId="0" xr:uid="{B9690C6E-D75C-4366-B0B9-7BB854786283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SLEs always have the first half &gt; 1 (if equal to or less than 1, it is not a SLE)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D1" authorId="0" shapeId="0" xr:uid="{60A783A9-5634-4614-AAF5-4177AA00F009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threshold for detection: Avg+3xSigma
Spike &gt; 90 ms apart</t>
        </r>
      </text>
    </comment>
    <comment ref="L2" authorId="0" shapeId="0" xr:uid="{4F632C57-4ADD-48E2-B849-B2B4762F7DC7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SLEs always have the first half &gt; 1 (if equal to or less than 1, it is not a SLE)</t>
        </r>
      </text>
    </comment>
    <comment ref="H6" authorId="0" shapeId="0" xr:uid="{B19B1243-729B-435D-AF9E-C4C80EAB7996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Doesn't look like a ictal event, but it has all the frequency features.
Again, power will be an important feature to classify events</t>
        </r>
      </text>
    </comment>
    <comment ref="H10" authorId="0" shapeId="0" xr:uid="{DE62A725-97FC-40DB-9D9A-C4C370A6F9B8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Technically, it looks like a seizure, has all the features.
I think power will be an important feature to utilize</t>
        </r>
      </text>
    </comment>
    <comment ref="H14" authorId="0" shapeId="0" xr:uid="{D43B61D3-9A0D-4F79-9098-795A25B5C4DD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Bonus Point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C1" authorId="0" shapeId="0" xr:uid="{9A620CE9-51B0-4B4E-80F7-073720C4EA2B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threshold for detection: Avg+3xSigma
Spike &gt; 90 ms apart</t>
        </r>
      </text>
    </comment>
  </commentList>
</comments>
</file>

<file path=xl/sharedStrings.xml><?xml version="1.0" encoding="utf-8"?>
<sst xmlns="http://schemas.openxmlformats.org/spreadsheetml/2006/main" count="182" uniqueCount="36">
  <si>
    <t>Humans</t>
  </si>
  <si>
    <t xml:space="preserve">Algo V4.0 </t>
  </si>
  <si>
    <t>Onset</t>
  </si>
  <si>
    <t>Offset</t>
  </si>
  <si>
    <t>Duration</t>
  </si>
  <si>
    <t>Avg Frequency</t>
  </si>
  <si>
    <t>1st half</t>
  </si>
  <si>
    <t>2nd half</t>
  </si>
  <si>
    <t>Missed!</t>
  </si>
  <si>
    <t>Bonus!</t>
  </si>
  <si>
    <t>Technical</t>
  </si>
  <si>
    <t>Frequency content is not enough</t>
  </si>
  <si>
    <t>i</t>
  </si>
  <si>
    <t>Total Power</t>
  </si>
  <si>
    <t>Power/Sec</t>
  </si>
  <si>
    <t>Bonus</t>
  </si>
  <si>
    <t>Missed</t>
  </si>
  <si>
    <t>Not a seizure</t>
  </si>
  <si>
    <t>Maybe, 2 in one</t>
  </si>
  <si>
    <t>Artifact</t>
  </si>
  <si>
    <t>Maybe, drift</t>
  </si>
  <si>
    <t>Ratio</t>
  </si>
  <si>
    <t>Missing</t>
  </si>
  <si>
    <t>Fifth</t>
  </si>
  <si>
    <t>First</t>
  </si>
  <si>
    <t>Second</t>
  </si>
  <si>
    <t>Third</t>
  </si>
  <si>
    <t>Fourth</t>
  </si>
  <si>
    <t>Power</t>
  </si>
  <si>
    <t>Avg</t>
  </si>
  <si>
    <t>Std</t>
  </si>
  <si>
    <t>threshold</t>
  </si>
  <si>
    <t>Sigma</t>
  </si>
  <si>
    <t>Intensity</t>
  </si>
  <si>
    <t>average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</si>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</sst>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4" applyNumberFormat="0" applyAlignment="0" applyProtection="0"/>
    <xf numFmtId="0" fontId="15" fillId="0" borderId="0" applyNumberFormat="0" applyFill="0" applyBorder="0" applyAlignment="0" applyProtection="0"/>
    <xf numFmtId="0" fontId="1" fillId="8" borderId="5" applyNumberFormat="0" applyFont="0" applyAlignment="0" applyProtection="0"/>
    <xf numFmtId="0" fontId="16" fillId="0" borderId="0" applyNumberFormat="0" applyFill="0" applyBorder="0" applyAlignment="0" applyProtection="0"/>
  </cellStyleXfs>
  <cellXfs count="68">
    <xf numFmtId="0" fontId="0" fillId="0" borderId="0" xfId="0"/>
    <xf numFmtId="0" fontId="5" fillId="0" borderId="0" xfId="0" applyFont="1"/>
    <xf numFmtId="164" fontId="4" fillId="0" borderId="1" xfId="0" applyNumberFormat="1" applyFont="1" applyBorder="1"/>
    <xf numFmtId="164" fontId="5" fillId="0" borderId="1" xfId="0" applyNumberFormat="1" applyFont="1" applyBorder="1"/>
    <xf numFmtId="164" fontId="6" fillId="0" borderId="1" xfId="0" applyNumberFormat="1" applyFont="1" applyBorder="1"/>
    <xf numFmtId="164" fontId="7" fillId="0" borderId="1" xfId="0" applyNumberFormat="1" applyFont="1" applyBorder="1"/>
    <xf numFmtId="164" fontId="8" fillId="0" borderId="1" xfId="0" applyNumberFormat="1" applyFont="1" applyBorder="1"/>
    <xf numFmtId="164" fontId="8" fillId="0" borderId="1" xfId="0" applyNumberFormat="1" applyFont="1" applyFill="1" applyBorder="1"/>
    <xf numFmtId="164" fontId="6" fillId="0" borderId="1" xfId="0" applyNumberFormat="1" applyFont="1" applyFill="1" applyBorder="1"/>
    <xf numFmtId="164" fontId="5" fillId="2" borderId="1" xfId="1" applyNumberFormat="1" applyFont="1" applyBorder="1"/>
    <xf numFmtId="0" fontId="5" fillId="2" borderId="0" xfId="1" applyFont="1"/>
    <xf numFmtId="2" fontId="4" fillId="0" borderId="1" xfId="0" applyNumberFormat="1" applyFont="1" applyBorder="1"/>
    <xf numFmtId="2" fontId="5" fillId="0" borderId="1" xfId="0" applyNumberFormat="1" applyFont="1" applyBorder="1"/>
    <xf numFmtId="2" fontId="5" fillId="2" borderId="1" xfId="1" applyNumberFormat="1" applyFont="1" applyBorder="1"/>
    <xf numFmtId="2" fontId="6" fillId="0" borderId="1" xfId="0" applyNumberFormat="1" applyFont="1" applyBorder="1"/>
    <xf numFmtId="2" fontId="5" fillId="0" borderId="0" xfId="0" applyNumberFormat="1" applyFont="1"/>
    <xf numFmtId="2" fontId="11" fillId="0" borderId="1" xfId="0" applyNumberFormat="1" applyFont="1" applyBorder="1"/>
    <xf numFmtId="2" fontId="9" fillId="3" borderId="1" xfId="2" applyNumberFormat="1" applyBorder="1"/>
    <xf numFmtId="2" fontId="10" fillId="4" borderId="1" xfId="3" applyNumberFormat="1" applyBorder="1"/>
    <xf numFmtId="2" fontId="6" fillId="0" borderId="0" xfId="0" applyNumberFormat="1" applyFont="1"/>
    <xf numFmtId="0" fontId="12" fillId="5" borderId="0" xfId="2" applyFont="1" applyFill="1"/>
    <xf numFmtId="2" fontId="11" fillId="5" borderId="1" xfId="0" applyNumberFormat="1" applyFont="1" applyFill="1" applyBorder="1"/>
    <xf numFmtId="2" fontId="10" fillId="4" borderId="0" xfId="3" applyNumberFormat="1"/>
    <xf numFmtId="2" fontId="9" fillId="3" borderId="0" xfId="2" applyNumberFormat="1"/>
    <xf numFmtId="2" fontId="0" fillId="0" borderId="0" xfId="0" applyNumberFormat="1"/>
    <xf numFmtId="2" fontId="5" fillId="2" borderId="0" xfId="1" applyNumberFormat="1" applyFont="1"/>
    <xf numFmtId="0" fontId="5" fillId="0" borderId="0" xfId="0" applyNumberFormat="1" applyFont="1"/>
    <xf numFmtId="164" fontId="5" fillId="0" borderId="0" xfId="0" applyNumberFormat="1" applyFont="1"/>
    <xf numFmtId="164" fontId="10" fillId="4" borderId="0" xfId="3" applyNumberFormat="1"/>
    <xf numFmtId="164" fontId="11" fillId="0" borderId="1" xfId="0" applyNumberFormat="1" applyFont="1" applyBorder="1"/>
    <xf numFmtId="164" fontId="5" fillId="0" borderId="0" xfId="0" applyNumberFormat="1" applyFont="1" applyAlignment="1"/>
    <xf numFmtId="0" fontId="10" fillId="4" borderId="0" xfId="3"/>
    <xf numFmtId="164" fontId="6" fillId="0" borderId="0" xfId="0" applyNumberFormat="1" applyFont="1"/>
    <xf numFmtId="0" fontId="9" fillId="3" borderId="0" xfId="2"/>
    <xf numFmtId="164" fontId="17" fillId="4" borderId="0" xfId="3" applyNumberFormat="1" applyFont="1"/>
    <xf numFmtId="164" fontId="18" fillId="3" borderId="0" xfId="2" applyNumberFormat="1" applyFont="1"/>
    <xf numFmtId="164" fontId="5" fillId="2" borderId="0" xfId="1" applyNumberFormat="1" applyFont="1"/>
    <xf numFmtId="164" fontId="0" fillId="0" borderId="0" xfId="0" applyNumberFormat="1"/>
    <xf numFmtId="0" fontId="13" fillId="6" borderId="0" xfId="4"/>
    <xf numFmtId="164" fontId="14" fillId="7" borderId="4" xfId="5" applyNumberFormat="1"/>
    <xf numFmtId="164" fontId="9" fillId="3" borderId="0" xfId="2" applyNumberFormat="1"/>
    <xf numFmtId="164" fontId="16" fillId="0" borderId="1" xfId="8" applyNumberFormat="1" applyBorder="1"/>
    <xf numFmtId="164" fontId="16" fillId="2" borderId="1" xfId="8" applyNumberFormat="1" applyFill="1" applyBorder="1"/>
    <xf numFmtId="164" fontId="13" fillId="6" borderId="0" xfId="4" applyNumberFormat="1"/>
    <xf numFmtId="164" fontId="12" fillId="3" borderId="0" xfId="2" applyNumberFormat="1" applyFont="1"/>
    <xf numFmtId="164" fontId="0" fillId="0" borderId="0" xfId="0" applyNumberFormat="1" applyFill="1"/>
    <xf numFmtId="164" fontId="0" fillId="5" borderId="0" xfId="0" applyNumberFormat="1" applyFill="1"/>
    <xf numFmtId="164" fontId="9" fillId="3" borderId="2" xfId="2" applyNumberFormat="1" applyBorder="1"/>
    <xf numFmtId="164" fontId="15" fillId="0" borderId="0" xfId="6" applyNumberFormat="1"/>
    <xf numFmtId="0" fontId="15" fillId="4" borderId="3" xfId="6" applyFill="1" applyBorder="1"/>
    <xf numFmtId="0" fontId="15" fillId="4" borderId="0" xfId="6" applyFill="1"/>
    <xf numFmtId="164" fontId="15" fillId="4" borderId="0" xfId="6" applyNumberFormat="1" applyFill="1"/>
    <xf numFmtId="164" fontId="5" fillId="0" borderId="0" xfId="0" applyNumberFormat="1" applyFont="1" applyBorder="1"/>
    <xf numFmtId="2" fontId="13" fillId="6" borderId="0" xfId="4" applyNumberFormat="1"/>
    <xf numFmtId="0" fontId="5" fillId="8" borderId="5" xfId="7" applyFont="1"/>
    <xf numFmtId="164" fontId="5" fillId="8" borderId="5" xfId="7" applyNumberFormat="1" applyFont="1"/>
    <xf numFmtId="164" fontId="10" fillId="8" borderId="5" xfId="7" applyNumberFormat="1" applyFont="1"/>
    <xf numFmtId="2" fontId="5" fillId="8" borderId="5" xfId="7" applyNumberFormat="1" applyFont="1"/>
    <xf numFmtId="0" fontId="5" fillId="0" borderId="5" xfId="0" applyFont="1" applyBorder="1"/>
    <xf numFmtId="0" fontId="5" fillId="8" borderId="0" xfId="7" applyFont="1" applyBorder="1"/>
    <xf numFmtId="164" fontId="5" fillId="0" borderId="5" xfId="0" applyNumberFormat="1" applyFont="1" applyBorder="1"/>
    <xf numFmtId="164" fontId="5" fillId="8" borderId="0" xfId="7" applyNumberFormat="1" applyFont="1" applyBorder="1"/>
    <xf numFmtId="164" fontId="9" fillId="3" borderId="5" xfId="2" applyNumberFormat="1" applyBorder="1"/>
    <xf numFmtId="164" fontId="10" fillId="8" borderId="0" xfId="7" applyNumberFormat="1" applyFont="1" applyBorder="1"/>
    <xf numFmtId="0" fontId="5" fillId="0" borderId="0" xfId="0" applyFont="1" applyBorder="1"/>
    <xf numFmtId="164" fontId="10" fillId="4" borderId="0" xfId="3" applyNumberFormat="1" applyBorder="1"/>
    <xf numFmtId="0" fontId="13" fillId="6" borderId="0" xfId="4" applyBorder="1"/>
    <xf numFmtId="164" fontId="13" fillId="6" borderId="0" xfId="4" applyNumberFormat="1" applyBorder="1"/>
  </cellXfs>
  <cellStyles count="9">
    <cellStyle name="20% - Accent3" xfId="1" builtinId="38"/>
    <cellStyle name="Bad" xfId="3" builtinId="27"/>
    <cellStyle name="Check Cell" xfId="5" builtinId="23"/>
    <cellStyle name="Explanatory Text" xfId="8" builtinId="53"/>
    <cellStyle name="Good" xfId="2" builtinId="26"/>
    <cellStyle name="Neutral" xfId="4" builtinId="28"/>
    <cellStyle name="Normal" xfId="0" builtinId="0"/>
    <cellStyle name="Note" xfId="7" builtinId="10"/>
    <cellStyle name="Warning Text" xfId="6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97D1-AA3E-4524-A98B-14968D409F58}">
  <dimension ref="A1:V277"/>
  <sheetViews>
    <sheetView zoomScale="70" zoomScaleNormal="70" workbookViewId="0">
      <selection activeCell="U3" sqref="U3"/>
    </sheetView>
  </sheetViews>
  <sheetFormatPr defaultColWidth="13.7109375" defaultRowHeight="18.75" x14ac:dyDescent="0.3"/>
  <cols>
    <col min="1" max="1" width="13.7109375" style="26"/>
    <col min="2" max="6" width="13.7109375" style="27"/>
    <col min="7" max="7" width="13.7109375" style="37"/>
    <col min="8" max="8" width="13.7109375" style="36"/>
    <col min="9" max="11" width="13.7109375" style="27"/>
    <col min="12" max="14" width="13.7109375" style="36"/>
    <col min="15" max="16" width="13.7109375" style="27"/>
    <col min="17" max="16384" width="13.7109375" style="15"/>
  </cols>
  <sheetData>
    <row r="1" spans="1:22" x14ac:dyDescent="0.3">
      <c r="A1" s="1" t="s">
        <v>12</v>
      </c>
      <c r="B1" s="27" t="s">
        <v>2</v>
      </c>
      <c r="C1" s="27" t="s">
        <v>3</v>
      </c>
      <c r="D1" s="27" t="s">
        <v>2</v>
      </c>
      <c r="E1" s="27" t="s">
        <v>3</v>
      </c>
      <c r="F1" s="27" t="s">
        <v>4</v>
      </c>
      <c r="G1" s="27"/>
      <c r="H1" s="27" t="s">
        <v>5</v>
      </c>
      <c r="J1" s="27" t="s">
        <v>14</v>
      </c>
      <c r="L1" s="1" t="s">
        <v>6</v>
      </c>
      <c r="M1" s="1"/>
      <c r="N1" s="1" t="s">
        <v>7</v>
      </c>
      <c r="O1" s="1" t="s">
        <v>21</v>
      </c>
      <c r="P1" s="1"/>
      <c r="R1" s="15" t="s">
        <v>29</v>
      </c>
      <c r="S1" s="15">
        <f>AVERAGE(F:F)</f>
        <v>35.090868571428608</v>
      </c>
      <c r="U1" s="15" t="s">
        <v>29</v>
      </c>
      <c r="V1" s="15">
        <f>AVERAGE(J:J)</f>
        <v>3.8016203791363146</v>
      </c>
    </row>
    <row r="2" spans="1:22" s="57" customFormat="1" x14ac:dyDescent="0.3">
      <c r="A2" s="58">
        <v>77</v>
      </c>
      <c r="B2" s="60">
        <v>4647.5183999999999</v>
      </c>
      <c r="C2" s="60">
        <v>4748.9591</v>
      </c>
      <c r="D2" s="60">
        <v>4647.5378000000001</v>
      </c>
      <c r="E2" s="60">
        <v>4813.7924999999996</v>
      </c>
      <c r="F2" s="60">
        <v>166.2546999999995</v>
      </c>
      <c r="G2" s="62" t="b">
        <f t="shared" ref="G2:G33" si="0">F2&gt;47.81</f>
        <v>1</v>
      </c>
      <c r="H2" s="60">
        <v>2.0727272033691406</v>
      </c>
      <c r="I2" s="62" t="b">
        <f t="shared" ref="I2:I33" si="1">H2&gt;1</f>
        <v>1</v>
      </c>
      <c r="J2" s="60">
        <v>18.190490597058112</v>
      </c>
      <c r="K2" s="62" t="b">
        <f t="shared" ref="K2:K33" si="2">J2&gt;3.8</f>
        <v>1</v>
      </c>
      <c r="L2" s="54"/>
      <c r="M2" s="54"/>
      <c r="N2" s="54"/>
      <c r="O2" s="54"/>
      <c r="P2" s="54"/>
      <c r="R2" s="57" t="s">
        <v>32</v>
      </c>
      <c r="S2" s="57">
        <f>STDEV(F:F)</f>
        <v>47.812239475363221</v>
      </c>
      <c r="U2" s="57" t="s">
        <v>32</v>
      </c>
      <c r="V2" s="57">
        <f>STDEV(J:J)</f>
        <v>5.9482718021424281</v>
      </c>
    </row>
    <row r="3" spans="1:22" x14ac:dyDescent="0.3">
      <c r="A3" s="1">
        <v>83</v>
      </c>
      <c r="B3" s="27">
        <v>5145.2813999999998</v>
      </c>
      <c r="C3" s="27">
        <v>5253.8544000000002</v>
      </c>
      <c r="D3" s="27">
        <v>5145.2800999999999</v>
      </c>
      <c r="E3" s="27">
        <v>5331.3116</v>
      </c>
      <c r="F3" s="27">
        <v>186.03150000000005</v>
      </c>
      <c r="G3" s="40" t="b">
        <f t="shared" si="0"/>
        <v>1</v>
      </c>
      <c r="H3" s="27">
        <v>2.0054054260253906</v>
      </c>
      <c r="I3" s="40" t="b">
        <f t="shared" si="1"/>
        <v>1</v>
      </c>
      <c r="J3" s="27">
        <v>16.337187215589086</v>
      </c>
      <c r="K3" s="40" t="b">
        <f t="shared" si="2"/>
        <v>1</v>
      </c>
      <c r="L3" s="1"/>
      <c r="M3" s="1"/>
      <c r="N3" s="1"/>
      <c r="O3" s="1"/>
      <c r="P3" s="1"/>
    </row>
    <row r="4" spans="1:22" x14ac:dyDescent="0.3">
      <c r="A4" s="1">
        <v>85</v>
      </c>
      <c r="B4" s="27">
        <v>5643.0432000000001</v>
      </c>
      <c r="C4" s="27">
        <v>5752.1306999999997</v>
      </c>
      <c r="D4" s="27">
        <v>5643.0420000000004</v>
      </c>
      <c r="E4" s="27">
        <v>5818.6670000000004</v>
      </c>
      <c r="F4" s="27">
        <v>175.625</v>
      </c>
      <c r="G4" s="40" t="b">
        <f t="shared" si="0"/>
        <v>1</v>
      </c>
      <c r="H4" s="27">
        <v>2.2857143878936768</v>
      </c>
      <c r="I4" s="40" t="b">
        <f t="shared" si="1"/>
        <v>1</v>
      </c>
      <c r="J4" s="27">
        <v>17.298746132076495</v>
      </c>
      <c r="K4" s="40" t="b">
        <f t="shared" si="2"/>
        <v>1</v>
      </c>
      <c r="L4" s="1"/>
      <c r="M4" s="1"/>
      <c r="N4" s="1"/>
      <c r="O4" s="1"/>
      <c r="P4" s="1"/>
    </row>
    <row r="5" spans="1:22" x14ac:dyDescent="0.3">
      <c r="A5" s="1">
        <v>89</v>
      </c>
      <c r="B5" s="27">
        <v>6041.2550000000001</v>
      </c>
      <c r="C5" s="27">
        <v>6176.7269999999999</v>
      </c>
      <c r="D5" s="27">
        <v>6041.2518</v>
      </c>
      <c r="E5" s="27">
        <v>6216.6773000000003</v>
      </c>
      <c r="F5" s="27">
        <v>175.42550000000028</v>
      </c>
      <c r="G5" s="40" t="b">
        <f t="shared" si="0"/>
        <v>1</v>
      </c>
      <c r="H5" s="27">
        <v>2.0862069129943848</v>
      </c>
      <c r="I5" s="40" t="b">
        <f t="shared" si="1"/>
        <v>1</v>
      </c>
      <c r="J5" s="27">
        <v>16.289923362680469</v>
      </c>
      <c r="K5" s="40" t="b">
        <f t="shared" si="2"/>
        <v>1</v>
      </c>
      <c r="L5" s="1"/>
      <c r="M5" s="1"/>
      <c r="N5" s="1"/>
      <c r="O5" s="1"/>
      <c r="P5" s="1"/>
    </row>
    <row r="6" spans="1:22" x14ac:dyDescent="0.3">
      <c r="A6" s="1">
        <v>92</v>
      </c>
      <c r="B6" s="27">
        <v>6489.2431999999999</v>
      </c>
      <c r="C6" s="27">
        <v>6638.5655999999999</v>
      </c>
      <c r="D6" s="27">
        <v>6489.2389999999996</v>
      </c>
      <c r="E6" s="27">
        <v>6673.1157999999996</v>
      </c>
      <c r="F6" s="27">
        <v>183.8768</v>
      </c>
      <c r="G6" s="40" t="b">
        <f t="shared" si="0"/>
        <v>1</v>
      </c>
      <c r="H6" s="27">
        <v>2.0710382461547852</v>
      </c>
      <c r="I6" s="40" t="b">
        <f t="shared" si="1"/>
        <v>1</v>
      </c>
      <c r="J6" s="27">
        <v>17.021432193855311</v>
      </c>
      <c r="K6" s="40" t="b">
        <f t="shared" si="2"/>
        <v>1</v>
      </c>
      <c r="L6" s="1"/>
      <c r="M6" s="1"/>
      <c r="N6" s="1"/>
      <c r="O6" s="1"/>
      <c r="P6" s="1"/>
    </row>
    <row r="7" spans="1:22" x14ac:dyDescent="0.3">
      <c r="A7" s="1">
        <v>94</v>
      </c>
      <c r="B7" s="27">
        <v>6937.2287999999999</v>
      </c>
      <c r="C7" s="27">
        <v>7086.4327999999996</v>
      </c>
      <c r="D7" s="27">
        <v>6937.2239</v>
      </c>
      <c r="E7" s="27">
        <v>7114.0181000000002</v>
      </c>
      <c r="F7" s="27">
        <v>176.79420000000027</v>
      </c>
      <c r="G7" s="40" t="b">
        <f t="shared" si="0"/>
        <v>1</v>
      </c>
      <c r="H7" s="27">
        <v>2.2215909957885742</v>
      </c>
      <c r="I7" s="40" t="b">
        <f t="shared" si="1"/>
        <v>1</v>
      </c>
      <c r="J7" s="27">
        <v>17.411737779987341</v>
      </c>
      <c r="K7" s="40" t="b">
        <f t="shared" si="2"/>
        <v>1</v>
      </c>
      <c r="L7" s="1"/>
      <c r="M7" s="1"/>
      <c r="N7" s="1"/>
      <c r="O7" s="1"/>
      <c r="P7" s="1"/>
    </row>
    <row r="8" spans="1:22" s="27" customFormat="1" x14ac:dyDescent="0.3">
      <c r="A8" s="1">
        <v>97</v>
      </c>
      <c r="B8" s="27">
        <v>7385.2157999999999</v>
      </c>
      <c r="C8" s="27">
        <v>7510.5158000000001</v>
      </c>
      <c r="D8" s="27">
        <v>7385.2102000000004</v>
      </c>
      <c r="E8" s="27">
        <v>7565.3359</v>
      </c>
      <c r="F8" s="27">
        <v>180.1256999999996</v>
      </c>
      <c r="G8" s="40" t="b">
        <f t="shared" si="0"/>
        <v>1</v>
      </c>
      <c r="H8" s="27">
        <v>2.223463773727417</v>
      </c>
      <c r="I8" s="40" t="b">
        <f t="shared" si="1"/>
        <v>1</v>
      </c>
      <c r="J8" s="27">
        <v>17.319500152627356</v>
      </c>
      <c r="K8" s="40" t="b">
        <f t="shared" si="2"/>
        <v>1</v>
      </c>
      <c r="L8" s="1"/>
      <c r="M8" s="1"/>
      <c r="N8" s="1"/>
      <c r="O8" s="1"/>
      <c r="P8" s="1"/>
      <c r="Q8" s="15"/>
      <c r="R8" s="15"/>
      <c r="S8" s="15"/>
      <c r="T8" s="15"/>
      <c r="U8" s="15"/>
      <c r="V8" s="15"/>
    </row>
    <row r="9" spans="1:22" s="27" customFormat="1" x14ac:dyDescent="0.3">
      <c r="A9" s="1">
        <v>99</v>
      </c>
      <c r="B9" s="27">
        <v>7882.9772999999996</v>
      </c>
      <c r="C9" s="27">
        <v>8022.3266000000003</v>
      </c>
      <c r="D9" s="27">
        <v>7882.9727999999996</v>
      </c>
      <c r="E9" s="27">
        <v>8063.6754000000001</v>
      </c>
      <c r="F9" s="27">
        <v>180.70260000000053</v>
      </c>
      <c r="G9" s="40" t="b">
        <f t="shared" si="0"/>
        <v>1</v>
      </c>
      <c r="H9" s="27">
        <v>2.2388889789581299</v>
      </c>
      <c r="I9" s="40" t="b">
        <f t="shared" si="1"/>
        <v>1</v>
      </c>
      <c r="J9" s="27">
        <v>18.868451893506641</v>
      </c>
      <c r="K9" s="40" t="b">
        <f t="shared" si="2"/>
        <v>1</v>
      </c>
      <c r="L9" s="1"/>
      <c r="M9" s="1"/>
      <c r="N9" s="1"/>
      <c r="O9" s="1"/>
      <c r="P9" s="1"/>
      <c r="Q9" s="15"/>
      <c r="R9" s="15"/>
      <c r="S9" s="15"/>
      <c r="T9" s="15"/>
      <c r="U9" s="15"/>
      <c r="V9" s="15"/>
    </row>
    <row r="10" spans="1:22" s="27" customFormat="1" x14ac:dyDescent="0.3">
      <c r="A10" s="1">
        <v>101</v>
      </c>
      <c r="B10" s="27">
        <v>8430.5164000000004</v>
      </c>
      <c r="C10" s="27">
        <v>8577.7569000000003</v>
      </c>
      <c r="D10" s="27">
        <v>8430.5107000000007</v>
      </c>
      <c r="E10" s="27">
        <v>8610.0133000000005</v>
      </c>
      <c r="F10" s="27">
        <v>179.5025999999998</v>
      </c>
      <c r="G10" s="40" t="b">
        <f t="shared" si="0"/>
        <v>1</v>
      </c>
      <c r="H10" s="27">
        <v>2.4189944267272949</v>
      </c>
      <c r="I10" s="40" t="b">
        <f t="shared" si="1"/>
        <v>1</v>
      </c>
      <c r="J10" s="27">
        <v>20.265329091356648</v>
      </c>
      <c r="K10" s="40" t="b">
        <f t="shared" si="2"/>
        <v>1</v>
      </c>
      <c r="L10" s="1"/>
      <c r="M10" s="1"/>
      <c r="N10" s="1"/>
      <c r="O10" s="1"/>
      <c r="P10" s="1"/>
      <c r="Q10" s="15"/>
      <c r="R10" s="15"/>
      <c r="S10" s="15"/>
      <c r="T10" s="15"/>
      <c r="U10" s="15"/>
      <c r="V10" s="15"/>
    </row>
    <row r="11" spans="1:22" s="55" customFormat="1" x14ac:dyDescent="0.3">
      <c r="A11" s="58">
        <v>104</v>
      </c>
      <c r="B11" s="60">
        <v>9077.6080000000002</v>
      </c>
      <c r="C11" s="60">
        <v>9230.5951000000005</v>
      </c>
      <c r="D11" s="60">
        <v>9077.6021999999994</v>
      </c>
      <c r="E11" s="60">
        <v>9271.6031000000003</v>
      </c>
      <c r="F11" s="60">
        <v>194.00090000000091</v>
      </c>
      <c r="G11" s="62" t="b">
        <f t="shared" si="0"/>
        <v>1</v>
      </c>
      <c r="H11" s="60">
        <v>2.3567838668823242</v>
      </c>
      <c r="I11" s="62" t="b">
        <f t="shared" si="1"/>
        <v>1</v>
      </c>
      <c r="J11" s="60">
        <v>20.193059941037095</v>
      </c>
      <c r="K11" s="62" t="b">
        <f t="shared" si="2"/>
        <v>1</v>
      </c>
      <c r="L11" s="54"/>
      <c r="M11" s="54"/>
      <c r="N11" s="54"/>
      <c r="O11" s="54"/>
      <c r="P11" s="54"/>
      <c r="Q11" s="57"/>
      <c r="R11" s="57"/>
      <c r="S11" s="57"/>
      <c r="T11" s="57"/>
      <c r="U11" s="57"/>
      <c r="V11" s="57"/>
    </row>
    <row r="12" spans="1:22" s="27" customFormat="1" x14ac:dyDescent="0.3">
      <c r="A12" s="59">
        <v>1</v>
      </c>
      <c r="B12" s="61"/>
      <c r="C12" s="61"/>
      <c r="D12" s="61">
        <v>17.027799999999999</v>
      </c>
      <c r="E12" s="61">
        <v>43.2622</v>
      </c>
      <c r="F12" s="61">
        <v>26.234400000000001</v>
      </c>
      <c r="G12" s="63" t="b">
        <f t="shared" si="0"/>
        <v>0</v>
      </c>
      <c r="H12" s="61">
        <v>1.8461538553237915</v>
      </c>
      <c r="I12" s="61" t="b">
        <f t="shared" si="1"/>
        <v>1</v>
      </c>
      <c r="J12" s="61">
        <v>23.38927941593299</v>
      </c>
      <c r="K12" s="61" t="b">
        <f t="shared" si="2"/>
        <v>1</v>
      </c>
      <c r="L12" s="1"/>
      <c r="M12" s="1"/>
      <c r="N12" s="1"/>
      <c r="O12" s="1"/>
      <c r="P12" s="1"/>
      <c r="Q12" s="15"/>
      <c r="R12" s="15"/>
      <c r="S12" s="15"/>
      <c r="T12" s="15"/>
      <c r="U12" s="15"/>
      <c r="V12" s="15"/>
    </row>
    <row r="13" spans="1:22" s="27" customFormat="1" x14ac:dyDescent="0.3">
      <c r="A13" s="59">
        <v>37</v>
      </c>
      <c r="B13" s="61"/>
      <c r="C13" s="61"/>
      <c r="D13" s="61">
        <v>2606.7154</v>
      </c>
      <c r="E13" s="61">
        <v>2632.2737000000002</v>
      </c>
      <c r="F13" s="61">
        <v>25.558300000000145</v>
      </c>
      <c r="G13" s="63" t="b">
        <f t="shared" si="0"/>
        <v>0</v>
      </c>
      <c r="H13" s="61">
        <v>1.4800000190734863</v>
      </c>
      <c r="I13" s="61" t="b">
        <f t="shared" si="1"/>
        <v>1</v>
      </c>
      <c r="J13" s="61">
        <v>11.880529616879235</v>
      </c>
      <c r="K13" s="61" t="b">
        <f t="shared" si="2"/>
        <v>1</v>
      </c>
      <c r="L13" s="1"/>
      <c r="M13" s="1"/>
      <c r="N13" s="1"/>
      <c r="O13" s="1"/>
      <c r="P13" s="1"/>
      <c r="Q13" s="15"/>
      <c r="R13" s="15"/>
      <c r="S13" s="15"/>
      <c r="T13" s="15"/>
      <c r="U13" s="15"/>
      <c r="V13" s="15"/>
    </row>
    <row r="14" spans="1:22" s="27" customFormat="1" x14ac:dyDescent="0.3">
      <c r="A14" s="1">
        <v>105</v>
      </c>
      <c r="D14" s="27">
        <v>10564.8228</v>
      </c>
      <c r="E14" s="27">
        <v>10592.266100000001</v>
      </c>
      <c r="F14" s="27">
        <v>27.443300000000818</v>
      </c>
      <c r="G14" s="28" t="b">
        <f t="shared" si="0"/>
        <v>0</v>
      </c>
      <c r="H14" s="27">
        <v>0.73076921701431274</v>
      </c>
      <c r="I14" s="27" t="b">
        <f t="shared" si="1"/>
        <v>0</v>
      </c>
      <c r="J14" s="27">
        <v>31.401669161351176</v>
      </c>
      <c r="K14" s="27" t="b">
        <f t="shared" si="2"/>
        <v>1</v>
      </c>
      <c r="L14" s="1"/>
      <c r="M14" s="1"/>
      <c r="N14" s="1"/>
      <c r="O14" s="1"/>
      <c r="P14" s="1"/>
      <c r="Q14" s="15"/>
      <c r="R14" s="15"/>
      <c r="S14" s="15"/>
      <c r="T14" s="15"/>
      <c r="U14" s="15"/>
      <c r="V14" s="15"/>
    </row>
    <row r="15" spans="1:22" s="27" customFormat="1" x14ac:dyDescent="0.3">
      <c r="A15" s="1">
        <v>21</v>
      </c>
      <c r="D15" s="27">
        <v>1760.5154</v>
      </c>
      <c r="E15" s="27">
        <v>1777.1656</v>
      </c>
      <c r="F15" s="27">
        <v>16.650200000000041</v>
      </c>
      <c r="G15" s="28" t="b">
        <f t="shared" si="0"/>
        <v>0</v>
      </c>
      <c r="H15" s="27">
        <v>1.0625</v>
      </c>
      <c r="I15" s="27" t="b">
        <f t="shared" si="1"/>
        <v>1</v>
      </c>
      <c r="J15" s="27">
        <v>1.713030307683733</v>
      </c>
      <c r="K15" s="27" t="b">
        <f t="shared" si="2"/>
        <v>0</v>
      </c>
      <c r="L15" s="1"/>
      <c r="M15" s="1"/>
      <c r="N15" s="1"/>
      <c r="O15" s="1"/>
      <c r="P15" s="1"/>
      <c r="Q15" s="15"/>
      <c r="R15" s="15"/>
      <c r="S15" s="15"/>
      <c r="T15" s="15"/>
      <c r="U15" s="15"/>
      <c r="V15" s="15"/>
    </row>
    <row r="16" spans="1:22" s="27" customFormat="1" x14ac:dyDescent="0.3">
      <c r="A16" s="1">
        <v>23</v>
      </c>
      <c r="D16" s="27">
        <v>1860.0677000000001</v>
      </c>
      <c r="E16" s="27">
        <v>1881.0501999999999</v>
      </c>
      <c r="F16" s="27">
        <v>20.982499999999845</v>
      </c>
      <c r="G16" s="28" t="b">
        <f t="shared" si="0"/>
        <v>0</v>
      </c>
      <c r="H16" s="27">
        <v>1.2380952835083008</v>
      </c>
      <c r="I16" s="27" t="b">
        <f t="shared" si="1"/>
        <v>1</v>
      </c>
      <c r="J16" s="27">
        <v>1.8273552330827723</v>
      </c>
      <c r="K16" s="27" t="b">
        <f t="shared" si="2"/>
        <v>0</v>
      </c>
      <c r="L16" s="1"/>
      <c r="M16" s="1"/>
      <c r="N16" s="1"/>
      <c r="O16" s="1"/>
      <c r="P16" s="1"/>
      <c r="Q16" s="15"/>
      <c r="R16" s="15"/>
      <c r="S16" s="15"/>
      <c r="T16" s="15"/>
      <c r="U16" s="15"/>
      <c r="V16" s="15"/>
    </row>
    <row r="17" spans="1:22" s="27" customFormat="1" x14ac:dyDescent="0.3">
      <c r="A17" s="1">
        <v>24</v>
      </c>
      <c r="D17" s="27">
        <v>1959.6215</v>
      </c>
      <c r="E17" s="27">
        <v>1972.5</v>
      </c>
      <c r="F17" s="27">
        <v>12.878500000000031</v>
      </c>
      <c r="G17" s="28" t="b">
        <f t="shared" si="0"/>
        <v>0</v>
      </c>
      <c r="H17" s="27">
        <v>1.8333333730697632</v>
      </c>
      <c r="I17" s="27" t="b">
        <f t="shared" si="1"/>
        <v>1</v>
      </c>
      <c r="J17" s="27">
        <v>2.8223628191553378</v>
      </c>
      <c r="K17" s="27" t="b">
        <f t="shared" si="2"/>
        <v>0</v>
      </c>
      <c r="L17" s="1"/>
      <c r="M17" s="1"/>
      <c r="N17" s="1"/>
      <c r="O17" s="1"/>
      <c r="P17" s="1"/>
      <c r="Q17" s="15"/>
      <c r="R17" s="15"/>
      <c r="S17" s="15"/>
      <c r="T17" s="15"/>
      <c r="U17" s="15"/>
      <c r="V17" s="15"/>
    </row>
    <row r="18" spans="1:22" s="27" customFormat="1" x14ac:dyDescent="0.3">
      <c r="A18" s="1">
        <v>25</v>
      </c>
      <c r="D18" s="27">
        <v>1998.0029999999999</v>
      </c>
      <c r="E18" s="27">
        <v>2019.9007999999999</v>
      </c>
      <c r="F18" s="27">
        <v>21.897799999999961</v>
      </c>
      <c r="G18" s="28" t="b">
        <f t="shared" si="0"/>
        <v>0</v>
      </c>
      <c r="H18" s="27">
        <v>1.3999999761581421</v>
      </c>
      <c r="I18" s="27" t="b">
        <f t="shared" si="1"/>
        <v>1</v>
      </c>
      <c r="J18" s="27">
        <v>1.5153006296046416</v>
      </c>
      <c r="K18" s="27" t="b">
        <f t="shared" si="2"/>
        <v>0</v>
      </c>
      <c r="L18" s="1"/>
      <c r="M18" s="1"/>
      <c r="N18" s="1"/>
      <c r="O18" s="1"/>
      <c r="P18" s="1"/>
      <c r="Q18" s="15"/>
      <c r="R18" s="15"/>
      <c r="S18" s="15"/>
      <c r="T18" s="15"/>
      <c r="U18" s="15"/>
      <c r="V18" s="15"/>
    </row>
    <row r="19" spans="1:22" s="27" customFormat="1" x14ac:dyDescent="0.3">
      <c r="A19" s="1">
        <v>28</v>
      </c>
      <c r="D19" s="27">
        <v>2158.7273</v>
      </c>
      <c r="E19" s="27">
        <v>2177.2642000000001</v>
      </c>
      <c r="F19" s="27">
        <v>18.53690000000006</v>
      </c>
      <c r="G19" s="28" t="b">
        <f t="shared" si="0"/>
        <v>0</v>
      </c>
      <c r="H19" s="27">
        <v>1.4444444179534912</v>
      </c>
      <c r="I19" s="27" t="b">
        <f t="shared" si="1"/>
        <v>1</v>
      </c>
      <c r="J19" s="27">
        <v>2.374455150002623</v>
      </c>
      <c r="K19" s="27" t="b">
        <f t="shared" si="2"/>
        <v>0</v>
      </c>
      <c r="L19" s="1"/>
      <c r="M19" s="1"/>
      <c r="N19" s="1"/>
      <c r="O19" s="1"/>
      <c r="P19" s="1"/>
      <c r="Q19" s="15"/>
      <c r="R19" s="15"/>
      <c r="S19" s="15"/>
      <c r="T19" s="15"/>
      <c r="U19" s="15"/>
      <c r="V19" s="15"/>
    </row>
    <row r="20" spans="1:22" s="27" customFormat="1" x14ac:dyDescent="0.3">
      <c r="A20" s="1">
        <v>31</v>
      </c>
      <c r="D20" s="27">
        <v>2308.0572000000002</v>
      </c>
      <c r="E20" s="27">
        <v>2324.4537</v>
      </c>
      <c r="F20" s="27">
        <v>16.396499999999833</v>
      </c>
      <c r="G20" s="28" t="b">
        <f t="shared" si="0"/>
        <v>0</v>
      </c>
      <c r="H20" s="27">
        <v>1.3333333730697632</v>
      </c>
      <c r="I20" s="27" t="b">
        <f t="shared" si="1"/>
        <v>1</v>
      </c>
      <c r="J20" s="27">
        <v>1.8261051662493357</v>
      </c>
      <c r="K20" s="27" t="b">
        <f t="shared" si="2"/>
        <v>0</v>
      </c>
      <c r="L20" s="1"/>
      <c r="M20" s="1"/>
      <c r="N20" s="1"/>
      <c r="O20" s="1"/>
      <c r="P20" s="1"/>
      <c r="Q20" s="15"/>
      <c r="R20" s="15"/>
      <c r="S20" s="15"/>
      <c r="T20" s="15"/>
      <c r="U20" s="15"/>
      <c r="V20" s="15"/>
    </row>
    <row r="21" spans="1:22" s="27" customFormat="1" x14ac:dyDescent="0.3">
      <c r="A21" s="1">
        <v>32</v>
      </c>
      <c r="D21" s="27">
        <v>2351.3258000000001</v>
      </c>
      <c r="E21" s="27">
        <v>2368.0522000000001</v>
      </c>
      <c r="F21" s="27">
        <v>16.726400000000012</v>
      </c>
      <c r="G21" s="28" t="b">
        <f t="shared" si="0"/>
        <v>0</v>
      </c>
      <c r="H21" s="27">
        <v>1.1875</v>
      </c>
      <c r="I21" s="27" t="b">
        <f t="shared" si="1"/>
        <v>1</v>
      </c>
      <c r="J21" s="27">
        <v>1.6448036037633504</v>
      </c>
      <c r="K21" s="27" t="b">
        <f t="shared" si="2"/>
        <v>0</v>
      </c>
      <c r="L21" s="1"/>
      <c r="M21" s="1"/>
      <c r="N21" s="1"/>
      <c r="O21" s="1"/>
      <c r="P21" s="1"/>
      <c r="Q21" s="15"/>
      <c r="R21" s="15"/>
      <c r="S21" s="15"/>
      <c r="T21" s="15"/>
      <c r="U21" s="15"/>
      <c r="V21" s="15"/>
    </row>
    <row r="22" spans="1:22" s="27" customFormat="1" x14ac:dyDescent="0.3">
      <c r="A22" s="1">
        <v>33</v>
      </c>
      <c r="D22" s="27">
        <v>2407.6087000000002</v>
      </c>
      <c r="E22" s="27">
        <v>2442.3957</v>
      </c>
      <c r="F22" s="27">
        <v>34.786999999999807</v>
      </c>
      <c r="G22" s="28" t="b">
        <f t="shared" si="0"/>
        <v>0</v>
      </c>
      <c r="H22" s="27">
        <v>1.0588235855102539</v>
      </c>
      <c r="I22" s="27" t="b">
        <f t="shared" si="1"/>
        <v>1</v>
      </c>
      <c r="J22" s="27">
        <v>1.796983037951319</v>
      </c>
      <c r="K22" s="27" t="b">
        <f t="shared" si="2"/>
        <v>0</v>
      </c>
      <c r="L22" s="1"/>
      <c r="M22" s="1"/>
      <c r="N22" s="1"/>
      <c r="O22" s="1"/>
      <c r="P22" s="1"/>
      <c r="Q22" s="15"/>
      <c r="R22" s="15"/>
      <c r="S22" s="15"/>
      <c r="T22" s="15"/>
      <c r="U22" s="15"/>
      <c r="V22" s="15"/>
    </row>
    <row r="23" spans="1:22" s="27" customFormat="1" x14ac:dyDescent="0.3">
      <c r="A23" s="1">
        <v>38</v>
      </c>
      <c r="D23" s="27">
        <v>2654.9969000000001</v>
      </c>
      <c r="E23" s="27">
        <v>2666.7105999999999</v>
      </c>
      <c r="F23" s="27">
        <v>11.71369999999979</v>
      </c>
      <c r="G23" s="28" t="b">
        <f t="shared" si="0"/>
        <v>0</v>
      </c>
      <c r="H23" s="27">
        <v>1.4545454978942871</v>
      </c>
      <c r="I23" s="27" t="b">
        <f t="shared" si="1"/>
        <v>1</v>
      </c>
      <c r="J23" s="27">
        <v>1.635323938252089</v>
      </c>
      <c r="K23" s="27" t="b">
        <f t="shared" si="2"/>
        <v>0</v>
      </c>
      <c r="L23" s="1"/>
      <c r="M23" s="1"/>
      <c r="N23" s="1"/>
      <c r="O23" s="1"/>
      <c r="P23" s="1"/>
      <c r="Q23" s="15"/>
      <c r="R23" s="15"/>
      <c r="S23" s="15"/>
      <c r="T23" s="15"/>
      <c r="U23" s="15"/>
      <c r="V23" s="15"/>
    </row>
    <row r="24" spans="1:22" s="27" customFormat="1" x14ac:dyDescent="0.3">
      <c r="A24" s="1">
        <v>39</v>
      </c>
      <c r="D24" s="27">
        <v>2706.2685999999999</v>
      </c>
      <c r="E24" s="27">
        <v>2728.0248999999999</v>
      </c>
      <c r="F24" s="27">
        <v>21.75630000000001</v>
      </c>
      <c r="G24" s="28" t="b">
        <f t="shared" si="0"/>
        <v>0</v>
      </c>
      <c r="H24" s="27">
        <v>1.4285714626312256</v>
      </c>
      <c r="I24" s="27" t="b">
        <f t="shared" si="1"/>
        <v>1</v>
      </c>
      <c r="J24" s="27">
        <v>3.0311845657603365</v>
      </c>
      <c r="K24" s="27" t="b">
        <f t="shared" si="2"/>
        <v>0</v>
      </c>
      <c r="L24" s="1"/>
      <c r="M24" s="1"/>
      <c r="N24" s="1"/>
      <c r="O24" s="1"/>
      <c r="P24" s="1"/>
      <c r="Q24" s="15"/>
      <c r="R24" s="15"/>
      <c r="S24" s="15"/>
      <c r="T24" s="15"/>
      <c r="U24" s="15"/>
      <c r="V24" s="15"/>
    </row>
    <row r="25" spans="1:22" s="27" customFormat="1" x14ac:dyDescent="0.3">
      <c r="A25" s="1">
        <v>40</v>
      </c>
      <c r="D25" s="27">
        <v>2756.0468000000001</v>
      </c>
      <c r="E25" s="27">
        <v>2777.8914</v>
      </c>
      <c r="F25" s="27">
        <v>21.8445999999999</v>
      </c>
      <c r="G25" s="28" t="b">
        <f t="shared" si="0"/>
        <v>0</v>
      </c>
      <c r="H25" s="27">
        <v>1.047619104385376</v>
      </c>
      <c r="I25" s="27" t="b">
        <f t="shared" si="1"/>
        <v>1</v>
      </c>
      <c r="J25" s="27">
        <v>2.0930367591829571</v>
      </c>
      <c r="K25" s="27" t="b">
        <f t="shared" si="2"/>
        <v>0</v>
      </c>
      <c r="L25" s="1"/>
      <c r="M25" s="1"/>
      <c r="N25" s="1"/>
      <c r="O25" s="1"/>
      <c r="P25" s="1"/>
      <c r="Q25" s="15"/>
      <c r="R25" s="15"/>
      <c r="S25" s="15"/>
      <c r="T25" s="15"/>
      <c r="U25" s="15"/>
      <c r="V25" s="15"/>
    </row>
    <row r="26" spans="1:22" s="27" customFormat="1" x14ac:dyDescent="0.3">
      <c r="A26" s="1">
        <v>42</v>
      </c>
      <c r="D26" s="27">
        <v>2855.5988000000002</v>
      </c>
      <c r="E26" s="27">
        <v>2872.0853999999999</v>
      </c>
      <c r="F26" s="27">
        <v>16.486599999999726</v>
      </c>
      <c r="G26" s="28" t="b">
        <f t="shared" si="0"/>
        <v>0</v>
      </c>
      <c r="H26" s="27">
        <v>1.4375</v>
      </c>
      <c r="I26" s="27" t="b">
        <f t="shared" si="1"/>
        <v>1</v>
      </c>
      <c r="J26" s="27">
        <v>2.9647849655876208</v>
      </c>
      <c r="K26" s="27" t="b">
        <f t="shared" si="2"/>
        <v>0</v>
      </c>
      <c r="L26" s="1"/>
      <c r="M26" s="1"/>
      <c r="N26" s="1"/>
      <c r="O26" s="1"/>
      <c r="P26" s="1"/>
      <c r="Q26" s="15"/>
      <c r="R26" s="15"/>
      <c r="S26" s="15"/>
      <c r="T26" s="15"/>
      <c r="U26" s="15"/>
      <c r="V26" s="15"/>
    </row>
    <row r="27" spans="1:22" s="27" customFormat="1" x14ac:dyDescent="0.3">
      <c r="A27" s="1">
        <v>43</v>
      </c>
      <c r="D27" s="27">
        <v>2905.3755999999998</v>
      </c>
      <c r="E27" s="27">
        <v>2920.1849000000002</v>
      </c>
      <c r="F27" s="27">
        <v>14.809300000000349</v>
      </c>
      <c r="G27" s="28" t="b">
        <f t="shared" si="0"/>
        <v>0</v>
      </c>
      <c r="H27" s="27">
        <v>1.4285714626312256</v>
      </c>
      <c r="I27" s="27" t="b">
        <f t="shared" si="1"/>
        <v>1</v>
      </c>
      <c r="J27" s="27">
        <v>2.5908479522671284</v>
      </c>
      <c r="K27" s="27" t="b">
        <f t="shared" si="2"/>
        <v>0</v>
      </c>
      <c r="L27" s="1"/>
      <c r="M27" s="1"/>
      <c r="N27" s="1"/>
      <c r="O27" s="1"/>
      <c r="P27" s="1"/>
      <c r="Q27" s="15"/>
      <c r="R27" s="15"/>
      <c r="S27" s="15"/>
      <c r="T27" s="15"/>
      <c r="U27" s="15"/>
      <c r="V27" s="15"/>
    </row>
    <row r="28" spans="1:22" s="27" customFormat="1" x14ac:dyDescent="0.3">
      <c r="A28" s="1">
        <v>45</v>
      </c>
      <c r="D28" s="27">
        <v>3004.9270000000001</v>
      </c>
      <c r="E28" s="27">
        <v>3019.8742000000002</v>
      </c>
      <c r="F28" s="27">
        <v>14.947200000000066</v>
      </c>
      <c r="G28" s="28" t="b">
        <f t="shared" si="0"/>
        <v>0</v>
      </c>
      <c r="H28" s="27">
        <v>1.2142857313156128</v>
      </c>
      <c r="I28" s="27" t="b">
        <f t="shared" si="1"/>
        <v>1</v>
      </c>
      <c r="J28" s="27">
        <v>1.7468331177105658</v>
      </c>
      <c r="K28" s="27" t="b">
        <f t="shared" si="2"/>
        <v>0</v>
      </c>
      <c r="L28" s="1"/>
      <c r="M28" s="1"/>
      <c r="N28" s="1"/>
      <c r="O28" s="1"/>
      <c r="P28" s="1"/>
      <c r="Q28" s="15"/>
      <c r="R28" s="15"/>
      <c r="S28" s="15"/>
      <c r="T28" s="15"/>
      <c r="U28" s="15"/>
      <c r="V28" s="15"/>
    </row>
    <row r="29" spans="1:22" s="27" customFormat="1" x14ac:dyDescent="0.3">
      <c r="A29" s="1">
        <v>46</v>
      </c>
      <c r="D29" s="27">
        <v>3054.703</v>
      </c>
      <c r="E29" s="27">
        <v>3075.136</v>
      </c>
      <c r="F29" s="27">
        <v>20.432999999999993</v>
      </c>
      <c r="G29" s="28" t="b">
        <f t="shared" si="0"/>
        <v>0</v>
      </c>
      <c r="H29" s="27">
        <v>1.25</v>
      </c>
      <c r="I29" s="27" t="b">
        <f t="shared" si="1"/>
        <v>1</v>
      </c>
      <c r="J29" s="27">
        <v>3.1707921009936166</v>
      </c>
      <c r="K29" s="27" t="b">
        <f t="shared" si="2"/>
        <v>0</v>
      </c>
      <c r="L29" s="1"/>
      <c r="M29" s="1"/>
      <c r="N29" s="1"/>
      <c r="O29" s="1"/>
      <c r="P29" s="1"/>
      <c r="Q29" s="15"/>
      <c r="R29" s="15"/>
      <c r="S29" s="15"/>
      <c r="T29" s="15"/>
      <c r="U29" s="15"/>
      <c r="V29" s="15"/>
    </row>
    <row r="30" spans="1:22" s="27" customFormat="1" x14ac:dyDescent="0.3">
      <c r="A30" s="1">
        <v>49</v>
      </c>
      <c r="D30" s="27">
        <v>3204.0333000000001</v>
      </c>
      <c r="E30" s="27">
        <v>3235.5944</v>
      </c>
      <c r="F30" s="27">
        <v>31.561099999999897</v>
      </c>
      <c r="G30" s="28" t="b">
        <f t="shared" si="0"/>
        <v>0</v>
      </c>
      <c r="H30" s="27">
        <v>1.2258064746856689</v>
      </c>
      <c r="I30" s="27" t="b">
        <f t="shared" si="1"/>
        <v>1</v>
      </c>
      <c r="J30" s="27">
        <v>2.7096446590747143</v>
      </c>
      <c r="K30" s="27" t="b">
        <f t="shared" si="2"/>
        <v>0</v>
      </c>
      <c r="L30" s="1"/>
      <c r="M30" s="1"/>
      <c r="N30" s="1"/>
      <c r="O30" s="1"/>
      <c r="P30" s="1"/>
      <c r="Q30" s="15"/>
      <c r="R30" s="15"/>
      <c r="S30" s="15"/>
      <c r="T30" s="15"/>
      <c r="U30" s="15"/>
      <c r="V30" s="15"/>
    </row>
    <row r="31" spans="1:22" s="27" customFormat="1" x14ac:dyDescent="0.3">
      <c r="A31" s="1">
        <v>51</v>
      </c>
      <c r="D31" s="27">
        <v>3303.5855999999999</v>
      </c>
      <c r="E31" s="27">
        <v>3323.9634000000001</v>
      </c>
      <c r="F31" s="27">
        <v>20.377800000000207</v>
      </c>
      <c r="G31" s="28" t="b">
        <f t="shared" si="0"/>
        <v>0</v>
      </c>
      <c r="H31" s="27">
        <v>1.1499999761581421</v>
      </c>
      <c r="I31" s="27" t="b">
        <f t="shared" si="1"/>
        <v>1</v>
      </c>
      <c r="J31" s="27">
        <v>2.6994674583029643</v>
      </c>
      <c r="K31" s="27" t="b">
        <f t="shared" si="2"/>
        <v>0</v>
      </c>
      <c r="L31" s="1"/>
      <c r="M31" s="1"/>
      <c r="N31" s="1"/>
      <c r="O31" s="1"/>
      <c r="P31" s="1"/>
      <c r="Q31" s="15"/>
      <c r="R31" s="15"/>
      <c r="S31" s="15"/>
      <c r="T31" s="15"/>
      <c r="U31" s="15"/>
      <c r="V31" s="15"/>
    </row>
    <row r="32" spans="1:22" s="27" customFormat="1" x14ac:dyDescent="0.3">
      <c r="A32" s="1">
        <v>55</v>
      </c>
      <c r="D32" s="27">
        <v>3552.4679999999998</v>
      </c>
      <c r="E32" s="27">
        <v>3573.7159999999999</v>
      </c>
      <c r="F32" s="27">
        <v>21.248000000000047</v>
      </c>
      <c r="G32" s="28" t="b">
        <f t="shared" si="0"/>
        <v>0</v>
      </c>
      <c r="H32" s="27">
        <v>1.5499999523162842</v>
      </c>
      <c r="I32" s="27" t="b">
        <f t="shared" si="1"/>
        <v>1</v>
      </c>
      <c r="J32" s="27">
        <v>2.8548056421761787</v>
      </c>
      <c r="K32" s="27" t="b">
        <f t="shared" si="2"/>
        <v>0</v>
      </c>
      <c r="L32" s="1"/>
      <c r="M32" s="1"/>
      <c r="N32" s="1"/>
      <c r="O32" s="1"/>
      <c r="P32" s="1"/>
      <c r="Q32" s="15"/>
      <c r="R32" s="15"/>
      <c r="S32" s="15"/>
      <c r="T32" s="15"/>
      <c r="U32" s="15"/>
      <c r="V32" s="15"/>
    </row>
    <row r="33" spans="1:22" s="27" customFormat="1" x14ac:dyDescent="0.3">
      <c r="A33" s="1">
        <v>56</v>
      </c>
      <c r="D33" s="27">
        <v>3602.2438999999999</v>
      </c>
      <c r="E33" s="27">
        <v>3623.1288</v>
      </c>
      <c r="F33" s="27">
        <v>20.884900000000016</v>
      </c>
      <c r="G33" s="28" t="b">
        <f t="shared" si="0"/>
        <v>0</v>
      </c>
      <c r="H33" s="27">
        <v>1.1499999761581421</v>
      </c>
      <c r="I33" s="27" t="b">
        <f t="shared" si="1"/>
        <v>1</v>
      </c>
      <c r="J33" s="27">
        <v>1.7568333010201755</v>
      </c>
      <c r="K33" s="27" t="b">
        <f t="shared" si="2"/>
        <v>0</v>
      </c>
      <c r="L33" s="1"/>
      <c r="M33" s="1"/>
      <c r="N33" s="1"/>
      <c r="O33" s="1"/>
      <c r="P33" s="1"/>
      <c r="Q33" s="15"/>
      <c r="R33" s="15"/>
      <c r="S33" s="15"/>
      <c r="T33" s="15"/>
      <c r="U33" s="15"/>
      <c r="V33" s="15"/>
    </row>
    <row r="34" spans="1:22" s="27" customFormat="1" x14ac:dyDescent="0.3">
      <c r="A34" s="1">
        <v>57</v>
      </c>
      <c r="D34" s="27">
        <v>3652.0194000000001</v>
      </c>
      <c r="E34" s="27">
        <v>3669.4789999999998</v>
      </c>
      <c r="F34" s="27">
        <v>17.459599999999682</v>
      </c>
      <c r="G34" s="28" t="b">
        <f t="shared" ref="G34:G65" si="3">F34&gt;47.81</f>
        <v>0</v>
      </c>
      <c r="H34" s="27">
        <v>1.25</v>
      </c>
      <c r="I34" s="27" t="b">
        <f t="shared" ref="I34:I65" si="4">H34&gt;1</f>
        <v>1</v>
      </c>
      <c r="J34" s="27">
        <v>2.6523623554743718</v>
      </c>
      <c r="K34" s="27" t="b">
        <f t="shared" ref="K34:K65" si="5">J34&gt;3.8</f>
        <v>0</v>
      </c>
      <c r="L34" s="1"/>
      <c r="M34" s="1"/>
      <c r="N34" s="1"/>
      <c r="O34" s="1"/>
      <c r="P34" s="1"/>
      <c r="Q34" s="15"/>
      <c r="R34" s="15"/>
      <c r="S34" s="15"/>
      <c r="T34" s="15"/>
      <c r="U34" s="15"/>
      <c r="V34" s="15"/>
    </row>
    <row r="35" spans="1:22" s="27" customFormat="1" x14ac:dyDescent="0.3">
      <c r="A35" s="1">
        <v>59</v>
      </c>
      <c r="D35" s="27">
        <v>3751.5731000000001</v>
      </c>
      <c r="E35" s="27">
        <v>3770.0198999999998</v>
      </c>
      <c r="F35" s="27">
        <v>18.446799999999712</v>
      </c>
      <c r="G35" s="28" t="b">
        <f t="shared" si="3"/>
        <v>0</v>
      </c>
      <c r="H35" s="27">
        <v>1.6111111640930176</v>
      </c>
      <c r="I35" s="27" t="b">
        <f t="shared" si="4"/>
        <v>1</v>
      </c>
      <c r="J35" s="27">
        <v>3.1037116741229278</v>
      </c>
      <c r="K35" s="27" t="b">
        <f t="shared" si="5"/>
        <v>0</v>
      </c>
      <c r="L35" s="1"/>
      <c r="M35" s="1"/>
      <c r="N35" s="1"/>
      <c r="O35" s="1"/>
      <c r="P35" s="1"/>
      <c r="Q35" s="15"/>
      <c r="R35" s="15"/>
      <c r="S35" s="15"/>
      <c r="T35" s="15"/>
      <c r="U35" s="15"/>
      <c r="V35" s="15"/>
    </row>
    <row r="36" spans="1:22" s="27" customFormat="1" x14ac:dyDescent="0.3">
      <c r="A36" s="1">
        <v>62</v>
      </c>
      <c r="D36" s="27">
        <v>3900.9022</v>
      </c>
      <c r="E36" s="27">
        <v>3917.2361999999998</v>
      </c>
      <c r="F36" s="27">
        <v>16.333999999999833</v>
      </c>
      <c r="G36" s="28" t="b">
        <f t="shared" si="3"/>
        <v>0</v>
      </c>
      <c r="H36" s="27">
        <v>1.1333333253860474</v>
      </c>
      <c r="I36" s="27" t="b">
        <f t="shared" si="4"/>
        <v>1</v>
      </c>
      <c r="J36" s="27">
        <v>2.4672224879737943</v>
      </c>
      <c r="K36" s="27" t="b">
        <f t="shared" si="5"/>
        <v>0</v>
      </c>
      <c r="L36" s="1"/>
      <c r="M36" s="1"/>
      <c r="N36" s="1"/>
      <c r="O36" s="1"/>
      <c r="P36" s="1"/>
      <c r="Q36" s="15"/>
      <c r="R36" s="15"/>
      <c r="S36" s="15"/>
      <c r="T36" s="15"/>
      <c r="U36" s="15"/>
      <c r="V36" s="15"/>
    </row>
    <row r="37" spans="1:22" s="27" customFormat="1" x14ac:dyDescent="0.3">
      <c r="A37" s="1">
        <v>63</v>
      </c>
      <c r="D37" s="27">
        <v>3950.6777000000002</v>
      </c>
      <c r="E37" s="27">
        <v>3968.9904000000001</v>
      </c>
      <c r="F37" s="27">
        <v>18.31269999999995</v>
      </c>
      <c r="G37" s="28" t="b">
        <f t="shared" si="3"/>
        <v>0</v>
      </c>
      <c r="H37" s="27">
        <v>1.1764706373214722</v>
      </c>
      <c r="I37" s="27" t="b">
        <f t="shared" si="4"/>
        <v>1</v>
      </c>
      <c r="J37" s="27">
        <v>1.9282598290496362</v>
      </c>
      <c r="K37" s="27" t="b">
        <f t="shared" si="5"/>
        <v>0</v>
      </c>
      <c r="L37" s="1"/>
      <c r="M37" s="1"/>
      <c r="N37" s="1"/>
      <c r="O37" s="1"/>
      <c r="P37" s="1"/>
      <c r="Q37" s="15"/>
      <c r="R37" s="15"/>
      <c r="S37" s="15"/>
      <c r="T37" s="15"/>
      <c r="U37" s="15"/>
      <c r="V37" s="15"/>
    </row>
    <row r="38" spans="1:22" s="27" customFormat="1" x14ac:dyDescent="0.3">
      <c r="A38" s="1">
        <v>64</v>
      </c>
      <c r="D38" s="27">
        <v>4000.4546</v>
      </c>
      <c r="E38" s="27">
        <v>4022.3207000000002</v>
      </c>
      <c r="F38" s="27">
        <v>21.866100000000188</v>
      </c>
      <c r="G38" s="28" t="b">
        <f t="shared" si="3"/>
        <v>0</v>
      </c>
      <c r="H38" s="27">
        <v>1.1428571939468384</v>
      </c>
      <c r="I38" s="27" t="b">
        <f t="shared" si="4"/>
        <v>1</v>
      </c>
      <c r="J38" s="27">
        <v>2.15202134222121</v>
      </c>
      <c r="K38" s="27" t="b">
        <f t="shared" si="5"/>
        <v>0</v>
      </c>
      <c r="L38" s="1"/>
      <c r="M38" s="1"/>
      <c r="N38" s="1"/>
      <c r="O38" s="1"/>
      <c r="P38" s="1"/>
      <c r="Q38" s="15"/>
      <c r="R38" s="15"/>
      <c r="S38" s="15"/>
      <c r="T38" s="15"/>
      <c r="U38" s="15"/>
      <c r="V38" s="15"/>
    </row>
    <row r="39" spans="1:22" s="27" customFormat="1" x14ac:dyDescent="0.3">
      <c r="A39" s="1">
        <v>65</v>
      </c>
      <c r="D39" s="27">
        <v>4050.2280999999998</v>
      </c>
      <c r="E39" s="27">
        <v>4069.4603000000002</v>
      </c>
      <c r="F39" s="27">
        <v>19.232200000000375</v>
      </c>
      <c r="G39" s="28" t="b">
        <f t="shared" si="3"/>
        <v>0</v>
      </c>
      <c r="H39" s="27">
        <v>1.1666666269302368</v>
      </c>
      <c r="I39" s="27" t="b">
        <f t="shared" si="4"/>
        <v>1</v>
      </c>
      <c r="J39" s="27">
        <v>1.8861061956831557</v>
      </c>
      <c r="K39" s="27" t="b">
        <f t="shared" si="5"/>
        <v>0</v>
      </c>
      <c r="L39" s="1"/>
      <c r="M39" s="1"/>
      <c r="N39" s="1"/>
      <c r="O39" s="1"/>
      <c r="P39" s="1"/>
      <c r="Q39" s="15"/>
      <c r="R39" s="15"/>
      <c r="S39" s="15"/>
      <c r="T39" s="15"/>
      <c r="U39" s="15"/>
      <c r="V39" s="15"/>
    </row>
    <row r="40" spans="1:22" s="27" customFormat="1" x14ac:dyDescent="0.3">
      <c r="A40" s="1">
        <v>68</v>
      </c>
      <c r="D40" s="27">
        <v>4199.5577999999996</v>
      </c>
      <c r="E40" s="27">
        <v>4219.1077999999998</v>
      </c>
      <c r="F40" s="27">
        <v>19.550000000000182</v>
      </c>
      <c r="G40" s="28" t="b">
        <f t="shared" si="3"/>
        <v>0</v>
      </c>
      <c r="H40" s="27">
        <v>1.2105263471603394</v>
      </c>
      <c r="I40" s="27" t="b">
        <f t="shared" si="4"/>
        <v>1</v>
      </c>
      <c r="J40" s="27">
        <v>2.3169553145183048</v>
      </c>
      <c r="K40" s="27" t="b">
        <f t="shared" si="5"/>
        <v>0</v>
      </c>
      <c r="L40" s="1"/>
      <c r="M40" s="1"/>
      <c r="N40" s="1"/>
      <c r="O40" s="1"/>
      <c r="P40" s="1"/>
      <c r="Q40" s="15"/>
      <c r="R40" s="15"/>
      <c r="S40" s="15"/>
      <c r="T40" s="15"/>
      <c r="U40" s="15"/>
      <c r="V40" s="15"/>
    </row>
    <row r="41" spans="1:22" s="27" customFormat="1" x14ac:dyDescent="0.3">
      <c r="A41" s="1">
        <v>69</v>
      </c>
      <c r="D41" s="27">
        <v>4249.3263999999999</v>
      </c>
      <c r="E41" s="27">
        <v>4261.7721000000001</v>
      </c>
      <c r="F41" s="27">
        <v>12.445700000000215</v>
      </c>
      <c r="G41" s="28" t="b">
        <f t="shared" si="3"/>
        <v>0</v>
      </c>
      <c r="H41" s="27">
        <v>1.4545454978942871</v>
      </c>
      <c r="I41" s="27" t="b">
        <f t="shared" si="4"/>
        <v>1</v>
      </c>
      <c r="J41" s="27">
        <v>2.5559063109962534</v>
      </c>
      <c r="K41" s="27" t="b">
        <f t="shared" si="5"/>
        <v>0</v>
      </c>
      <c r="L41" s="1"/>
      <c r="M41" s="1"/>
      <c r="N41" s="1"/>
      <c r="O41" s="1"/>
      <c r="P41" s="1"/>
      <c r="Q41" s="15"/>
      <c r="R41" s="15"/>
      <c r="S41" s="15"/>
      <c r="T41" s="15"/>
      <c r="U41" s="15"/>
      <c r="V41" s="15"/>
    </row>
    <row r="42" spans="1:22" s="27" customFormat="1" x14ac:dyDescent="0.3">
      <c r="A42" s="1">
        <v>70</v>
      </c>
      <c r="D42" s="27">
        <v>4299.1104999999998</v>
      </c>
      <c r="E42" s="27">
        <v>4318.2470000000003</v>
      </c>
      <c r="F42" s="27">
        <v>19.136500000000524</v>
      </c>
      <c r="G42" s="28" t="b">
        <f t="shared" si="3"/>
        <v>0</v>
      </c>
      <c r="H42" s="27">
        <v>1.0555555820465088</v>
      </c>
      <c r="I42" s="27" t="b">
        <f t="shared" si="4"/>
        <v>1</v>
      </c>
      <c r="J42" s="27">
        <v>2.1821329415967381</v>
      </c>
      <c r="K42" s="27" t="b">
        <f t="shared" si="5"/>
        <v>0</v>
      </c>
      <c r="L42" s="1"/>
      <c r="M42" s="1"/>
      <c r="N42" s="1"/>
      <c r="O42" s="1"/>
      <c r="P42" s="1"/>
      <c r="Q42" s="15"/>
      <c r="R42" s="15"/>
      <c r="S42" s="15"/>
      <c r="T42" s="15"/>
      <c r="U42" s="15"/>
      <c r="V42" s="15"/>
    </row>
    <row r="43" spans="1:22" s="27" customFormat="1" x14ac:dyDescent="0.3">
      <c r="A43" s="1">
        <v>71</v>
      </c>
      <c r="D43" s="27">
        <v>4348.8872000000001</v>
      </c>
      <c r="E43" s="27">
        <v>4365.1772000000001</v>
      </c>
      <c r="F43" s="27">
        <v>16.289999999999964</v>
      </c>
      <c r="G43" s="28" t="b">
        <f t="shared" si="3"/>
        <v>0</v>
      </c>
      <c r="H43" s="27">
        <v>1.2666666507720947</v>
      </c>
      <c r="I43" s="27" t="b">
        <f t="shared" si="4"/>
        <v>1</v>
      </c>
      <c r="J43" s="27">
        <v>2.2351150275299556</v>
      </c>
      <c r="K43" s="27" t="b">
        <f t="shared" si="5"/>
        <v>0</v>
      </c>
      <c r="L43" s="1"/>
      <c r="M43" s="1"/>
      <c r="N43" s="1"/>
      <c r="O43" s="1"/>
      <c r="P43" s="1"/>
      <c r="Q43" s="15"/>
      <c r="R43" s="15"/>
      <c r="S43" s="15"/>
      <c r="T43" s="15"/>
      <c r="U43" s="15"/>
      <c r="V43" s="15"/>
    </row>
    <row r="44" spans="1:22" s="27" customFormat="1" x14ac:dyDescent="0.3">
      <c r="A44" s="1">
        <v>72</v>
      </c>
      <c r="D44" s="27">
        <v>4398.6643999999997</v>
      </c>
      <c r="E44" s="27">
        <v>4418.0878000000002</v>
      </c>
      <c r="F44" s="27">
        <v>19.423400000000584</v>
      </c>
      <c r="G44" s="28" t="b">
        <f t="shared" si="3"/>
        <v>0</v>
      </c>
      <c r="H44" s="27">
        <v>1.4444444179534912</v>
      </c>
      <c r="I44" s="27" t="b">
        <f t="shared" si="4"/>
        <v>1</v>
      </c>
      <c r="J44" s="27">
        <v>2.2563945877466653</v>
      </c>
      <c r="K44" s="27" t="b">
        <f t="shared" si="5"/>
        <v>0</v>
      </c>
      <c r="L44" s="1"/>
      <c r="M44" s="1"/>
      <c r="N44" s="1"/>
      <c r="O44" s="1"/>
      <c r="P44" s="1"/>
      <c r="Q44" s="15"/>
      <c r="R44" s="15"/>
      <c r="S44" s="15"/>
      <c r="T44" s="15"/>
      <c r="U44" s="15"/>
      <c r="V44" s="15"/>
    </row>
    <row r="45" spans="1:22" s="27" customFormat="1" x14ac:dyDescent="0.3">
      <c r="A45" s="1">
        <v>73</v>
      </c>
      <c r="D45" s="27">
        <v>4448.4309999999996</v>
      </c>
      <c r="E45" s="27">
        <v>4464.0990000000002</v>
      </c>
      <c r="F45" s="27">
        <v>15.668000000000575</v>
      </c>
      <c r="G45" s="28" t="b">
        <f t="shared" si="3"/>
        <v>0</v>
      </c>
      <c r="H45" s="27">
        <v>1.3333333730697632</v>
      </c>
      <c r="I45" s="27" t="b">
        <f t="shared" si="4"/>
        <v>1</v>
      </c>
      <c r="J45" s="27">
        <v>1.8442597729147627</v>
      </c>
      <c r="K45" s="27" t="b">
        <f t="shared" si="5"/>
        <v>0</v>
      </c>
      <c r="L45" s="1"/>
      <c r="M45" s="1"/>
      <c r="N45" s="1"/>
      <c r="O45" s="1"/>
      <c r="P45" s="1"/>
      <c r="Q45" s="15"/>
      <c r="R45" s="15"/>
      <c r="S45" s="15"/>
      <c r="T45" s="15"/>
      <c r="U45" s="15"/>
      <c r="V45" s="15"/>
    </row>
    <row r="46" spans="1:22" s="27" customFormat="1" x14ac:dyDescent="0.3">
      <c r="A46" s="1">
        <v>74</v>
      </c>
      <c r="D46" s="27">
        <v>4498.2175999999999</v>
      </c>
      <c r="E46" s="27">
        <v>4519.8459999999995</v>
      </c>
      <c r="F46" s="27">
        <v>21.628399999999601</v>
      </c>
      <c r="G46" s="28" t="b">
        <f t="shared" si="3"/>
        <v>0</v>
      </c>
      <c r="H46" s="27">
        <v>1.1428571939468384</v>
      </c>
      <c r="I46" s="27" t="b">
        <f t="shared" si="4"/>
        <v>1</v>
      </c>
      <c r="J46" s="27">
        <v>1.941491965229206</v>
      </c>
      <c r="K46" s="27" t="b">
        <f t="shared" si="5"/>
        <v>0</v>
      </c>
      <c r="L46" s="1"/>
      <c r="M46" s="1"/>
      <c r="N46" s="1"/>
      <c r="O46" s="1"/>
      <c r="P46" s="1"/>
      <c r="Q46" s="15"/>
      <c r="R46" s="15"/>
      <c r="S46" s="15"/>
      <c r="T46" s="15"/>
      <c r="U46" s="15"/>
      <c r="V46" s="15"/>
    </row>
    <row r="47" spans="1:22" s="27" customFormat="1" x14ac:dyDescent="0.3">
      <c r="A47" s="1">
        <v>76</v>
      </c>
      <c r="D47" s="27">
        <v>4597.7678999999998</v>
      </c>
      <c r="E47" s="27">
        <v>4615.7910000000002</v>
      </c>
      <c r="F47" s="27">
        <v>18.023100000000341</v>
      </c>
      <c r="G47" s="28" t="b">
        <f t="shared" si="3"/>
        <v>0</v>
      </c>
      <c r="H47" s="27">
        <v>1.529411792755127</v>
      </c>
      <c r="I47" s="27" t="b">
        <f t="shared" si="4"/>
        <v>1</v>
      </c>
      <c r="J47" s="27">
        <v>2.6105699542884739</v>
      </c>
      <c r="K47" s="27" t="b">
        <f t="shared" si="5"/>
        <v>0</v>
      </c>
      <c r="L47" s="1"/>
      <c r="M47" s="1"/>
      <c r="N47" s="1"/>
      <c r="O47" s="1"/>
      <c r="P47" s="1"/>
      <c r="Q47" s="15"/>
      <c r="R47" s="15"/>
      <c r="S47" s="15"/>
      <c r="T47" s="15"/>
      <c r="U47" s="15"/>
      <c r="V47" s="15"/>
    </row>
    <row r="48" spans="1:22" s="27" customFormat="1" x14ac:dyDescent="0.3">
      <c r="A48" s="1">
        <v>78</v>
      </c>
      <c r="D48" s="27">
        <v>4846.6575000000003</v>
      </c>
      <c r="E48" s="27">
        <v>4863.2569000000003</v>
      </c>
      <c r="F48" s="27">
        <v>16.59940000000006</v>
      </c>
      <c r="G48" s="28" t="b">
        <f t="shared" si="3"/>
        <v>0</v>
      </c>
      <c r="H48" s="27">
        <v>1.0625</v>
      </c>
      <c r="I48" s="27" t="b">
        <f t="shared" si="4"/>
        <v>1</v>
      </c>
      <c r="J48" s="27">
        <v>1.9617984084357589</v>
      </c>
      <c r="K48" s="28" t="b">
        <f t="shared" si="5"/>
        <v>0</v>
      </c>
      <c r="L48" s="1"/>
      <c r="M48" s="1"/>
      <c r="N48" s="1"/>
      <c r="O48" s="1"/>
      <c r="P48" s="1"/>
      <c r="Q48" s="15"/>
      <c r="R48" s="15"/>
      <c r="S48" s="15"/>
      <c r="T48" s="15"/>
      <c r="U48" s="15"/>
      <c r="V48" s="15"/>
    </row>
    <row r="49" spans="1:22" s="27" customFormat="1" x14ac:dyDescent="0.3">
      <c r="A49" s="1">
        <v>84</v>
      </c>
      <c r="D49" s="27">
        <v>5543.4898999999996</v>
      </c>
      <c r="E49" s="27">
        <v>5557.9807000000001</v>
      </c>
      <c r="F49" s="27">
        <v>14.49080000000049</v>
      </c>
      <c r="G49" s="28" t="b">
        <f t="shared" si="3"/>
        <v>0</v>
      </c>
      <c r="H49" s="27">
        <v>1.076923131942749</v>
      </c>
      <c r="I49" s="27" t="b">
        <f t="shared" si="4"/>
        <v>1</v>
      </c>
      <c r="J49" s="27">
        <v>1.4637472955575213</v>
      </c>
      <c r="K49" s="28" t="b">
        <f t="shared" si="5"/>
        <v>0</v>
      </c>
      <c r="L49" s="1"/>
      <c r="M49" s="1"/>
      <c r="N49" s="1"/>
      <c r="O49" s="1"/>
      <c r="P49" s="1"/>
      <c r="Q49" s="15"/>
      <c r="R49" s="15"/>
      <c r="S49" s="15"/>
      <c r="T49" s="15"/>
      <c r="U49" s="15"/>
      <c r="V49" s="15"/>
    </row>
    <row r="50" spans="1:22" s="27" customFormat="1" x14ac:dyDescent="0.3">
      <c r="A50" s="1">
        <v>93</v>
      </c>
      <c r="D50" s="27">
        <v>6887.4486999999999</v>
      </c>
      <c r="E50" s="27">
        <v>6900.7676000000001</v>
      </c>
      <c r="F50" s="27">
        <v>13.318900000000212</v>
      </c>
      <c r="G50" s="28" t="b">
        <f t="shared" si="3"/>
        <v>0</v>
      </c>
      <c r="H50" s="27">
        <v>1.076923131942749</v>
      </c>
      <c r="I50" s="27" t="b">
        <f t="shared" si="4"/>
        <v>1</v>
      </c>
      <c r="J50" s="27">
        <v>2.2896255306056905</v>
      </c>
      <c r="K50" s="28" t="b">
        <f t="shared" si="5"/>
        <v>0</v>
      </c>
      <c r="L50" s="1"/>
      <c r="M50" s="1"/>
      <c r="N50" s="1"/>
      <c r="O50" s="1"/>
      <c r="P50" s="1"/>
      <c r="Q50" s="15"/>
      <c r="R50" s="15"/>
      <c r="S50" s="15"/>
      <c r="T50" s="15"/>
      <c r="U50" s="15"/>
      <c r="V50" s="15"/>
    </row>
    <row r="51" spans="1:22" s="43" customFormat="1" ht="15" x14ac:dyDescent="0.25">
      <c r="A51" s="66">
        <v>29</v>
      </c>
      <c r="B51" s="67"/>
      <c r="C51" s="67"/>
      <c r="D51" s="67">
        <v>2206.2530999999999</v>
      </c>
      <c r="E51" s="67">
        <v>2268.6417999999999</v>
      </c>
      <c r="F51" s="67">
        <v>62.388699999999972</v>
      </c>
      <c r="G51" s="66" t="b">
        <f t="shared" si="3"/>
        <v>1</v>
      </c>
      <c r="H51" s="67">
        <v>0.67213112115859985</v>
      </c>
      <c r="I51" s="67" t="b">
        <f t="shared" si="4"/>
        <v>0</v>
      </c>
      <c r="J51" s="67">
        <v>1.0980841145667868</v>
      </c>
      <c r="K51" s="67" t="b">
        <f t="shared" si="5"/>
        <v>0</v>
      </c>
      <c r="L51" s="38"/>
      <c r="M51" s="38"/>
      <c r="N51" s="38"/>
      <c r="O51" s="38"/>
      <c r="P51" s="38"/>
      <c r="Q51" s="53"/>
      <c r="R51" s="53"/>
      <c r="S51" s="53"/>
      <c r="T51" s="53"/>
      <c r="U51" s="53"/>
      <c r="V51" s="53"/>
    </row>
    <row r="52" spans="1:22" s="27" customFormat="1" x14ac:dyDescent="0.3">
      <c r="A52" s="1">
        <v>2</v>
      </c>
      <c r="D52" s="27">
        <v>299.61950000000002</v>
      </c>
      <c r="E52" s="27">
        <v>317.2242</v>
      </c>
      <c r="F52" s="27">
        <v>17.60469999999998</v>
      </c>
      <c r="G52" s="28" t="b">
        <f t="shared" si="3"/>
        <v>0</v>
      </c>
      <c r="H52" s="27">
        <v>0.3333333432674408</v>
      </c>
      <c r="I52" s="27" t="b">
        <f t="shared" si="4"/>
        <v>0</v>
      </c>
      <c r="J52" s="27">
        <v>0.93258326124346524</v>
      </c>
      <c r="K52" s="27" t="b">
        <f t="shared" si="5"/>
        <v>0</v>
      </c>
      <c r="L52" s="1"/>
      <c r="M52" s="1"/>
      <c r="N52" s="1"/>
      <c r="O52" s="1"/>
      <c r="P52" s="1"/>
      <c r="Q52" s="15"/>
      <c r="R52" s="15"/>
      <c r="S52" s="15"/>
      <c r="T52" s="15"/>
      <c r="U52" s="15"/>
      <c r="V52" s="15"/>
    </row>
    <row r="53" spans="1:22" s="27" customFormat="1" x14ac:dyDescent="0.3">
      <c r="A53" s="1">
        <v>3</v>
      </c>
      <c r="D53" s="27">
        <v>456.23009999999999</v>
      </c>
      <c r="E53" s="27">
        <v>474.78199999999998</v>
      </c>
      <c r="F53" s="27">
        <v>18.551899999999989</v>
      </c>
      <c r="G53" s="28" t="b">
        <f t="shared" si="3"/>
        <v>0</v>
      </c>
      <c r="H53" s="27">
        <v>0.35294118523597717</v>
      </c>
      <c r="I53" s="27" t="b">
        <f t="shared" si="4"/>
        <v>0</v>
      </c>
      <c r="J53" s="27">
        <v>1.7387335902164271</v>
      </c>
      <c r="K53" s="27" t="b">
        <f t="shared" si="5"/>
        <v>0</v>
      </c>
      <c r="L53" s="1"/>
      <c r="M53" s="1"/>
      <c r="N53" s="1"/>
      <c r="O53" s="1"/>
      <c r="P53" s="1"/>
      <c r="Q53" s="15"/>
      <c r="R53" s="15"/>
      <c r="S53" s="15"/>
      <c r="T53" s="15"/>
      <c r="U53" s="15"/>
      <c r="V53" s="15"/>
    </row>
    <row r="54" spans="1:22" s="27" customFormat="1" x14ac:dyDescent="0.3">
      <c r="A54" s="1">
        <v>4</v>
      </c>
      <c r="D54" s="27">
        <v>501.98219999999998</v>
      </c>
      <c r="E54" s="27">
        <v>525.53740000000005</v>
      </c>
      <c r="F54" s="27">
        <v>23.55520000000007</v>
      </c>
      <c r="G54" s="28" t="b">
        <f t="shared" si="3"/>
        <v>0</v>
      </c>
      <c r="H54" s="27">
        <v>0.39130434393882751</v>
      </c>
      <c r="I54" s="27" t="b">
        <f t="shared" si="4"/>
        <v>0</v>
      </c>
      <c r="J54" s="27">
        <v>1.2791024820369932</v>
      </c>
      <c r="K54" s="27" t="b">
        <f t="shared" si="5"/>
        <v>0</v>
      </c>
      <c r="L54" s="1"/>
      <c r="M54" s="1"/>
      <c r="N54" s="1"/>
      <c r="O54" s="1"/>
      <c r="P54" s="1"/>
      <c r="Q54" s="15"/>
      <c r="R54" s="15"/>
      <c r="S54" s="15"/>
      <c r="T54" s="15"/>
      <c r="U54" s="15"/>
      <c r="V54" s="15"/>
    </row>
    <row r="55" spans="1:22" s="27" customFormat="1" x14ac:dyDescent="0.3">
      <c r="A55" s="1">
        <v>5</v>
      </c>
      <c r="D55" s="27">
        <v>604.76160000000004</v>
      </c>
      <c r="E55" s="27">
        <v>615.8904</v>
      </c>
      <c r="F55" s="27">
        <v>11.128799999999956</v>
      </c>
      <c r="G55" s="28" t="b">
        <f t="shared" si="3"/>
        <v>0</v>
      </c>
      <c r="H55" s="27">
        <v>0.54545456171035767</v>
      </c>
      <c r="I55" s="27" t="b">
        <f t="shared" si="4"/>
        <v>0</v>
      </c>
      <c r="J55" s="27">
        <v>1.7453205996817582</v>
      </c>
      <c r="K55" s="27" t="b">
        <f t="shared" si="5"/>
        <v>0</v>
      </c>
      <c r="L55" s="1"/>
      <c r="M55" s="1"/>
      <c r="N55" s="1"/>
      <c r="O55" s="1"/>
      <c r="P55" s="1"/>
      <c r="Q55" s="15"/>
      <c r="R55" s="15"/>
      <c r="S55" s="15"/>
      <c r="T55" s="15"/>
      <c r="U55" s="15"/>
      <c r="V55" s="15"/>
    </row>
    <row r="56" spans="1:22" s="27" customFormat="1" x14ac:dyDescent="0.3">
      <c r="A56" s="1">
        <v>6</v>
      </c>
      <c r="D56" s="27">
        <v>746.26030000000003</v>
      </c>
      <c r="E56" s="27">
        <v>765.22149999999999</v>
      </c>
      <c r="F56" s="27">
        <v>18.961199999999963</v>
      </c>
      <c r="G56" s="28" t="b">
        <f t="shared" si="3"/>
        <v>0</v>
      </c>
      <c r="H56" s="27">
        <v>0.3684210479259491</v>
      </c>
      <c r="I56" s="27" t="b">
        <f t="shared" si="4"/>
        <v>0</v>
      </c>
      <c r="J56" s="27">
        <v>1.1862925198788843</v>
      </c>
      <c r="K56" s="27" t="b">
        <f t="shared" si="5"/>
        <v>0</v>
      </c>
      <c r="L56" s="1"/>
      <c r="M56" s="1"/>
      <c r="N56" s="1"/>
      <c r="O56" s="1"/>
      <c r="P56" s="1"/>
      <c r="Q56" s="15"/>
      <c r="R56" s="15"/>
      <c r="S56" s="15"/>
      <c r="T56" s="15"/>
      <c r="U56" s="15"/>
      <c r="V56" s="15"/>
    </row>
    <row r="57" spans="1:22" s="27" customFormat="1" x14ac:dyDescent="0.3">
      <c r="A57" s="1">
        <v>7</v>
      </c>
      <c r="D57" s="27">
        <v>806.55529999999999</v>
      </c>
      <c r="E57" s="27">
        <v>825.30560000000003</v>
      </c>
      <c r="F57" s="27">
        <v>18.750300000000038</v>
      </c>
      <c r="G57" s="28" t="b">
        <f t="shared" si="3"/>
        <v>0</v>
      </c>
      <c r="H57" s="27">
        <v>0.3888888955116272</v>
      </c>
      <c r="I57" s="27" t="b">
        <f t="shared" si="4"/>
        <v>0</v>
      </c>
      <c r="J57" s="27">
        <v>0.54169056412927352</v>
      </c>
      <c r="K57" s="27" t="b">
        <f t="shared" si="5"/>
        <v>0</v>
      </c>
      <c r="L57" s="1"/>
      <c r="M57" s="1"/>
      <c r="N57" s="1"/>
      <c r="O57" s="1"/>
      <c r="P57" s="1"/>
      <c r="Q57" s="15"/>
      <c r="R57" s="15"/>
      <c r="S57" s="15"/>
      <c r="T57" s="15"/>
      <c r="U57" s="15"/>
      <c r="V57" s="15"/>
    </row>
    <row r="58" spans="1:22" s="27" customFormat="1" x14ac:dyDescent="0.3">
      <c r="A58" s="1">
        <v>8</v>
      </c>
      <c r="D58" s="27">
        <v>1003.2676</v>
      </c>
      <c r="E58" s="27">
        <v>1013.1543</v>
      </c>
      <c r="F58" s="27">
        <v>9.8867000000000189</v>
      </c>
      <c r="G58" s="28" t="b">
        <f t="shared" si="3"/>
        <v>0</v>
      </c>
      <c r="H58" s="27">
        <v>0.54545456171035767</v>
      </c>
      <c r="I58" s="27" t="b">
        <f t="shared" si="4"/>
        <v>0</v>
      </c>
      <c r="J58" s="27">
        <v>1.0809963787060279</v>
      </c>
      <c r="K58" s="27" t="b">
        <f t="shared" si="5"/>
        <v>0</v>
      </c>
      <c r="L58" s="1"/>
      <c r="M58" s="1"/>
      <c r="N58" s="1"/>
      <c r="O58" s="1"/>
      <c r="P58" s="1"/>
      <c r="Q58" s="15"/>
      <c r="R58" s="15"/>
      <c r="S58" s="15"/>
      <c r="T58" s="15"/>
      <c r="U58" s="15"/>
      <c r="V58" s="15"/>
    </row>
    <row r="59" spans="1:22" s="27" customFormat="1" x14ac:dyDescent="0.3">
      <c r="A59" s="1">
        <v>9</v>
      </c>
      <c r="D59" s="27">
        <v>1055.3015</v>
      </c>
      <c r="E59" s="27">
        <v>1069.1953000000001</v>
      </c>
      <c r="F59" s="27">
        <v>13.893800000000056</v>
      </c>
      <c r="G59" s="28" t="b">
        <f t="shared" si="3"/>
        <v>0</v>
      </c>
      <c r="H59" s="27">
        <v>0.61538463830947876</v>
      </c>
      <c r="I59" s="27" t="b">
        <f t="shared" si="4"/>
        <v>0</v>
      </c>
      <c r="J59" s="27">
        <v>1.4672454769612753</v>
      </c>
      <c r="K59" s="27" t="b">
        <f t="shared" si="5"/>
        <v>0</v>
      </c>
      <c r="L59" s="1"/>
      <c r="M59" s="1"/>
      <c r="N59" s="1"/>
      <c r="O59" s="1"/>
      <c r="P59" s="1"/>
      <c r="Q59" s="15"/>
      <c r="R59" s="15"/>
      <c r="S59" s="15"/>
      <c r="T59" s="15"/>
      <c r="U59" s="15"/>
      <c r="V59" s="15"/>
    </row>
    <row r="60" spans="1:22" s="27" customFormat="1" x14ac:dyDescent="0.3">
      <c r="A60" s="64">
        <v>10</v>
      </c>
      <c r="B60" s="52"/>
      <c r="C60" s="52"/>
      <c r="D60" s="52">
        <v>1099.0139999999999</v>
      </c>
      <c r="E60" s="52">
        <v>1117.8231000000001</v>
      </c>
      <c r="F60" s="52">
        <v>18.809100000000171</v>
      </c>
      <c r="G60" s="65" t="b">
        <f t="shared" si="3"/>
        <v>0</v>
      </c>
      <c r="H60" s="52">
        <v>0.52941179275512695</v>
      </c>
      <c r="I60" s="52" t="b">
        <f t="shared" si="4"/>
        <v>0</v>
      </c>
      <c r="J60" s="52">
        <v>1.1728387167608565</v>
      </c>
      <c r="K60" s="52" t="b">
        <f t="shared" si="5"/>
        <v>0</v>
      </c>
      <c r="L60" s="1"/>
      <c r="M60" s="1"/>
      <c r="N60" s="1"/>
      <c r="O60" s="1"/>
      <c r="P60" s="1"/>
      <c r="Q60" s="15"/>
      <c r="R60" s="15"/>
      <c r="S60" s="15"/>
      <c r="T60" s="15"/>
      <c r="U60" s="15"/>
      <c r="V60" s="15"/>
    </row>
    <row r="61" spans="1:22" s="27" customFormat="1" x14ac:dyDescent="0.3">
      <c r="A61" s="1">
        <v>11</v>
      </c>
      <c r="D61" s="27">
        <v>1212.9737</v>
      </c>
      <c r="E61" s="27">
        <v>1228.7978000000001</v>
      </c>
      <c r="F61" s="27">
        <v>15.824100000000044</v>
      </c>
      <c r="G61" s="28" t="b">
        <f t="shared" si="3"/>
        <v>0</v>
      </c>
      <c r="H61" s="27">
        <v>0.9375</v>
      </c>
      <c r="I61" s="27" t="b">
        <f t="shared" si="4"/>
        <v>0</v>
      </c>
      <c r="J61" s="27">
        <v>1.797920717181166</v>
      </c>
      <c r="K61" s="27" t="b">
        <f t="shared" si="5"/>
        <v>0</v>
      </c>
      <c r="L61" s="1"/>
      <c r="M61" s="1"/>
      <c r="N61" s="1"/>
      <c r="O61" s="1"/>
      <c r="P61" s="1"/>
      <c r="Q61" s="15"/>
      <c r="R61" s="15"/>
      <c r="S61" s="15"/>
      <c r="T61" s="15"/>
      <c r="U61" s="15"/>
      <c r="V61" s="15"/>
    </row>
    <row r="62" spans="1:22" s="27" customFormat="1" x14ac:dyDescent="0.3">
      <c r="A62" s="1">
        <v>12</v>
      </c>
      <c r="D62" s="27">
        <v>1248.5508</v>
      </c>
      <c r="E62" s="27">
        <v>1274.9987000000001</v>
      </c>
      <c r="F62" s="27">
        <v>26.447900000000118</v>
      </c>
      <c r="G62" s="28" t="b">
        <f t="shared" si="3"/>
        <v>0</v>
      </c>
      <c r="H62" s="27">
        <v>0.57692307233810425</v>
      </c>
      <c r="I62" s="27" t="b">
        <f t="shared" si="4"/>
        <v>0</v>
      </c>
      <c r="J62" s="27">
        <v>0.97395621390253007</v>
      </c>
      <c r="K62" s="27" t="b">
        <f t="shared" si="5"/>
        <v>0</v>
      </c>
      <c r="L62" s="1"/>
      <c r="M62" s="1"/>
      <c r="N62" s="1"/>
      <c r="O62" s="1"/>
      <c r="P62" s="1"/>
      <c r="Q62" s="15"/>
      <c r="R62" s="15"/>
      <c r="S62" s="15"/>
      <c r="T62" s="15"/>
      <c r="U62" s="15"/>
      <c r="V62" s="15"/>
    </row>
    <row r="63" spans="1:22" s="27" customFormat="1" x14ac:dyDescent="0.3">
      <c r="A63" s="1">
        <v>13</v>
      </c>
      <c r="D63" s="27">
        <v>1295.7646999999999</v>
      </c>
      <c r="E63" s="27">
        <v>1324.0835</v>
      </c>
      <c r="F63" s="27">
        <v>28.31880000000001</v>
      </c>
      <c r="G63" s="28" t="b">
        <f t="shared" si="3"/>
        <v>0</v>
      </c>
      <c r="H63" s="27">
        <v>0.59259259700775146</v>
      </c>
      <c r="I63" s="27" t="b">
        <f t="shared" si="4"/>
        <v>0</v>
      </c>
      <c r="J63" s="27">
        <v>0.89357129497719023</v>
      </c>
      <c r="K63" s="27" t="b">
        <f t="shared" si="5"/>
        <v>0</v>
      </c>
      <c r="L63" s="1"/>
      <c r="M63" s="1"/>
      <c r="N63" s="1"/>
      <c r="O63" s="1"/>
      <c r="P63" s="1"/>
      <c r="Q63" s="15"/>
      <c r="R63" s="15"/>
      <c r="S63" s="15"/>
      <c r="T63" s="15"/>
      <c r="U63" s="15"/>
      <c r="V63" s="15"/>
    </row>
    <row r="64" spans="1:22" s="27" customFormat="1" x14ac:dyDescent="0.3">
      <c r="A64" s="1">
        <v>14</v>
      </c>
      <c r="D64" s="27">
        <v>1358.2162000000001</v>
      </c>
      <c r="E64" s="27">
        <v>1378.7695000000001</v>
      </c>
      <c r="F64" s="27">
        <v>20.553300000000036</v>
      </c>
      <c r="G64" s="28" t="b">
        <f t="shared" si="3"/>
        <v>0</v>
      </c>
      <c r="H64" s="27">
        <v>0.78947371244430542</v>
      </c>
      <c r="I64" s="27" t="b">
        <f t="shared" si="4"/>
        <v>0</v>
      </c>
      <c r="J64" s="27">
        <v>1.2305029366017255</v>
      </c>
      <c r="K64" s="27" t="b">
        <f t="shared" si="5"/>
        <v>0</v>
      </c>
      <c r="L64" s="1"/>
      <c r="M64" s="1"/>
      <c r="N64" s="1"/>
      <c r="O64" s="1"/>
      <c r="P64" s="1"/>
      <c r="Q64" s="15"/>
      <c r="R64" s="15"/>
      <c r="S64" s="15"/>
      <c r="T64" s="15"/>
      <c r="U64" s="15"/>
      <c r="V64" s="15"/>
    </row>
    <row r="65" spans="1:22" s="27" customFormat="1" x14ac:dyDescent="0.3">
      <c r="A65" s="1">
        <v>15</v>
      </c>
      <c r="D65" s="27">
        <v>1458.8257000000001</v>
      </c>
      <c r="E65" s="27">
        <v>1476.1859999999999</v>
      </c>
      <c r="F65" s="27">
        <v>17.360299999999825</v>
      </c>
      <c r="G65" s="28" t="b">
        <f t="shared" si="3"/>
        <v>0</v>
      </c>
      <c r="H65" s="27">
        <v>0.875</v>
      </c>
      <c r="I65" s="27" t="b">
        <f t="shared" si="4"/>
        <v>0</v>
      </c>
      <c r="J65" s="27">
        <v>1.1556426470923129</v>
      </c>
      <c r="K65" s="27" t="b">
        <f t="shared" si="5"/>
        <v>0</v>
      </c>
      <c r="L65" s="1"/>
      <c r="M65" s="1"/>
      <c r="N65" s="1"/>
      <c r="O65" s="1"/>
      <c r="P65" s="1"/>
      <c r="Q65" s="15"/>
      <c r="R65" s="15"/>
      <c r="S65" s="15"/>
      <c r="T65" s="15"/>
      <c r="U65" s="15"/>
      <c r="V65" s="15"/>
    </row>
    <row r="66" spans="1:22" s="27" customFormat="1" x14ac:dyDescent="0.3">
      <c r="A66" s="1">
        <v>16</v>
      </c>
      <c r="D66" s="27">
        <v>1502.0434</v>
      </c>
      <c r="E66" s="27">
        <v>1521.0268000000001</v>
      </c>
      <c r="F66" s="27">
        <v>18.983400000000074</v>
      </c>
      <c r="G66" s="28" t="b">
        <f t="shared" ref="G66:G97" si="6">F66&gt;47.81</f>
        <v>0</v>
      </c>
      <c r="H66" s="27">
        <v>0.83333331346511841</v>
      </c>
      <c r="I66" s="27" t="b">
        <f t="shared" ref="I66:I97" si="7">H66&gt;1</f>
        <v>0</v>
      </c>
      <c r="J66" s="27">
        <v>1.0647394994548494</v>
      </c>
      <c r="K66" s="27" t="b">
        <f t="shared" ref="K66:K97" si="8">J66&gt;3.8</f>
        <v>0</v>
      </c>
      <c r="L66" s="1"/>
      <c r="M66" s="1"/>
      <c r="N66" s="1"/>
      <c r="O66" s="1"/>
      <c r="P66" s="1"/>
      <c r="Q66" s="15"/>
      <c r="R66" s="15"/>
      <c r="S66" s="15"/>
      <c r="T66" s="15"/>
      <c r="U66" s="15"/>
      <c r="V66" s="15"/>
    </row>
    <row r="67" spans="1:22" s="27" customFormat="1" x14ac:dyDescent="0.3">
      <c r="A67" s="1">
        <v>17</v>
      </c>
      <c r="D67" s="27">
        <v>1546.0315000000001</v>
      </c>
      <c r="E67" s="27">
        <v>1576.4521</v>
      </c>
      <c r="F67" s="27">
        <v>30.420599999999922</v>
      </c>
      <c r="G67" s="28" t="b">
        <f t="shared" si="6"/>
        <v>0</v>
      </c>
      <c r="H67" s="27">
        <v>0.56666666269302368</v>
      </c>
      <c r="I67" s="27" t="b">
        <f t="shared" si="7"/>
        <v>0</v>
      </c>
      <c r="J67" s="27">
        <v>1.0085349811763631</v>
      </c>
      <c r="K67" s="27" t="b">
        <f t="shared" si="8"/>
        <v>0</v>
      </c>
      <c r="L67" s="1"/>
      <c r="M67" s="1"/>
      <c r="N67" s="1"/>
      <c r="O67" s="1"/>
      <c r="P67" s="1"/>
      <c r="Q67" s="15"/>
      <c r="R67" s="15"/>
      <c r="S67" s="15"/>
      <c r="T67" s="15"/>
      <c r="U67" s="15"/>
      <c r="V67" s="15"/>
    </row>
    <row r="68" spans="1:22" s="27" customFormat="1" x14ac:dyDescent="0.3">
      <c r="A68" s="1">
        <v>18</v>
      </c>
      <c r="D68" s="27">
        <v>1600.4572000000001</v>
      </c>
      <c r="E68" s="27">
        <v>1642.3888999999999</v>
      </c>
      <c r="F68" s="27">
        <v>41.931699999999864</v>
      </c>
      <c r="G68" s="28" t="b">
        <f t="shared" si="6"/>
        <v>0</v>
      </c>
      <c r="H68" s="27">
        <v>0.63414633274078369</v>
      </c>
      <c r="I68" s="27" t="b">
        <f t="shared" si="7"/>
        <v>0</v>
      </c>
      <c r="J68" s="27">
        <v>0.86747864824339571</v>
      </c>
      <c r="K68" s="27" t="b">
        <f t="shared" si="8"/>
        <v>0</v>
      </c>
      <c r="L68" s="1"/>
      <c r="M68" s="1"/>
      <c r="N68" s="1"/>
      <c r="O68" s="1"/>
      <c r="P68" s="1"/>
      <c r="Q68" s="15"/>
      <c r="R68" s="15"/>
      <c r="S68" s="15"/>
      <c r="T68" s="15"/>
      <c r="U68" s="15"/>
      <c r="V68" s="15"/>
    </row>
    <row r="69" spans="1:22" s="27" customFormat="1" x14ac:dyDescent="0.3">
      <c r="A69" s="1">
        <v>19</v>
      </c>
      <c r="D69" s="27">
        <v>1659.1198999999999</v>
      </c>
      <c r="E69" s="27">
        <v>1672.7726</v>
      </c>
      <c r="F69" s="27">
        <v>13.652700000000095</v>
      </c>
      <c r="G69" s="28" t="b">
        <f t="shared" si="6"/>
        <v>0</v>
      </c>
      <c r="H69" s="27">
        <v>1</v>
      </c>
      <c r="I69" s="27" t="b">
        <f t="shared" si="7"/>
        <v>0</v>
      </c>
      <c r="J69" s="27">
        <v>1.1800380143518787</v>
      </c>
      <c r="K69" s="27" t="b">
        <f t="shared" si="8"/>
        <v>0</v>
      </c>
      <c r="L69" s="1"/>
      <c r="M69" s="1"/>
      <c r="N69" s="1"/>
      <c r="O69" s="1"/>
      <c r="P69" s="1"/>
      <c r="Q69" s="15"/>
      <c r="R69" s="15"/>
      <c r="S69" s="15"/>
      <c r="T69" s="15"/>
      <c r="U69" s="15"/>
      <c r="V69" s="15"/>
    </row>
    <row r="70" spans="1:22" s="27" customFormat="1" x14ac:dyDescent="0.3">
      <c r="A70" s="1">
        <v>20</v>
      </c>
      <c r="D70" s="27">
        <v>1688.0144</v>
      </c>
      <c r="E70" s="27">
        <v>1699.8378</v>
      </c>
      <c r="F70" s="27">
        <v>11.823399999999992</v>
      </c>
      <c r="G70" s="28" t="b">
        <f t="shared" si="6"/>
        <v>0</v>
      </c>
      <c r="H70" s="27">
        <v>0.45454546809196472</v>
      </c>
      <c r="I70" s="27" t="b">
        <f t="shared" si="7"/>
        <v>0</v>
      </c>
      <c r="J70" s="27">
        <v>0.66285421244483056</v>
      </c>
      <c r="K70" s="27" t="b">
        <f t="shared" si="8"/>
        <v>0</v>
      </c>
      <c r="L70" s="1"/>
      <c r="M70" s="1"/>
      <c r="N70" s="1"/>
      <c r="O70" s="1"/>
      <c r="P70" s="1"/>
      <c r="Q70" s="15"/>
      <c r="R70" s="15"/>
      <c r="S70" s="15"/>
      <c r="T70" s="15"/>
      <c r="U70" s="15"/>
      <c r="V70" s="15"/>
    </row>
    <row r="71" spans="1:22" s="27" customFormat="1" x14ac:dyDescent="0.3">
      <c r="A71" s="1">
        <v>22</v>
      </c>
      <c r="D71" s="27">
        <v>1810.2916</v>
      </c>
      <c r="E71" s="27">
        <v>1837.5441000000001</v>
      </c>
      <c r="F71" s="27">
        <v>27.252500000000055</v>
      </c>
      <c r="G71" s="28" t="b">
        <f t="shared" si="6"/>
        <v>0</v>
      </c>
      <c r="H71" s="27">
        <v>0.76923078298568726</v>
      </c>
      <c r="I71" s="27" t="b">
        <f t="shared" si="7"/>
        <v>0</v>
      </c>
      <c r="J71" s="27">
        <v>1.1099958689527012</v>
      </c>
      <c r="K71" s="27" t="b">
        <f t="shared" si="8"/>
        <v>0</v>
      </c>
      <c r="L71" s="1"/>
      <c r="M71" s="1"/>
      <c r="N71" s="1"/>
      <c r="O71" s="1"/>
      <c r="P71" s="1"/>
      <c r="Q71" s="15"/>
      <c r="R71" s="15"/>
      <c r="S71" s="15"/>
      <c r="T71" s="15"/>
      <c r="U71" s="15"/>
      <c r="V71" s="15"/>
    </row>
    <row r="72" spans="1:22" s="27" customFormat="1" x14ac:dyDescent="0.3">
      <c r="A72" s="1">
        <v>26</v>
      </c>
      <c r="D72" s="27">
        <v>2041.9860000000001</v>
      </c>
      <c r="E72" s="27">
        <v>2077.8521000000001</v>
      </c>
      <c r="F72" s="27">
        <v>35.86609999999996</v>
      </c>
      <c r="G72" s="28" t="b">
        <f t="shared" si="6"/>
        <v>0</v>
      </c>
      <c r="H72" s="27">
        <v>0.91428571939468384</v>
      </c>
      <c r="I72" s="27" t="b">
        <f t="shared" si="7"/>
        <v>0</v>
      </c>
      <c r="J72" s="27">
        <v>1.1655154511620403</v>
      </c>
      <c r="K72" s="27" t="b">
        <f t="shared" si="8"/>
        <v>0</v>
      </c>
      <c r="L72" s="1"/>
      <c r="M72" s="1"/>
      <c r="N72" s="1"/>
      <c r="O72" s="1"/>
      <c r="P72" s="1"/>
      <c r="Q72" s="15"/>
      <c r="R72" s="15"/>
      <c r="S72" s="15"/>
      <c r="T72" s="15"/>
      <c r="U72" s="15"/>
      <c r="V72" s="15"/>
    </row>
    <row r="73" spans="1:22" s="27" customFormat="1" x14ac:dyDescent="0.3">
      <c r="A73" s="1">
        <v>27</v>
      </c>
      <c r="D73" s="27">
        <v>2098.0477000000001</v>
      </c>
      <c r="E73" s="27">
        <v>2132.3944999999999</v>
      </c>
      <c r="F73" s="27">
        <v>34.346799999999803</v>
      </c>
      <c r="G73" s="28" t="b">
        <f t="shared" si="6"/>
        <v>0</v>
      </c>
      <c r="H73" s="27">
        <v>0.87878787517547607</v>
      </c>
      <c r="I73" s="27" t="b">
        <f t="shared" si="7"/>
        <v>0</v>
      </c>
      <c r="J73" s="27">
        <v>1.0789532626324936</v>
      </c>
      <c r="K73" s="27" t="b">
        <f t="shared" si="8"/>
        <v>0</v>
      </c>
      <c r="L73" s="1"/>
      <c r="M73" s="1"/>
      <c r="N73" s="1"/>
      <c r="O73" s="1"/>
      <c r="P73" s="1"/>
      <c r="Q73" s="15"/>
      <c r="R73" s="15"/>
      <c r="S73" s="15"/>
      <c r="T73" s="15"/>
      <c r="U73" s="15"/>
      <c r="V73" s="15"/>
    </row>
    <row r="74" spans="1:22" s="27" customFormat="1" x14ac:dyDescent="0.3">
      <c r="A74" s="1">
        <v>30</v>
      </c>
      <c r="D74" s="27">
        <v>2283.5673000000002</v>
      </c>
      <c r="E74" s="27">
        <v>2298.0138000000002</v>
      </c>
      <c r="F74" s="27">
        <v>14.446500000000015</v>
      </c>
      <c r="G74" s="28" t="b">
        <f t="shared" si="6"/>
        <v>0</v>
      </c>
      <c r="H74" s="27">
        <v>0.8461538553237915</v>
      </c>
      <c r="I74" s="27" t="b">
        <f t="shared" si="7"/>
        <v>0</v>
      </c>
      <c r="J74" s="27">
        <v>0.7621692216152709</v>
      </c>
      <c r="K74" s="27" t="b">
        <f t="shared" si="8"/>
        <v>0</v>
      </c>
      <c r="L74" s="1"/>
      <c r="M74" s="1"/>
      <c r="N74" s="1"/>
      <c r="O74" s="1"/>
      <c r="P74" s="1"/>
      <c r="Q74" s="15"/>
      <c r="R74" s="15"/>
      <c r="S74" s="15"/>
      <c r="T74" s="15"/>
      <c r="U74" s="15"/>
      <c r="V74" s="15"/>
    </row>
    <row r="75" spans="1:22" s="27" customFormat="1" x14ac:dyDescent="0.3">
      <c r="A75" s="1">
        <v>34</v>
      </c>
      <c r="D75" s="27">
        <v>2452.4355</v>
      </c>
      <c r="E75" s="27">
        <v>2476.6242999999999</v>
      </c>
      <c r="F75" s="27">
        <v>24.188799999999901</v>
      </c>
      <c r="G75" s="28" t="b">
        <f t="shared" si="6"/>
        <v>0</v>
      </c>
      <c r="H75" s="27">
        <v>0.78260868787765503</v>
      </c>
      <c r="I75" s="27" t="b">
        <f t="shared" si="7"/>
        <v>0</v>
      </c>
      <c r="J75" s="27">
        <v>1.0190164010945342</v>
      </c>
      <c r="K75" s="27" t="b">
        <f t="shared" si="8"/>
        <v>0</v>
      </c>
      <c r="L75" s="1"/>
      <c r="M75" s="1"/>
      <c r="N75" s="1"/>
      <c r="O75" s="1"/>
      <c r="P75" s="1"/>
      <c r="Q75" s="15"/>
      <c r="R75" s="15"/>
      <c r="S75" s="15"/>
      <c r="T75" s="15"/>
      <c r="U75" s="15"/>
      <c r="V75" s="15"/>
    </row>
    <row r="76" spans="1:22" s="27" customFormat="1" x14ac:dyDescent="0.3">
      <c r="A76" s="1">
        <v>35</v>
      </c>
      <c r="D76" s="27">
        <v>2493.2338</v>
      </c>
      <c r="E76" s="27">
        <v>2517.8775999999998</v>
      </c>
      <c r="F76" s="27">
        <v>24.643799999999828</v>
      </c>
      <c r="G76" s="28" t="b">
        <f t="shared" si="6"/>
        <v>0</v>
      </c>
      <c r="H76" s="27">
        <v>0.875</v>
      </c>
      <c r="I76" s="27" t="b">
        <f t="shared" si="7"/>
        <v>0</v>
      </c>
      <c r="J76" s="27">
        <v>1.3369674948707957</v>
      </c>
      <c r="K76" s="27" t="b">
        <f t="shared" si="8"/>
        <v>0</v>
      </c>
      <c r="L76" s="1"/>
      <c r="M76" s="1"/>
      <c r="N76" s="1"/>
      <c r="O76" s="1"/>
      <c r="P76" s="1"/>
      <c r="Q76" s="15"/>
      <c r="R76" s="15"/>
      <c r="S76" s="15"/>
      <c r="T76" s="15"/>
      <c r="U76" s="15"/>
      <c r="V76" s="15"/>
    </row>
    <row r="77" spans="1:22" s="27" customFormat="1" x14ac:dyDescent="0.3">
      <c r="A77" s="1">
        <v>36</v>
      </c>
      <c r="D77" s="27">
        <v>2538.0949999999998</v>
      </c>
      <c r="E77" s="27">
        <v>2574.6448</v>
      </c>
      <c r="F77" s="27">
        <v>36.549800000000232</v>
      </c>
      <c r="G77" s="28" t="b">
        <f t="shared" si="6"/>
        <v>0</v>
      </c>
      <c r="H77" s="27">
        <v>0.8611111044883728</v>
      </c>
      <c r="I77" s="27" t="b">
        <f t="shared" si="7"/>
        <v>0</v>
      </c>
      <c r="J77" s="27">
        <v>1.3482469059780393</v>
      </c>
      <c r="K77" s="27" t="b">
        <f t="shared" si="8"/>
        <v>0</v>
      </c>
      <c r="L77" s="1"/>
      <c r="M77" s="1"/>
      <c r="N77" s="1"/>
      <c r="O77" s="1"/>
      <c r="P77" s="1"/>
      <c r="Q77" s="15"/>
      <c r="R77" s="15"/>
      <c r="S77" s="15"/>
      <c r="T77" s="15"/>
      <c r="U77" s="15"/>
      <c r="V77" s="15"/>
    </row>
    <row r="78" spans="1:22" s="27" customFormat="1" x14ac:dyDescent="0.3">
      <c r="A78" s="1">
        <v>41</v>
      </c>
      <c r="D78" s="27">
        <v>2793.3649999999998</v>
      </c>
      <c r="E78" s="27">
        <v>2817.1601999999998</v>
      </c>
      <c r="F78" s="27">
        <v>23.795200000000023</v>
      </c>
      <c r="G78" s="28" t="b">
        <f t="shared" si="6"/>
        <v>0</v>
      </c>
      <c r="H78" s="27">
        <v>0.86956518888473511</v>
      </c>
      <c r="I78" s="27" t="b">
        <f t="shared" si="7"/>
        <v>0</v>
      </c>
      <c r="J78" s="27">
        <v>1.2635526664495951</v>
      </c>
      <c r="K78" s="27" t="b">
        <f t="shared" si="8"/>
        <v>0</v>
      </c>
      <c r="L78" s="1"/>
      <c r="M78" s="1"/>
      <c r="N78" s="1"/>
      <c r="O78" s="1"/>
      <c r="P78" s="1"/>
      <c r="Q78" s="15"/>
      <c r="R78" s="15"/>
      <c r="S78" s="15"/>
      <c r="T78" s="15"/>
      <c r="U78" s="15"/>
      <c r="V78" s="15"/>
    </row>
    <row r="79" spans="1:22" s="27" customFormat="1" x14ac:dyDescent="0.3">
      <c r="A79" s="1">
        <v>44</v>
      </c>
      <c r="D79" s="27">
        <v>2955.1513</v>
      </c>
      <c r="E79" s="27">
        <v>2972.9047999999998</v>
      </c>
      <c r="F79" s="27">
        <v>17.753499999999804</v>
      </c>
      <c r="G79" s="28" t="b">
        <f t="shared" si="6"/>
        <v>0</v>
      </c>
      <c r="H79" s="27">
        <v>1</v>
      </c>
      <c r="I79" s="27" t="b">
        <f t="shared" si="7"/>
        <v>0</v>
      </c>
      <c r="J79" s="27">
        <v>1.99672911644007</v>
      </c>
      <c r="K79" s="27" t="b">
        <f t="shared" si="8"/>
        <v>0</v>
      </c>
      <c r="L79" s="1"/>
      <c r="M79" s="1"/>
      <c r="N79" s="1"/>
      <c r="O79" s="1"/>
      <c r="P79" s="1"/>
      <c r="Q79" s="15"/>
      <c r="R79" s="15"/>
      <c r="S79" s="15"/>
      <c r="T79" s="15"/>
      <c r="U79" s="15"/>
      <c r="V79" s="15"/>
    </row>
    <row r="80" spans="1:22" s="27" customFormat="1" x14ac:dyDescent="0.3">
      <c r="A80" s="1">
        <v>47</v>
      </c>
      <c r="D80" s="27">
        <v>3104.4816999999998</v>
      </c>
      <c r="E80" s="27">
        <v>3127.9715000000001</v>
      </c>
      <c r="F80" s="27">
        <v>23.489800000000287</v>
      </c>
      <c r="G80" s="28" t="b">
        <f t="shared" si="6"/>
        <v>0</v>
      </c>
      <c r="H80" s="27">
        <v>1</v>
      </c>
      <c r="I80" s="27" t="b">
        <f t="shared" si="7"/>
        <v>0</v>
      </c>
      <c r="J80" s="27">
        <v>2.0635440349114891</v>
      </c>
      <c r="K80" s="27" t="b">
        <f t="shared" si="8"/>
        <v>0</v>
      </c>
      <c r="L80" s="1"/>
      <c r="M80" s="1"/>
      <c r="N80" s="1"/>
      <c r="O80" s="1"/>
      <c r="P80" s="1"/>
      <c r="Q80" s="15"/>
      <c r="R80" s="15"/>
      <c r="S80" s="15"/>
      <c r="T80" s="15"/>
      <c r="U80" s="15"/>
      <c r="V80" s="15"/>
    </row>
    <row r="81" spans="1:22" s="27" customFormat="1" x14ac:dyDescent="0.3">
      <c r="A81" s="1">
        <v>48</v>
      </c>
      <c r="D81" s="27">
        <v>3142.7833999999998</v>
      </c>
      <c r="E81" s="27">
        <v>3154.4841999999999</v>
      </c>
      <c r="F81" s="27">
        <v>11.700800000000072</v>
      </c>
      <c r="G81" s="28" t="b">
        <f t="shared" si="6"/>
        <v>0</v>
      </c>
      <c r="H81" s="27">
        <v>0.5</v>
      </c>
      <c r="I81" s="27" t="b">
        <f t="shared" si="7"/>
        <v>0</v>
      </c>
      <c r="J81" s="27">
        <v>0.74464572692724751</v>
      </c>
      <c r="K81" s="27" t="b">
        <f t="shared" si="8"/>
        <v>0</v>
      </c>
      <c r="L81" s="1"/>
      <c r="M81" s="1"/>
      <c r="N81" s="1"/>
      <c r="O81" s="1"/>
      <c r="P81" s="1"/>
      <c r="Q81" s="15"/>
      <c r="R81" s="15"/>
      <c r="S81" s="15"/>
      <c r="T81" s="15"/>
      <c r="U81" s="15"/>
      <c r="V81" s="15"/>
    </row>
    <row r="82" spans="1:22" s="27" customFormat="1" x14ac:dyDescent="0.3">
      <c r="A82" s="1">
        <v>50</v>
      </c>
      <c r="D82" s="27">
        <v>3253.8092999999999</v>
      </c>
      <c r="E82" s="27">
        <v>3271.4531999999999</v>
      </c>
      <c r="F82" s="27">
        <v>17.643900000000031</v>
      </c>
      <c r="G82" s="28" t="b">
        <f t="shared" si="6"/>
        <v>0</v>
      </c>
      <c r="H82" s="27">
        <v>1</v>
      </c>
      <c r="I82" s="27" t="b">
        <f t="shared" si="7"/>
        <v>0</v>
      </c>
      <c r="J82" s="27">
        <v>1.706799960247759</v>
      </c>
      <c r="K82" s="27" t="b">
        <f t="shared" si="8"/>
        <v>0</v>
      </c>
      <c r="L82" s="1"/>
      <c r="M82" s="1"/>
      <c r="N82" s="1"/>
      <c r="O82" s="1"/>
      <c r="P82" s="1"/>
      <c r="Q82" s="15"/>
      <c r="R82" s="15"/>
      <c r="S82" s="15"/>
      <c r="T82" s="15"/>
      <c r="U82" s="15"/>
      <c r="V82" s="15"/>
    </row>
    <row r="83" spans="1:22" s="27" customFormat="1" x14ac:dyDescent="0.3">
      <c r="A83" s="1">
        <v>52</v>
      </c>
      <c r="D83" s="27">
        <v>3347.2372999999998</v>
      </c>
      <c r="E83" s="27">
        <v>3360.0102999999999</v>
      </c>
      <c r="F83" s="27">
        <v>12.773000000000138</v>
      </c>
      <c r="G83" s="28" t="b">
        <f t="shared" si="6"/>
        <v>0</v>
      </c>
      <c r="H83" s="27">
        <v>0.90909093618392944</v>
      </c>
      <c r="I83" s="27" t="b">
        <f t="shared" si="7"/>
        <v>0</v>
      </c>
      <c r="J83" s="27">
        <v>1.2604260610013418</v>
      </c>
      <c r="K83" s="27" t="b">
        <f t="shared" si="8"/>
        <v>0</v>
      </c>
      <c r="L83" s="1"/>
      <c r="M83" s="1"/>
      <c r="N83" s="1"/>
      <c r="O83" s="1"/>
      <c r="P83" s="1"/>
      <c r="Q83" s="15"/>
      <c r="R83" s="15"/>
      <c r="S83" s="15"/>
      <c r="T83" s="15"/>
      <c r="U83" s="15"/>
      <c r="V83" s="15"/>
    </row>
    <row r="84" spans="1:22" s="27" customFormat="1" x14ac:dyDescent="0.3">
      <c r="A84" s="1">
        <v>53</v>
      </c>
      <c r="D84" s="27">
        <v>3389.5399000000002</v>
      </c>
      <c r="E84" s="27">
        <v>3419.8136</v>
      </c>
      <c r="F84" s="27">
        <v>30.273699999999735</v>
      </c>
      <c r="G84" s="28" t="b">
        <f t="shared" si="6"/>
        <v>0</v>
      </c>
      <c r="H84" s="27">
        <v>0.65517240762710571</v>
      </c>
      <c r="I84" s="27" t="b">
        <f t="shared" si="7"/>
        <v>0</v>
      </c>
      <c r="J84" s="27">
        <v>1.2001156709158376</v>
      </c>
      <c r="K84" s="27" t="b">
        <f t="shared" si="8"/>
        <v>0</v>
      </c>
      <c r="L84" s="1"/>
      <c r="M84" s="1"/>
      <c r="N84" s="1"/>
      <c r="O84" s="1"/>
      <c r="P84" s="1"/>
      <c r="Q84" s="15"/>
      <c r="R84" s="15"/>
      <c r="S84" s="15"/>
      <c r="T84" s="15"/>
      <c r="U84" s="15"/>
      <c r="V84" s="15"/>
    </row>
    <row r="85" spans="1:22" s="27" customFormat="1" x14ac:dyDescent="0.3">
      <c r="A85" s="1">
        <v>54</v>
      </c>
      <c r="D85" s="27">
        <v>3448.0549000000001</v>
      </c>
      <c r="E85" s="27">
        <v>3461.3323</v>
      </c>
      <c r="F85" s="27">
        <v>13.277399999999943</v>
      </c>
      <c r="G85" s="28" t="b">
        <f t="shared" si="6"/>
        <v>0</v>
      </c>
      <c r="H85" s="27">
        <v>0.75</v>
      </c>
      <c r="I85" s="27" t="b">
        <f t="shared" si="7"/>
        <v>0</v>
      </c>
      <c r="J85" s="27">
        <v>1.3714601238954227</v>
      </c>
      <c r="K85" s="27" t="b">
        <f t="shared" si="8"/>
        <v>0</v>
      </c>
      <c r="L85" s="1"/>
      <c r="M85" s="1"/>
      <c r="N85" s="1"/>
      <c r="O85" s="1"/>
      <c r="P85" s="1"/>
      <c r="Q85" s="15"/>
      <c r="R85" s="15"/>
      <c r="S85" s="15"/>
      <c r="T85" s="15"/>
      <c r="U85" s="15"/>
      <c r="V85" s="15"/>
    </row>
    <row r="86" spans="1:22" s="27" customFormat="1" x14ac:dyDescent="0.3">
      <c r="A86" s="1">
        <v>58</v>
      </c>
      <c r="D86" s="27">
        <v>3695.0751</v>
      </c>
      <c r="E86" s="27">
        <v>3713.4299000000001</v>
      </c>
      <c r="F86" s="27">
        <v>18.354800000000068</v>
      </c>
      <c r="G86" s="28" t="b">
        <f t="shared" si="6"/>
        <v>0</v>
      </c>
      <c r="H86" s="27">
        <v>0.82352942228317261</v>
      </c>
      <c r="I86" s="27" t="b">
        <f t="shared" si="7"/>
        <v>0</v>
      </c>
      <c r="J86" s="27">
        <v>1.2446876110907865</v>
      </c>
      <c r="K86" s="27" t="b">
        <f t="shared" si="8"/>
        <v>0</v>
      </c>
      <c r="L86" s="1"/>
      <c r="M86" s="1"/>
      <c r="N86" s="1"/>
      <c r="O86" s="1"/>
      <c r="P86" s="1"/>
      <c r="Q86" s="15"/>
      <c r="R86" s="15"/>
      <c r="S86" s="15"/>
      <c r="T86" s="15"/>
      <c r="U86" s="15"/>
      <c r="V86" s="15"/>
    </row>
    <row r="87" spans="1:22" s="27" customFormat="1" x14ac:dyDescent="0.3">
      <c r="A87" s="1">
        <v>60</v>
      </c>
      <c r="D87" s="27">
        <v>3798.1352000000002</v>
      </c>
      <c r="E87" s="27">
        <v>3809.5997000000002</v>
      </c>
      <c r="F87" s="27">
        <v>11.464500000000044</v>
      </c>
      <c r="G87" s="28" t="b">
        <f t="shared" si="6"/>
        <v>0</v>
      </c>
      <c r="H87" s="27">
        <v>0.5</v>
      </c>
      <c r="I87" s="27" t="b">
        <f t="shared" si="7"/>
        <v>0</v>
      </c>
      <c r="J87" s="27">
        <v>0.9325799949143484</v>
      </c>
      <c r="K87" s="27" t="b">
        <f t="shared" si="8"/>
        <v>0</v>
      </c>
      <c r="L87" s="1"/>
      <c r="M87" s="1"/>
      <c r="N87" s="1"/>
      <c r="O87" s="1"/>
      <c r="P87" s="1"/>
      <c r="Q87" s="15"/>
      <c r="R87" s="15"/>
      <c r="S87" s="15"/>
      <c r="T87" s="15"/>
      <c r="U87" s="15"/>
      <c r="V87" s="15"/>
    </row>
    <row r="88" spans="1:22" s="27" customFormat="1" x14ac:dyDescent="0.3">
      <c r="A88" s="1">
        <v>61</v>
      </c>
      <c r="D88" s="27">
        <v>3851.1255999999998</v>
      </c>
      <c r="E88" s="27">
        <v>3873.3281999999999</v>
      </c>
      <c r="F88" s="27">
        <v>22.202600000000075</v>
      </c>
      <c r="G88" s="28" t="b">
        <f t="shared" si="6"/>
        <v>0</v>
      </c>
      <c r="H88" s="27">
        <v>0.8571428656578064</v>
      </c>
      <c r="I88" s="27" t="b">
        <f t="shared" si="7"/>
        <v>0</v>
      </c>
      <c r="J88" s="27">
        <v>1.8203199245759234</v>
      </c>
      <c r="K88" s="27" t="b">
        <f t="shared" si="8"/>
        <v>0</v>
      </c>
      <c r="L88" s="1"/>
      <c r="M88" s="1"/>
      <c r="N88" s="1"/>
      <c r="O88" s="1"/>
      <c r="P88" s="1"/>
      <c r="Q88" s="15"/>
      <c r="R88" s="15"/>
      <c r="S88" s="15"/>
      <c r="T88" s="15"/>
      <c r="U88" s="15"/>
      <c r="V88" s="15"/>
    </row>
    <row r="89" spans="1:22" s="27" customFormat="1" x14ac:dyDescent="0.3">
      <c r="A89" s="1">
        <v>66</v>
      </c>
      <c r="D89" s="27">
        <v>4100.0056000000004</v>
      </c>
      <c r="E89" s="27">
        <v>4126.0904</v>
      </c>
      <c r="F89" s="27">
        <v>26.084799999999632</v>
      </c>
      <c r="G89" s="28" t="b">
        <f t="shared" si="6"/>
        <v>0</v>
      </c>
      <c r="H89" s="27">
        <v>0.95999997854232788</v>
      </c>
      <c r="I89" s="27" t="b">
        <f t="shared" si="7"/>
        <v>0</v>
      </c>
      <c r="J89" s="27">
        <v>1.9104277653731818</v>
      </c>
      <c r="K89" s="27" t="b">
        <f t="shared" si="8"/>
        <v>0</v>
      </c>
      <c r="L89" s="1"/>
      <c r="M89" s="1"/>
      <c r="N89" s="1"/>
      <c r="O89" s="1"/>
      <c r="P89" s="1"/>
      <c r="Q89" s="15"/>
      <c r="R89" s="15"/>
      <c r="S89" s="15"/>
      <c r="T89" s="15"/>
      <c r="U89" s="15"/>
      <c r="V89" s="15"/>
    </row>
    <row r="90" spans="1:22" s="27" customFormat="1" x14ac:dyDescent="0.3">
      <c r="A90" s="1">
        <v>67</v>
      </c>
      <c r="D90" s="27">
        <v>4149.7830999999996</v>
      </c>
      <c r="E90" s="27">
        <v>4171.9759000000004</v>
      </c>
      <c r="F90" s="27">
        <v>22.192800000000716</v>
      </c>
      <c r="G90" s="28" t="b">
        <f t="shared" si="6"/>
        <v>0</v>
      </c>
      <c r="H90" s="27">
        <v>0.9047619104385376</v>
      </c>
      <c r="I90" s="27" t="b">
        <f t="shared" si="7"/>
        <v>0</v>
      </c>
      <c r="J90" s="27">
        <v>1.8039004877672258</v>
      </c>
      <c r="K90" s="27" t="b">
        <f t="shared" si="8"/>
        <v>0</v>
      </c>
      <c r="L90" s="1"/>
      <c r="M90" s="1"/>
      <c r="N90" s="1"/>
      <c r="O90" s="1"/>
      <c r="P90" s="1"/>
      <c r="Q90" s="15"/>
      <c r="R90" s="15"/>
      <c r="S90" s="15"/>
      <c r="T90" s="15"/>
      <c r="U90" s="15"/>
      <c r="V90" s="15"/>
    </row>
    <row r="91" spans="1:22" s="27" customFormat="1" x14ac:dyDescent="0.3">
      <c r="A91" s="1">
        <v>75</v>
      </c>
      <c r="D91" s="27">
        <v>4547.9645</v>
      </c>
      <c r="E91" s="27">
        <v>4562.1562999999996</v>
      </c>
      <c r="F91" s="27">
        <v>14.191799999999603</v>
      </c>
      <c r="G91" s="28" t="b">
        <f t="shared" si="6"/>
        <v>0</v>
      </c>
      <c r="H91" s="27">
        <v>0.53846156597137451</v>
      </c>
      <c r="I91" s="27" t="b">
        <f t="shared" si="7"/>
        <v>0</v>
      </c>
      <c r="J91" s="27">
        <v>0.94435041592538826</v>
      </c>
      <c r="K91" s="27" t="b">
        <f t="shared" si="8"/>
        <v>0</v>
      </c>
      <c r="L91" s="1"/>
      <c r="M91" s="1"/>
      <c r="N91" s="1"/>
      <c r="O91" s="1"/>
      <c r="P91" s="1"/>
      <c r="Q91" s="15"/>
      <c r="R91" s="15"/>
      <c r="S91" s="15"/>
      <c r="T91" s="15"/>
      <c r="U91" s="15"/>
      <c r="V91" s="15"/>
    </row>
    <row r="92" spans="1:22" s="27" customFormat="1" x14ac:dyDescent="0.3">
      <c r="A92" s="1">
        <v>79</v>
      </c>
      <c r="D92" s="27">
        <v>4896.3996999999999</v>
      </c>
      <c r="E92" s="27">
        <v>4910.2404999999999</v>
      </c>
      <c r="F92" s="27">
        <v>13.840799999999945</v>
      </c>
      <c r="G92" s="28" t="b">
        <f t="shared" si="6"/>
        <v>0</v>
      </c>
      <c r="H92" s="27">
        <v>0.61538463830947876</v>
      </c>
      <c r="I92" s="27" t="b">
        <f t="shared" si="7"/>
        <v>0</v>
      </c>
      <c r="J92" s="27">
        <v>1.3757679195420833</v>
      </c>
      <c r="K92" s="27" t="b">
        <f t="shared" si="8"/>
        <v>0</v>
      </c>
      <c r="L92" s="1"/>
      <c r="M92" s="1"/>
      <c r="N92" s="1"/>
      <c r="O92" s="1"/>
      <c r="P92" s="1"/>
      <c r="Q92" s="15"/>
      <c r="R92" s="15"/>
      <c r="S92" s="15"/>
      <c r="T92" s="15"/>
      <c r="U92" s="15"/>
      <c r="V92" s="15"/>
    </row>
    <row r="93" spans="1:22" s="27" customFormat="1" x14ac:dyDescent="0.3">
      <c r="A93" s="1">
        <v>80</v>
      </c>
      <c r="D93" s="27">
        <v>4995.951</v>
      </c>
      <c r="E93" s="27">
        <v>5007.2361000000001</v>
      </c>
      <c r="F93" s="27">
        <v>11.285100000000057</v>
      </c>
      <c r="G93" s="28" t="b">
        <f t="shared" si="6"/>
        <v>0</v>
      </c>
      <c r="H93" s="27">
        <v>0.69999998807907104</v>
      </c>
      <c r="I93" s="27" t="b">
        <f t="shared" si="7"/>
        <v>0</v>
      </c>
      <c r="J93" s="27">
        <v>1.6024148272637244</v>
      </c>
      <c r="K93" s="27" t="b">
        <f t="shared" si="8"/>
        <v>0</v>
      </c>
      <c r="L93" s="1"/>
      <c r="M93" s="1"/>
      <c r="N93" s="1"/>
      <c r="O93" s="1"/>
      <c r="P93" s="1"/>
      <c r="Q93" s="15"/>
      <c r="R93" s="15"/>
      <c r="S93" s="15"/>
      <c r="T93" s="15"/>
      <c r="U93" s="15"/>
      <c r="V93" s="15"/>
    </row>
    <row r="94" spans="1:22" s="27" customFormat="1" x14ac:dyDescent="0.3">
      <c r="A94" s="1">
        <v>81</v>
      </c>
      <c r="D94" s="27">
        <v>5045.7276000000002</v>
      </c>
      <c r="E94" s="27">
        <v>5067.7182000000003</v>
      </c>
      <c r="F94" s="27">
        <v>21.990600000000086</v>
      </c>
      <c r="G94" s="28" t="b">
        <f t="shared" si="6"/>
        <v>0</v>
      </c>
      <c r="H94" s="27">
        <v>0.71428573131561279</v>
      </c>
      <c r="I94" s="27" t="b">
        <f t="shared" si="7"/>
        <v>0</v>
      </c>
      <c r="J94" s="27">
        <v>1.2590569693616225</v>
      </c>
      <c r="K94" s="27" t="b">
        <f t="shared" si="8"/>
        <v>0</v>
      </c>
      <c r="L94" s="1"/>
      <c r="M94" s="1"/>
      <c r="N94" s="1"/>
      <c r="O94" s="1"/>
      <c r="P94" s="1"/>
      <c r="Q94" s="15"/>
      <c r="R94" s="15"/>
      <c r="S94" s="15"/>
      <c r="T94" s="15"/>
      <c r="U94" s="15"/>
      <c r="V94" s="15"/>
    </row>
    <row r="95" spans="1:22" s="27" customFormat="1" x14ac:dyDescent="0.3">
      <c r="A95" s="1">
        <v>82</v>
      </c>
      <c r="D95" s="27">
        <v>5095.5037000000002</v>
      </c>
      <c r="E95" s="27">
        <v>5117.3149000000003</v>
      </c>
      <c r="F95" s="27">
        <v>21.811200000000099</v>
      </c>
      <c r="G95" s="28" t="b">
        <f t="shared" si="6"/>
        <v>0</v>
      </c>
      <c r="H95" s="27">
        <v>0.9047619104385376</v>
      </c>
      <c r="I95" s="27" t="b">
        <f t="shared" si="7"/>
        <v>0</v>
      </c>
      <c r="J95" s="27">
        <v>1.4689187449183332</v>
      </c>
      <c r="K95" s="27" t="b">
        <f t="shared" si="8"/>
        <v>0</v>
      </c>
      <c r="L95" s="1"/>
      <c r="M95" s="1"/>
      <c r="N95" s="1"/>
      <c r="O95" s="1"/>
      <c r="P95" s="1"/>
      <c r="Q95" s="15"/>
      <c r="R95" s="15"/>
      <c r="S95" s="15"/>
      <c r="T95" s="15"/>
      <c r="U95" s="15"/>
      <c r="V95" s="15"/>
    </row>
    <row r="96" spans="1:22" s="27" customFormat="1" x14ac:dyDescent="0.3">
      <c r="A96" s="1">
        <v>86</v>
      </c>
      <c r="D96" s="27">
        <v>5842.1484</v>
      </c>
      <c r="E96" s="27">
        <v>5857.2250000000004</v>
      </c>
      <c r="F96" s="27">
        <v>15.076600000000326</v>
      </c>
      <c r="G96" s="28" t="b">
        <f t="shared" si="6"/>
        <v>0</v>
      </c>
      <c r="H96" s="27">
        <v>0.57142859697341919</v>
      </c>
      <c r="I96" s="27" t="b">
        <f t="shared" si="7"/>
        <v>0</v>
      </c>
      <c r="J96" s="27">
        <v>0.9918855103567833</v>
      </c>
      <c r="K96" s="27" t="b">
        <f t="shared" si="8"/>
        <v>0</v>
      </c>
      <c r="L96" s="1"/>
      <c r="M96" s="1"/>
      <c r="N96" s="1"/>
      <c r="O96" s="1"/>
      <c r="P96" s="1"/>
      <c r="Q96" s="15"/>
      <c r="R96" s="15"/>
      <c r="S96" s="15"/>
      <c r="T96" s="15"/>
      <c r="U96" s="15"/>
      <c r="V96" s="15"/>
    </row>
    <row r="97" spans="1:22" s="27" customFormat="1" x14ac:dyDescent="0.3">
      <c r="A97" s="1">
        <v>87</v>
      </c>
      <c r="D97" s="27">
        <v>5891.9251000000004</v>
      </c>
      <c r="E97" s="27">
        <v>5904.5838000000003</v>
      </c>
      <c r="F97" s="27">
        <v>12.658699999999953</v>
      </c>
      <c r="G97" s="28" t="b">
        <f t="shared" si="6"/>
        <v>0</v>
      </c>
      <c r="H97" s="27">
        <v>0.5</v>
      </c>
      <c r="I97" s="27" t="b">
        <f t="shared" si="7"/>
        <v>0</v>
      </c>
      <c r="J97" s="27">
        <v>0.83858927899841873</v>
      </c>
      <c r="K97" s="27" t="b">
        <f t="shared" si="8"/>
        <v>0</v>
      </c>
      <c r="L97" s="1"/>
      <c r="M97" s="1"/>
      <c r="N97" s="1"/>
      <c r="O97" s="1"/>
      <c r="P97" s="1"/>
      <c r="Q97" s="15"/>
      <c r="R97" s="15"/>
      <c r="S97" s="15"/>
      <c r="T97" s="15"/>
      <c r="U97" s="15"/>
      <c r="V97" s="15"/>
    </row>
    <row r="98" spans="1:22" s="27" customFormat="1" x14ac:dyDescent="0.3">
      <c r="A98" s="1">
        <v>88</v>
      </c>
      <c r="D98" s="27">
        <v>5941.7002000000002</v>
      </c>
      <c r="E98" s="27">
        <v>5954.3846999999996</v>
      </c>
      <c r="F98" s="27">
        <v>12.684499999999389</v>
      </c>
      <c r="G98" s="28" t="b">
        <f t="shared" ref="G98:G129" si="9">F98&gt;47.81</f>
        <v>0</v>
      </c>
      <c r="H98" s="27">
        <v>0.75</v>
      </c>
      <c r="I98" s="27" t="b">
        <f t="shared" ref="I98:I129" si="10">H98&gt;1</f>
        <v>0</v>
      </c>
      <c r="J98" s="27">
        <v>1.0464428538194994</v>
      </c>
      <c r="K98" s="27" t="b">
        <f t="shared" ref="K98:K129" si="11">J98&gt;3.8</f>
        <v>0</v>
      </c>
      <c r="L98" s="1"/>
      <c r="M98" s="1"/>
      <c r="N98" s="1"/>
      <c r="O98" s="1"/>
      <c r="P98" s="1"/>
      <c r="Q98" s="15"/>
      <c r="R98" s="15"/>
      <c r="S98" s="15"/>
      <c r="T98" s="15"/>
      <c r="U98" s="15"/>
      <c r="V98" s="15"/>
    </row>
    <row r="99" spans="1:22" s="27" customFormat="1" x14ac:dyDescent="0.3">
      <c r="A99" s="1">
        <v>90</v>
      </c>
      <c r="D99" s="27">
        <v>6240.3585000000003</v>
      </c>
      <c r="E99" s="27">
        <v>6252.8678</v>
      </c>
      <c r="F99" s="27">
        <v>12.509299999999712</v>
      </c>
      <c r="G99" s="28" t="b">
        <f t="shared" si="9"/>
        <v>0</v>
      </c>
      <c r="H99" s="27">
        <v>0.83333331346511841</v>
      </c>
      <c r="I99" s="27" t="b">
        <f t="shared" si="10"/>
        <v>0</v>
      </c>
      <c r="J99" s="27">
        <v>1.0647417854889052</v>
      </c>
      <c r="K99" s="27" t="b">
        <f t="shared" si="11"/>
        <v>0</v>
      </c>
      <c r="L99" s="1"/>
      <c r="M99" s="1"/>
      <c r="N99" s="1"/>
      <c r="O99" s="1"/>
      <c r="P99" s="1"/>
      <c r="Q99" s="15"/>
      <c r="R99" s="15"/>
      <c r="S99" s="15"/>
      <c r="T99" s="15"/>
      <c r="U99" s="15"/>
      <c r="V99" s="15"/>
    </row>
    <row r="100" spans="1:22" s="27" customFormat="1" x14ac:dyDescent="0.3">
      <c r="A100" s="1">
        <v>91</v>
      </c>
      <c r="D100" s="27">
        <v>6439.4623000000001</v>
      </c>
      <c r="E100" s="27">
        <v>6464.7735000000002</v>
      </c>
      <c r="F100" s="27">
        <v>25.311200000000099</v>
      </c>
      <c r="G100" s="28" t="b">
        <f t="shared" si="9"/>
        <v>0</v>
      </c>
      <c r="H100" s="27">
        <v>0.91666668653488159</v>
      </c>
      <c r="I100" s="27" t="b">
        <f t="shared" si="10"/>
        <v>0</v>
      </c>
      <c r="J100" s="27">
        <v>1.7443379482399035</v>
      </c>
      <c r="K100" s="27" t="b">
        <f t="shared" si="11"/>
        <v>0</v>
      </c>
      <c r="L100" s="1"/>
      <c r="M100" s="1"/>
      <c r="N100" s="1"/>
      <c r="O100" s="1"/>
      <c r="P100" s="1"/>
      <c r="Q100" s="15"/>
      <c r="R100" s="15"/>
      <c r="S100" s="15"/>
      <c r="T100" s="15"/>
      <c r="U100" s="15"/>
      <c r="V100" s="15"/>
    </row>
    <row r="101" spans="1:22" s="27" customFormat="1" x14ac:dyDescent="0.3">
      <c r="A101" s="1">
        <v>95</v>
      </c>
      <c r="D101" s="27">
        <v>7131.7758000000003</v>
      </c>
      <c r="E101" s="27">
        <v>7151.8131999999996</v>
      </c>
      <c r="F101" s="27">
        <v>20.037399999999252</v>
      </c>
      <c r="G101" s="28" t="b">
        <f t="shared" si="9"/>
        <v>0</v>
      </c>
      <c r="H101" s="27">
        <v>0.3684210479259491</v>
      </c>
      <c r="I101" s="27" t="b">
        <f t="shared" si="10"/>
        <v>0</v>
      </c>
      <c r="J101" s="27">
        <v>0.61647798465790182</v>
      </c>
      <c r="K101" s="27" t="b">
        <f t="shared" si="11"/>
        <v>0</v>
      </c>
      <c r="L101" s="1"/>
      <c r="M101" s="1"/>
      <c r="N101" s="1"/>
      <c r="O101" s="1"/>
      <c r="P101" s="1"/>
      <c r="Q101" s="15"/>
      <c r="R101" s="15"/>
      <c r="S101" s="15"/>
      <c r="T101" s="15"/>
      <c r="U101" s="15"/>
      <c r="V101" s="15"/>
    </row>
    <row r="102" spans="1:22" s="27" customFormat="1" x14ac:dyDescent="0.3">
      <c r="A102" s="1">
        <v>96</v>
      </c>
      <c r="D102" s="27">
        <v>7335.4342999999999</v>
      </c>
      <c r="E102" s="27">
        <v>7346.5360000000001</v>
      </c>
      <c r="F102" s="27">
        <v>11.101700000000164</v>
      </c>
      <c r="G102" s="28" t="b">
        <f t="shared" si="9"/>
        <v>0</v>
      </c>
      <c r="H102" s="27">
        <v>0.5</v>
      </c>
      <c r="I102" s="27" t="b">
        <f t="shared" si="10"/>
        <v>0</v>
      </c>
      <c r="J102" s="27">
        <v>1.7655940011127527</v>
      </c>
      <c r="K102" s="27" t="b">
        <f t="shared" si="11"/>
        <v>0</v>
      </c>
      <c r="L102" s="1"/>
      <c r="M102" s="1"/>
      <c r="N102" s="1"/>
      <c r="O102" s="1"/>
      <c r="P102" s="1"/>
      <c r="Q102" s="15"/>
      <c r="R102" s="15"/>
      <c r="S102" s="15"/>
      <c r="T102" s="15"/>
      <c r="U102" s="15"/>
      <c r="V102" s="15"/>
    </row>
    <row r="103" spans="1:22" s="27" customFormat="1" x14ac:dyDescent="0.3">
      <c r="A103" s="1">
        <v>98</v>
      </c>
      <c r="D103" s="27">
        <v>7833.1966000000002</v>
      </c>
      <c r="E103" s="27">
        <v>7846.3359</v>
      </c>
      <c r="F103" s="27">
        <v>13.139299999999821</v>
      </c>
      <c r="G103" s="28" t="b">
        <f t="shared" si="9"/>
        <v>0</v>
      </c>
      <c r="H103" s="27">
        <v>0.5</v>
      </c>
      <c r="I103" s="27" t="b">
        <f t="shared" si="10"/>
        <v>0</v>
      </c>
      <c r="J103" s="27">
        <v>1.9066291225104004</v>
      </c>
      <c r="K103" s="27" t="b">
        <f t="shared" si="11"/>
        <v>0</v>
      </c>
      <c r="L103" s="1"/>
      <c r="M103" s="1"/>
      <c r="N103" s="1"/>
      <c r="O103" s="1"/>
      <c r="P103" s="1"/>
      <c r="Q103" s="15"/>
      <c r="R103" s="15"/>
      <c r="S103" s="15"/>
      <c r="T103" s="15"/>
      <c r="U103" s="15"/>
      <c r="V103" s="15"/>
    </row>
    <row r="104" spans="1:22" s="27" customFormat="1" x14ac:dyDescent="0.3">
      <c r="A104" s="1">
        <v>100</v>
      </c>
      <c r="D104" s="27">
        <v>8380.7345999999998</v>
      </c>
      <c r="E104" s="27">
        <v>8394.8343000000004</v>
      </c>
      <c r="F104" s="27">
        <v>14.099700000000666</v>
      </c>
      <c r="G104" s="28" t="b">
        <f t="shared" si="9"/>
        <v>0</v>
      </c>
      <c r="H104" s="27">
        <v>0.46153846383094788</v>
      </c>
      <c r="I104" s="27" t="b">
        <f t="shared" si="10"/>
        <v>0</v>
      </c>
      <c r="J104" s="27">
        <v>1.7034507472633065</v>
      </c>
      <c r="K104" s="27" t="b">
        <f t="shared" si="11"/>
        <v>0</v>
      </c>
      <c r="L104" s="1"/>
      <c r="M104" s="1"/>
      <c r="N104" s="1"/>
      <c r="O104" s="1"/>
      <c r="P104" s="1"/>
      <c r="Q104" s="15"/>
      <c r="R104" s="15"/>
      <c r="S104" s="15"/>
      <c r="T104" s="15"/>
      <c r="U104" s="15"/>
      <c r="V104" s="15"/>
    </row>
    <row r="105" spans="1:22" s="27" customFormat="1" x14ac:dyDescent="0.3">
      <c r="A105" s="1">
        <v>102</v>
      </c>
      <c r="D105" s="27">
        <v>8978.0496000000003</v>
      </c>
      <c r="E105" s="27">
        <v>8991.4413999999997</v>
      </c>
      <c r="F105" s="27">
        <v>13.391799999999421</v>
      </c>
      <c r="G105" s="28" t="b">
        <f t="shared" si="9"/>
        <v>0</v>
      </c>
      <c r="H105" s="27">
        <v>0.30769231915473938</v>
      </c>
      <c r="I105" s="27" t="b">
        <f t="shared" si="10"/>
        <v>0</v>
      </c>
      <c r="J105" s="27">
        <v>1.2888481251376862</v>
      </c>
      <c r="K105" s="27" t="b">
        <f t="shared" si="11"/>
        <v>0</v>
      </c>
      <c r="L105" s="1"/>
      <c r="M105" s="1"/>
      <c r="N105" s="1"/>
      <c r="O105" s="1"/>
      <c r="P105" s="1"/>
      <c r="Q105" s="15"/>
      <c r="R105" s="15"/>
      <c r="S105" s="15"/>
      <c r="T105" s="15"/>
      <c r="U105" s="15"/>
      <c r="V105" s="15"/>
    </row>
    <row r="106" spans="1:22" s="27" customFormat="1" x14ac:dyDescent="0.3">
      <c r="A106" s="1">
        <v>103</v>
      </c>
      <c r="D106" s="27">
        <v>9027.8259999999991</v>
      </c>
      <c r="E106" s="27">
        <v>9041.3703999999998</v>
      </c>
      <c r="F106" s="27">
        <v>13.544400000000678</v>
      </c>
      <c r="G106" s="28" t="b">
        <f t="shared" si="9"/>
        <v>0</v>
      </c>
      <c r="H106" s="27">
        <v>0.76923078298568726</v>
      </c>
      <c r="I106" s="27" t="b">
        <f t="shared" si="10"/>
        <v>0</v>
      </c>
      <c r="J106" s="27">
        <v>2.8454849985884647</v>
      </c>
      <c r="K106" s="27" t="b">
        <f t="shared" si="11"/>
        <v>0</v>
      </c>
      <c r="L106" s="1"/>
      <c r="M106" s="1"/>
      <c r="N106" s="1"/>
      <c r="O106" s="1"/>
      <c r="P106" s="1"/>
      <c r="Q106" s="15"/>
      <c r="R106" s="15"/>
      <c r="S106" s="15"/>
      <c r="T106" s="15"/>
      <c r="U106" s="15"/>
      <c r="V106" s="15"/>
    </row>
    <row r="107" spans="1:22" s="27" customFormat="1" x14ac:dyDescent="0.3">
      <c r="A107" s="26"/>
      <c r="F107" s="37"/>
      <c r="G107" s="37"/>
      <c r="H107" s="37"/>
      <c r="I107" s="37"/>
      <c r="J107" s="37"/>
      <c r="K107" s="37"/>
      <c r="L107"/>
      <c r="M107"/>
      <c r="N107"/>
      <c r="O107"/>
      <c r="Q107" s="15"/>
      <c r="R107" s="15"/>
      <c r="S107" s="15"/>
      <c r="T107" s="15"/>
      <c r="U107" s="15"/>
      <c r="V107" s="15"/>
    </row>
    <row r="108" spans="1:22" s="27" customFormat="1" x14ac:dyDescent="0.3">
      <c r="A108" s="26"/>
      <c r="F108" s="37"/>
      <c r="G108" s="37"/>
      <c r="H108" s="37"/>
      <c r="I108" s="37"/>
      <c r="J108" s="37"/>
      <c r="K108" s="37"/>
      <c r="L108"/>
      <c r="M108"/>
      <c r="N108"/>
      <c r="O108"/>
      <c r="Q108" s="15"/>
      <c r="R108" s="15"/>
      <c r="S108" s="15"/>
      <c r="T108" s="15"/>
      <c r="U108" s="15"/>
      <c r="V108" s="15"/>
    </row>
    <row r="109" spans="1:22" s="27" customFormat="1" x14ac:dyDescent="0.3">
      <c r="A109" s="26"/>
      <c r="F109" s="37"/>
      <c r="G109" s="37"/>
      <c r="H109" s="37"/>
      <c r="I109" s="37"/>
      <c r="J109" s="37"/>
      <c r="K109" s="37"/>
      <c r="L109"/>
      <c r="M109"/>
      <c r="N109"/>
      <c r="O109"/>
      <c r="Q109" s="15"/>
      <c r="R109" s="15"/>
      <c r="S109" s="15"/>
      <c r="T109" s="15"/>
      <c r="U109" s="15"/>
      <c r="V109" s="15"/>
    </row>
    <row r="110" spans="1:22" s="27" customFormat="1" x14ac:dyDescent="0.3">
      <c r="A110" s="26"/>
      <c r="F110" s="37"/>
      <c r="G110" s="37"/>
      <c r="H110" s="37"/>
      <c r="I110" s="37"/>
      <c r="J110" s="37"/>
      <c r="K110" s="37"/>
      <c r="L110"/>
      <c r="M110"/>
      <c r="N110"/>
      <c r="O110"/>
      <c r="Q110" s="15"/>
      <c r="R110" s="15"/>
      <c r="S110" s="15"/>
      <c r="T110" s="15"/>
      <c r="U110" s="15"/>
      <c r="V110" s="15"/>
    </row>
    <row r="111" spans="1:22" s="27" customFormat="1" x14ac:dyDescent="0.3">
      <c r="A111" s="26"/>
      <c r="F111" s="37"/>
      <c r="G111" s="37"/>
      <c r="H111" s="37"/>
      <c r="I111" s="37"/>
      <c r="J111" s="37"/>
      <c r="K111" s="37"/>
      <c r="L111"/>
      <c r="M111"/>
      <c r="N111"/>
      <c r="O111"/>
      <c r="Q111" s="15"/>
      <c r="R111" s="15"/>
      <c r="S111" s="15"/>
      <c r="T111" s="15"/>
      <c r="U111" s="15"/>
      <c r="V111" s="15"/>
    </row>
    <row r="112" spans="1:22" s="27" customFormat="1" x14ac:dyDescent="0.3">
      <c r="A112" s="26"/>
      <c r="F112" s="37"/>
      <c r="G112" s="37"/>
      <c r="H112" s="37"/>
      <c r="I112" s="37"/>
      <c r="J112" s="37"/>
      <c r="K112" s="37"/>
      <c r="L112"/>
      <c r="M112"/>
      <c r="N112"/>
      <c r="O112"/>
      <c r="Q112" s="15"/>
      <c r="R112" s="15"/>
      <c r="S112" s="15"/>
      <c r="T112" s="15"/>
      <c r="U112" s="15"/>
      <c r="V112" s="15"/>
    </row>
    <row r="113" spans="1:22" s="27" customFormat="1" x14ac:dyDescent="0.3">
      <c r="A113" s="26"/>
      <c r="F113" s="37"/>
      <c r="G113" s="37"/>
      <c r="H113" s="37"/>
      <c r="I113" s="37"/>
      <c r="J113" s="37"/>
      <c r="K113" s="37"/>
      <c r="L113"/>
      <c r="M113"/>
      <c r="N113"/>
      <c r="O113"/>
      <c r="Q113" s="15"/>
      <c r="R113" s="15"/>
      <c r="S113" s="15"/>
      <c r="T113" s="15"/>
      <c r="U113" s="15"/>
      <c r="V113" s="15"/>
    </row>
    <row r="114" spans="1:22" s="27" customFormat="1" x14ac:dyDescent="0.3">
      <c r="A114" s="26"/>
      <c r="F114" s="37"/>
      <c r="G114" s="37"/>
      <c r="H114" s="37"/>
      <c r="I114" s="37"/>
      <c r="J114" s="37"/>
      <c r="K114" s="37"/>
      <c r="L114"/>
      <c r="M114"/>
      <c r="N114"/>
      <c r="O114"/>
      <c r="Q114" s="15"/>
      <c r="R114" s="15"/>
      <c r="S114" s="15"/>
      <c r="T114" s="15"/>
      <c r="U114" s="15"/>
      <c r="V114" s="15"/>
    </row>
    <row r="115" spans="1:22" s="27" customFormat="1" x14ac:dyDescent="0.3">
      <c r="A115" s="26"/>
      <c r="F115" s="37"/>
      <c r="G115" s="37"/>
      <c r="H115" s="37"/>
      <c r="I115" s="37"/>
      <c r="J115" s="37"/>
      <c r="K115" s="37"/>
      <c r="L115"/>
      <c r="M115"/>
      <c r="N115"/>
      <c r="O115"/>
      <c r="Q115" s="15"/>
      <c r="R115" s="15"/>
      <c r="S115" s="15"/>
      <c r="T115" s="15"/>
      <c r="U115" s="15"/>
      <c r="V115" s="15"/>
    </row>
    <row r="116" spans="1:22" s="27" customFormat="1" x14ac:dyDescent="0.3">
      <c r="A116" s="26"/>
      <c r="F116" s="37"/>
      <c r="G116" s="37"/>
      <c r="H116" s="37"/>
      <c r="I116" s="37"/>
      <c r="J116" s="37"/>
      <c r="K116" s="37"/>
      <c r="L116"/>
      <c r="M116"/>
      <c r="N116"/>
      <c r="O116"/>
      <c r="Q116" s="15"/>
      <c r="R116" s="15"/>
      <c r="S116" s="15"/>
      <c r="T116" s="15"/>
      <c r="U116" s="15"/>
      <c r="V116" s="15"/>
    </row>
    <row r="117" spans="1:22" s="27" customFormat="1" x14ac:dyDescent="0.3">
      <c r="A117" s="26"/>
      <c r="F117" s="37"/>
      <c r="G117" s="37"/>
      <c r="H117" s="37"/>
      <c r="I117" s="37"/>
      <c r="J117" s="37"/>
      <c r="K117" s="37"/>
      <c r="L117"/>
      <c r="M117"/>
      <c r="N117"/>
      <c r="O117"/>
      <c r="Q117" s="15"/>
      <c r="R117" s="15"/>
      <c r="S117" s="15"/>
      <c r="T117" s="15"/>
      <c r="U117" s="15"/>
      <c r="V117" s="15"/>
    </row>
    <row r="118" spans="1:22" s="27" customFormat="1" x14ac:dyDescent="0.3">
      <c r="A118" s="26"/>
      <c r="F118" s="37"/>
      <c r="G118" s="37"/>
      <c r="H118" s="37"/>
      <c r="I118" s="37"/>
      <c r="J118" s="37"/>
      <c r="K118" s="37"/>
      <c r="L118"/>
      <c r="M118"/>
      <c r="N118"/>
      <c r="O118"/>
      <c r="Q118" s="15"/>
      <c r="R118" s="15"/>
      <c r="S118" s="15"/>
      <c r="T118" s="15"/>
      <c r="U118" s="15"/>
      <c r="V118" s="15"/>
    </row>
    <row r="119" spans="1:22" s="27" customFormat="1" x14ac:dyDescent="0.3">
      <c r="A119" s="26"/>
      <c r="F119" s="37"/>
      <c r="G119" s="37"/>
      <c r="H119" s="37"/>
      <c r="I119" s="37"/>
      <c r="J119" s="37"/>
      <c r="K119" s="37"/>
      <c r="L119"/>
      <c r="M119"/>
      <c r="N119"/>
      <c r="O119"/>
      <c r="Q119" s="15"/>
      <c r="R119" s="15"/>
      <c r="S119" s="15"/>
      <c r="T119" s="15"/>
      <c r="U119" s="15"/>
      <c r="V119" s="15"/>
    </row>
    <row r="120" spans="1:22" s="27" customFormat="1" x14ac:dyDescent="0.3">
      <c r="A120" s="26"/>
      <c r="F120" s="37"/>
      <c r="G120" s="37"/>
      <c r="H120" s="37"/>
      <c r="I120" s="37"/>
      <c r="J120" s="37"/>
      <c r="K120" s="37"/>
      <c r="L120"/>
      <c r="M120"/>
      <c r="N120"/>
      <c r="O120"/>
      <c r="Q120" s="15"/>
      <c r="R120" s="15"/>
      <c r="S120" s="15"/>
      <c r="T120" s="15"/>
      <c r="U120" s="15"/>
      <c r="V120" s="15"/>
    </row>
    <row r="121" spans="1:22" s="27" customFormat="1" x14ac:dyDescent="0.3">
      <c r="A121" s="26"/>
      <c r="F121" s="37"/>
      <c r="G121" s="37"/>
      <c r="H121" s="37"/>
      <c r="I121" s="37"/>
      <c r="J121" s="37"/>
      <c r="K121" s="37"/>
      <c r="L121"/>
      <c r="M121"/>
      <c r="N121"/>
      <c r="O121"/>
      <c r="Q121" s="15"/>
      <c r="R121" s="15"/>
      <c r="S121" s="15"/>
      <c r="T121" s="15"/>
      <c r="U121" s="15"/>
      <c r="V121" s="15"/>
    </row>
    <row r="122" spans="1:22" s="27" customFormat="1" x14ac:dyDescent="0.3">
      <c r="A122" s="26"/>
      <c r="F122" s="37"/>
      <c r="G122" s="37"/>
      <c r="H122" s="37"/>
      <c r="I122" s="37"/>
      <c r="J122" s="37"/>
      <c r="K122" s="37"/>
      <c r="L122"/>
      <c r="M122"/>
      <c r="N122"/>
      <c r="O122"/>
      <c r="Q122" s="15"/>
      <c r="R122" s="15"/>
      <c r="S122" s="15"/>
      <c r="T122" s="15"/>
      <c r="U122" s="15"/>
      <c r="V122" s="15"/>
    </row>
    <row r="123" spans="1:22" s="27" customFormat="1" x14ac:dyDescent="0.3">
      <c r="A123" s="26"/>
      <c r="F123" s="37"/>
      <c r="G123" s="37"/>
      <c r="H123" s="37"/>
      <c r="I123" s="37"/>
      <c r="J123" s="37"/>
      <c r="K123" s="37"/>
      <c r="L123"/>
      <c r="M123"/>
      <c r="N123"/>
      <c r="O123"/>
      <c r="Q123" s="15"/>
      <c r="R123" s="15"/>
      <c r="S123" s="15"/>
      <c r="T123" s="15"/>
      <c r="U123" s="15"/>
      <c r="V123" s="15"/>
    </row>
    <row r="124" spans="1:22" s="27" customFormat="1" x14ac:dyDescent="0.3">
      <c r="A124" s="26"/>
      <c r="F124" s="37"/>
      <c r="G124" s="37"/>
      <c r="H124" s="37"/>
      <c r="I124" s="37"/>
      <c r="J124" s="37"/>
      <c r="K124" s="37"/>
      <c r="L124"/>
      <c r="M124"/>
      <c r="N124"/>
      <c r="O124"/>
      <c r="Q124" s="15"/>
      <c r="R124" s="15"/>
      <c r="S124" s="15"/>
      <c r="T124" s="15"/>
      <c r="U124" s="15"/>
      <c r="V124" s="15"/>
    </row>
    <row r="125" spans="1:22" s="27" customFormat="1" x14ac:dyDescent="0.3">
      <c r="A125" s="26"/>
      <c r="F125" s="37"/>
      <c r="G125" s="37"/>
      <c r="H125" s="37"/>
      <c r="I125" s="37"/>
      <c r="J125" s="37"/>
      <c r="K125" s="37"/>
      <c r="L125"/>
      <c r="M125"/>
      <c r="N125"/>
      <c r="O125"/>
      <c r="Q125" s="15"/>
      <c r="R125" s="15"/>
      <c r="S125" s="15"/>
      <c r="T125" s="15"/>
      <c r="U125" s="15"/>
      <c r="V125" s="15"/>
    </row>
    <row r="126" spans="1:22" s="27" customFormat="1" x14ac:dyDescent="0.3">
      <c r="A126" s="26"/>
      <c r="F126" s="37"/>
      <c r="G126" s="37"/>
      <c r="H126" s="37"/>
      <c r="I126" s="37"/>
      <c r="J126" s="37"/>
      <c r="K126" s="37"/>
      <c r="L126"/>
      <c r="M126"/>
      <c r="N126"/>
      <c r="O126"/>
      <c r="Q126" s="15"/>
      <c r="R126" s="15"/>
      <c r="S126" s="15"/>
      <c r="T126" s="15"/>
      <c r="U126" s="15"/>
      <c r="V126" s="15"/>
    </row>
    <row r="127" spans="1:22" s="27" customFormat="1" x14ac:dyDescent="0.3">
      <c r="A127" s="26"/>
      <c r="F127" s="37"/>
      <c r="G127" s="37"/>
      <c r="H127" s="37"/>
      <c r="I127" s="37"/>
      <c r="J127" s="37"/>
      <c r="K127" s="37"/>
      <c r="L127"/>
      <c r="M127"/>
      <c r="N127"/>
      <c r="O127"/>
      <c r="Q127" s="15"/>
      <c r="R127" s="15"/>
      <c r="S127" s="15"/>
      <c r="T127" s="15"/>
      <c r="U127" s="15"/>
      <c r="V127" s="15"/>
    </row>
    <row r="128" spans="1:22" s="27" customFormat="1" x14ac:dyDescent="0.3">
      <c r="A128" s="26"/>
      <c r="F128" s="37"/>
      <c r="G128" s="37"/>
      <c r="H128" s="37"/>
      <c r="I128" s="37"/>
      <c r="J128" s="37"/>
      <c r="K128" s="37"/>
      <c r="L128"/>
      <c r="M128"/>
      <c r="N128"/>
      <c r="O128"/>
      <c r="Q128" s="15"/>
      <c r="R128" s="15"/>
      <c r="S128" s="15"/>
      <c r="T128" s="15"/>
      <c r="U128" s="15"/>
      <c r="V128" s="15"/>
    </row>
    <row r="129" spans="1:22" s="27" customFormat="1" x14ac:dyDescent="0.3">
      <c r="A129" s="26"/>
      <c r="F129" s="37"/>
      <c r="G129" s="37"/>
      <c r="H129" s="37"/>
      <c r="I129" s="37"/>
      <c r="J129" s="37"/>
      <c r="K129" s="37"/>
      <c r="L129"/>
      <c r="M129"/>
      <c r="N129"/>
      <c r="O129"/>
      <c r="Q129" s="15"/>
      <c r="R129" s="15"/>
      <c r="S129" s="15"/>
      <c r="T129" s="15"/>
      <c r="U129" s="15"/>
      <c r="V129" s="15"/>
    </row>
    <row r="130" spans="1:22" s="27" customFormat="1" x14ac:dyDescent="0.3">
      <c r="A130" s="26"/>
      <c r="F130" s="37"/>
      <c r="G130" s="37"/>
      <c r="H130" s="37"/>
      <c r="I130" s="37"/>
      <c r="J130" s="37"/>
      <c r="K130" s="37"/>
      <c r="L130"/>
      <c r="M130"/>
      <c r="N130"/>
      <c r="O130"/>
      <c r="Q130" s="15"/>
      <c r="R130" s="15"/>
      <c r="S130" s="15"/>
      <c r="T130" s="15"/>
      <c r="U130" s="15"/>
      <c r="V130" s="15"/>
    </row>
    <row r="131" spans="1:22" s="27" customFormat="1" x14ac:dyDescent="0.3">
      <c r="A131" s="26"/>
      <c r="F131" s="37"/>
      <c r="G131" s="37"/>
      <c r="H131" s="37"/>
      <c r="I131" s="37"/>
      <c r="J131" s="37"/>
      <c r="K131" s="37"/>
      <c r="L131"/>
      <c r="M131"/>
      <c r="N131"/>
      <c r="O131"/>
      <c r="Q131" s="15"/>
      <c r="R131" s="15"/>
      <c r="S131" s="15"/>
      <c r="T131" s="15"/>
      <c r="U131" s="15"/>
      <c r="V131" s="15"/>
    </row>
    <row r="132" spans="1:22" s="27" customFormat="1" x14ac:dyDescent="0.3">
      <c r="A132" s="26"/>
      <c r="F132" s="37"/>
      <c r="G132" s="37"/>
      <c r="H132" s="37"/>
      <c r="I132" s="37"/>
      <c r="J132" s="37"/>
      <c r="K132" s="37"/>
      <c r="L132"/>
      <c r="M132"/>
      <c r="N132"/>
      <c r="O132"/>
      <c r="Q132" s="15"/>
      <c r="R132" s="15"/>
      <c r="S132" s="15"/>
      <c r="T132" s="15"/>
      <c r="U132" s="15"/>
      <c r="V132" s="15"/>
    </row>
    <row r="133" spans="1:22" s="27" customFormat="1" x14ac:dyDescent="0.3">
      <c r="A133" s="26"/>
      <c r="F133" s="37"/>
      <c r="G133" s="37"/>
      <c r="H133" s="37"/>
      <c r="I133" s="37"/>
      <c r="J133" s="37"/>
      <c r="K133" s="37"/>
      <c r="L133"/>
      <c r="M133"/>
      <c r="N133"/>
      <c r="O133"/>
      <c r="Q133" s="15"/>
      <c r="R133" s="15"/>
      <c r="S133" s="15"/>
      <c r="T133" s="15"/>
      <c r="U133" s="15"/>
      <c r="V133" s="15"/>
    </row>
    <row r="134" spans="1:22" s="27" customFormat="1" x14ac:dyDescent="0.3">
      <c r="A134" s="26"/>
      <c r="F134" s="37"/>
      <c r="G134" s="37"/>
      <c r="H134" s="37"/>
      <c r="I134" s="37"/>
      <c r="J134" s="37"/>
      <c r="K134" s="37"/>
      <c r="L134"/>
      <c r="M134"/>
      <c r="N134"/>
      <c r="O134"/>
      <c r="Q134" s="15"/>
      <c r="R134" s="15"/>
      <c r="S134" s="15"/>
      <c r="T134" s="15"/>
      <c r="U134" s="15"/>
      <c r="V134" s="15"/>
    </row>
    <row r="135" spans="1:22" s="27" customFormat="1" x14ac:dyDescent="0.3">
      <c r="A135" s="26"/>
      <c r="F135" s="37"/>
      <c r="G135" s="37"/>
      <c r="H135" s="37"/>
      <c r="I135" s="37"/>
      <c r="J135" s="37"/>
      <c r="K135" s="37"/>
      <c r="L135"/>
      <c r="M135"/>
      <c r="N135"/>
      <c r="O135"/>
      <c r="Q135" s="15"/>
      <c r="R135" s="15"/>
      <c r="S135" s="15"/>
      <c r="T135" s="15"/>
      <c r="U135" s="15"/>
      <c r="V135" s="15"/>
    </row>
    <row r="136" spans="1:22" s="27" customFormat="1" x14ac:dyDescent="0.3">
      <c r="A136" s="26"/>
      <c r="F136" s="37"/>
      <c r="G136" s="37"/>
      <c r="H136" s="37"/>
      <c r="I136" s="37"/>
      <c r="J136" s="37"/>
      <c r="K136" s="37"/>
      <c r="L136"/>
      <c r="M136"/>
      <c r="N136"/>
      <c r="O136"/>
      <c r="Q136" s="15"/>
      <c r="R136" s="15"/>
      <c r="S136" s="15"/>
      <c r="T136" s="15"/>
      <c r="U136" s="15"/>
      <c r="V136" s="15"/>
    </row>
    <row r="137" spans="1:22" s="27" customFormat="1" x14ac:dyDescent="0.3">
      <c r="A137" s="26"/>
      <c r="F137" s="37"/>
      <c r="G137" s="37"/>
      <c r="H137" s="37"/>
      <c r="I137" s="37"/>
      <c r="J137" s="37"/>
      <c r="K137" s="37"/>
      <c r="L137"/>
      <c r="M137"/>
      <c r="N137"/>
      <c r="O137"/>
      <c r="Q137" s="15"/>
      <c r="R137" s="15"/>
      <c r="S137" s="15"/>
      <c r="T137" s="15"/>
      <c r="U137" s="15"/>
      <c r="V137" s="15"/>
    </row>
    <row r="138" spans="1:22" s="27" customFormat="1" x14ac:dyDescent="0.3">
      <c r="A138" s="26"/>
      <c r="F138" s="37"/>
      <c r="G138" s="37"/>
      <c r="H138" s="37"/>
      <c r="I138" s="37"/>
      <c r="J138" s="37"/>
      <c r="K138" s="37"/>
      <c r="L138"/>
      <c r="M138"/>
      <c r="N138"/>
      <c r="O138"/>
      <c r="Q138" s="15"/>
      <c r="R138" s="15"/>
      <c r="S138" s="15"/>
      <c r="T138" s="15"/>
      <c r="U138" s="15"/>
      <c r="V138" s="15"/>
    </row>
    <row r="139" spans="1:22" s="27" customFormat="1" x14ac:dyDescent="0.3">
      <c r="A139" s="26"/>
      <c r="F139" s="37"/>
      <c r="G139" s="37"/>
      <c r="H139" s="37"/>
      <c r="I139" s="37"/>
      <c r="J139" s="37"/>
      <c r="K139" s="37"/>
      <c r="L139"/>
      <c r="M139"/>
      <c r="N139"/>
      <c r="O139"/>
      <c r="Q139" s="15"/>
      <c r="R139" s="15"/>
      <c r="S139" s="15"/>
      <c r="T139" s="15"/>
      <c r="U139" s="15"/>
      <c r="V139" s="15"/>
    </row>
    <row r="140" spans="1:22" s="27" customFormat="1" x14ac:dyDescent="0.3">
      <c r="A140" s="26"/>
      <c r="F140" s="37"/>
      <c r="G140" s="37"/>
      <c r="H140" s="37"/>
      <c r="I140" s="37"/>
      <c r="J140" s="37"/>
      <c r="K140" s="37"/>
      <c r="L140"/>
      <c r="M140"/>
      <c r="N140"/>
      <c r="O140"/>
      <c r="Q140" s="15"/>
      <c r="R140" s="15"/>
      <c r="S140" s="15"/>
      <c r="T140" s="15"/>
      <c r="U140" s="15"/>
      <c r="V140" s="15"/>
    </row>
    <row r="141" spans="1:22" s="27" customFormat="1" x14ac:dyDescent="0.3">
      <c r="A141" s="26"/>
      <c r="F141" s="37"/>
      <c r="G141" s="37"/>
      <c r="H141" s="37"/>
      <c r="I141" s="37"/>
      <c r="J141" s="37"/>
      <c r="K141" s="37"/>
      <c r="L141"/>
      <c r="M141"/>
      <c r="N141"/>
      <c r="O141"/>
      <c r="Q141" s="15"/>
      <c r="R141" s="15"/>
      <c r="S141" s="15"/>
      <c r="T141" s="15"/>
      <c r="U141" s="15"/>
      <c r="V141" s="15"/>
    </row>
    <row r="142" spans="1:22" s="27" customFormat="1" x14ac:dyDescent="0.3">
      <c r="A142" s="26"/>
      <c r="F142" s="37"/>
      <c r="G142" s="37"/>
      <c r="H142" s="37"/>
      <c r="I142" s="37"/>
      <c r="J142" s="37"/>
      <c r="K142" s="37"/>
      <c r="L142"/>
      <c r="M142"/>
      <c r="N142"/>
      <c r="O142"/>
      <c r="Q142" s="15"/>
      <c r="R142" s="15"/>
      <c r="S142" s="15"/>
      <c r="T142" s="15"/>
      <c r="U142" s="15"/>
      <c r="V142" s="15"/>
    </row>
    <row r="143" spans="1:22" s="27" customFormat="1" x14ac:dyDescent="0.3">
      <c r="A143" s="26"/>
      <c r="F143" s="37"/>
      <c r="G143" s="37"/>
      <c r="H143" s="37"/>
      <c r="I143" s="37"/>
      <c r="J143" s="37"/>
      <c r="K143" s="37"/>
      <c r="L143"/>
      <c r="M143"/>
      <c r="N143"/>
      <c r="O143"/>
      <c r="Q143" s="15"/>
      <c r="R143" s="15"/>
      <c r="S143" s="15"/>
      <c r="T143" s="15"/>
      <c r="U143" s="15"/>
      <c r="V143" s="15"/>
    </row>
    <row r="144" spans="1:22" s="27" customFormat="1" x14ac:dyDescent="0.3">
      <c r="A144" s="26"/>
      <c r="F144" s="37"/>
      <c r="G144" s="37"/>
      <c r="H144" s="37"/>
      <c r="I144" s="37"/>
      <c r="J144" s="37"/>
      <c r="K144" s="37"/>
      <c r="L144"/>
      <c r="M144"/>
      <c r="N144"/>
      <c r="O144"/>
      <c r="Q144" s="15"/>
      <c r="R144" s="15"/>
      <c r="S144" s="15"/>
      <c r="T144" s="15"/>
      <c r="U144" s="15"/>
      <c r="V144" s="15"/>
    </row>
    <row r="145" spans="1:22" s="27" customFormat="1" x14ac:dyDescent="0.3">
      <c r="A145" s="26"/>
      <c r="F145" s="37"/>
      <c r="G145" s="37"/>
      <c r="H145" s="37"/>
      <c r="I145" s="37"/>
      <c r="J145" s="37"/>
      <c r="K145" s="37"/>
      <c r="L145"/>
      <c r="M145"/>
      <c r="N145"/>
      <c r="O145"/>
      <c r="Q145" s="15"/>
      <c r="R145" s="15"/>
      <c r="S145" s="15"/>
      <c r="T145" s="15"/>
      <c r="U145" s="15"/>
      <c r="V145" s="15"/>
    </row>
    <row r="146" spans="1:22" s="27" customFormat="1" x14ac:dyDescent="0.3">
      <c r="A146" s="26"/>
      <c r="F146" s="37"/>
      <c r="G146" s="37"/>
      <c r="H146" s="37"/>
      <c r="I146" s="37"/>
      <c r="J146" s="37"/>
      <c r="K146" s="37"/>
      <c r="L146"/>
      <c r="M146"/>
      <c r="N146"/>
      <c r="O146"/>
      <c r="Q146" s="15"/>
      <c r="R146" s="15"/>
      <c r="S146" s="15"/>
      <c r="T146" s="15"/>
      <c r="U146" s="15"/>
      <c r="V146" s="15"/>
    </row>
    <row r="147" spans="1:22" s="27" customFormat="1" x14ac:dyDescent="0.3">
      <c r="A147" s="26"/>
      <c r="F147" s="37"/>
      <c r="G147" s="37"/>
      <c r="H147" s="37"/>
      <c r="I147" s="37"/>
      <c r="J147" s="37"/>
      <c r="K147" s="37"/>
      <c r="L147"/>
      <c r="M147"/>
      <c r="N147"/>
      <c r="O147"/>
      <c r="Q147" s="15"/>
      <c r="R147" s="15"/>
      <c r="S147" s="15"/>
      <c r="T147" s="15"/>
      <c r="U147" s="15"/>
      <c r="V147" s="15"/>
    </row>
    <row r="148" spans="1:22" s="27" customFormat="1" x14ac:dyDescent="0.3">
      <c r="A148" s="26"/>
      <c r="F148" s="37"/>
      <c r="G148" s="37"/>
      <c r="H148" s="37"/>
      <c r="I148" s="37"/>
      <c r="J148" s="37"/>
      <c r="K148" s="37"/>
      <c r="L148"/>
      <c r="M148"/>
      <c r="N148"/>
      <c r="O148"/>
      <c r="Q148" s="15"/>
      <c r="R148" s="15"/>
      <c r="S148" s="15"/>
      <c r="T148" s="15"/>
      <c r="U148" s="15"/>
      <c r="V148" s="15"/>
    </row>
    <row r="149" spans="1:22" s="27" customFormat="1" x14ac:dyDescent="0.3">
      <c r="A149" s="26"/>
      <c r="F149" s="37"/>
      <c r="G149" s="37"/>
      <c r="H149" s="37"/>
      <c r="I149" s="37"/>
      <c r="J149" s="37"/>
      <c r="K149" s="37"/>
      <c r="L149"/>
      <c r="M149"/>
      <c r="N149"/>
      <c r="O149"/>
      <c r="Q149" s="15"/>
      <c r="R149" s="15"/>
      <c r="S149" s="15"/>
      <c r="T149" s="15"/>
      <c r="U149" s="15"/>
      <c r="V149" s="15"/>
    </row>
    <row r="150" spans="1:22" s="27" customFormat="1" x14ac:dyDescent="0.3">
      <c r="A150" s="26"/>
      <c r="F150" s="37"/>
      <c r="G150" s="37"/>
      <c r="H150" s="37"/>
      <c r="I150" s="37"/>
      <c r="J150" s="37"/>
      <c r="K150" s="37"/>
      <c r="L150"/>
      <c r="M150"/>
      <c r="N150"/>
      <c r="O150"/>
      <c r="Q150" s="15"/>
      <c r="R150" s="15"/>
      <c r="S150" s="15"/>
      <c r="T150" s="15"/>
      <c r="U150" s="15"/>
      <c r="V150" s="15"/>
    </row>
    <row r="151" spans="1:22" s="27" customFormat="1" x14ac:dyDescent="0.3">
      <c r="A151" s="26"/>
      <c r="F151" s="37"/>
      <c r="G151" s="37"/>
      <c r="H151" s="37"/>
      <c r="I151" s="37"/>
      <c r="J151" s="37"/>
      <c r="K151" s="37"/>
      <c r="L151"/>
      <c r="M151"/>
      <c r="N151"/>
      <c r="O151"/>
      <c r="Q151" s="15"/>
      <c r="R151" s="15"/>
      <c r="S151" s="15"/>
      <c r="T151" s="15"/>
      <c r="U151" s="15"/>
      <c r="V151" s="15"/>
    </row>
    <row r="152" spans="1:22" s="27" customFormat="1" x14ac:dyDescent="0.3">
      <c r="A152" s="26"/>
      <c r="F152" s="37"/>
      <c r="G152" s="37"/>
      <c r="H152" s="37"/>
      <c r="I152" s="37"/>
      <c r="J152" s="37"/>
      <c r="K152" s="37"/>
      <c r="L152"/>
      <c r="M152"/>
      <c r="N152"/>
      <c r="O152"/>
      <c r="Q152" s="15"/>
      <c r="R152" s="15"/>
      <c r="S152" s="15"/>
      <c r="T152" s="15"/>
      <c r="U152" s="15"/>
      <c r="V152" s="15"/>
    </row>
    <row r="153" spans="1:22" s="27" customFormat="1" x14ac:dyDescent="0.3">
      <c r="A153" s="26"/>
      <c r="F153" s="37"/>
      <c r="G153" s="37"/>
      <c r="H153" s="37"/>
      <c r="I153" s="37"/>
      <c r="J153" s="37"/>
      <c r="K153" s="37"/>
      <c r="L153"/>
      <c r="M153"/>
      <c r="N153"/>
      <c r="O153"/>
      <c r="Q153" s="15"/>
      <c r="R153" s="15"/>
      <c r="S153" s="15"/>
      <c r="T153" s="15"/>
      <c r="U153" s="15"/>
      <c r="V153" s="15"/>
    </row>
    <row r="154" spans="1:22" s="27" customFormat="1" x14ac:dyDescent="0.3">
      <c r="A154" s="26"/>
      <c r="F154" s="37"/>
      <c r="G154" s="37"/>
      <c r="H154" s="37"/>
      <c r="I154" s="37"/>
      <c r="J154" s="37"/>
      <c r="K154" s="37"/>
      <c r="L154"/>
      <c r="M154"/>
      <c r="N154"/>
      <c r="O154"/>
      <c r="Q154" s="15"/>
      <c r="R154" s="15"/>
      <c r="S154" s="15"/>
      <c r="T154" s="15"/>
      <c r="U154" s="15"/>
      <c r="V154" s="15"/>
    </row>
    <row r="155" spans="1:22" s="27" customFormat="1" x14ac:dyDescent="0.3">
      <c r="A155" s="26"/>
      <c r="F155" s="37"/>
      <c r="G155" s="37"/>
      <c r="H155" s="37"/>
      <c r="I155" s="37"/>
      <c r="J155" s="37"/>
      <c r="K155" s="37"/>
      <c r="L155"/>
      <c r="M155"/>
      <c r="N155"/>
      <c r="O155"/>
      <c r="Q155" s="15"/>
      <c r="R155" s="15"/>
      <c r="S155" s="15"/>
      <c r="T155" s="15"/>
      <c r="U155" s="15"/>
      <c r="V155" s="15"/>
    </row>
    <row r="156" spans="1:22" s="27" customFormat="1" x14ac:dyDescent="0.3">
      <c r="A156" s="26"/>
      <c r="F156" s="37"/>
      <c r="G156" s="37"/>
      <c r="H156" s="37"/>
      <c r="I156" s="37"/>
      <c r="J156" s="37"/>
      <c r="K156" s="37"/>
      <c r="L156"/>
      <c r="M156"/>
      <c r="N156"/>
      <c r="O156"/>
      <c r="Q156" s="15"/>
      <c r="R156" s="15"/>
      <c r="S156" s="15"/>
      <c r="T156" s="15"/>
      <c r="U156" s="15"/>
      <c r="V156" s="15"/>
    </row>
    <row r="157" spans="1:22" s="27" customFormat="1" x14ac:dyDescent="0.3">
      <c r="A157" s="26"/>
      <c r="F157" s="37"/>
      <c r="G157" s="37"/>
      <c r="H157" s="37"/>
      <c r="I157" s="37"/>
      <c r="J157" s="37"/>
      <c r="K157" s="37"/>
      <c r="L157"/>
      <c r="M157"/>
      <c r="N157"/>
      <c r="O157"/>
      <c r="Q157" s="15"/>
      <c r="R157" s="15"/>
      <c r="S157" s="15"/>
      <c r="T157" s="15"/>
      <c r="U157" s="15"/>
      <c r="V157" s="15"/>
    </row>
    <row r="158" spans="1:22" s="27" customFormat="1" x14ac:dyDescent="0.3">
      <c r="A158" s="26"/>
      <c r="F158" s="37"/>
      <c r="G158" s="37"/>
      <c r="H158" s="37"/>
      <c r="I158" s="37"/>
      <c r="J158" s="37"/>
      <c r="K158" s="37"/>
      <c r="L158"/>
      <c r="M158"/>
      <c r="N158"/>
      <c r="O158"/>
      <c r="Q158" s="15"/>
      <c r="R158" s="15"/>
      <c r="S158" s="15"/>
      <c r="T158" s="15"/>
      <c r="U158" s="15"/>
      <c r="V158" s="15"/>
    </row>
    <row r="159" spans="1:22" s="27" customFormat="1" x14ac:dyDescent="0.3">
      <c r="A159" s="26"/>
      <c r="F159" s="37"/>
      <c r="G159" s="37"/>
      <c r="H159" s="37"/>
      <c r="I159" s="37"/>
      <c r="J159" s="37"/>
      <c r="K159" s="37"/>
      <c r="L159"/>
      <c r="M159"/>
      <c r="N159"/>
      <c r="O159"/>
      <c r="Q159" s="15"/>
      <c r="R159" s="15"/>
      <c r="S159" s="15"/>
      <c r="T159" s="15"/>
      <c r="U159" s="15"/>
      <c r="V159" s="15"/>
    </row>
    <row r="160" spans="1:22" s="27" customFormat="1" x14ac:dyDescent="0.3">
      <c r="A160" s="26"/>
      <c r="F160" s="37"/>
      <c r="G160" s="37"/>
      <c r="H160" s="37"/>
      <c r="I160" s="37"/>
      <c r="J160" s="37"/>
      <c r="K160" s="37"/>
      <c r="L160"/>
      <c r="M160"/>
      <c r="N160"/>
      <c r="O160"/>
      <c r="Q160" s="15"/>
      <c r="R160" s="15"/>
      <c r="S160" s="15"/>
      <c r="T160" s="15"/>
      <c r="U160" s="15"/>
      <c r="V160" s="15"/>
    </row>
    <row r="161" spans="1:22" s="27" customFormat="1" x14ac:dyDescent="0.3">
      <c r="A161" s="26"/>
      <c r="F161" s="37"/>
      <c r="G161" s="37"/>
      <c r="H161" s="37"/>
      <c r="I161" s="37"/>
      <c r="J161" s="37"/>
      <c r="K161" s="37"/>
      <c r="L161"/>
      <c r="M161"/>
      <c r="N161"/>
      <c r="O161"/>
      <c r="Q161" s="15"/>
      <c r="R161" s="15"/>
      <c r="S161" s="15"/>
      <c r="T161" s="15"/>
      <c r="U161" s="15"/>
      <c r="V161" s="15"/>
    </row>
    <row r="162" spans="1:22" s="27" customFormat="1" x14ac:dyDescent="0.3">
      <c r="A162" s="26"/>
      <c r="F162" s="37"/>
      <c r="G162" s="37"/>
      <c r="H162" s="37"/>
      <c r="I162" s="37"/>
      <c r="J162" s="37"/>
      <c r="K162" s="37"/>
      <c r="L162"/>
      <c r="M162"/>
      <c r="N162"/>
      <c r="O162"/>
      <c r="Q162" s="15"/>
      <c r="R162" s="15"/>
      <c r="S162" s="15"/>
      <c r="T162" s="15"/>
      <c r="U162" s="15"/>
      <c r="V162" s="15"/>
    </row>
    <row r="163" spans="1:22" s="27" customFormat="1" x14ac:dyDescent="0.3">
      <c r="A163" s="26"/>
      <c r="F163" s="37"/>
      <c r="G163" s="37"/>
      <c r="H163" s="37"/>
      <c r="I163" s="37"/>
      <c r="J163" s="37"/>
      <c r="K163" s="37"/>
      <c r="L163"/>
      <c r="M163"/>
      <c r="N163"/>
      <c r="O163"/>
      <c r="Q163" s="15"/>
      <c r="R163" s="15"/>
      <c r="S163" s="15"/>
      <c r="T163" s="15"/>
      <c r="U163" s="15"/>
      <c r="V163" s="15"/>
    </row>
    <row r="164" spans="1:22" s="27" customFormat="1" x14ac:dyDescent="0.3">
      <c r="A164" s="26"/>
      <c r="F164" s="37"/>
      <c r="G164" s="37"/>
      <c r="H164" s="37"/>
      <c r="I164" s="37"/>
      <c r="J164" s="37"/>
      <c r="K164" s="37"/>
      <c r="L164"/>
      <c r="M164"/>
      <c r="N164"/>
      <c r="O164"/>
      <c r="Q164" s="15"/>
      <c r="R164" s="15"/>
      <c r="S164" s="15"/>
      <c r="T164" s="15"/>
      <c r="U164" s="15"/>
      <c r="V164" s="15"/>
    </row>
    <row r="165" spans="1:22" s="27" customFormat="1" x14ac:dyDescent="0.3">
      <c r="A165" s="26"/>
      <c r="F165" s="37"/>
      <c r="G165" s="37"/>
      <c r="H165" s="37"/>
      <c r="I165" s="37"/>
      <c r="J165" s="37"/>
      <c r="K165" s="37"/>
      <c r="L165"/>
      <c r="M165"/>
      <c r="N165"/>
      <c r="O165"/>
      <c r="Q165" s="15"/>
      <c r="R165" s="15"/>
      <c r="S165" s="15"/>
      <c r="T165" s="15"/>
      <c r="U165" s="15"/>
      <c r="V165" s="15"/>
    </row>
    <row r="166" spans="1:22" s="27" customFormat="1" x14ac:dyDescent="0.3">
      <c r="A166" s="26"/>
      <c r="F166" s="37"/>
      <c r="G166" s="37"/>
      <c r="H166" s="37"/>
      <c r="I166" s="37"/>
      <c r="J166" s="37"/>
      <c r="K166" s="37"/>
      <c r="L166"/>
      <c r="M166"/>
      <c r="N166"/>
      <c r="O166"/>
      <c r="Q166" s="15"/>
      <c r="R166" s="15"/>
      <c r="S166" s="15"/>
      <c r="T166" s="15"/>
      <c r="U166" s="15"/>
      <c r="V166" s="15"/>
    </row>
    <row r="167" spans="1:22" s="27" customFormat="1" x14ac:dyDescent="0.3">
      <c r="A167" s="26"/>
      <c r="F167" s="37"/>
      <c r="G167" s="37"/>
      <c r="H167" s="37"/>
      <c r="I167" s="37"/>
      <c r="J167" s="37"/>
      <c r="K167" s="37"/>
      <c r="L167"/>
      <c r="M167"/>
      <c r="N167"/>
      <c r="O167"/>
      <c r="Q167" s="15"/>
      <c r="R167" s="15"/>
      <c r="S167" s="15"/>
      <c r="T167" s="15"/>
      <c r="U167" s="15"/>
      <c r="V167" s="15"/>
    </row>
    <row r="168" spans="1:22" s="27" customFormat="1" x14ac:dyDescent="0.3">
      <c r="A168" s="26"/>
      <c r="F168" s="37"/>
      <c r="G168" s="37"/>
      <c r="H168" s="37"/>
      <c r="I168" s="37"/>
      <c r="J168" s="37"/>
      <c r="K168" s="37"/>
      <c r="L168"/>
      <c r="M168"/>
      <c r="N168"/>
      <c r="O168"/>
      <c r="Q168" s="15"/>
      <c r="R168" s="15"/>
      <c r="S168" s="15"/>
      <c r="T168" s="15"/>
      <c r="U168" s="15"/>
      <c r="V168" s="15"/>
    </row>
    <row r="169" spans="1:22" s="27" customFormat="1" x14ac:dyDescent="0.3">
      <c r="A169" s="26"/>
      <c r="F169" s="37"/>
      <c r="G169" s="37"/>
      <c r="H169" s="37"/>
      <c r="I169" s="37"/>
      <c r="J169" s="37"/>
      <c r="K169" s="37"/>
      <c r="L169"/>
      <c r="M169"/>
      <c r="N169"/>
      <c r="O169"/>
      <c r="Q169" s="15"/>
      <c r="R169" s="15"/>
      <c r="S169" s="15"/>
      <c r="T169" s="15"/>
      <c r="U169" s="15"/>
      <c r="V169" s="15"/>
    </row>
    <row r="170" spans="1:22" s="27" customFormat="1" x14ac:dyDescent="0.3">
      <c r="A170" s="26"/>
      <c r="F170" s="37"/>
      <c r="G170" s="37"/>
      <c r="H170" s="37"/>
      <c r="I170" s="37"/>
      <c r="J170" s="37"/>
      <c r="K170" s="37"/>
      <c r="L170"/>
      <c r="M170"/>
      <c r="N170"/>
      <c r="O170"/>
      <c r="Q170" s="15"/>
      <c r="R170" s="15"/>
      <c r="S170" s="15"/>
      <c r="T170" s="15"/>
      <c r="U170" s="15"/>
      <c r="V170" s="15"/>
    </row>
    <row r="171" spans="1:22" s="27" customFormat="1" x14ac:dyDescent="0.3">
      <c r="A171" s="26"/>
      <c r="F171" s="37"/>
      <c r="G171" s="37"/>
      <c r="H171" s="37"/>
      <c r="I171" s="37"/>
      <c r="J171" s="37"/>
      <c r="K171" s="37"/>
      <c r="L171"/>
      <c r="M171"/>
      <c r="N171"/>
      <c r="O171"/>
      <c r="Q171" s="15"/>
      <c r="R171" s="15"/>
      <c r="S171" s="15"/>
      <c r="T171" s="15"/>
      <c r="U171" s="15"/>
      <c r="V171" s="15"/>
    </row>
    <row r="172" spans="1:22" s="27" customFormat="1" x14ac:dyDescent="0.3">
      <c r="A172" s="26"/>
      <c r="F172" s="37"/>
      <c r="G172" s="37"/>
      <c r="H172" s="37"/>
      <c r="I172" s="37"/>
      <c r="J172" s="37"/>
      <c r="K172" s="37"/>
      <c r="L172"/>
      <c r="M172"/>
      <c r="N172"/>
      <c r="O172"/>
      <c r="Q172" s="15"/>
      <c r="R172" s="15"/>
      <c r="S172" s="15"/>
      <c r="T172" s="15"/>
      <c r="U172" s="15"/>
      <c r="V172" s="15"/>
    </row>
    <row r="173" spans="1:22" s="27" customFormat="1" x14ac:dyDescent="0.3">
      <c r="A173" s="26"/>
      <c r="F173" s="37"/>
      <c r="G173" s="37"/>
      <c r="H173" s="37"/>
      <c r="I173" s="37"/>
      <c r="J173" s="37"/>
      <c r="K173" s="37"/>
      <c r="L173"/>
      <c r="M173"/>
      <c r="N173"/>
      <c r="O173"/>
      <c r="Q173" s="15"/>
      <c r="R173" s="15"/>
      <c r="S173" s="15"/>
      <c r="T173" s="15"/>
      <c r="U173" s="15"/>
      <c r="V173" s="15"/>
    </row>
    <row r="174" spans="1:22" s="27" customFormat="1" x14ac:dyDescent="0.3">
      <c r="A174" s="26"/>
      <c r="F174" s="37"/>
      <c r="G174" s="37"/>
      <c r="H174" s="37"/>
      <c r="I174" s="37"/>
      <c r="J174" s="37"/>
      <c r="K174" s="37"/>
      <c r="L174"/>
      <c r="M174"/>
      <c r="N174"/>
      <c r="O174"/>
      <c r="Q174" s="15"/>
      <c r="R174" s="15"/>
      <c r="S174" s="15"/>
      <c r="T174" s="15"/>
      <c r="U174" s="15"/>
      <c r="V174" s="15"/>
    </row>
    <row r="175" spans="1:22" s="27" customFormat="1" x14ac:dyDescent="0.3">
      <c r="A175" s="26"/>
      <c r="F175" s="37"/>
      <c r="G175" s="37"/>
      <c r="H175" s="37"/>
      <c r="I175" s="37"/>
      <c r="J175" s="37"/>
      <c r="K175" s="37"/>
      <c r="L175"/>
      <c r="M175"/>
      <c r="N175"/>
      <c r="O175"/>
      <c r="Q175" s="15"/>
      <c r="R175" s="15"/>
      <c r="S175" s="15"/>
      <c r="T175" s="15"/>
      <c r="U175" s="15"/>
      <c r="V175" s="15"/>
    </row>
    <row r="176" spans="1:22" s="27" customFormat="1" x14ac:dyDescent="0.3">
      <c r="A176" s="26"/>
      <c r="F176" s="37"/>
      <c r="G176" s="37"/>
      <c r="H176" s="37"/>
      <c r="I176" s="37"/>
      <c r="J176" s="37"/>
      <c r="K176" s="37"/>
      <c r="L176"/>
      <c r="M176"/>
      <c r="N176"/>
      <c r="O176"/>
      <c r="Q176" s="15"/>
      <c r="R176" s="15"/>
      <c r="S176" s="15"/>
      <c r="T176" s="15"/>
      <c r="U176" s="15"/>
      <c r="V176" s="15"/>
    </row>
    <row r="177" spans="1:22" s="27" customFormat="1" x14ac:dyDescent="0.3">
      <c r="A177" s="26"/>
      <c r="F177" s="37"/>
      <c r="G177" s="37"/>
      <c r="H177" s="37"/>
      <c r="I177" s="37"/>
      <c r="J177" s="37"/>
      <c r="K177" s="37"/>
      <c r="L177"/>
      <c r="M177"/>
      <c r="N177"/>
      <c r="O177"/>
      <c r="Q177" s="15"/>
      <c r="R177" s="15"/>
      <c r="S177" s="15"/>
      <c r="T177" s="15"/>
      <c r="U177" s="15"/>
      <c r="V177" s="15"/>
    </row>
    <row r="178" spans="1:22" s="27" customFormat="1" x14ac:dyDescent="0.3">
      <c r="A178" s="26"/>
      <c r="F178" s="37"/>
      <c r="G178" s="37"/>
      <c r="H178" s="37"/>
      <c r="I178" s="37"/>
      <c r="J178" s="37"/>
      <c r="K178" s="37"/>
      <c r="L178"/>
      <c r="M178"/>
      <c r="N178"/>
      <c r="O178"/>
      <c r="Q178" s="15"/>
      <c r="R178" s="15"/>
      <c r="S178" s="15"/>
      <c r="T178" s="15"/>
      <c r="U178" s="15"/>
      <c r="V178" s="15"/>
    </row>
    <row r="179" spans="1:22" s="27" customFormat="1" x14ac:dyDescent="0.3">
      <c r="A179" s="26"/>
      <c r="F179" s="37"/>
      <c r="G179" s="37"/>
      <c r="H179" s="37"/>
      <c r="I179" s="37"/>
      <c r="J179" s="37"/>
      <c r="K179" s="37"/>
      <c r="L179"/>
      <c r="M179"/>
      <c r="N179"/>
      <c r="O179"/>
      <c r="Q179" s="15"/>
      <c r="R179" s="15"/>
      <c r="S179" s="15"/>
      <c r="T179" s="15"/>
      <c r="U179" s="15"/>
      <c r="V179" s="15"/>
    </row>
    <row r="180" spans="1:22" s="27" customFormat="1" x14ac:dyDescent="0.3">
      <c r="A180" s="26"/>
      <c r="F180" s="37"/>
      <c r="G180" s="37"/>
      <c r="H180" s="37"/>
      <c r="I180" s="37"/>
      <c r="J180" s="37"/>
      <c r="K180" s="37"/>
      <c r="L180"/>
      <c r="M180"/>
      <c r="N180"/>
      <c r="O180"/>
      <c r="Q180" s="15"/>
      <c r="R180" s="15"/>
      <c r="S180" s="15"/>
      <c r="T180" s="15"/>
      <c r="U180" s="15"/>
      <c r="V180" s="15"/>
    </row>
    <row r="181" spans="1:22" s="27" customFormat="1" x14ac:dyDescent="0.3">
      <c r="A181" s="26"/>
      <c r="F181" s="37"/>
      <c r="G181" s="37"/>
      <c r="H181" s="37"/>
      <c r="I181" s="37"/>
      <c r="J181" s="37"/>
      <c r="K181" s="37"/>
      <c r="L181"/>
      <c r="M181"/>
      <c r="N181"/>
      <c r="O181"/>
      <c r="Q181" s="15"/>
      <c r="R181" s="15"/>
      <c r="S181" s="15"/>
      <c r="T181" s="15"/>
      <c r="U181" s="15"/>
      <c r="V181" s="15"/>
    </row>
    <row r="182" spans="1:22" s="27" customFormat="1" x14ac:dyDescent="0.3">
      <c r="A182" s="26"/>
      <c r="F182" s="37"/>
      <c r="G182" s="37"/>
      <c r="H182" s="37"/>
      <c r="I182" s="37"/>
      <c r="J182" s="37"/>
      <c r="K182" s="37"/>
      <c r="L182"/>
      <c r="M182"/>
      <c r="N182"/>
      <c r="O182"/>
      <c r="Q182" s="15"/>
      <c r="R182" s="15"/>
      <c r="S182" s="15"/>
      <c r="T182" s="15"/>
      <c r="U182" s="15"/>
      <c r="V182" s="15"/>
    </row>
    <row r="183" spans="1:22" s="27" customFormat="1" x14ac:dyDescent="0.3">
      <c r="A183" s="26"/>
      <c r="F183" s="37"/>
      <c r="G183" s="37"/>
      <c r="H183" s="37"/>
      <c r="I183" s="37"/>
      <c r="J183" s="37"/>
      <c r="K183" s="37"/>
      <c r="L183"/>
      <c r="M183"/>
      <c r="N183"/>
      <c r="O183"/>
      <c r="Q183" s="15"/>
      <c r="R183" s="15"/>
      <c r="S183" s="15"/>
      <c r="T183" s="15"/>
      <c r="U183" s="15"/>
      <c r="V183" s="15"/>
    </row>
    <row r="184" spans="1:22" s="27" customFormat="1" x14ac:dyDescent="0.3">
      <c r="A184" s="26"/>
      <c r="F184" s="37"/>
      <c r="G184" s="37"/>
      <c r="H184" s="37"/>
      <c r="I184" s="37"/>
      <c r="J184" s="37"/>
      <c r="K184" s="37"/>
      <c r="L184"/>
      <c r="M184"/>
      <c r="N184"/>
      <c r="O184"/>
      <c r="Q184" s="15"/>
      <c r="R184" s="15"/>
      <c r="S184" s="15"/>
      <c r="T184" s="15"/>
      <c r="U184" s="15"/>
      <c r="V184" s="15"/>
    </row>
    <row r="185" spans="1:22" s="27" customFormat="1" x14ac:dyDescent="0.3">
      <c r="A185" s="26"/>
      <c r="F185" s="37"/>
      <c r="G185" s="37"/>
      <c r="H185" s="37"/>
      <c r="I185" s="37"/>
      <c r="J185" s="37"/>
      <c r="K185" s="37"/>
      <c r="L185"/>
      <c r="M185"/>
      <c r="N185"/>
      <c r="O185"/>
      <c r="Q185" s="15"/>
      <c r="R185" s="15"/>
      <c r="S185" s="15"/>
      <c r="T185" s="15"/>
      <c r="U185" s="15"/>
      <c r="V185" s="15"/>
    </row>
    <row r="186" spans="1:22" s="27" customFormat="1" x14ac:dyDescent="0.3">
      <c r="A186" s="26"/>
      <c r="F186" s="37"/>
      <c r="G186" s="37"/>
      <c r="H186" s="37"/>
      <c r="I186" s="37"/>
      <c r="J186" s="37"/>
      <c r="K186" s="37"/>
      <c r="L186"/>
      <c r="M186"/>
      <c r="N186"/>
      <c r="O186"/>
      <c r="Q186" s="15"/>
      <c r="R186" s="15"/>
      <c r="S186" s="15"/>
      <c r="T186" s="15"/>
      <c r="U186" s="15"/>
      <c r="V186" s="15"/>
    </row>
    <row r="187" spans="1:22" s="27" customFormat="1" x14ac:dyDescent="0.3">
      <c r="A187" s="26"/>
      <c r="F187" s="37"/>
      <c r="G187" s="37"/>
      <c r="H187" s="37"/>
      <c r="I187" s="37"/>
      <c r="J187" s="37"/>
      <c r="K187" s="37"/>
      <c r="L187"/>
      <c r="M187"/>
      <c r="N187"/>
      <c r="O187"/>
      <c r="Q187" s="15"/>
      <c r="R187" s="15"/>
      <c r="S187" s="15"/>
      <c r="T187" s="15"/>
      <c r="U187" s="15"/>
      <c r="V187" s="15"/>
    </row>
    <row r="188" spans="1:22" s="27" customFormat="1" x14ac:dyDescent="0.3">
      <c r="A188" s="26"/>
      <c r="F188" s="37"/>
      <c r="G188" s="37"/>
      <c r="H188" s="37"/>
      <c r="I188" s="37"/>
      <c r="J188" s="37"/>
      <c r="K188" s="37"/>
      <c r="L188"/>
      <c r="M188"/>
      <c r="N188"/>
      <c r="O188"/>
      <c r="Q188" s="15"/>
      <c r="R188" s="15"/>
      <c r="S188" s="15"/>
      <c r="T188" s="15"/>
      <c r="U188" s="15"/>
      <c r="V188" s="15"/>
    </row>
    <row r="189" spans="1:22" s="27" customFormat="1" x14ac:dyDescent="0.3">
      <c r="A189" s="26"/>
      <c r="F189" s="37"/>
      <c r="G189" s="37"/>
      <c r="H189" s="37"/>
      <c r="I189" s="37"/>
      <c r="J189" s="37"/>
      <c r="K189" s="37"/>
      <c r="L189"/>
      <c r="M189"/>
      <c r="N189"/>
      <c r="O189"/>
      <c r="Q189" s="15"/>
      <c r="R189" s="15"/>
      <c r="S189" s="15"/>
      <c r="T189" s="15"/>
      <c r="U189" s="15"/>
      <c r="V189" s="15"/>
    </row>
    <row r="190" spans="1:22" s="27" customFormat="1" x14ac:dyDescent="0.3">
      <c r="A190" s="26"/>
      <c r="F190" s="37"/>
      <c r="G190" s="37"/>
      <c r="H190" s="37"/>
      <c r="I190" s="37"/>
      <c r="J190" s="37"/>
      <c r="K190" s="37"/>
      <c r="L190"/>
      <c r="M190"/>
      <c r="N190"/>
      <c r="O190"/>
      <c r="Q190" s="15"/>
      <c r="R190" s="15"/>
      <c r="S190" s="15"/>
      <c r="T190" s="15"/>
      <c r="U190" s="15"/>
      <c r="V190" s="15"/>
    </row>
    <row r="191" spans="1:22" s="27" customFormat="1" x14ac:dyDescent="0.3">
      <c r="A191" s="26"/>
      <c r="F191" s="37"/>
      <c r="G191" s="37"/>
      <c r="H191" s="37"/>
      <c r="I191" s="37"/>
      <c r="J191" s="37"/>
      <c r="K191" s="37"/>
      <c r="L191"/>
      <c r="M191"/>
      <c r="N191"/>
      <c r="O191"/>
      <c r="Q191" s="15"/>
      <c r="R191" s="15"/>
      <c r="S191" s="15"/>
      <c r="T191" s="15"/>
      <c r="U191" s="15"/>
      <c r="V191" s="15"/>
    </row>
    <row r="192" spans="1:22" s="27" customFormat="1" x14ac:dyDescent="0.3">
      <c r="A192" s="26"/>
      <c r="F192" s="37"/>
      <c r="G192" s="37"/>
      <c r="H192" s="37"/>
      <c r="I192" s="37"/>
      <c r="J192" s="37"/>
      <c r="K192" s="37"/>
      <c r="L192"/>
      <c r="M192"/>
      <c r="N192"/>
      <c r="O192"/>
      <c r="Q192" s="15"/>
      <c r="R192" s="15"/>
      <c r="S192" s="15"/>
      <c r="T192" s="15"/>
      <c r="U192" s="15"/>
      <c r="V192" s="15"/>
    </row>
    <row r="193" spans="1:22" s="27" customFormat="1" x14ac:dyDescent="0.3">
      <c r="A193" s="26"/>
      <c r="F193" s="37"/>
      <c r="G193" s="37"/>
      <c r="H193" s="37"/>
      <c r="I193" s="37"/>
      <c r="J193" s="37"/>
      <c r="K193" s="37"/>
      <c r="L193"/>
      <c r="M193"/>
      <c r="N193"/>
      <c r="O193"/>
      <c r="Q193" s="15"/>
      <c r="R193" s="15"/>
      <c r="S193" s="15"/>
      <c r="T193" s="15"/>
      <c r="U193" s="15"/>
      <c r="V193" s="15"/>
    </row>
    <row r="194" spans="1:22" s="27" customFormat="1" x14ac:dyDescent="0.3">
      <c r="A194" s="26"/>
      <c r="F194" s="37"/>
      <c r="G194" s="37"/>
      <c r="H194" s="37"/>
      <c r="I194" s="37"/>
      <c r="J194" s="37"/>
      <c r="K194" s="37"/>
      <c r="L194"/>
      <c r="M194"/>
      <c r="N194"/>
      <c r="O194"/>
      <c r="Q194" s="15"/>
      <c r="R194" s="15"/>
      <c r="S194" s="15"/>
      <c r="T194" s="15"/>
      <c r="U194" s="15"/>
      <c r="V194" s="15"/>
    </row>
    <row r="195" spans="1:22" s="27" customFormat="1" x14ac:dyDescent="0.3">
      <c r="A195" s="26"/>
      <c r="F195" s="37"/>
      <c r="G195" s="37"/>
      <c r="H195" s="37"/>
      <c r="I195" s="37"/>
      <c r="J195" s="37"/>
      <c r="K195" s="37"/>
      <c r="L195"/>
      <c r="M195"/>
      <c r="N195"/>
      <c r="O195"/>
      <c r="Q195" s="15"/>
      <c r="R195" s="15"/>
      <c r="S195" s="15"/>
      <c r="T195" s="15"/>
      <c r="U195" s="15"/>
      <c r="V195" s="15"/>
    </row>
    <row r="196" spans="1:22" s="27" customFormat="1" x14ac:dyDescent="0.3">
      <c r="A196" s="26"/>
      <c r="F196" s="37"/>
      <c r="G196" s="37"/>
      <c r="H196" s="37"/>
      <c r="I196" s="37"/>
      <c r="J196" s="37"/>
      <c r="K196" s="37"/>
      <c r="L196"/>
      <c r="M196"/>
      <c r="N196"/>
      <c r="O196"/>
      <c r="Q196" s="15"/>
      <c r="R196" s="15"/>
      <c r="S196" s="15"/>
      <c r="T196" s="15"/>
      <c r="U196" s="15"/>
      <c r="V196" s="15"/>
    </row>
    <row r="197" spans="1:22" s="27" customFormat="1" x14ac:dyDescent="0.3">
      <c r="A197" s="26"/>
      <c r="F197" s="37"/>
      <c r="G197" s="37"/>
      <c r="H197" s="37"/>
      <c r="I197" s="37"/>
      <c r="J197" s="37"/>
      <c r="K197" s="37"/>
      <c r="L197"/>
      <c r="M197"/>
      <c r="N197"/>
      <c r="O197"/>
      <c r="Q197" s="15"/>
      <c r="R197" s="15"/>
      <c r="S197" s="15"/>
      <c r="T197" s="15"/>
      <c r="U197" s="15"/>
      <c r="V197" s="15"/>
    </row>
    <row r="198" spans="1:22" s="27" customFormat="1" x14ac:dyDescent="0.3">
      <c r="A198" s="26"/>
      <c r="F198" s="37"/>
      <c r="G198" s="37"/>
      <c r="H198" s="37"/>
      <c r="I198" s="37"/>
      <c r="J198" s="37"/>
      <c r="K198" s="37"/>
      <c r="L198"/>
      <c r="M198"/>
      <c r="N198"/>
      <c r="O198"/>
      <c r="Q198" s="15"/>
      <c r="R198" s="15"/>
      <c r="S198" s="15"/>
      <c r="T198" s="15"/>
      <c r="U198" s="15"/>
      <c r="V198" s="15"/>
    </row>
    <row r="199" spans="1:22" s="27" customFormat="1" x14ac:dyDescent="0.3">
      <c r="A199" s="26"/>
      <c r="F199" s="37"/>
      <c r="G199" s="37"/>
      <c r="H199" s="37"/>
      <c r="I199" s="37"/>
      <c r="J199" s="37"/>
      <c r="K199" s="37"/>
      <c r="L199"/>
      <c r="M199"/>
      <c r="N199"/>
      <c r="O199"/>
      <c r="Q199" s="15"/>
      <c r="R199" s="15"/>
      <c r="S199" s="15"/>
      <c r="T199" s="15"/>
      <c r="U199" s="15"/>
      <c r="V199" s="15"/>
    </row>
    <row r="200" spans="1:22" s="27" customFormat="1" x14ac:dyDescent="0.3">
      <c r="A200" s="26"/>
      <c r="F200" s="37"/>
      <c r="G200" s="37"/>
      <c r="H200" s="37"/>
      <c r="I200" s="37"/>
      <c r="J200" s="37"/>
      <c r="K200" s="37"/>
      <c r="L200"/>
      <c r="M200"/>
      <c r="N200"/>
      <c r="O200"/>
      <c r="Q200" s="15"/>
      <c r="R200" s="15"/>
      <c r="S200" s="15"/>
      <c r="T200" s="15"/>
      <c r="U200" s="15"/>
      <c r="V200" s="15"/>
    </row>
    <row r="201" spans="1:22" s="27" customFormat="1" x14ac:dyDescent="0.3">
      <c r="A201" s="26"/>
      <c r="F201" s="37"/>
      <c r="G201" s="37"/>
      <c r="H201" s="37"/>
      <c r="I201" s="37"/>
      <c r="J201" s="37"/>
      <c r="K201" s="37"/>
      <c r="L201"/>
      <c r="M201"/>
      <c r="N201"/>
      <c r="O201"/>
      <c r="Q201" s="15"/>
      <c r="R201" s="15"/>
      <c r="S201" s="15"/>
      <c r="T201" s="15"/>
      <c r="U201" s="15"/>
      <c r="V201" s="15"/>
    </row>
    <row r="202" spans="1:22" s="27" customFormat="1" x14ac:dyDescent="0.3">
      <c r="A202" s="26"/>
      <c r="F202" s="37"/>
      <c r="G202" s="37"/>
      <c r="H202" s="37"/>
      <c r="I202" s="37"/>
      <c r="J202" s="37"/>
      <c r="K202" s="37"/>
      <c r="L202"/>
      <c r="M202"/>
      <c r="N202"/>
      <c r="O202"/>
      <c r="Q202" s="15"/>
      <c r="R202" s="15"/>
      <c r="S202" s="15"/>
      <c r="T202" s="15"/>
      <c r="U202" s="15"/>
      <c r="V202" s="15"/>
    </row>
    <row r="203" spans="1:22" s="27" customFormat="1" x14ac:dyDescent="0.3">
      <c r="A203" s="26"/>
      <c r="F203" s="37"/>
      <c r="G203" s="37"/>
      <c r="H203" s="37"/>
      <c r="I203" s="37"/>
      <c r="J203" s="37"/>
      <c r="K203" s="37"/>
      <c r="L203"/>
      <c r="M203"/>
      <c r="N203"/>
      <c r="O203"/>
      <c r="Q203" s="15"/>
      <c r="R203" s="15"/>
      <c r="S203" s="15"/>
      <c r="T203" s="15"/>
      <c r="U203" s="15"/>
      <c r="V203" s="15"/>
    </row>
    <row r="204" spans="1:22" s="27" customFormat="1" x14ac:dyDescent="0.3">
      <c r="A204" s="26"/>
      <c r="F204" s="37"/>
      <c r="G204" s="37"/>
      <c r="H204" s="37"/>
      <c r="I204" s="37"/>
      <c r="J204" s="37"/>
      <c r="K204" s="37"/>
      <c r="L204"/>
      <c r="M204"/>
      <c r="N204"/>
      <c r="O204"/>
      <c r="Q204" s="15"/>
      <c r="R204" s="15"/>
      <c r="S204" s="15"/>
      <c r="T204" s="15"/>
      <c r="U204" s="15"/>
      <c r="V204" s="15"/>
    </row>
    <row r="205" spans="1:22" s="27" customFormat="1" x14ac:dyDescent="0.3">
      <c r="A205" s="26"/>
      <c r="F205" s="37"/>
      <c r="G205" s="37"/>
      <c r="H205" s="37"/>
      <c r="I205" s="37"/>
      <c r="J205" s="37"/>
      <c r="K205" s="37"/>
      <c r="L205"/>
      <c r="M205"/>
      <c r="N205"/>
      <c r="O205"/>
      <c r="Q205" s="15"/>
      <c r="R205" s="15"/>
      <c r="S205" s="15"/>
      <c r="T205" s="15"/>
      <c r="U205" s="15"/>
      <c r="V205" s="15"/>
    </row>
    <row r="206" spans="1:22" s="27" customFormat="1" x14ac:dyDescent="0.3">
      <c r="A206" s="26"/>
      <c r="F206" s="37"/>
      <c r="G206" s="37"/>
      <c r="H206" s="37"/>
      <c r="I206" s="37"/>
      <c r="J206" s="37"/>
      <c r="K206" s="37"/>
      <c r="L206"/>
      <c r="M206"/>
      <c r="N206"/>
      <c r="O206"/>
      <c r="Q206" s="15"/>
      <c r="R206" s="15"/>
      <c r="S206" s="15"/>
      <c r="T206" s="15"/>
      <c r="U206" s="15"/>
      <c r="V206" s="15"/>
    </row>
    <row r="207" spans="1:22" s="27" customFormat="1" x14ac:dyDescent="0.3">
      <c r="A207" s="26"/>
      <c r="F207" s="37"/>
      <c r="G207" s="37"/>
      <c r="H207" s="37"/>
      <c r="I207" s="37"/>
      <c r="J207" s="37"/>
      <c r="K207" s="37"/>
      <c r="L207"/>
      <c r="M207"/>
      <c r="N207"/>
      <c r="O207"/>
      <c r="Q207" s="15"/>
      <c r="R207" s="15"/>
      <c r="S207" s="15"/>
      <c r="T207" s="15"/>
      <c r="U207" s="15"/>
      <c r="V207" s="15"/>
    </row>
    <row r="208" spans="1:22" s="27" customFormat="1" x14ac:dyDescent="0.3">
      <c r="A208" s="26"/>
      <c r="F208" s="37"/>
      <c r="G208" s="37"/>
      <c r="H208" s="37"/>
      <c r="I208" s="37"/>
      <c r="J208" s="37"/>
      <c r="K208" s="37"/>
      <c r="L208"/>
      <c r="M208"/>
      <c r="N208"/>
      <c r="O208"/>
      <c r="Q208" s="15"/>
      <c r="R208" s="15"/>
      <c r="S208" s="15"/>
      <c r="T208" s="15"/>
      <c r="U208" s="15"/>
      <c r="V208" s="15"/>
    </row>
    <row r="209" spans="1:22" s="27" customFormat="1" x14ac:dyDescent="0.3">
      <c r="A209" s="26"/>
      <c r="F209" s="37"/>
      <c r="G209" s="37"/>
      <c r="H209" s="37"/>
      <c r="I209" s="37"/>
      <c r="J209" s="37"/>
      <c r="K209" s="37"/>
      <c r="L209"/>
      <c r="M209"/>
      <c r="N209"/>
      <c r="O209"/>
      <c r="Q209" s="15"/>
      <c r="R209" s="15"/>
      <c r="S209" s="15"/>
      <c r="T209" s="15"/>
      <c r="U209" s="15"/>
      <c r="V209" s="15"/>
    </row>
    <row r="210" spans="1:22" s="27" customFormat="1" x14ac:dyDescent="0.3">
      <c r="A210" s="26"/>
      <c r="F210" s="37"/>
      <c r="G210" s="37"/>
      <c r="H210" s="37"/>
      <c r="I210" s="37"/>
      <c r="J210" s="37"/>
      <c r="K210" s="37"/>
      <c r="L210"/>
      <c r="M210"/>
      <c r="N210"/>
      <c r="O210"/>
      <c r="Q210" s="15"/>
      <c r="R210" s="15"/>
      <c r="S210" s="15"/>
      <c r="T210" s="15"/>
      <c r="U210" s="15"/>
      <c r="V210" s="15"/>
    </row>
    <row r="211" spans="1:22" s="27" customFormat="1" x14ac:dyDescent="0.3">
      <c r="A211" s="26"/>
      <c r="F211" s="37"/>
      <c r="G211" s="37"/>
      <c r="H211" s="37"/>
      <c r="I211" s="37"/>
      <c r="J211" s="37"/>
      <c r="K211" s="37"/>
      <c r="L211"/>
      <c r="M211"/>
      <c r="N211"/>
      <c r="O211"/>
      <c r="Q211" s="15"/>
      <c r="R211" s="15"/>
      <c r="S211" s="15"/>
      <c r="T211" s="15"/>
      <c r="U211" s="15"/>
      <c r="V211" s="15"/>
    </row>
    <row r="212" spans="1:22" s="27" customFormat="1" x14ac:dyDescent="0.3">
      <c r="A212" s="26"/>
      <c r="F212" s="37"/>
      <c r="G212" s="37"/>
      <c r="H212" s="37"/>
      <c r="I212" s="37"/>
      <c r="J212" s="37"/>
      <c r="K212" s="37"/>
      <c r="L212"/>
      <c r="M212"/>
      <c r="N212"/>
      <c r="O212"/>
      <c r="Q212" s="15"/>
      <c r="R212" s="15"/>
      <c r="S212" s="15"/>
      <c r="T212" s="15"/>
      <c r="U212" s="15"/>
      <c r="V212" s="15"/>
    </row>
    <row r="213" spans="1:22" s="27" customFormat="1" x14ac:dyDescent="0.3">
      <c r="A213" s="26"/>
      <c r="F213" s="37"/>
      <c r="G213" s="37"/>
      <c r="H213" s="37"/>
      <c r="I213" s="37"/>
      <c r="J213" s="37"/>
      <c r="K213" s="37"/>
      <c r="L213"/>
      <c r="M213"/>
      <c r="N213"/>
      <c r="O213"/>
      <c r="Q213" s="15"/>
      <c r="R213" s="15"/>
      <c r="S213" s="15"/>
      <c r="T213" s="15"/>
      <c r="U213" s="15"/>
      <c r="V213" s="15"/>
    </row>
    <row r="214" spans="1:22" s="27" customFormat="1" x14ac:dyDescent="0.3">
      <c r="A214" s="26"/>
      <c r="F214" s="37"/>
      <c r="G214" s="37"/>
      <c r="H214" s="37"/>
      <c r="I214" s="37"/>
      <c r="J214" s="37"/>
      <c r="K214" s="37"/>
      <c r="L214"/>
      <c r="M214"/>
      <c r="N214"/>
      <c r="O214"/>
      <c r="Q214" s="15"/>
      <c r="R214" s="15"/>
      <c r="S214" s="15"/>
      <c r="T214" s="15"/>
      <c r="U214" s="15"/>
      <c r="V214" s="15"/>
    </row>
    <row r="215" spans="1:22" s="27" customFormat="1" x14ac:dyDescent="0.3">
      <c r="A215" s="26"/>
      <c r="F215" s="37"/>
      <c r="G215" s="37"/>
      <c r="H215" s="37"/>
      <c r="I215" s="37"/>
      <c r="J215" s="37"/>
      <c r="K215" s="37"/>
      <c r="L215"/>
      <c r="M215"/>
      <c r="N215"/>
      <c r="O215"/>
      <c r="Q215" s="15"/>
      <c r="R215" s="15"/>
      <c r="S215" s="15"/>
      <c r="T215" s="15"/>
      <c r="U215" s="15"/>
      <c r="V215" s="15"/>
    </row>
    <row r="216" spans="1:22" s="27" customFormat="1" x14ac:dyDescent="0.3">
      <c r="A216" s="26"/>
      <c r="F216" s="37"/>
      <c r="G216" s="37"/>
      <c r="H216" s="37"/>
      <c r="I216" s="37"/>
      <c r="J216" s="37"/>
      <c r="K216" s="37"/>
      <c r="L216"/>
      <c r="M216"/>
      <c r="N216"/>
      <c r="O216"/>
      <c r="Q216" s="15"/>
      <c r="R216" s="15"/>
      <c r="S216" s="15"/>
      <c r="T216" s="15"/>
      <c r="U216" s="15"/>
      <c r="V216" s="15"/>
    </row>
    <row r="217" spans="1:22" s="27" customFormat="1" x14ac:dyDescent="0.3">
      <c r="A217" s="26"/>
      <c r="F217" s="37"/>
      <c r="G217" s="37"/>
      <c r="H217" s="37"/>
      <c r="I217" s="37"/>
      <c r="J217" s="37"/>
      <c r="K217" s="37"/>
      <c r="L217"/>
      <c r="M217"/>
      <c r="N217"/>
      <c r="O217"/>
      <c r="Q217" s="15"/>
      <c r="R217" s="15"/>
      <c r="S217" s="15"/>
      <c r="T217" s="15"/>
      <c r="U217" s="15"/>
      <c r="V217" s="15"/>
    </row>
    <row r="218" spans="1:22" s="27" customFormat="1" x14ac:dyDescent="0.3">
      <c r="A218" s="26"/>
      <c r="F218" s="37"/>
      <c r="G218" s="37"/>
      <c r="H218" s="37"/>
      <c r="I218" s="37"/>
      <c r="J218" s="37"/>
      <c r="K218" s="37"/>
      <c r="L218"/>
      <c r="M218"/>
      <c r="N218"/>
      <c r="O218"/>
      <c r="Q218" s="15"/>
      <c r="R218" s="15"/>
      <c r="S218" s="15"/>
      <c r="T218" s="15"/>
      <c r="U218" s="15"/>
      <c r="V218" s="15"/>
    </row>
    <row r="219" spans="1:22" s="27" customFormat="1" x14ac:dyDescent="0.3">
      <c r="A219" s="26"/>
      <c r="F219" s="37"/>
      <c r="G219" s="37"/>
      <c r="H219" s="37"/>
      <c r="I219" s="37"/>
      <c r="J219" s="37"/>
      <c r="K219" s="37"/>
      <c r="L219"/>
      <c r="M219"/>
      <c r="N219"/>
      <c r="O219"/>
      <c r="Q219" s="15"/>
      <c r="R219" s="15"/>
      <c r="S219" s="15"/>
      <c r="T219" s="15"/>
      <c r="U219" s="15"/>
      <c r="V219" s="15"/>
    </row>
    <row r="220" spans="1:22" s="27" customFormat="1" x14ac:dyDescent="0.3">
      <c r="A220" s="26"/>
      <c r="F220" s="37"/>
      <c r="G220" s="37"/>
      <c r="H220" s="37"/>
      <c r="I220" s="37"/>
      <c r="J220" s="37"/>
      <c r="K220" s="37"/>
      <c r="L220"/>
      <c r="M220"/>
      <c r="N220"/>
      <c r="O220"/>
      <c r="Q220" s="15"/>
      <c r="R220" s="15"/>
      <c r="S220" s="15"/>
      <c r="T220" s="15"/>
      <c r="U220" s="15"/>
      <c r="V220" s="15"/>
    </row>
    <row r="221" spans="1:22" s="27" customFormat="1" x14ac:dyDescent="0.3">
      <c r="A221" s="26"/>
      <c r="F221" s="37"/>
      <c r="G221" s="37"/>
      <c r="H221" s="37"/>
      <c r="I221" s="37"/>
      <c r="J221" s="37"/>
      <c r="K221" s="37"/>
      <c r="L221"/>
      <c r="M221"/>
      <c r="N221"/>
      <c r="O221"/>
      <c r="Q221" s="15"/>
      <c r="R221" s="15"/>
      <c r="S221" s="15"/>
      <c r="T221" s="15"/>
      <c r="U221" s="15"/>
      <c r="V221" s="15"/>
    </row>
    <row r="222" spans="1:22" s="27" customFormat="1" x14ac:dyDescent="0.3">
      <c r="A222" s="26"/>
      <c r="F222" s="37"/>
      <c r="G222" s="37"/>
      <c r="H222" s="37"/>
      <c r="I222" s="37"/>
      <c r="J222" s="37"/>
      <c r="K222" s="37"/>
      <c r="L222"/>
      <c r="M222"/>
      <c r="N222"/>
      <c r="O222"/>
      <c r="Q222" s="15"/>
      <c r="R222" s="15"/>
      <c r="S222" s="15"/>
      <c r="T222" s="15"/>
      <c r="U222" s="15"/>
      <c r="V222" s="15"/>
    </row>
    <row r="223" spans="1:22" s="27" customFormat="1" x14ac:dyDescent="0.3">
      <c r="A223" s="26"/>
      <c r="F223" s="37"/>
      <c r="G223" s="37"/>
      <c r="H223" s="37"/>
      <c r="I223" s="37"/>
      <c r="J223" s="37"/>
      <c r="K223" s="37"/>
      <c r="L223"/>
      <c r="M223"/>
      <c r="N223"/>
      <c r="O223"/>
      <c r="Q223" s="15"/>
      <c r="R223" s="15"/>
      <c r="S223" s="15"/>
      <c r="T223" s="15"/>
      <c r="U223" s="15"/>
      <c r="V223" s="15"/>
    </row>
    <row r="224" spans="1:22" s="27" customFormat="1" x14ac:dyDescent="0.3">
      <c r="A224" s="26"/>
      <c r="F224" s="37"/>
      <c r="G224" s="37"/>
      <c r="H224" s="37"/>
      <c r="I224" s="37"/>
      <c r="J224" s="37"/>
      <c r="K224" s="37"/>
      <c r="L224"/>
      <c r="M224"/>
      <c r="N224"/>
      <c r="O224"/>
      <c r="Q224" s="15"/>
      <c r="R224" s="15"/>
      <c r="S224" s="15"/>
      <c r="T224" s="15"/>
      <c r="U224" s="15"/>
      <c r="V224" s="15"/>
    </row>
    <row r="225" spans="1:22" s="27" customFormat="1" x14ac:dyDescent="0.3">
      <c r="A225" s="26"/>
      <c r="F225" s="37"/>
      <c r="G225" s="37"/>
      <c r="H225" s="37"/>
      <c r="I225" s="37"/>
      <c r="J225" s="37"/>
      <c r="K225" s="37"/>
      <c r="L225"/>
      <c r="M225"/>
      <c r="N225"/>
      <c r="O225"/>
      <c r="Q225" s="15"/>
      <c r="R225" s="15"/>
      <c r="S225" s="15"/>
      <c r="T225" s="15"/>
      <c r="U225" s="15"/>
      <c r="V225" s="15"/>
    </row>
    <row r="226" spans="1:22" s="27" customFormat="1" x14ac:dyDescent="0.3">
      <c r="A226" s="26"/>
      <c r="F226" s="37"/>
      <c r="G226" s="37"/>
      <c r="H226" s="37"/>
      <c r="I226" s="37"/>
      <c r="J226" s="37"/>
      <c r="K226" s="37"/>
      <c r="L226"/>
      <c r="M226"/>
      <c r="N226"/>
      <c r="O226"/>
      <c r="Q226" s="15"/>
      <c r="R226" s="15"/>
      <c r="S226" s="15"/>
      <c r="T226" s="15"/>
      <c r="U226" s="15"/>
      <c r="V226" s="15"/>
    </row>
    <row r="227" spans="1:22" s="27" customFormat="1" x14ac:dyDescent="0.3">
      <c r="A227" s="26"/>
      <c r="F227" s="37"/>
      <c r="G227" s="37"/>
      <c r="H227" s="37"/>
      <c r="I227" s="37"/>
      <c r="J227" s="37"/>
      <c r="K227" s="37"/>
      <c r="L227"/>
      <c r="M227"/>
      <c r="N227"/>
      <c r="O227"/>
      <c r="Q227" s="15"/>
      <c r="R227" s="15"/>
      <c r="S227" s="15"/>
      <c r="T227" s="15"/>
      <c r="U227" s="15"/>
      <c r="V227" s="15"/>
    </row>
    <row r="228" spans="1:22" s="27" customFormat="1" x14ac:dyDescent="0.3">
      <c r="A228" s="26"/>
      <c r="F228" s="37"/>
      <c r="G228" s="37"/>
      <c r="H228" s="37"/>
      <c r="I228" s="37"/>
      <c r="J228" s="37"/>
      <c r="K228" s="37"/>
      <c r="L228"/>
      <c r="M228"/>
      <c r="N228"/>
      <c r="O228"/>
      <c r="Q228" s="15"/>
      <c r="R228" s="15"/>
      <c r="S228" s="15"/>
      <c r="T228" s="15"/>
      <c r="U228" s="15"/>
      <c r="V228" s="15"/>
    </row>
    <row r="229" spans="1:22" s="27" customFormat="1" x14ac:dyDescent="0.3">
      <c r="A229" s="26"/>
      <c r="F229" s="37"/>
      <c r="G229" s="37"/>
      <c r="H229" s="37"/>
      <c r="I229" s="37"/>
      <c r="J229" s="37"/>
      <c r="K229" s="37"/>
      <c r="L229"/>
      <c r="M229"/>
      <c r="N229"/>
      <c r="O229"/>
      <c r="Q229" s="15"/>
      <c r="R229" s="15"/>
      <c r="S229" s="15"/>
      <c r="T229" s="15"/>
      <c r="U229" s="15"/>
      <c r="V229" s="15"/>
    </row>
    <row r="230" spans="1:22" s="27" customFormat="1" x14ac:dyDescent="0.3">
      <c r="A230" s="26"/>
      <c r="F230" s="37"/>
      <c r="G230" s="37"/>
      <c r="H230" s="37"/>
      <c r="I230" s="37"/>
      <c r="J230" s="37"/>
      <c r="K230" s="37"/>
      <c r="L230"/>
      <c r="M230"/>
      <c r="N230"/>
      <c r="O230"/>
      <c r="Q230" s="15"/>
      <c r="R230" s="15"/>
      <c r="S230" s="15"/>
      <c r="T230" s="15"/>
      <c r="U230" s="15"/>
      <c r="V230" s="15"/>
    </row>
    <row r="231" spans="1:22" s="27" customFormat="1" x14ac:dyDescent="0.3">
      <c r="A231" s="26"/>
      <c r="F231" s="37"/>
      <c r="G231" s="37"/>
      <c r="H231" s="37"/>
      <c r="I231" s="37"/>
      <c r="J231" s="37"/>
      <c r="K231" s="37"/>
      <c r="L231"/>
      <c r="M231"/>
      <c r="N231"/>
      <c r="O231"/>
      <c r="Q231" s="15"/>
      <c r="R231" s="15"/>
      <c r="S231" s="15"/>
      <c r="T231" s="15"/>
      <c r="U231" s="15"/>
      <c r="V231" s="15"/>
    </row>
    <row r="232" spans="1:22" s="27" customFormat="1" x14ac:dyDescent="0.3">
      <c r="A232" s="26"/>
      <c r="F232" s="37"/>
      <c r="G232" s="37"/>
      <c r="H232" s="37"/>
      <c r="I232" s="37"/>
      <c r="J232" s="37"/>
      <c r="K232" s="37"/>
      <c r="L232"/>
      <c r="M232"/>
      <c r="N232"/>
      <c r="O232"/>
      <c r="Q232" s="15"/>
      <c r="R232" s="15"/>
      <c r="S232" s="15"/>
      <c r="T232" s="15"/>
      <c r="U232" s="15"/>
      <c r="V232" s="15"/>
    </row>
    <row r="233" spans="1:22" s="27" customFormat="1" x14ac:dyDescent="0.3">
      <c r="A233" s="26"/>
      <c r="F233" s="37"/>
      <c r="G233" s="37"/>
      <c r="H233" s="37"/>
      <c r="I233" s="37"/>
      <c r="J233" s="37"/>
      <c r="K233" s="37"/>
      <c r="L233"/>
      <c r="M233"/>
      <c r="N233"/>
      <c r="O233"/>
      <c r="Q233" s="15"/>
      <c r="R233" s="15"/>
      <c r="S233" s="15"/>
      <c r="T233" s="15"/>
      <c r="U233" s="15"/>
      <c r="V233" s="15"/>
    </row>
    <row r="234" spans="1:22" s="27" customFormat="1" x14ac:dyDescent="0.3">
      <c r="A234" s="26"/>
      <c r="F234" s="37"/>
      <c r="G234" s="37"/>
      <c r="H234" s="37"/>
      <c r="I234" s="37"/>
      <c r="J234" s="37"/>
      <c r="K234" s="37"/>
      <c r="L234"/>
      <c r="M234"/>
      <c r="N234"/>
      <c r="O234"/>
      <c r="Q234" s="15"/>
      <c r="R234" s="15"/>
      <c r="S234" s="15"/>
      <c r="T234" s="15"/>
      <c r="U234" s="15"/>
      <c r="V234" s="15"/>
    </row>
    <row r="235" spans="1:22" s="27" customFormat="1" x14ac:dyDescent="0.3">
      <c r="A235" s="26"/>
      <c r="F235" s="37"/>
      <c r="G235" s="37"/>
      <c r="H235" s="37"/>
      <c r="I235" s="37"/>
      <c r="J235" s="37"/>
      <c r="K235" s="37"/>
      <c r="L235"/>
      <c r="M235"/>
      <c r="N235"/>
      <c r="O235"/>
      <c r="Q235" s="15"/>
      <c r="R235" s="15"/>
      <c r="S235" s="15"/>
      <c r="T235" s="15"/>
      <c r="U235" s="15"/>
      <c r="V235" s="15"/>
    </row>
    <row r="236" spans="1:22" s="27" customFormat="1" x14ac:dyDescent="0.3">
      <c r="A236" s="26"/>
      <c r="F236" s="37"/>
      <c r="G236" s="37"/>
      <c r="H236" s="37"/>
      <c r="I236" s="37"/>
      <c r="J236" s="37"/>
      <c r="K236" s="37"/>
      <c r="L236"/>
      <c r="M236"/>
      <c r="N236"/>
      <c r="O236"/>
      <c r="Q236" s="15"/>
      <c r="R236" s="15"/>
      <c r="S236" s="15"/>
      <c r="T236" s="15"/>
      <c r="U236" s="15"/>
      <c r="V236" s="15"/>
    </row>
    <row r="237" spans="1:22" s="27" customFormat="1" x14ac:dyDescent="0.3">
      <c r="A237" s="26"/>
      <c r="F237" s="37"/>
      <c r="G237" s="37"/>
      <c r="H237" s="37"/>
      <c r="I237" s="37"/>
      <c r="J237" s="37"/>
      <c r="K237" s="37"/>
      <c r="L237"/>
      <c r="M237"/>
      <c r="N237"/>
      <c r="O237"/>
      <c r="Q237" s="15"/>
      <c r="R237" s="15"/>
      <c r="S237" s="15"/>
      <c r="T237" s="15"/>
      <c r="U237" s="15"/>
      <c r="V237" s="15"/>
    </row>
    <row r="238" spans="1:22" s="27" customFormat="1" x14ac:dyDescent="0.3">
      <c r="A238" s="26"/>
      <c r="F238" s="37"/>
      <c r="G238" s="37"/>
      <c r="H238" s="37"/>
      <c r="I238" s="37"/>
      <c r="J238" s="37"/>
      <c r="K238" s="37"/>
      <c r="L238"/>
      <c r="M238"/>
      <c r="N238"/>
      <c r="O238"/>
      <c r="Q238" s="15"/>
      <c r="R238" s="15"/>
      <c r="S238" s="15"/>
      <c r="T238" s="15"/>
      <c r="U238" s="15"/>
      <c r="V238" s="15"/>
    </row>
    <row r="239" spans="1:22" s="27" customFormat="1" x14ac:dyDescent="0.3">
      <c r="A239" s="26"/>
      <c r="F239" s="37"/>
      <c r="G239" s="37"/>
      <c r="H239" s="37"/>
      <c r="I239" s="37"/>
      <c r="J239" s="37"/>
      <c r="K239" s="37"/>
      <c r="L239"/>
      <c r="M239"/>
      <c r="N239"/>
      <c r="O239"/>
      <c r="Q239" s="15"/>
      <c r="R239" s="15"/>
      <c r="S239" s="15"/>
      <c r="T239" s="15"/>
      <c r="U239" s="15"/>
      <c r="V239" s="15"/>
    </row>
    <row r="240" spans="1:22" s="27" customFormat="1" x14ac:dyDescent="0.3">
      <c r="A240" s="26"/>
      <c r="F240" s="37"/>
      <c r="G240" s="37"/>
      <c r="H240" s="37"/>
      <c r="I240" s="37"/>
      <c r="J240" s="37"/>
      <c r="K240" s="37"/>
      <c r="L240"/>
      <c r="M240"/>
      <c r="N240"/>
      <c r="O240"/>
      <c r="Q240" s="15"/>
      <c r="R240" s="15"/>
      <c r="S240" s="15"/>
      <c r="T240" s="15"/>
      <c r="U240" s="15"/>
      <c r="V240" s="15"/>
    </row>
    <row r="241" spans="1:22" s="27" customFormat="1" x14ac:dyDescent="0.3">
      <c r="A241" s="26"/>
      <c r="F241" s="37"/>
      <c r="G241" s="37"/>
      <c r="H241" s="37"/>
      <c r="I241" s="37"/>
      <c r="J241" s="37"/>
      <c r="K241" s="37"/>
      <c r="L241"/>
      <c r="M241"/>
      <c r="N241"/>
      <c r="O241"/>
      <c r="Q241" s="15"/>
      <c r="R241" s="15"/>
      <c r="S241" s="15"/>
      <c r="T241" s="15"/>
      <c r="U241" s="15"/>
      <c r="V241" s="15"/>
    </row>
    <row r="242" spans="1:22" s="27" customFormat="1" x14ac:dyDescent="0.3">
      <c r="A242" s="26"/>
      <c r="F242" s="37"/>
      <c r="G242" s="37"/>
      <c r="H242" s="37"/>
      <c r="I242" s="37"/>
      <c r="J242" s="37"/>
      <c r="K242" s="37"/>
      <c r="L242"/>
      <c r="M242"/>
      <c r="N242"/>
      <c r="O242"/>
      <c r="Q242" s="15"/>
      <c r="R242" s="15"/>
      <c r="S242" s="15"/>
      <c r="T242" s="15"/>
      <c r="U242" s="15"/>
      <c r="V242" s="15"/>
    </row>
    <row r="243" spans="1:22" s="27" customFormat="1" x14ac:dyDescent="0.3">
      <c r="A243" s="26"/>
      <c r="F243" s="37"/>
      <c r="G243" s="37"/>
      <c r="H243" s="37"/>
      <c r="I243" s="37"/>
      <c r="J243" s="37"/>
      <c r="K243" s="37"/>
      <c r="L243"/>
      <c r="M243"/>
      <c r="N243"/>
      <c r="O243"/>
      <c r="Q243" s="15"/>
      <c r="R243" s="15"/>
      <c r="S243" s="15"/>
      <c r="T243" s="15"/>
      <c r="U243" s="15"/>
      <c r="V243" s="15"/>
    </row>
    <row r="244" spans="1:22" s="27" customFormat="1" x14ac:dyDescent="0.3">
      <c r="A244" s="26"/>
      <c r="F244" s="37"/>
      <c r="G244" s="37"/>
      <c r="H244" s="37"/>
      <c r="I244" s="37"/>
      <c r="J244" s="37"/>
      <c r="K244" s="37"/>
      <c r="L244"/>
      <c r="M244"/>
      <c r="N244"/>
      <c r="O244"/>
      <c r="Q244" s="15"/>
      <c r="R244" s="15"/>
      <c r="S244" s="15"/>
      <c r="T244" s="15"/>
      <c r="U244" s="15"/>
      <c r="V244" s="15"/>
    </row>
    <row r="245" spans="1:22" s="27" customFormat="1" x14ac:dyDescent="0.3">
      <c r="A245" s="26"/>
      <c r="F245" s="37"/>
      <c r="G245" s="37"/>
      <c r="H245" s="37"/>
      <c r="I245" s="37"/>
      <c r="J245" s="37"/>
      <c r="K245" s="37"/>
      <c r="L245"/>
      <c r="M245"/>
      <c r="N245"/>
      <c r="O245"/>
      <c r="Q245" s="15"/>
      <c r="R245" s="15"/>
      <c r="S245" s="15"/>
      <c r="T245" s="15"/>
      <c r="U245" s="15"/>
      <c r="V245" s="15"/>
    </row>
    <row r="246" spans="1:22" s="27" customFormat="1" x14ac:dyDescent="0.3">
      <c r="A246" s="26"/>
      <c r="F246" s="37"/>
      <c r="G246" s="37"/>
      <c r="H246" s="37"/>
      <c r="I246" s="37"/>
      <c r="J246" s="37"/>
      <c r="K246" s="37"/>
      <c r="L246"/>
      <c r="M246"/>
      <c r="N246"/>
      <c r="O246"/>
      <c r="Q246" s="15"/>
      <c r="R246" s="15"/>
      <c r="S246" s="15"/>
      <c r="T246" s="15"/>
      <c r="U246" s="15"/>
      <c r="V246" s="15"/>
    </row>
    <row r="247" spans="1:22" s="27" customFormat="1" x14ac:dyDescent="0.3">
      <c r="A247" s="26"/>
      <c r="F247" s="37"/>
      <c r="G247" s="37"/>
      <c r="H247" s="37"/>
      <c r="I247" s="37"/>
      <c r="J247" s="37"/>
      <c r="K247" s="37"/>
      <c r="L247"/>
      <c r="M247"/>
      <c r="N247"/>
      <c r="O247"/>
      <c r="Q247" s="15"/>
      <c r="R247" s="15"/>
      <c r="S247" s="15"/>
      <c r="T247" s="15"/>
      <c r="U247" s="15"/>
      <c r="V247" s="15"/>
    </row>
    <row r="248" spans="1:22" s="27" customFormat="1" x14ac:dyDescent="0.3">
      <c r="A248" s="26"/>
      <c r="F248" s="37"/>
      <c r="G248" s="37"/>
      <c r="H248" s="37"/>
      <c r="I248" s="37"/>
      <c r="J248" s="37"/>
      <c r="K248" s="37"/>
      <c r="L248"/>
      <c r="M248"/>
      <c r="N248"/>
      <c r="O248"/>
      <c r="Q248" s="15"/>
      <c r="R248" s="15"/>
      <c r="S248" s="15"/>
      <c r="T248" s="15"/>
      <c r="U248" s="15"/>
      <c r="V248" s="15"/>
    </row>
    <row r="249" spans="1:22" s="27" customFormat="1" x14ac:dyDescent="0.3">
      <c r="A249" s="26"/>
      <c r="F249" s="37"/>
      <c r="G249" s="37"/>
      <c r="H249" s="37"/>
      <c r="I249" s="37"/>
      <c r="J249" s="37"/>
      <c r="K249" s="37"/>
      <c r="L249"/>
      <c r="M249"/>
      <c r="N249"/>
      <c r="O249"/>
      <c r="Q249" s="15"/>
      <c r="R249" s="15"/>
      <c r="S249" s="15"/>
      <c r="T249" s="15"/>
      <c r="U249" s="15"/>
      <c r="V249" s="15"/>
    </row>
    <row r="250" spans="1:22" s="27" customFormat="1" x14ac:dyDescent="0.3">
      <c r="A250" s="26"/>
      <c r="F250" s="37"/>
      <c r="G250" s="37"/>
      <c r="H250" s="37"/>
      <c r="I250" s="37"/>
      <c r="J250" s="37"/>
      <c r="K250" s="37"/>
      <c r="L250"/>
      <c r="M250"/>
      <c r="N250"/>
      <c r="O250"/>
      <c r="Q250" s="15"/>
      <c r="R250" s="15"/>
      <c r="S250" s="15"/>
      <c r="T250" s="15"/>
      <c r="U250" s="15"/>
      <c r="V250" s="15"/>
    </row>
    <row r="251" spans="1:22" s="27" customFormat="1" x14ac:dyDescent="0.3">
      <c r="A251" s="26"/>
      <c r="F251" s="37"/>
      <c r="G251" s="37"/>
      <c r="H251" s="37"/>
      <c r="I251" s="37"/>
      <c r="J251" s="37"/>
      <c r="K251" s="37"/>
      <c r="L251"/>
      <c r="M251"/>
      <c r="N251"/>
      <c r="O251"/>
      <c r="Q251" s="15"/>
      <c r="R251" s="15"/>
      <c r="S251" s="15"/>
      <c r="T251" s="15"/>
      <c r="U251" s="15"/>
      <c r="V251" s="15"/>
    </row>
    <row r="252" spans="1:22" s="27" customFormat="1" x14ac:dyDescent="0.3">
      <c r="A252" s="26"/>
      <c r="F252" s="37"/>
      <c r="G252" s="37"/>
      <c r="H252" s="37"/>
      <c r="I252" s="37"/>
      <c r="J252" s="37"/>
      <c r="K252" s="37"/>
      <c r="L252"/>
      <c r="M252"/>
      <c r="N252"/>
      <c r="O252"/>
      <c r="Q252" s="15"/>
      <c r="R252" s="15"/>
      <c r="S252" s="15"/>
      <c r="T252" s="15"/>
      <c r="U252" s="15"/>
      <c r="V252" s="15"/>
    </row>
    <row r="253" spans="1:22" s="27" customFormat="1" x14ac:dyDescent="0.3">
      <c r="A253" s="26"/>
      <c r="F253" s="37"/>
      <c r="G253" s="37"/>
      <c r="H253" s="37"/>
      <c r="I253" s="37"/>
      <c r="J253" s="37"/>
      <c r="K253" s="37"/>
      <c r="L253"/>
      <c r="M253"/>
      <c r="N253"/>
      <c r="O253"/>
      <c r="Q253" s="15"/>
      <c r="R253" s="15"/>
      <c r="S253" s="15"/>
      <c r="T253" s="15"/>
      <c r="U253" s="15"/>
      <c r="V253" s="15"/>
    </row>
    <row r="254" spans="1:22" s="27" customFormat="1" x14ac:dyDescent="0.3">
      <c r="A254" s="26"/>
      <c r="F254" s="37"/>
      <c r="G254" s="37"/>
      <c r="H254" s="37"/>
      <c r="I254" s="37"/>
      <c r="J254" s="37"/>
      <c r="K254" s="37"/>
      <c r="L254"/>
      <c r="M254"/>
      <c r="N254"/>
      <c r="O254"/>
      <c r="Q254" s="15"/>
      <c r="R254" s="15"/>
      <c r="S254" s="15"/>
      <c r="T254" s="15"/>
      <c r="U254" s="15"/>
      <c r="V254" s="15"/>
    </row>
    <row r="255" spans="1:22" s="27" customFormat="1" x14ac:dyDescent="0.3">
      <c r="A255" s="26"/>
      <c r="F255" s="37"/>
      <c r="G255" s="37"/>
      <c r="H255" s="37"/>
      <c r="I255" s="37"/>
      <c r="J255" s="37"/>
      <c r="K255" s="37"/>
      <c r="L255"/>
      <c r="M255"/>
      <c r="N255"/>
      <c r="O255"/>
      <c r="Q255" s="15"/>
      <c r="R255" s="15"/>
      <c r="S255" s="15"/>
      <c r="T255" s="15"/>
      <c r="U255" s="15"/>
      <c r="V255" s="15"/>
    </row>
    <row r="256" spans="1:22" s="27" customFormat="1" x14ac:dyDescent="0.3">
      <c r="A256" s="26"/>
      <c r="F256" s="37"/>
      <c r="G256" s="37"/>
      <c r="H256" s="37"/>
      <c r="I256" s="37"/>
      <c r="J256" s="37"/>
      <c r="K256" s="37"/>
      <c r="L256"/>
      <c r="M256"/>
      <c r="N256"/>
      <c r="O256"/>
      <c r="Q256" s="15"/>
      <c r="R256" s="15"/>
      <c r="S256" s="15"/>
      <c r="T256" s="15"/>
      <c r="U256" s="15"/>
      <c r="V256" s="15"/>
    </row>
    <row r="257" spans="1:22" s="27" customFormat="1" x14ac:dyDescent="0.3">
      <c r="A257" s="26"/>
      <c r="F257" s="37"/>
      <c r="G257" s="37"/>
      <c r="H257" s="37"/>
      <c r="I257" s="37"/>
      <c r="J257" s="37"/>
      <c r="K257" s="37"/>
      <c r="L257"/>
      <c r="M257"/>
      <c r="N257"/>
      <c r="O257"/>
      <c r="Q257" s="15"/>
      <c r="R257" s="15"/>
      <c r="S257" s="15"/>
      <c r="T257" s="15"/>
      <c r="U257" s="15"/>
      <c r="V257" s="15"/>
    </row>
    <row r="258" spans="1:22" s="27" customFormat="1" x14ac:dyDescent="0.3">
      <c r="A258" s="26"/>
      <c r="F258" s="37"/>
      <c r="G258" s="37"/>
      <c r="H258" s="37"/>
      <c r="I258" s="37"/>
      <c r="J258" s="37"/>
      <c r="K258" s="37"/>
      <c r="L258"/>
      <c r="M258"/>
      <c r="N258"/>
      <c r="O258"/>
      <c r="Q258" s="15"/>
      <c r="R258" s="15"/>
      <c r="S258" s="15"/>
      <c r="T258" s="15"/>
      <c r="U258" s="15"/>
      <c r="V258" s="15"/>
    </row>
    <row r="259" spans="1:22" s="27" customFormat="1" x14ac:dyDescent="0.3">
      <c r="A259" s="26"/>
      <c r="F259" s="37"/>
      <c r="G259" s="37"/>
      <c r="H259" s="37"/>
      <c r="I259" s="37"/>
      <c r="J259" s="37"/>
      <c r="K259" s="37"/>
      <c r="L259"/>
      <c r="M259"/>
      <c r="N259"/>
      <c r="O259"/>
      <c r="Q259" s="15"/>
      <c r="R259" s="15"/>
      <c r="S259" s="15"/>
      <c r="T259" s="15"/>
      <c r="U259" s="15"/>
      <c r="V259" s="15"/>
    </row>
    <row r="260" spans="1:22" s="27" customFormat="1" x14ac:dyDescent="0.3">
      <c r="A260" s="26"/>
      <c r="F260" s="37"/>
      <c r="G260" s="37"/>
      <c r="H260" s="37"/>
      <c r="I260" s="37"/>
      <c r="J260" s="37"/>
      <c r="K260" s="37"/>
      <c r="L260"/>
      <c r="M260"/>
      <c r="N260"/>
      <c r="O260"/>
      <c r="Q260" s="15"/>
      <c r="R260" s="15"/>
      <c r="S260" s="15"/>
      <c r="T260" s="15"/>
      <c r="U260" s="15"/>
      <c r="V260" s="15"/>
    </row>
    <row r="261" spans="1:22" s="27" customFormat="1" x14ac:dyDescent="0.3">
      <c r="A261" s="26"/>
      <c r="F261" s="37"/>
      <c r="G261" s="37"/>
      <c r="H261" s="37"/>
      <c r="I261" s="37"/>
      <c r="J261" s="37"/>
      <c r="K261" s="37"/>
      <c r="L261"/>
      <c r="M261"/>
      <c r="N261"/>
      <c r="O261"/>
      <c r="Q261" s="15"/>
      <c r="R261" s="15"/>
      <c r="S261" s="15"/>
      <c r="T261" s="15"/>
      <c r="U261" s="15"/>
      <c r="V261" s="15"/>
    </row>
    <row r="262" spans="1:22" s="27" customFormat="1" x14ac:dyDescent="0.3">
      <c r="A262" s="26"/>
      <c r="F262" s="37"/>
      <c r="G262" s="37"/>
      <c r="H262" s="37"/>
      <c r="I262" s="37"/>
      <c r="J262" s="37"/>
      <c r="K262" s="37"/>
      <c r="L262"/>
      <c r="M262"/>
      <c r="N262"/>
      <c r="O262"/>
      <c r="Q262" s="15"/>
      <c r="R262" s="15"/>
      <c r="S262" s="15"/>
      <c r="T262" s="15"/>
      <c r="U262" s="15"/>
      <c r="V262" s="15"/>
    </row>
    <row r="263" spans="1:22" s="27" customFormat="1" x14ac:dyDescent="0.3">
      <c r="A263" s="26"/>
      <c r="F263" s="37"/>
      <c r="G263" s="37"/>
      <c r="H263" s="37"/>
      <c r="I263" s="37"/>
      <c r="J263" s="37"/>
      <c r="K263" s="37"/>
      <c r="L263"/>
      <c r="M263"/>
      <c r="N263"/>
      <c r="O263"/>
      <c r="Q263" s="15"/>
      <c r="R263" s="15"/>
      <c r="S263" s="15"/>
      <c r="T263" s="15"/>
      <c r="U263" s="15"/>
      <c r="V263" s="15"/>
    </row>
    <row r="264" spans="1:22" s="27" customFormat="1" x14ac:dyDescent="0.3">
      <c r="A264" s="26"/>
      <c r="F264" s="37"/>
      <c r="G264" s="37"/>
      <c r="H264" s="37"/>
      <c r="I264" s="37"/>
      <c r="J264" s="37"/>
      <c r="K264" s="37"/>
      <c r="L264"/>
      <c r="M264"/>
      <c r="N264"/>
      <c r="O264"/>
      <c r="Q264" s="15"/>
      <c r="R264" s="15"/>
      <c r="S264" s="15"/>
      <c r="T264" s="15"/>
      <c r="U264" s="15"/>
      <c r="V264" s="15"/>
    </row>
    <row r="265" spans="1:22" s="27" customFormat="1" x14ac:dyDescent="0.3">
      <c r="A265" s="26"/>
      <c r="F265" s="37"/>
      <c r="G265" s="37"/>
      <c r="H265" s="37"/>
      <c r="I265" s="37"/>
      <c r="J265" s="37"/>
      <c r="K265" s="37"/>
      <c r="L265"/>
      <c r="M265"/>
      <c r="N265"/>
      <c r="O265"/>
      <c r="Q265" s="15"/>
      <c r="R265" s="15"/>
      <c r="S265" s="15"/>
      <c r="T265" s="15"/>
      <c r="U265" s="15"/>
      <c r="V265" s="15"/>
    </row>
    <row r="266" spans="1:22" s="27" customFormat="1" x14ac:dyDescent="0.3">
      <c r="A266" s="26"/>
      <c r="F266" s="37"/>
      <c r="G266" s="37"/>
      <c r="H266" s="37"/>
      <c r="I266" s="37"/>
      <c r="J266" s="37"/>
      <c r="K266" s="37"/>
      <c r="L266"/>
      <c r="M266"/>
      <c r="N266"/>
      <c r="O266"/>
      <c r="Q266" s="15"/>
      <c r="R266" s="15"/>
      <c r="S266" s="15"/>
      <c r="T266" s="15"/>
      <c r="U266" s="15"/>
      <c r="V266" s="15"/>
    </row>
    <row r="267" spans="1:22" s="27" customFormat="1" x14ac:dyDescent="0.3">
      <c r="A267" s="26"/>
      <c r="F267" s="37"/>
      <c r="G267" s="37"/>
      <c r="H267" s="37"/>
      <c r="I267" s="37"/>
      <c r="J267" s="37"/>
      <c r="K267" s="37"/>
      <c r="L267"/>
      <c r="M267"/>
      <c r="N267"/>
      <c r="O267"/>
      <c r="Q267" s="15"/>
      <c r="R267" s="15"/>
      <c r="S267" s="15"/>
      <c r="T267" s="15"/>
      <c r="U267" s="15"/>
      <c r="V267" s="15"/>
    </row>
    <row r="268" spans="1:22" s="27" customFormat="1" x14ac:dyDescent="0.3">
      <c r="A268" s="26"/>
      <c r="F268" s="37"/>
      <c r="G268" s="37"/>
      <c r="H268" s="37"/>
      <c r="I268" s="37"/>
      <c r="J268" s="37"/>
      <c r="K268" s="37"/>
      <c r="L268"/>
      <c r="M268"/>
      <c r="N268"/>
      <c r="O268"/>
      <c r="Q268" s="15"/>
      <c r="R268" s="15"/>
      <c r="S268" s="15"/>
      <c r="T268" s="15"/>
      <c r="U268" s="15"/>
      <c r="V268" s="15"/>
    </row>
    <row r="269" spans="1:22" s="27" customFormat="1" x14ac:dyDescent="0.3">
      <c r="A269" s="26"/>
      <c r="F269" s="37"/>
      <c r="G269" s="37"/>
      <c r="H269" s="37"/>
      <c r="I269" s="37"/>
      <c r="J269" s="37"/>
      <c r="K269" s="37"/>
      <c r="L269"/>
      <c r="M269"/>
      <c r="N269"/>
      <c r="O269"/>
      <c r="Q269" s="15"/>
      <c r="R269" s="15"/>
      <c r="S269" s="15"/>
      <c r="T269" s="15"/>
      <c r="U269" s="15"/>
      <c r="V269" s="15"/>
    </row>
    <row r="270" spans="1:22" s="27" customFormat="1" x14ac:dyDescent="0.3">
      <c r="A270" s="26"/>
      <c r="F270" s="37"/>
      <c r="G270" s="37"/>
      <c r="H270" s="37"/>
      <c r="I270" s="37"/>
      <c r="J270" s="37"/>
      <c r="K270" s="37"/>
      <c r="L270"/>
      <c r="M270"/>
      <c r="N270"/>
      <c r="O270"/>
      <c r="Q270" s="15"/>
      <c r="R270" s="15"/>
      <c r="S270" s="15"/>
      <c r="T270" s="15"/>
      <c r="U270" s="15"/>
      <c r="V270" s="15"/>
    </row>
    <row r="271" spans="1:22" s="27" customFormat="1" x14ac:dyDescent="0.3">
      <c r="A271" s="26"/>
      <c r="F271" s="37"/>
      <c r="G271" s="37"/>
      <c r="H271" s="37"/>
      <c r="I271" s="37"/>
      <c r="J271" s="37"/>
      <c r="K271" s="37"/>
      <c r="L271"/>
      <c r="M271"/>
      <c r="N271"/>
      <c r="O271"/>
      <c r="Q271" s="15"/>
      <c r="R271" s="15"/>
      <c r="S271" s="15"/>
      <c r="T271" s="15"/>
      <c r="U271" s="15"/>
      <c r="V271" s="15"/>
    </row>
    <row r="272" spans="1:22" s="27" customFormat="1" x14ac:dyDescent="0.3">
      <c r="A272" s="26"/>
      <c r="F272" s="37"/>
      <c r="G272" s="37"/>
      <c r="H272" s="37"/>
      <c r="I272" s="37"/>
      <c r="J272" s="37"/>
      <c r="K272" s="37"/>
      <c r="L272"/>
      <c r="M272"/>
      <c r="N272"/>
      <c r="O272"/>
      <c r="Q272" s="15"/>
      <c r="R272" s="15"/>
      <c r="S272" s="15"/>
      <c r="T272" s="15"/>
      <c r="U272" s="15"/>
      <c r="V272" s="15"/>
    </row>
    <row r="273" spans="1:22" s="27" customFormat="1" x14ac:dyDescent="0.3">
      <c r="A273" s="26"/>
      <c r="F273" s="37"/>
      <c r="G273" s="37"/>
      <c r="H273" s="37"/>
      <c r="I273" s="37"/>
      <c r="J273" s="37"/>
      <c r="K273" s="37"/>
      <c r="L273"/>
      <c r="M273"/>
      <c r="N273"/>
      <c r="O273"/>
      <c r="Q273" s="15"/>
      <c r="R273" s="15"/>
      <c r="S273" s="15"/>
      <c r="T273" s="15"/>
      <c r="U273" s="15"/>
      <c r="V273" s="15"/>
    </row>
    <row r="274" spans="1:22" s="27" customFormat="1" x14ac:dyDescent="0.3">
      <c r="A274" s="26"/>
      <c r="F274" s="37"/>
      <c r="G274" s="37"/>
      <c r="H274" s="37"/>
      <c r="I274" s="37"/>
      <c r="J274" s="37"/>
      <c r="K274" s="37"/>
      <c r="L274"/>
      <c r="M274"/>
      <c r="N274"/>
      <c r="O274"/>
      <c r="Q274" s="15"/>
      <c r="R274" s="15"/>
      <c r="S274" s="15"/>
      <c r="T274" s="15"/>
      <c r="U274" s="15"/>
      <c r="V274" s="15"/>
    </row>
    <row r="275" spans="1:22" s="27" customFormat="1" x14ac:dyDescent="0.3">
      <c r="A275" s="26"/>
      <c r="F275" s="37"/>
      <c r="G275" s="37"/>
      <c r="H275" s="37"/>
      <c r="I275" s="37"/>
      <c r="J275" s="37"/>
      <c r="K275" s="37"/>
      <c r="L275"/>
      <c r="M275"/>
      <c r="N275"/>
      <c r="O275"/>
      <c r="Q275" s="15"/>
      <c r="R275" s="15"/>
      <c r="S275" s="15"/>
      <c r="T275" s="15"/>
      <c r="U275" s="15"/>
      <c r="V275" s="15"/>
    </row>
    <row r="276" spans="1:22" s="27" customFormat="1" x14ac:dyDescent="0.3">
      <c r="A276" s="26"/>
      <c r="F276" s="37"/>
      <c r="G276" s="37"/>
      <c r="H276" s="37"/>
      <c r="I276" s="37"/>
      <c r="J276" s="37"/>
      <c r="K276" s="37"/>
      <c r="L276"/>
      <c r="M276"/>
      <c r="N276"/>
      <c r="O276"/>
      <c r="Q276" s="15"/>
      <c r="R276" s="15"/>
      <c r="S276" s="15"/>
      <c r="T276" s="15"/>
      <c r="U276" s="15"/>
      <c r="V276" s="15"/>
    </row>
    <row r="277" spans="1:22" s="27" customFormat="1" x14ac:dyDescent="0.3">
      <c r="A277" s="26"/>
      <c r="F277" s="37"/>
      <c r="G277" s="37"/>
      <c r="H277" s="37"/>
      <c r="I277" s="37"/>
      <c r="J277" s="37"/>
      <c r="K277" s="37"/>
      <c r="L277"/>
      <c r="M277"/>
      <c r="N277"/>
      <c r="O277"/>
      <c r="Q277" s="15"/>
      <c r="R277" s="15"/>
      <c r="S277" s="15"/>
      <c r="T277" s="15"/>
      <c r="U277" s="15"/>
      <c r="V277" s="15"/>
    </row>
  </sheetData>
  <autoFilter ref="A1:K278" xr:uid="{B35BCD1D-BD12-48F4-AC4B-185422091C92}">
    <sortState ref="A2:K278">
      <sortCondition descending="1" ref="K1:K278"/>
    </sortState>
  </autoFilter>
  <pageMargins left="0.7" right="0.7" top="0.75" bottom="0.75" header="0.3" footer="0.3"/>
  <pageSetup orientation="landscape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39E3-82D9-46FF-BCF8-3B754ADA0166}">
  <dimension ref="A1:V278"/>
  <sheetViews>
    <sheetView zoomScale="85" zoomScaleNormal="85" workbookViewId="0">
      <selection activeCell="A3" sqref="A3:XFD3"/>
    </sheetView>
  </sheetViews>
  <sheetFormatPr defaultColWidth="13.7109375" defaultRowHeight="18.75" x14ac:dyDescent="0.3"/>
  <cols>
    <col min="1" max="1" width="13.7109375" style="26"/>
    <col min="2" max="6" width="13.7109375" style="27"/>
    <col min="7" max="7" width="13.7109375" style="37"/>
    <col min="8" max="8" width="13.7109375" style="36"/>
    <col min="9" max="11" width="13.7109375" style="27"/>
    <col min="12" max="14" width="13.7109375" style="36"/>
    <col min="15" max="16" width="13.7109375" style="27"/>
    <col min="17" max="16384" width="13.7109375" style="15"/>
  </cols>
  <sheetData>
    <row r="1" spans="1:22" x14ac:dyDescent="0.3">
      <c r="A1" s="1"/>
      <c r="B1" s="27" t="s">
        <v>0</v>
      </c>
      <c r="D1" s="27" t="s">
        <v>1</v>
      </c>
      <c r="G1" s="27" t="s">
        <v>23</v>
      </c>
      <c r="H1" s="27"/>
      <c r="I1" s="27" t="s">
        <v>24</v>
      </c>
      <c r="K1" s="27" t="s">
        <v>25</v>
      </c>
      <c r="L1" s="1"/>
      <c r="M1" s="1" t="s">
        <v>26</v>
      </c>
      <c r="N1" s="1"/>
      <c r="O1" s="1"/>
      <c r="P1" s="1" t="s">
        <v>27</v>
      </c>
      <c r="R1" s="15" t="s">
        <v>4</v>
      </c>
      <c r="U1" s="15" t="s">
        <v>28</v>
      </c>
    </row>
    <row r="2" spans="1:22" x14ac:dyDescent="0.3">
      <c r="A2" s="1" t="s">
        <v>12</v>
      </c>
      <c r="B2" s="27" t="s">
        <v>2</v>
      </c>
      <c r="C2" s="27" t="s">
        <v>3</v>
      </c>
      <c r="D2" s="27" t="s">
        <v>2</v>
      </c>
      <c r="E2" s="27" t="s">
        <v>3</v>
      </c>
      <c r="F2" s="27" t="s">
        <v>4</v>
      </c>
      <c r="G2" s="27"/>
      <c r="H2" s="27" t="s">
        <v>5</v>
      </c>
      <c r="J2" s="27" t="s">
        <v>14</v>
      </c>
      <c r="L2" s="1" t="s">
        <v>6</v>
      </c>
      <c r="M2" s="1"/>
      <c r="N2" s="1" t="s">
        <v>7</v>
      </c>
      <c r="O2" s="1" t="s">
        <v>21</v>
      </c>
      <c r="P2" s="1"/>
      <c r="R2" s="15" t="s">
        <v>29</v>
      </c>
      <c r="S2" s="15">
        <f>AVERAGE(F:F)</f>
        <v>35.090868571428601</v>
      </c>
      <c r="U2" s="15" t="s">
        <v>29</v>
      </c>
      <c r="V2" s="15">
        <f>AVERAGE(J:J)</f>
        <v>3.8016203791363132</v>
      </c>
    </row>
    <row r="3" spans="1:22" s="57" customFormat="1" x14ac:dyDescent="0.3">
      <c r="A3" s="54">
        <v>1</v>
      </c>
      <c r="B3" s="55"/>
      <c r="C3" s="55"/>
      <c r="D3" s="55">
        <v>17.027799999999999</v>
      </c>
      <c r="E3" s="55">
        <v>43.2622</v>
      </c>
      <c r="F3" s="55">
        <v>26.234400000000001</v>
      </c>
      <c r="G3" s="56" t="b">
        <f>F3&gt;47.81</f>
        <v>0</v>
      </c>
      <c r="H3" s="55">
        <v>1.8461538553237915</v>
      </c>
      <c r="I3" s="55" t="b">
        <f>H3&gt;1</f>
        <v>1</v>
      </c>
      <c r="J3" s="55">
        <v>23.38927941593299</v>
      </c>
      <c r="K3" s="55" t="b">
        <f>J3&gt;3.8</f>
        <v>1</v>
      </c>
      <c r="L3" s="54"/>
      <c r="M3" s="54"/>
      <c r="N3" s="54"/>
      <c r="O3" s="54"/>
      <c r="P3" s="54"/>
      <c r="R3" s="57" t="s">
        <v>32</v>
      </c>
      <c r="S3" s="57">
        <f>STDEV(F:F)</f>
        <v>47.812239475363249</v>
      </c>
      <c r="V3" s="57">
        <f>STDEV(J:J)</f>
        <v>5.9482718021424308</v>
      </c>
    </row>
    <row r="4" spans="1:22" x14ac:dyDescent="0.3">
      <c r="A4" s="1">
        <v>21</v>
      </c>
      <c r="D4" s="27">
        <v>1760.5154</v>
      </c>
      <c r="E4" s="27">
        <v>1777.1656</v>
      </c>
      <c r="F4" s="27">
        <v>16.650200000000041</v>
      </c>
      <c r="G4" s="28" t="b">
        <f t="shared" ref="G4:G67" si="0">F4&gt;47.81</f>
        <v>0</v>
      </c>
      <c r="H4" s="27">
        <v>1.0625</v>
      </c>
      <c r="I4" s="27" t="b">
        <f t="shared" ref="I4:I67" si="1">H4&gt;1</f>
        <v>1</v>
      </c>
      <c r="J4" s="27">
        <v>1.713030307683733</v>
      </c>
      <c r="K4" s="27" t="b">
        <f t="shared" ref="K4:K67" si="2">J4&gt;3.8</f>
        <v>0</v>
      </c>
      <c r="L4" s="1"/>
      <c r="M4" s="1"/>
      <c r="N4" s="1"/>
      <c r="O4" s="1"/>
      <c r="P4" s="1"/>
    </row>
    <row r="5" spans="1:22" x14ac:dyDescent="0.3">
      <c r="A5" s="1">
        <v>23</v>
      </c>
      <c r="D5" s="27">
        <v>1860.0677000000001</v>
      </c>
      <c r="E5" s="27">
        <v>1881.0501999999999</v>
      </c>
      <c r="F5" s="27">
        <v>20.982499999999845</v>
      </c>
      <c r="G5" s="28" t="b">
        <f t="shared" si="0"/>
        <v>0</v>
      </c>
      <c r="H5" s="27">
        <v>1.2380952835083008</v>
      </c>
      <c r="I5" s="27" t="b">
        <f t="shared" si="1"/>
        <v>1</v>
      </c>
      <c r="J5" s="27">
        <v>1.8273552330827723</v>
      </c>
      <c r="K5" s="27" t="b">
        <f t="shared" si="2"/>
        <v>0</v>
      </c>
      <c r="L5" s="1"/>
      <c r="M5" s="1"/>
      <c r="N5" s="1"/>
      <c r="O5" s="1"/>
      <c r="P5" s="1"/>
    </row>
    <row r="6" spans="1:22" x14ac:dyDescent="0.3">
      <c r="A6" s="1">
        <v>24</v>
      </c>
      <c r="D6" s="27">
        <v>1959.6215</v>
      </c>
      <c r="E6" s="27">
        <v>1972.5</v>
      </c>
      <c r="F6" s="27">
        <v>12.878500000000031</v>
      </c>
      <c r="G6" s="28" t="b">
        <f t="shared" si="0"/>
        <v>0</v>
      </c>
      <c r="H6" s="27">
        <v>1.8333333730697632</v>
      </c>
      <c r="I6" s="27" t="b">
        <f t="shared" si="1"/>
        <v>1</v>
      </c>
      <c r="J6" s="27">
        <v>2.8223628191553378</v>
      </c>
      <c r="K6" s="27" t="b">
        <f t="shared" si="2"/>
        <v>0</v>
      </c>
      <c r="L6" s="1"/>
      <c r="M6" s="1"/>
      <c r="N6" s="1"/>
      <c r="O6" s="1"/>
      <c r="P6" s="1"/>
    </row>
    <row r="7" spans="1:22" x14ac:dyDescent="0.3">
      <c r="A7" s="1">
        <v>25</v>
      </c>
      <c r="D7" s="27">
        <v>1998.0029999999999</v>
      </c>
      <c r="E7" s="27">
        <v>2019.9007999999999</v>
      </c>
      <c r="F7" s="27">
        <v>21.897799999999961</v>
      </c>
      <c r="G7" s="28" t="b">
        <f t="shared" si="0"/>
        <v>0</v>
      </c>
      <c r="H7" s="27">
        <v>1.3999999761581421</v>
      </c>
      <c r="I7" s="27" t="b">
        <f t="shared" si="1"/>
        <v>1</v>
      </c>
      <c r="J7" s="27">
        <v>1.5153006296046416</v>
      </c>
      <c r="K7" s="27" t="b">
        <f t="shared" si="2"/>
        <v>0</v>
      </c>
      <c r="L7" s="1"/>
      <c r="M7" s="1"/>
      <c r="N7" s="1"/>
      <c r="O7" s="1"/>
      <c r="P7" s="1"/>
    </row>
    <row r="8" spans="1:22" x14ac:dyDescent="0.3">
      <c r="A8" s="1">
        <v>28</v>
      </c>
      <c r="D8" s="27">
        <v>2158.7273</v>
      </c>
      <c r="E8" s="27">
        <v>2177.2642000000001</v>
      </c>
      <c r="F8" s="27">
        <v>18.53690000000006</v>
      </c>
      <c r="G8" s="28" t="b">
        <f t="shared" si="0"/>
        <v>0</v>
      </c>
      <c r="H8" s="27">
        <v>1.4444444179534912</v>
      </c>
      <c r="I8" s="27" t="b">
        <f t="shared" si="1"/>
        <v>1</v>
      </c>
      <c r="J8" s="27">
        <v>2.374455150002623</v>
      </c>
      <c r="K8" s="27" t="b">
        <f t="shared" si="2"/>
        <v>0</v>
      </c>
      <c r="L8" s="1"/>
      <c r="M8" s="1"/>
      <c r="N8" s="1"/>
      <c r="O8" s="1"/>
      <c r="P8" s="1"/>
    </row>
    <row r="9" spans="1:22" s="27" customFormat="1" x14ac:dyDescent="0.3">
      <c r="A9" s="1">
        <v>31</v>
      </c>
      <c r="D9" s="27">
        <v>2308.0572000000002</v>
      </c>
      <c r="E9" s="27">
        <v>2324.4537</v>
      </c>
      <c r="F9" s="27">
        <v>16.396499999999833</v>
      </c>
      <c r="G9" s="28" t="b">
        <f t="shared" si="0"/>
        <v>0</v>
      </c>
      <c r="H9" s="27">
        <v>1.3333333730697632</v>
      </c>
      <c r="I9" s="27" t="b">
        <f t="shared" si="1"/>
        <v>1</v>
      </c>
      <c r="J9" s="27">
        <v>1.8261051662493357</v>
      </c>
      <c r="K9" s="27" t="b">
        <f t="shared" si="2"/>
        <v>0</v>
      </c>
      <c r="L9" s="1"/>
      <c r="M9" s="1"/>
      <c r="N9" s="1"/>
      <c r="O9" s="1"/>
      <c r="P9" s="1"/>
      <c r="Q9" s="15"/>
      <c r="R9" s="15"/>
      <c r="S9" s="15"/>
      <c r="T9" s="15"/>
      <c r="U9" s="15"/>
      <c r="V9" s="15"/>
    </row>
    <row r="10" spans="1:22" s="27" customFormat="1" x14ac:dyDescent="0.3">
      <c r="A10" s="1">
        <v>32</v>
      </c>
      <c r="D10" s="27">
        <v>2351.3258000000001</v>
      </c>
      <c r="E10" s="27">
        <v>2368.0522000000001</v>
      </c>
      <c r="F10" s="27">
        <v>16.726400000000012</v>
      </c>
      <c r="G10" s="28" t="b">
        <f t="shared" si="0"/>
        <v>0</v>
      </c>
      <c r="H10" s="27">
        <v>1.1875</v>
      </c>
      <c r="I10" s="27" t="b">
        <f t="shared" si="1"/>
        <v>1</v>
      </c>
      <c r="J10" s="27">
        <v>1.6448036037633504</v>
      </c>
      <c r="K10" s="27" t="b">
        <f t="shared" si="2"/>
        <v>0</v>
      </c>
      <c r="L10" s="1"/>
      <c r="M10" s="1"/>
      <c r="N10" s="1"/>
      <c r="O10" s="1"/>
      <c r="P10" s="1"/>
      <c r="Q10" s="15"/>
      <c r="R10" s="15"/>
      <c r="S10" s="15"/>
      <c r="T10" s="15"/>
      <c r="U10" s="15"/>
      <c r="V10" s="15"/>
    </row>
    <row r="11" spans="1:22" s="27" customFormat="1" x14ac:dyDescent="0.3">
      <c r="A11" s="1">
        <v>33</v>
      </c>
      <c r="D11" s="27">
        <v>2407.6087000000002</v>
      </c>
      <c r="E11" s="27">
        <v>2442.3957</v>
      </c>
      <c r="F11" s="27">
        <v>34.786999999999807</v>
      </c>
      <c r="G11" s="28" t="b">
        <f t="shared" si="0"/>
        <v>0</v>
      </c>
      <c r="H11" s="27">
        <v>1.0588235855102539</v>
      </c>
      <c r="I11" s="27" t="b">
        <f t="shared" si="1"/>
        <v>1</v>
      </c>
      <c r="J11" s="27">
        <v>1.796983037951319</v>
      </c>
      <c r="K11" s="27" t="b">
        <f t="shared" si="2"/>
        <v>0</v>
      </c>
      <c r="L11" s="1"/>
      <c r="M11" s="1"/>
      <c r="N11" s="1"/>
      <c r="O11" s="1"/>
      <c r="P11" s="1"/>
      <c r="Q11" s="15"/>
      <c r="R11" s="15"/>
      <c r="S11" s="15"/>
      <c r="T11" s="15"/>
      <c r="U11" s="15"/>
      <c r="V11" s="15"/>
    </row>
    <row r="12" spans="1:22" s="55" customFormat="1" x14ac:dyDescent="0.3">
      <c r="A12" s="54">
        <v>37</v>
      </c>
      <c r="D12" s="55">
        <v>2606.7154</v>
      </c>
      <c r="E12" s="55">
        <v>2632.2737000000002</v>
      </c>
      <c r="F12" s="55">
        <v>25.558300000000145</v>
      </c>
      <c r="G12" s="56" t="b">
        <f t="shared" si="0"/>
        <v>0</v>
      </c>
      <c r="H12" s="55">
        <v>1.4800000190734863</v>
      </c>
      <c r="I12" s="55" t="b">
        <f t="shared" si="1"/>
        <v>1</v>
      </c>
      <c r="J12" s="55">
        <v>11.880529616879235</v>
      </c>
      <c r="K12" s="55" t="b">
        <f t="shared" si="2"/>
        <v>1</v>
      </c>
      <c r="L12" s="54"/>
      <c r="M12" s="54"/>
      <c r="N12" s="54"/>
      <c r="O12" s="54"/>
      <c r="P12" s="54"/>
      <c r="Q12" s="57"/>
      <c r="R12" s="57"/>
      <c r="S12" s="57"/>
      <c r="T12" s="57"/>
      <c r="U12" s="57"/>
      <c r="V12" s="57"/>
    </row>
    <row r="13" spans="1:22" s="27" customFormat="1" x14ac:dyDescent="0.3">
      <c r="A13" s="1">
        <v>38</v>
      </c>
      <c r="D13" s="27">
        <v>2654.9969000000001</v>
      </c>
      <c r="E13" s="27">
        <v>2666.7105999999999</v>
      </c>
      <c r="F13" s="27">
        <v>11.71369999999979</v>
      </c>
      <c r="G13" s="28" t="b">
        <f t="shared" si="0"/>
        <v>0</v>
      </c>
      <c r="H13" s="27">
        <v>1.4545454978942871</v>
      </c>
      <c r="I13" s="27" t="b">
        <f t="shared" si="1"/>
        <v>1</v>
      </c>
      <c r="J13" s="27">
        <v>1.635323938252089</v>
      </c>
      <c r="K13" s="27" t="b">
        <f t="shared" si="2"/>
        <v>0</v>
      </c>
      <c r="L13" s="1"/>
      <c r="M13" s="1"/>
      <c r="N13" s="1"/>
      <c r="O13" s="1"/>
      <c r="P13" s="1"/>
      <c r="Q13" s="15"/>
      <c r="R13" s="15"/>
      <c r="S13" s="15"/>
      <c r="T13" s="15"/>
      <c r="U13" s="15"/>
      <c r="V13" s="15"/>
    </row>
    <row r="14" spans="1:22" s="27" customFormat="1" x14ac:dyDescent="0.3">
      <c r="A14" s="1">
        <v>39</v>
      </c>
      <c r="D14" s="27">
        <v>2706.2685999999999</v>
      </c>
      <c r="E14" s="27">
        <v>2728.0248999999999</v>
      </c>
      <c r="F14" s="27">
        <v>21.75630000000001</v>
      </c>
      <c r="G14" s="28" t="b">
        <f t="shared" si="0"/>
        <v>0</v>
      </c>
      <c r="H14" s="27">
        <v>1.4285714626312256</v>
      </c>
      <c r="I14" s="27" t="b">
        <f t="shared" si="1"/>
        <v>1</v>
      </c>
      <c r="J14" s="27">
        <v>3.0311845657603365</v>
      </c>
      <c r="K14" s="27" t="b">
        <f t="shared" si="2"/>
        <v>0</v>
      </c>
      <c r="L14" s="1"/>
      <c r="M14" s="1"/>
      <c r="N14" s="1"/>
      <c r="O14" s="1"/>
      <c r="P14" s="1"/>
      <c r="Q14" s="15"/>
      <c r="R14" s="15"/>
      <c r="S14" s="15"/>
      <c r="T14" s="15"/>
      <c r="U14" s="15"/>
      <c r="V14" s="15"/>
    </row>
    <row r="15" spans="1:22" s="27" customFormat="1" x14ac:dyDescent="0.3">
      <c r="A15" s="1">
        <v>40</v>
      </c>
      <c r="D15" s="27">
        <v>2756.0468000000001</v>
      </c>
      <c r="E15" s="27">
        <v>2777.8914</v>
      </c>
      <c r="F15" s="27">
        <v>21.8445999999999</v>
      </c>
      <c r="G15" s="28" t="b">
        <f t="shared" si="0"/>
        <v>0</v>
      </c>
      <c r="H15" s="27">
        <v>1.047619104385376</v>
      </c>
      <c r="I15" s="27" t="b">
        <f t="shared" si="1"/>
        <v>1</v>
      </c>
      <c r="J15" s="27">
        <v>2.0930367591829571</v>
      </c>
      <c r="K15" s="27" t="b">
        <f t="shared" si="2"/>
        <v>0</v>
      </c>
      <c r="L15" s="1"/>
      <c r="M15" s="1"/>
      <c r="N15" s="1"/>
      <c r="O15" s="1"/>
      <c r="P15" s="1"/>
      <c r="Q15" s="15"/>
      <c r="R15" s="15"/>
      <c r="S15" s="15"/>
      <c r="T15" s="15"/>
      <c r="U15" s="15"/>
      <c r="V15" s="15"/>
    </row>
    <row r="16" spans="1:22" s="27" customFormat="1" x14ac:dyDescent="0.3">
      <c r="A16" s="1">
        <v>42</v>
      </c>
      <c r="D16" s="27">
        <v>2855.5988000000002</v>
      </c>
      <c r="E16" s="27">
        <v>2872.0853999999999</v>
      </c>
      <c r="F16" s="27">
        <v>16.486599999999726</v>
      </c>
      <c r="G16" s="28" t="b">
        <f t="shared" si="0"/>
        <v>0</v>
      </c>
      <c r="H16" s="27">
        <v>1.4375</v>
      </c>
      <c r="I16" s="27" t="b">
        <f t="shared" si="1"/>
        <v>1</v>
      </c>
      <c r="J16" s="27">
        <v>2.9647849655876208</v>
      </c>
      <c r="K16" s="27" t="b">
        <f t="shared" si="2"/>
        <v>0</v>
      </c>
      <c r="L16" s="1"/>
      <c r="M16" s="1"/>
      <c r="N16" s="1"/>
      <c r="O16" s="1"/>
      <c r="P16" s="1"/>
      <c r="Q16" s="15"/>
      <c r="R16" s="15"/>
      <c r="S16" s="15"/>
      <c r="T16" s="15"/>
      <c r="U16" s="15"/>
      <c r="V16" s="15"/>
    </row>
    <row r="17" spans="1:22" s="27" customFormat="1" x14ac:dyDescent="0.3">
      <c r="A17" s="1">
        <v>43</v>
      </c>
      <c r="D17" s="27">
        <v>2905.3755999999998</v>
      </c>
      <c r="E17" s="27">
        <v>2920.1849000000002</v>
      </c>
      <c r="F17" s="27">
        <v>14.809300000000349</v>
      </c>
      <c r="G17" s="28" t="b">
        <f t="shared" si="0"/>
        <v>0</v>
      </c>
      <c r="H17" s="27">
        <v>1.4285714626312256</v>
      </c>
      <c r="I17" s="27" t="b">
        <f t="shared" si="1"/>
        <v>1</v>
      </c>
      <c r="J17" s="27">
        <v>2.5908479522671284</v>
      </c>
      <c r="K17" s="27" t="b">
        <f t="shared" si="2"/>
        <v>0</v>
      </c>
      <c r="L17" s="1"/>
      <c r="M17" s="1"/>
      <c r="N17" s="1"/>
      <c r="O17" s="1"/>
      <c r="P17" s="1"/>
      <c r="Q17" s="15"/>
      <c r="R17" s="15"/>
      <c r="S17" s="15"/>
      <c r="T17" s="15"/>
      <c r="U17" s="15"/>
      <c r="V17" s="15"/>
    </row>
    <row r="18" spans="1:22" s="27" customFormat="1" x14ac:dyDescent="0.3">
      <c r="A18" s="1">
        <v>45</v>
      </c>
      <c r="D18" s="27">
        <v>3004.9270000000001</v>
      </c>
      <c r="E18" s="27">
        <v>3019.8742000000002</v>
      </c>
      <c r="F18" s="27">
        <v>14.947200000000066</v>
      </c>
      <c r="G18" s="28" t="b">
        <f t="shared" si="0"/>
        <v>0</v>
      </c>
      <c r="H18" s="27">
        <v>1.2142857313156128</v>
      </c>
      <c r="I18" s="27" t="b">
        <f t="shared" si="1"/>
        <v>1</v>
      </c>
      <c r="J18" s="27">
        <v>1.7468331177105658</v>
      </c>
      <c r="K18" s="27" t="b">
        <f t="shared" si="2"/>
        <v>0</v>
      </c>
      <c r="L18" s="1"/>
      <c r="M18" s="1"/>
      <c r="N18" s="1"/>
      <c r="O18" s="1"/>
      <c r="P18" s="1"/>
      <c r="Q18" s="15"/>
      <c r="R18" s="15"/>
      <c r="S18" s="15"/>
      <c r="T18" s="15"/>
      <c r="U18" s="15"/>
      <c r="V18" s="15"/>
    </row>
    <row r="19" spans="1:22" s="27" customFormat="1" x14ac:dyDescent="0.3">
      <c r="A19" s="1">
        <v>46</v>
      </c>
      <c r="D19" s="27">
        <v>3054.703</v>
      </c>
      <c r="E19" s="27">
        <v>3075.136</v>
      </c>
      <c r="F19" s="27">
        <v>20.432999999999993</v>
      </c>
      <c r="G19" s="28" t="b">
        <f t="shared" si="0"/>
        <v>0</v>
      </c>
      <c r="H19" s="27">
        <v>1.25</v>
      </c>
      <c r="I19" s="27" t="b">
        <f t="shared" si="1"/>
        <v>1</v>
      </c>
      <c r="J19" s="27">
        <v>3.1707921009936166</v>
      </c>
      <c r="K19" s="27" t="b">
        <f t="shared" si="2"/>
        <v>0</v>
      </c>
      <c r="L19" s="1"/>
      <c r="M19" s="1"/>
      <c r="N19" s="1"/>
      <c r="O19" s="1"/>
      <c r="P19" s="1"/>
      <c r="Q19" s="15"/>
      <c r="R19" s="15"/>
      <c r="S19" s="15"/>
      <c r="T19" s="15"/>
      <c r="U19" s="15"/>
      <c r="V19" s="15"/>
    </row>
    <row r="20" spans="1:22" s="27" customFormat="1" x14ac:dyDescent="0.3">
      <c r="A20" s="1">
        <v>49</v>
      </c>
      <c r="D20" s="27">
        <v>3204.0333000000001</v>
      </c>
      <c r="E20" s="27">
        <v>3235.5944</v>
      </c>
      <c r="F20" s="27">
        <v>31.561099999999897</v>
      </c>
      <c r="G20" s="28" t="b">
        <f t="shared" si="0"/>
        <v>0</v>
      </c>
      <c r="H20" s="27">
        <v>1.2258064746856689</v>
      </c>
      <c r="I20" s="27" t="b">
        <f t="shared" si="1"/>
        <v>1</v>
      </c>
      <c r="J20" s="27">
        <v>2.7096446590747143</v>
      </c>
      <c r="K20" s="27" t="b">
        <f t="shared" si="2"/>
        <v>0</v>
      </c>
      <c r="L20" s="1"/>
      <c r="M20" s="1"/>
      <c r="N20" s="1"/>
      <c r="O20" s="1"/>
      <c r="P20" s="1"/>
      <c r="Q20" s="15"/>
      <c r="R20" s="15"/>
      <c r="S20" s="15"/>
      <c r="T20" s="15"/>
      <c r="U20" s="15"/>
      <c r="V20" s="15"/>
    </row>
    <row r="21" spans="1:22" s="27" customFormat="1" x14ac:dyDescent="0.3">
      <c r="A21" s="1">
        <v>51</v>
      </c>
      <c r="D21" s="27">
        <v>3303.5855999999999</v>
      </c>
      <c r="E21" s="27">
        <v>3323.9634000000001</v>
      </c>
      <c r="F21" s="27">
        <v>20.377800000000207</v>
      </c>
      <c r="G21" s="28" t="b">
        <f t="shared" si="0"/>
        <v>0</v>
      </c>
      <c r="H21" s="27">
        <v>1.1499999761581421</v>
      </c>
      <c r="I21" s="27" t="b">
        <f t="shared" si="1"/>
        <v>1</v>
      </c>
      <c r="J21" s="27">
        <v>2.6994674583029643</v>
      </c>
      <c r="K21" s="27" t="b">
        <f t="shared" si="2"/>
        <v>0</v>
      </c>
      <c r="L21" s="1"/>
      <c r="M21" s="1"/>
      <c r="N21" s="1"/>
      <c r="O21" s="1"/>
      <c r="P21" s="1"/>
      <c r="Q21" s="15"/>
      <c r="R21" s="15"/>
      <c r="S21" s="15"/>
      <c r="T21" s="15"/>
      <c r="U21" s="15"/>
      <c r="V21" s="15"/>
    </row>
    <row r="22" spans="1:22" s="27" customFormat="1" x14ac:dyDescent="0.3">
      <c r="A22" s="1">
        <v>55</v>
      </c>
      <c r="D22" s="27">
        <v>3552.4679999999998</v>
      </c>
      <c r="E22" s="27">
        <v>3573.7159999999999</v>
      </c>
      <c r="F22" s="27">
        <v>21.248000000000047</v>
      </c>
      <c r="G22" s="28" t="b">
        <f t="shared" si="0"/>
        <v>0</v>
      </c>
      <c r="H22" s="27">
        <v>1.5499999523162842</v>
      </c>
      <c r="I22" s="27" t="b">
        <f t="shared" si="1"/>
        <v>1</v>
      </c>
      <c r="J22" s="27">
        <v>2.8548056421761787</v>
      </c>
      <c r="K22" s="27" t="b">
        <f t="shared" si="2"/>
        <v>0</v>
      </c>
      <c r="L22" s="1"/>
      <c r="M22" s="1"/>
      <c r="N22" s="1"/>
      <c r="O22" s="1"/>
      <c r="P22" s="1"/>
      <c r="Q22" s="15"/>
      <c r="R22" s="15"/>
      <c r="S22" s="15"/>
      <c r="T22" s="15"/>
      <c r="U22" s="15"/>
      <c r="V22" s="15"/>
    </row>
    <row r="23" spans="1:22" s="27" customFormat="1" x14ac:dyDescent="0.3">
      <c r="A23" s="1">
        <v>56</v>
      </c>
      <c r="D23" s="27">
        <v>3602.2438999999999</v>
      </c>
      <c r="E23" s="27">
        <v>3623.1288</v>
      </c>
      <c r="F23" s="27">
        <v>20.884900000000016</v>
      </c>
      <c r="G23" s="28" t="b">
        <f t="shared" si="0"/>
        <v>0</v>
      </c>
      <c r="H23" s="27">
        <v>1.1499999761581421</v>
      </c>
      <c r="I23" s="27" t="b">
        <f t="shared" si="1"/>
        <v>1</v>
      </c>
      <c r="J23" s="27">
        <v>1.7568333010201755</v>
      </c>
      <c r="K23" s="27" t="b">
        <f t="shared" si="2"/>
        <v>0</v>
      </c>
      <c r="L23" s="1"/>
      <c r="M23" s="1"/>
      <c r="N23" s="1"/>
      <c r="O23" s="1"/>
      <c r="P23" s="1"/>
      <c r="Q23" s="15"/>
      <c r="R23" s="15"/>
      <c r="S23" s="15"/>
      <c r="T23" s="15"/>
      <c r="U23" s="15"/>
      <c r="V23" s="15"/>
    </row>
    <row r="24" spans="1:22" s="27" customFormat="1" x14ac:dyDescent="0.3">
      <c r="A24" s="1">
        <v>57</v>
      </c>
      <c r="D24" s="27">
        <v>3652.0194000000001</v>
      </c>
      <c r="E24" s="27">
        <v>3669.4789999999998</v>
      </c>
      <c r="F24" s="27">
        <v>17.459599999999682</v>
      </c>
      <c r="G24" s="28" t="b">
        <f t="shared" si="0"/>
        <v>0</v>
      </c>
      <c r="H24" s="27">
        <v>1.25</v>
      </c>
      <c r="I24" s="27" t="b">
        <f t="shared" si="1"/>
        <v>1</v>
      </c>
      <c r="J24" s="27">
        <v>2.6523623554743718</v>
      </c>
      <c r="K24" s="27" t="b">
        <f t="shared" si="2"/>
        <v>0</v>
      </c>
      <c r="L24" s="1"/>
      <c r="M24" s="1"/>
      <c r="N24" s="1"/>
      <c r="O24" s="1"/>
      <c r="P24" s="1"/>
      <c r="Q24" s="15"/>
      <c r="R24" s="15"/>
      <c r="S24" s="15"/>
      <c r="T24" s="15"/>
      <c r="U24" s="15"/>
      <c r="V24" s="15"/>
    </row>
    <row r="25" spans="1:22" s="27" customFormat="1" x14ac:dyDescent="0.3">
      <c r="A25" s="1">
        <v>59</v>
      </c>
      <c r="D25" s="27">
        <v>3751.5731000000001</v>
      </c>
      <c r="E25" s="27">
        <v>3770.0198999999998</v>
      </c>
      <c r="F25" s="27">
        <v>18.446799999999712</v>
      </c>
      <c r="G25" s="28" t="b">
        <f t="shared" si="0"/>
        <v>0</v>
      </c>
      <c r="H25" s="27">
        <v>1.6111111640930176</v>
      </c>
      <c r="I25" s="27" t="b">
        <f t="shared" si="1"/>
        <v>1</v>
      </c>
      <c r="J25" s="27">
        <v>3.1037116741229278</v>
      </c>
      <c r="K25" s="27" t="b">
        <f t="shared" si="2"/>
        <v>0</v>
      </c>
      <c r="L25" s="1"/>
      <c r="M25" s="1"/>
      <c r="N25" s="1"/>
      <c r="O25" s="1"/>
      <c r="P25" s="1"/>
      <c r="Q25" s="15"/>
      <c r="R25" s="15"/>
      <c r="S25" s="15"/>
      <c r="T25" s="15"/>
      <c r="U25" s="15"/>
      <c r="V25" s="15"/>
    </row>
    <row r="26" spans="1:22" s="27" customFormat="1" x14ac:dyDescent="0.3">
      <c r="A26" s="1">
        <v>62</v>
      </c>
      <c r="D26" s="27">
        <v>3900.9022</v>
      </c>
      <c r="E26" s="27">
        <v>3917.2361999999998</v>
      </c>
      <c r="F26" s="27">
        <v>16.333999999999833</v>
      </c>
      <c r="G26" s="28" t="b">
        <f t="shared" si="0"/>
        <v>0</v>
      </c>
      <c r="H26" s="27">
        <v>1.1333333253860474</v>
      </c>
      <c r="I26" s="27" t="b">
        <f t="shared" si="1"/>
        <v>1</v>
      </c>
      <c r="J26" s="27">
        <v>2.4672224879737943</v>
      </c>
      <c r="K26" s="27" t="b">
        <f t="shared" si="2"/>
        <v>0</v>
      </c>
      <c r="L26" s="1"/>
      <c r="M26" s="1"/>
      <c r="N26" s="1"/>
      <c r="O26" s="1"/>
      <c r="P26" s="1"/>
      <c r="Q26" s="15"/>
      <c r="R26" s="15"/>
      <c r="S26" s="15"/>
      <c r="T26" s="15"/>
      <c r="U26" s="15"/>
      <c r="V26" s="15"/>
    </row>
    <row r="27" spans="1:22" s="27" customFormat="1" x14ac:dyDescent="0.3">
      <c r="A27" s="1">
        <v>63</v>
      </c>
      <c r="D27" s="27">
        <v>3950.6777000000002</v>
      </c>
      <c r="E27" s="27">
        <v>3968.9904000000001</v>
      </c>
      <c r="F27" s="27">
        <v>18.31269999999995</v>
      </c>
      <c r="G27" s="28" t="b">
        <f t="shared" si="0"/>
        <v>0</v>
      </c>
      <c r="H27" s="27">
        <v>1.1764706373214722</v>
      </c>
      <c r="I27" s="27" t="b">
        <f t="shared" si="1"/>
        <v>1</v>
      </c>
      <c r="J27" s="27">
        <v>1.9282598290496362</v>
      </c>
      <c r="K27" s="27" t="b">
        <f t="shared" si="2"/>
        <v>0</v>
      </c>
      <c r="L27" s="1"/>
      <c r="M27" s="1"/>
      <c r="N27" s="1"/>
      <c r="O27" s="1"/>
      <c r="P27" s="1"/>
      <c r="Q27" s="15"/>
      <c r="R27" s="15"/>
      <c r="S27" s="15"/>
      <c r="T27" s="15"/>
      <c r="U27" s="15"/>
      <c r="V27" s="15"/>
    </row>
    <row r="28" spans="1:22" s="27" customFormat="1" x14ac:dyDescent="0.3">
      <c r="A28" s="1">
        <v>64</v>
      </c>
      <c r="D28" s="27">
        <v>4000.4546</v>
      </c>
      <c r="E28" s="27">
        <v>4022.3207000000002</v>
      </c>
      <c r="F28" s="27">
        <v>21.866100000000188</v>
      </c>
      <c r="G28" s="28" t="b">
        <f t="shared" si="0"/>
        <v>0</v>
      </c>
      <c r="H28" s="27">
        <v>1.1428571939468384</v>
      </c>
      <c r="I28" s="27" t="b">
        <f t="shared" si="1"/>
        <v>1</v>
      </c>
      <c r="J28" s="27">
        <v>2.15202134222121</v>
      </c>
      <c r="K28" s="27" t="b">
        <f t="shared" si="2"/>
        <v>0</v>
      </c>
      <c r="L28" s="1"/>
      <c r="M28" s="1"/>
      <c r="N28" s="1"/>
      <c r="O28" s="1"/>
      <c r="P28" s="1"/>
      <c r="Q28" s="15"/>
      <c r="R28" s="15"/>
      <c r="S28" s="15"/>
      <c r="T28" s="15"/>
      <c r="U28" s="15"/>
      <c r="V28" s="15"/>
    </row>
    <row r="29" spans="1:22" s="27" customFormat="1" x14ac:dyDescent="0.3">
      <c r="A29" s="1">
        <v>65</v>
      </c>
      <c r="D29" s="27">
        <v>4050.2280999999998</v>
      </c>
      <c r="E29" s="27">
        <v>4069.4603000000002</v>
      </c>
      <c r="F29" s="27">
        <v>19.232200000000375</v>
      </c>
      <c r="G29" s="28" t="b">
        <f t="shared" si="0"/>
        <v>0</v>
      </c>
      <c r="H29" s="27">
        <v>1.1666666269302368</v>
      </c>
      <c r="I29" s="27" t="b">
        <f t="shared" si="1"/>
        <v>1</v>
      </c>
      <c r="J29" s="27">
        <v>1.8861061956831557</v>
      </c>
      <c r="K29" s="27" t="b">
        <f t="shared" si="2"/>
        <v>0</v>
      </c>
      <c r="L29" s="1"/>
      <c r="M29" s="1"/>
      <c r="N29" s="1"/>
      <c r="O29" s="1"/>
      <c r="P29" s="1"/>
      <c r="Q29" s="15"/>
      <c r="R29" s="15"/>
      <c r="S29" s="15"/>
      <c r="T29" s="15"/>
      <c r="U29" s="15"/>
      <c r="V29" s="15"/>
    </row>
    <row r="30" spans="1:22" s="27" customFormat="1" x14ac:dyDescent="0.3">
      <c r="A30" s="1">
        <v>68</v>
      </c>
      <c r="D30" s="27">
        <v>4199.5577999999996</v>
      </c>
      <c r="E30" s="27">
        <v>4219.1077999999998</v>
      </c>
      <c r="F30" s="27">
        <v>19.550000000000182</v>
      </c>
      <c r="G30" s="28" t="b">
        <f t="shared" si="0"/>
        <v>0</v>
      </c>
      <c r="H30" s="27">
        <v>1.2105263471603394</v>
      </c>
      <c r="I30" s="27" t="b">
        <f t="shared" si="1"/>
        <v>1</v>
      </c>
      <c r="J30" s="27">
        <v>2.3169553145183048</v>
      </c>
      <c r="K30" s="27" t="b">
        <f t="shared" si="2"/>
        <v>0</v>
      </c>
      <c r="L30" s="1"/>
      <c r="M30" s="1"/>
      <c r="N30" s="1"/>
      <c r="O30" s="1"/>
      <c r="P30" s="1"/>
      <c r="Q30" s="15"/>
      <c r="R30" s="15"/>
      <c r="S30" s="15"/>
      <c r="T30" s="15"/>
      <c r="U30" s="15"/>
      <c r="V30" s="15"/>
    </row>
    <row r="31" spans="1:22" s="27" customFormat="1" x14ac:dyDescent="0.3">
      <c r="A31" s="1">
        <v>69</v>
      </c>
      <c r="D31" s="27">
        <v>4249.3263999999999</v>
      </c>
      <c r="E31" s="27">
        <v>4261.7721000000001</v>
      </c>
      <c r="F31" s="27">
        <v>12.445700000000215</v>
      </c>
      <c r="G31" s="28" t="b">
        <f t="shared" si="0"/>
        <v>0</v>
      </c>
      <c r="H31" s="27">
        <v>1.4545454978942871</v>
      </c>
      <c r="I31" s="27" t="b">
        <f t="shared" si="1"/>
        <v>1</v>
      </c>
      <c r="J31" s="27">
        <v>2.5559063109962534</v>
      </c>
      <c r="K31" s="27" t="b">
        <f t="shared" si="2"/>
        <v>0</v>
      </c>
      <c r="L31" s="1"/>
      <c r="M31" s="1"/>
      <c r="N31" s="1"/>
      <c r="O31" s="1"/>
      <c r="P31" s="1"/>
      <c r="Q31" s="15"/>
      <c r="R31" s="15"/>
      <c r="S31" s="15"/>
      <c r="T31" s="15"/>
      <c r="U31" s="15"/>
      <c r="V31" s="15"/>
    </row>
    <row r="32" spans="1:22" s="27" customFormat="1" x14ac:dyDescent="0.3">
      <c r="A32" s="1">
        <v>70</v>
      </c>
      <c r="D32" s="27">
        <v>4299.1104999999998</v>
      </c>
      <c r="E32" s="27">
        <v>4318.2470000000003</v>
      </c>
      <c r="F32" s="27">
        <v>19.136500000000524</v>
      </c>
      <c r="G32" s="28" t="b">
        <f t="shared" si="0"/>
        <v>0</v>
      </c>
      <c r="H32" s="27">
        <v>1.0555555820465088</v>
      </c>
      <c r="I32" s="27" t="b">
        <f t="shared" si="1"/>
        <v>1</v>
      </c>
      <c r="J32" s="27">
        <v>2.1821329415967381</v>
      </c>
      <c r="K32" s="27" t="b">
        <f t="shared" si="2"/>
        <v>0</v>
      </c>
      <c r="L32" s="1"/>
      <c r="M32" s="1"/>
      <c r="N32" s="1"/>
      <c r="O32" s="1"/>
      <c r="P32" s="1"/>
      <c r="Q32" s="15"/>
      <c r="R32" s="15"/>
      <c r="S32" s="15"/>
      <c r="T32" s="15"/>
      <c r="U32" s="15"/>
      <c r="V32" s="15"/>
    </row>
    <row r="33" spans="1:22" s="27" customFormat="1" x14ac:dyDescent="0.3">
      <c r="A33" s="1">
        <v>71</v>
      </c>
      <c r="D33" s="27">
        <v>4348.8872000000001</v>
      </c>
      <c r="E33" s="27">
        <v>4365.1772000000001</v>
      </c>
      <c r="F33" s="27">
        <v>16.289999999999964</v>
      </c>
      <c r="G33" s="28" t="b">
        <f t="shared" si="0"/>
        <v>0</v>
      </c>
      <c r="H33" s="27">
        <v>1.2666666507720947</v>
      </c>
      <c r="I33" s="27" t="b">
        <f t="shared" si="1"/>
        <v>1</v>
      </c>
      <c r="J33" s="27">
        <v>2.2351150275299556</v>
      </c>
      <c r="K33" s="27" t="b">
        <f t="shared" si="2"/>
        <v>0</v>
      </c>
      <c r="L33" s="1"/>
      <c r="M33" s="1"/>
      <c r="N33" s="1"/>
      <c r="O33" s="1"/>
      <c r="P33" s="1"/>
      <c r="Q33" s="15"/>
      <c r="R33" s="15"/>
      <c r="S33" s="15"/>
      <c r="T33" s="15"/>
      <c r="U33" s="15"/>
      <c r="V33" s="15"/>
    </row>
    <row r="34" spans="1:22" s="27" customFormat="1" x14ac:dyDescent="0.3">
      <c r="A34" s="1">
        <v>72</v>
      </c>
      <c r="D34" s="27">
        <v>4398.6643999999997</v>
      </c>
      <c r="E34" s="27">
        <v>4418.0878000000002</v>
      </c>
      <c r="F34" s="27">
        <v>19.423400000000584</v>
      </c>
      <c r="G34" s="28" t="b">
        <f t="shared" si="0"/>
        <v>0</v>
      </c>
      <c r="H34" s="27">
        <v>1.4444444179534912</v>
      </c>
      <c r="I34" s="27" t="b">
        <f t="shared" si="1"/>
        <v>1</v>
      </c>
      <c r="J34" s="27">
        <v>2.2563945877466653</v>
      </c>
      <c r="K34" s="27" t="b">
        <f t="shared" si="2"/>
        <v>0</v>
      </c>
      <c r="L34" s="1"/>
      <c r="M34" s="1"/>
      <c r="N34" s="1"/>
      <c r="O34" s="1"/>
      <c r="P34" s="1"/>
      <c r="Q34" s="15"/>
      <c r="R34" s="15"/>
      <c r="S34" s="15"/>
      <c r="T34" s="15"/>
      <c r="U34" s="15"/>
      <c r="V34" s="15"/>
    </row>
    <row r="35" spans="1:22" s="27" customFormat="1" x14ac:dyDescent="0.3">
      <c r="A35" s="1">
        <v>73</v>
      </c>
      <c r="D35" s="27">
        <v>4448.4309999999996</v>
      </c>
      <c r="E35" s="27">
        <v>4464.0990000000002</v>
      </c>
      <c r="F35" s="27">
        <v>15.668000000000575</v>
      </c>
      <c r="G35" s="28" t="b">
        <f t="shared" si="0"/>
        <v>0</v>
      </c>
      <c r="H35" s="27">
        <v>1.3333333730697632</v>
      </c>
      <c r="I35" s="27" t="b">
        <f t="shared" si="1"/>
        <v>1</v>
      </c>
      <c r="J35" s="27">
        <v>1.8442597729147627</v>
      </c>
      <c r="K35" s="27" t="b">
        <f t="shared" si="2"/>
        <v>0</v>
      </c>
      <c r="L35" s="1"/>
      <c r="M35" s="1"/>
      <c r="N35" s="1"/>
      <c r="O35" s="1"/>
      <c r="P35" s="1"/>
      <c r="Q35" s="15"/>
      <c r="R35" s="15"/>
      <c r="S35" s="15"/>
      <c r="T35" s="15"/>
      <c r="U35" s="15"/>
      <c r="V35" s="15"/>
    </row>
    <row r="36" spans="1:22" s="27" customFormat="1" x14ac:dyDescent="0.3">
      <c r="A36" s="1">
        <v>74</v>
      </c>
      <c r="D36" s="27">
        <v>4498.2175999999999</v>
      </c>
      <c r="E36" s="27">
        <v>4519.8459999999995</v>
      </c>
      <c r="F36" s="27">
        <v>21.628399999999601</v>
      </c>
      <c r="G36" s="28" t="b">
        <f t="shared" si="0"/>
        <v>0</v>
      </c>
      <c r="H36" s="27">
        <v>1.1428571939468384</v>
      </c>
      <c r="I36" s="27" t="b">
        <f t="shared" si="1"/>
        <v>1</v>
      </c>
      <c r="J36" s="27">
        <v>1.941491965229206</v>
      </c>
      <c r="K36" s="27" t="b">
        <f t="shared" si="2"/>
        <v>0</v>
      </c>
      <c r="L36" s="1"/>
      <c r="M36" s="1"/>
      <c r="N36" s="1"/>
      <c r="O36" s="1"/>
      <c r="P36" s="1"/>
      <c r="Q36" s="15"/>
      <c r="R36" s="15"/>
      <c r="S36" s="15"/>
      <c r="T36" s="15"/>
      <c r="U36" s="15"/>
      <c r="V36" s="15"/>
    </row>
    <row r="37" spans="1:22" s="27" customFormat="1" x14ac:dyDescent="0.3">
      <c r="A37" s="1">
        <v>76</v>
      </c>
      <c r="D37" s="27">
        <v>4597.7678999999998</v>
      </c>
      <c r="E37" s="27">
        <v>4615.7910000000002</v>
      </c>
      <c r="F37" s="27">
        <v>18.023100000000341</v>
      </c>
      <c r="G37" s="28" t="b">
        <f t="shared" si="0"/>
        <v>0</v>
      </c>
      <c r="H37" s="27">
        <v>1.529411792755127</v>
      </c>
      <c r="I37" s="27" t="b">
        <f t="shared" si="1"/>
        <v>1</v>
      </c>
      <c r="J37" s="27">
        <v>2.6105699542884739</v>
      </c>
      <c r="K37" s="27" t="b">
        <f t="shared" si="2"/>
        <v>0</v>
      </c>
      <c r="L37" s="1"/>
      <c r="M37" s="1"/>
      <c r="N37" s="1"/>
      <c r="O37" s="1"/>
      <c r="P37" s="1"/>
      <c r="Q37" s="15"/>
      <c r="R37" s="15"/>
      <c r="S37" s="15"/>
      <c r="T37" s="15"/>
      <c r="U37" s="15"/>
      <c r="V37" s="15"/>
    </row>
    <row r="38" spans="1:22" s="27" customFormat="1" x14ac:dyDescent="0.3">
      <c r="A38" s="1">
        <v>77</v>
      </c>
      <c r="B38" s="27">
        <v>4647.5183999999999</v>
      </c>
      <c r="C38" s="27">
        <v>4748.9591</v>
      </c>
      <c r="D38" s="27">
        <v>4647.5378000000001</v>
      </c>
      <c r="E38" s="27">
        <v>4813.7924999999996</v>
      </c>
      <c r="F38" s="27">
        <v>166.2546999999995</v>
      </c>
      <c r="G38" s="40" t="b">
        <f t="shared" si="0"/>
        <v>1</v>
      </c>
      <c r="H38" s="27">
        <v>2.0727272033691406</v>
      </c>
      <c r="I38" s="40" t="b">
        <f t="shared" si="1"/>
        <v>1</v>
      </c>
      <c r="J38" s="27">
        <v>18.190490597058112</v>
      </c>
      <c r="K38" s="40" t="b">
        <f t="shared" si="2"/>
        <v>1</v>
      </c>
      <c r="L38" s="1"/>
      <c r="M38" s="1"/>
      <c r="N38" s="1"/>
      <c r="O38" s="1"/>
      <c r="P38" s="1"/>
      <c r="Q38" s="15"/>
      <c r="R38" s="15"/>
      <c r="S38" s="15"/>
      <c r="T38" s="15"/>
      <c r="U38" s="15"/>
      <c r="V38" s="15"/>
    </row>
    <row r="39" spans="1:22" s="27" customFormat="1" x14ac:dyDescent="0.3">
      <c r="A39" s="1">
        <v>78</v>
      </c>
      <c r="D39" s="27">
        <v>4846.6575000000003</v>
      </c>
      <c r="E39" s="27">
        <v>4863.2569000000003</v>
      </c>
      <c r="F39" s="27">
        <v>16.59940000000006</v>
      </c>
      <c r="G39" s="28" t="b">
        <f t="shared" si="0"/>
        <v>0</v>
      </c>
      <c r="H39" s="27">
        <v>1.0625</v>
      </c>
      <c r="I39" s="27" t="b">
        <f t="shared" si="1"/>
        <v>1</v>
      </c>
      <c r="J39" s="27">
        <v>1.9617984084357589</v>
      </c>
      <c r="K39" s="28" t="b">
        <f t="shared" si="2"/>
        <v>0</v>
      </c>
      <c r="L39" s="1"/>
      <c r="M39" s="1"/>
      <c r="N39" s="1"/>
      <c r="O39" s="1"/>
      <c r="P39" s="1"/>
      <c r="Q39" s="15"/>
      <c r="R39" s="15"/>
      <c r="S39" s="15"/>
      <c r="T39" s="15"/>
      <c r="U39" s="15"/>
      <c r="V39" s="15"/>
    </row>
    <row r="40" spans="1:22" s="27" customFormat="1" x14ac:dyDescent="0.3">
      <c r="A40" s="1">
        <v>83</v>
      </c>
      <c r="B40" s="27">
        <v>5145.2813999999998</v>
      </c>
      <c r="C40" s="27">
        <v>5253.8544000000002</v>
      </c>
      <c r="D40" s="27">
        <v>5145.2800999999999</v>
      </c>
      <c r="E40" s="27">
        <v>5331.3116</v>
      </c>
      <c r="F40" s="27">
        <v>186.03150000000005</v>
      </c>
      <c r="G40" s="40" t="b">
        <f t="shared" si="0"/>
        <v>1</v>
      </c>
      <c r="H40" s="27">
        <v>2.0054054260253906</v>
      </c>
      <c r="I40" s="40" t="b">
        <f t="shared" si="1"/>
        <v>1</v>
      </c>
      <c r="J40" s="27">
        <v>16.337187215589086</v>
      </c>
      <c r="K40" s="40" t="b">
        <f t="shared" si="2"/>
        <v>1</v>
      </c>
      <c r="L40" s="1"/>
      <c r="M40" s="1"/>
      <c r="N40" s="1"/>
      <c r="O40" s="1"/>
      <c r="P40" s="1"/>
      <c r="Q40" s="15"/>
      <c r="R40" s="15"/>
      <c r="S40" s="15"/>
      <c r="T40" s="15"/>
      <c r="U40" s="15"/>
      <c r="V40" s="15"/>
    </row>
    <row r="41" spans="1:22" s="27" customFormat="1" x14ac:dyDescent="0.3">
      <c r="A41" s="1">
        <v>84</v>
      </c>
      <c r="D41" s="27">
        <v>5543.4898999999996</v>
      </c>
      <c r="E41" s="27">
        <v>5557.9807000000001</v>
      </c>
      <c r="F41" s="27">
        <v>14.49080000000049</v>
      </c>
      <c r="G41" s="28" t="b">
        <f t="shared" si="0"/>
        <v>0</v>
      </c>
      <c r="H41" s="27">
        <v>1.076923131942749</v>
      </c>
      <c r="I41" s="27" t="b">
        <f t="shared" si="1"/>
        <v>1</v>
      </c>
      <c r="J41" s="27">
        <v>1.4637472955575213</v>
      </c>
      <c r="K41" s="28" t="b">
        <f t="shared" si="2"/>
        <v>0</v>
      </c>
      <c r="L41" s="1"/>
      <c r="M41" s="1"/>
      <c r="N41" s="1"/>
      <c r="O41" s="1"/>
      <c r="P41" s="1"/>
      <c r="Q41" s="15"/>
      <c r="R41" s="15"/>
      <c r="S41" s="15"/>
      <c r="T41" s="15"/>
      <c r="U41" s="15"/>
      <c r="V41" s="15"/>
    </row>
    <row r="42" spans="1:22" s="27" customFormat="1" x14ac:dyDescent="0.3">
      <c r="A42" s="1">
        <v>85</v>
      </c>
      <c r="B42" s="27">
        <v>5643.0432000000001</v>
      </c>
      <c r="C42" s="27">
        <v>5752.1306999999997</v>
      </c>
      <c r="D42" s="27">
        <v>5643.0420000000004</v>
      </c>
      <c r="E42" s="27">
        <v>5818.6670000000004</v>
      </c>
      <c r="F42" s="27">
        <v>175.625</v>
      </c>
      <c r="G42" s="40" t="b">
        <f t="shared" si="0"/>
        <v>1</v>
      </c>
      <c r="H42" s="27">
        <v>2.2857143878936768</v>
      </c>
      <c r="I42" s="40" t="b">
        <f t="shared" si="1"/>
        <v>1</v>
      </c>
      <c r="J42" s="27">
        <v>17.298746132076495</v>
      </c>
      <c r="K42" s="40" t="b">
        <f t="shared" si="2"/>
        <v>1</v>
      </c>
      <c r="L42" s="1"/>
      <c r="M42" s="1"/>
      <c r="N42" s="1"/>
      <c r="O42" s="1"/>
      <c r="P42" s="1"/>
      <c r="Q42" s="15"/>
      <c r="R42" s="15"/>
      <c r="S42" s="15"/>
      <c r="T42" s="15"/>
      <c r="U42" s="15"/>
      <c r="V42" s="15"/>
    </row>
    <row r="43" spans="1:22" s="27" customFormat="1" x14ac:dyDescent="0.3">
      <c r="A43" s="1">
        <v>89</v>
      </c>
      <c r="B43" s="27">
        <v>6041.2550000000001</v>
      </c>
      <c r="C43" s="27">
        <v>6176.7269999999999</v>
      </c>
      <c r="D43" s="27">
        <v>6041.2518</v>
      </c>
      <c r="E43" s="27">
        <v>6216.6773000000003</v>
      </c>
      <c r="F43" s="27">
        <v>175.42550000000028</v>
      </c>
      <c r="G43" s="40" t="b">
        <f t="shared" si="0"/>
        <v>1</v>
      </c>
      <c r="H43" s="27">
        <v>2.0862069129943848</v>
      </c>
      <c r="I43" s="40" t="b">
        <f t="shared" si="1"/>
        <v>1</v>
      </c>
      <c r="J43" s="27">
        <v>16.289923362680469</v>
      </c>
      <c r="K43" s="40" t="b">
        <f t="shared" si="2"/>
        <v>1</v>
      </c>
      <c r="L43" s="1"/>
      <c r="M43" s="1"/>
      <c r="N43" s="1"/>
      <c r="O43" s="1"/>
      <c r="P43" s="1"/>
      <c r="Q43" s="15"/>
      <c r="R43" s="15"/>
      <c r="S43" s="15"/>
      <c r="T43" s="15"/>
      <c r="U43" s="15"/>
      <c r="V43" s="15"/>
    </row>
    <row r="44" spans="1:22" s="27" customFormat="1" x14ac:dyDescent="0.3">
      <c r="A44" s="1">
        <v>92</v>
      </c>
      <c r="B44" s="27">
        <v>6489.2431999999999</v>
      </c>
      <c r="C44" s="27">
        <v>6638.5655999999999</v>
      </c>
      <c r="D44" s="27">
        <v>6489.2389999999996</v>
      </c>
      <c r="E44" s="27">
        <v>6673.1157999999996</v>
      </c>
      <c r="F44" s="27">
        <v>183.8768</v>
      </c>
      <c r="G44" s="40" t="b">
        <f t="shared" si="0"/>
        <v>1</v>
      </c>
      <c r="H44" s="27">
        <v>2.0710382461547852</v>
      </c>
      <c r="I44" s="40" t="b">
        <f t="shared" si="1"/>
        <v>1</v>
      </c>
      <c r="J44" s="27">
        <v>17.021432193855311</v>
      </c>
      <c r="K44" s="40" t="b">
        <f t="shared" si="2"/>
        <v>1</v>
      </c>
      <c r="L44" s="1"/>
      <c r="M44" s="1"/>
      <c r="N44" s="1"/>
      <c r="O44" s="1"/>
      <c r="P44" s="1"/>
      <c r="Q44" s="15"/>
      <c r="R44" s="15"/>
      <c r="S44" s="15"/>
      <c r="T44" s="15"/>
      <c r="U44" s="15"/>
      <c r="V44" s="15"/>
    </row>
    <row r="45" spans="1:22" s="27" customFormat="1" x14ac:dyDescent="0.3">
      <c r="A45" s="1">
        <v>93</v>
      </c>
      <c r="D45" s="27">
        <v>6887.4486999999999</v>
      </c>
      <c r="E45" s="27">
        <v>6900.7676000000001</v>
      </c>
      <c r="F45" s="27">
        <v>13.318900000000212</v>
      </c>
      <c r="G45" s="28" t="b">
        <f t="shared" si="0"/>
        <v>0</v>
      </c>
      <c r="H45" s="27">
        <v>1.076923131942749</v>
      </c>
      <c r="I45" s="27" t="b">
        <f t="shared" si="1"/>
        <v>1</v>
      </c>
      <c r="J45" s="27">
        <v>2.2896255306056905</v>
      </c>
      <c r="K45" s="28" t="b">
        <f t="shared" si="2"/>
        <v>0</v>
      </c>
      <c r="L45" s="1"/>
      <c r="M45" s="1"/>
      <c r="N45" s="1"/>
      <c r="O45" s="1"/>
      <c r="P45" s="1"/>
      <c r="Q45" s="15"/>
      <c r="R45" s="15"/>
      <c r="S45" s="15"/>
      <c r="T45" s="15"/>
      <c r="U45" s="15"/>
      <c r="V45" s="15"/>
    </row>
    <row r="46" spans="1:22" s="27" customFormat="1" x14ac:dyDescent="0.3">
      <c r="A46" s="1">
        <v>94</v>
      </c>
      <c r="B46" s="27">
        <v>6937.2287999999999</v>
      </c>
      <c r="C46" s="27">
        <v>7086.4327999999996</v>
      </c>
      <c r="D46" s="27">
        <v>6937.2239</v>
      </c>
      <c r="E46" s="27">
        <v>7114.0181000000002</v>
      </c>
      <c r="F46" s="27">
        <v>176.79420000000027</v>
      </c>
      <c r="G46" s="40" t="b">
        <f t="shared" si="0"/>
        <v>1</v>
      </c>
      <c r="H46" s="27">
        <v>2.2215909957885742</v>
      </c>
      <c r="I46" s="40" t="b">
        <f t="shared" si="1"/>
        <v>1</v>
      </c>
      <c r="J46" s="27">
        <v>17.411737779987341</v>
      </c>
      <c r="K46" s="40" t="b">
        <f t="shared" si="2"/>
        <v>1</v>
      </c>
      <c r="L46" s="1"/>
      <c r="M46" s="1"/>
      <c r="N46" s="1"/>
      <c r="O46" s="1"/>
      <c r="P46" s="1"/>
      <c r="Q46" s="15"/>
      <c r="R46" s="15"/>
      <c r="S46" s="15"/>
      <c r="T46" s="15"/>
      <c r="U46" s="15"/>
      <c r="V46" s="15"/>
    </row>
    <row r="47" spans="1:22" s="27" customFormat="1" x14ac:dyDescent="0.3">
      <c r="A47" s="1">
        <v>97</v>
      </c>
      <c r="B47" s="27">
        <v>7385.2157999999999</v>
      </c>
      <c r="C47" s="27">
        <v>7510.5158000000001</v>
      </c>
      <c r="D47" s="27">
        <v>7385.2102000000004</v>
      </c>
      <c r="E47" s="27">
        <v>7565.3359</v>
      </c>
      <c r="F47" s="27">
        <v>180.1256999999996</v>
      </c>
      <c r="G47" s="40" t="b">
        <f t="shared" si="0"/>
        <v>1</v>
      </c>
      <c r="H47" s="27">
        <v>2.223463773727417</v>
      </c>
      <c r="I47" s="40" t="b">
        <f t="shared" si="1"/>
        <v>1</v>
      </c>
      <c r="J47" s="27">
        <v>17.319500152627356</v>
      </c>
      <c r="K47" s="40" t="b">
        <f t="shared" si="2"/>
        <v>1</v>
      </c>
      <c r="L47" s="1"/>
      <c r="M47" s="1"/>
      <c r="N47" s="1"/>
      <c r="O47" s="1"/>
      <c r="P47" s="1"/>
      <c r="Q47" s="15"/>
      <c r="R47" s="15"/>
      <c r="S47" s="15"/>
      <c r="T47" s="15"/>
      <c r="U47" s="15"/>
      <c r="V47" s="15"/>
    </row>
    <row r="48" spans="1:22" s="27" customFormat="1" x14ac:dyDescent="0.3">
      <c r="A48" s="1">
        <v>99</v>
      </c>
      <c r="B48" s="27">
        <v>7882.9772999999996</v>
      </c>
      <c r="C48" s="27">
        <v>8022.3266000000003</v>
      </c>
      <c r="D48" s="27">
        <v>7882.9727999999996</v>
      </c>
      <c r="E48" s="27">
        <v>8063.6754000000001</v>
      </c>
      <c r="F48" s="27">
        <v>180.70260000000053</v>
      </c>
      <c r="G48" s="40" t="b">
        <f t="shared" si="0"/>
        <v>1</v>
      </c>
      <c r="H48" s="27">
        <v>2.2388889789581299</v>
      </c>
      <c r="I48" s="40" t="b">
        <f t="shared" si="1"/>
        <v>1</v>
      </c>
      <c r="J48" s="27">
        <v>18.868451893506641</v>
      </c>
      <c r="K48" s="40" t="b">
        <f t="shared" si="2"/>
        <v>1</v>
      </c>
      <c r="L48" s="1"/>
      <c r="M48" s="1"/>
      <c r="N48" s="1"/>
      <c r="O48" s="1"/>
      <c r="P48" s="1"/>
      <c r="Q48" s="15"/>
      <c r="R48" s="15"/>
      <c r="S48" s="15"/>
      <c r="T48" s="15"/>
      <c r="U48" s="15"/>
      <c r="V48" s="15"/>
    </row>
    <row r="49" spans="1:22" s="27" customFormat="1" x14ac:dyDescent="0.3">
      <c r="A49" s="1">
        <v>101</v>
      </c>
      <c r="B49" s="27">
        <v>8430.5164000000004</v>
      </c>
      <c r="C49" s="27">
        <v>8577.7569000000003</v>
      </c>
      <c r="D49" s="27">
        <v>8430.5107000000007</v>
      </c>
      <c r="E49" s="27">
        <v>8610.0133000000005</v>
      </c>
      <c r="F49" s="27">
        <v>179.5025999999998</v>
      </c>
      <c r="G49" s="40" t="b">
        <f t="shared" si="0"/>
        <v>1</v>
      </c>
      <c r="H49" s="27">
        <v>2.4189944267272949</v>
      </c>
      <c r="I49" s="40" t="b">
        <f t="shared" si="1"/>
        <v>1</v>
      </c>
      <c r="J49" s="27">
        <v>20.265329091356648</v>
      </c>
      <c r="K49" s="40" t="b">
        <f t="shared" si="2"/>
        <v>1</v>
      </c>
      <c r="L49" s="1"/>
      <c r="M49" s="1"/>
      <c r="N49" s="1"/>
      <c r="O49" s="1"/>
      <c r="P49" s="1"/>
      <c r="Q49" s="15"/>
      <c r="R49" s="15"/>
      <c r="S49" s="15"/>
      <c r="T49" s="15"/>
      <c r="U49" s="15"/>
      <c r="V49" s="15"/>
    </row>
    <row r="50" spans="1:22" s="27" customFormat="1" x14ac:dyDescent="0.3">
      <c r="A50" s="1">
        <v>104</v>
      </c>
      <c r="B50" s="27">
        <v>9077.6080000000002</v>
      </c>
      <c r="C50" s="27">
        <v>9230.5951000000005</v>
      </c>
      <c r="D50" s="27">
        <v>9077.6021999999994</v>
      </c>
      <c r="E50" s="27">
        <v>9271.6031000000003</v>
      </c>
      <c r="F50" s="27">
        <v>194.00090000000091</v>
      </c>
      <c r="G50" s="40" t="b">
        <f t="shared" si="0"/>
        <v>1</v>
      </c>
      <c r="H50" s="27">
        <v>2.3567838668823242</v>
      </c>
      <c r="I50" s="40" t="b">
        <f t="shared" si="1"/>
        <v>1</v>
      </c>
      <c r="J50" s="27">
        <v>20.193059941037095</v>
      </c>
      <c r="K50" s="40" t="b">
        <f t="shared" si="2"/>
        <v>1</v>
      </c>
      <c r="L50" s="1"/>
      <c r="M50" s="1"/>
      <c r="N50" s="1"/>
      <c r="O50" s="1"/>
      <c r="P50" s="1"/>
      <c r="Q50" s="15"/>
      <c r="R50" s="15"/>
      <c r="S50" s="15"/>
      <c r="T50" s="15"/>
      <c r="U50" s="15"/>
      <c r="V50" s="15"/>
    </row>
    <row r="51" spans="1:22" s="27" customFormat="1" x14ac:dyDescent="0.3">
      <c r="A51" s="1">
        <v>2</v>
      </c>
      <c r="D51" s="27">
        <v>299.61950000000002</v>
      </c>
      <c r="E51" s="27">
        <v>317.2242</v>
      </c>
      <c r="F51" s="27">
        <v>17.60469999999998</v>
      </c>
      <c r="G51" s="28" t="b">
        <f t="shared" si="0"/>
        <v>0</v>
      </c>
      <c r="H51" s="27">
        <v>0.3333333432674408</v>
      </c>
      <c r="I51" s="27" t="b">
        <f t="shared" si="1"/>
        <v>0</v>
      </c>
      <c r="J51" s="27">
        <v>0.93258326124346524</v>
      </c>
      <c r="K51" s="27" t="b">
        <f t="shared" si="2"/>
        <v>0</v>
      </c>
      <c r="L51" s="1"/>
      <c r="M51" s="1"/>
      <c r="N51" s="1"/>
      <c r="O51" s="1"/>
      <c r="P51" s="1"/>
      <c r="Q51" s="15"/>
      <c r="R51" s="15"/>
      <c r="S51" s="15"/>
      <c r="T51" s="15"/>
      <c r="U51" s="15"/>
      <c r="V51" s="15"/>
    </row>
    <row r="52" spans="1:22" s="27" customFormat="1" x14ac:dyDescent="0.3">
      <c r="A52" s="1">
        <v>3</v>
      </c>
      <c r="D52" s="27">
        <v>456.23009999999999</v>
      </c>
      <c r="E52" s="27">
        <v>474.78199999999998</v>
      </c>
      <c r="F52" s="27">
        <v>18.551899999999989</v>
      </c>
      <c r="G52" s="28" t="b">
        <f t="shared" si="0"/>
        <v>0</v>
      </c>
      <c r="H52" s="27">
        <v>0.35294118523597717</v>
      </c>
      <c r="I52" s="27" t="b">
        <f t="shared" si="1"/>
        <v>0</v>
      </c>
      <c r="J52" s="27">
        <v>1.7387335902164271</v>
      </c>
      <c r="K52" s="27" t="b">
        <f t="shared" si="2"/>
        <v>0</v>
      </c>
      <c r="L52" s="1"/>
      <c r="M52" s="1"/>
      <c r="N52" s="1"/>
      <c r="O52" s="1"/>
      <c r="P52" s="1"/>
      <c r="Q52" s="15"/>
      <c r="R52" s="15"/>
      <c r="S52" s="15"/>
      <c r="T52" s="15"/>
      <c r="U52" s="15"/>
      <c r="V52" s="15"/>
    </row>
    <row r="53" spans="1:22" s="27" customFormat="1" x14ac:dyDescent="0.3">
      <c r="A53" s="1">
        <v>4</v>
      </c>
      <c r="D53" s="27">
        <v>501.98219999999998</v>
      </c>
      <c r="E53" s="27">
        <v>525.53740000000005</v>
      </c>
      <c r="F53" s="27">
        <v>23.55520000000007</v>
      </c>
      <c r="G53" s="28" t="b">
        <f t="shared" si="0"/>
        <v>0</v>
      </c>
      <c r="H53" s="27">
        <v>0.39130434393882751</v>
      </c>
      <c r="I53" s="27" t="b">
        <f t="shared" si="1"/>
        <v>0</v>
      </c>
      <c r="J53" s="27">
        <v>1.2791024820369932</v>
      </c>
      <c r="K53" s="27" t="b">
        <f t="shared" si="2"/>
        <v>0</v>
      </c>
      <c r="L53" s="1"/>
      <c r="M53" s="1"/>
      <c r="N53" s="1"/>
      <c r="O53" s="1"/>
      <c r="P53" s="1"/>
      <c r="Q53" s="15"/>
      <c r="R53" s="15"/>
      <c r="S53" s="15"/>
      <c r="T53" s="15"/>
      <c r="U53" s="15"/>
      <c r="V53" s="15"/>
    </row>
    <row r="54" spans="1:22" s="27" customFormat="1" x14ac:dyDescent="0.3">
      <c r="A54" s="1">
        <v>5</v>
      </c>
      <c r="D54" s="27">
        <v>604.76160000000004</v>
      </c>
      <c r="E54" s="27">
        <v>615.8904</v>
      </c>
      <c r="F54" s="27">
        <v>11.128799999999956</v>
      </c>
      <c r="G54" s="28" t="b">
        <f t="shared" si="0"/>
        <v>0</v>
      </c>
      <c r="H54" s="27">
        <v>0.54545456171035767</v>
      </c>
      <c r="I54" s="27" t="b">
        <f t="shared" si="1"/>
        <v>0</v>
      </c>
      <c r="J54" s="27">
        <v>1.7453205996817582</v>
      </c>
      <c r="K54" s="27" t="b">
        <f t="shared" si="2"/>
        <v>0</v>
      </c>
      <c r="L54" s="1"/>
      <c r="M54" s="1"/>
      <c r="N54" s="1"/>
      <c r="O54" s="1"/>
      <c r="P54" s="1"/>
      <c r="Q54" s="15"/>
      <c r="R54" s="15"/>
      <c r="S54" s="15"/>
      <c r="T54" s="15"/>
      <c r="U54" s="15"/>
      <c r="V54" s="15"/>
    </row>
    <row r="55" spans="1:22" s="27" customFormat="1" x14ac:dyDescent="0.3">
      <c r="A55" s="1">
        <v>6</v>
      </c>
      <c r="D55" s="27">
        <v>746.26030000000003</v>
      </c>
      <c r="E55" s="27">
        <v>765.22149999999999</v>
      </c>
      <c r="F55" s="27">
        <v>18.961199999999963</v>
      </c>
      <c r="G55" s="28" t="b">
        <f t="shared" si="0"/>
        <v>0</v>
      </c>
      <c r="H55" s="27">
        <v>0.3684210479259491</v>
      </c>
      <c r="I55" s="27" t="b">
        <f t="shared" si="1"/>
        <v>0</v>
      </c>
      <c r="J55" s="27">
        <v>1.1862925198788843</v>
      </c>
      <c r="K55" s="27" t="b">
        <f t="shared" si="2"/>
        <v>0</v>
      </c>
      <c r="L55" s="1"/>
      <c r="M55" s="1"/>
      <c r="N55" s="1"/>
      <c r="O55" s="1"/>
      <c r="P55" s="1"/>
      <c r="Q55" s="15"/>
      <c r="R55" s="15"/>
      <c r="S55" s="15"/>
      <c r="T55" s="15"/>
      <c r="U55" s="15"/>
      <c r="V55" s="15"/>
    </row>
    <row r="56" spans="1:22" s="27" customFormat="1" x14ac:dyDescent="0.3">
      <c r="A56" s="1">
        <v>7</v>
      </c>
      <c r="D56" s="27">
        <v>806.55529999999999</v>
      </c>
      <c r="E56" s="27">
        <v>825.30560000000003</v>
      </c>
      <c r="F56" s="27">
        <v>18.750300000000038</v>
      </c>
      <c r="G56" s="28" t="b">
        <f t="shared" si="0"/>
        <v>0</v>
      </c>
      <c r="H56" s="27">
        <v>0.3888888955116272</v>
      </c>
      <c r="I56" s="27" t="b">
        <f t="shared" si="1"/>
        <v>0</v>
      </c>
      <c r="J56" s="27">
        <v>0.54169056412927352</v>
      </c>
      <c r="K56" s="27" t="b">
        <f t="shared" si="2"/>
        <v>0</v>
      </c>
      <c r="L56" s="1"/>
      <c r="M56" s="1"/>
      <c r="N56" s="1"/>
      <c r="O56" s="1"/>
      <c r="P56" s="1"/>
      <c r="Q56" s="15"/>
      <c r="R56" s="15"/>
      <c r="S56" s="15"/>
      <c r="T56" s="15"/>
      <c r="U56" s="15"/>
      <c r="V56" s="15"/>
    </row>
    <row r="57" spans="1:22" s="27" customFormat="1" x14ac:dyDescent="0.3">
      <c r="A57" s="1">
        <v>8</v>
      </c>
      <c r="D57" s="27">
        <v>1003.2676</v>
      </c>
      <c r="E57" s="27">
        <v>1013.1543</v>
      </c>
      <c r="F57" s="27">
        <v>9.8867000000000189</v>
      </c>
      <c r="G57" s="28" t="b">
        <f t="shared" si="0"/>
        <v>0</v>
      </c>
      <c r="H57" s="27">
        <v>0.54545456171035767</v>
      </c>
      <c r="I57" s="27" t="b">
        <f t="shared" si="1"/>
        <v>0</v>
      </c>
      <c r="J57" s="27">
        <v>1.0809963787060279</v>
      </c>
      <c r="K57" s="27" t="b">
        <f t="shared" si="2"/>
        <v>0</v>
      </c>
      <c r="L57" s="1"/>
      <c r="M57" s="1"/>
      <c r="N57" s="1"/>
      <c r="O57" s="1"/>
      <c r="P57" s="1"/>
      <c r="Q57" s="15"/>
      <c r="R57" s="15"/>
      <c r="S57" s="15"/>
      <c r="T57" s="15"/>
      <c r="U57" s="15"/>
      <c r="V57" s="15"/>
    </row>
    <row r="58" spans="1:22" s="27" customFormat="1" x14ac:dyDescent="0.3">
      <c r="A58" s="1">
        <v>9</v>
      </c>
      <c r="D58" s="27">
        <v>1055.3015</v>
      </c>
      <c r="E58" s="27">
        <v>1069.1953000000001</v>
      </c>
      <c r="F58" s="27">
        <v>13.893800000000056</v>
      </c>
      <c r="G58" s="28" t="b">
        <f t="shared" si="0"/>
        <v>0</v>
      </c>
      <c r="H58" s="27">
        <v>0.61538463830947876</v>
      </c>
      <c r="I58" s="27" t="b">
        <f t="shared" si="1"/>
        <v>0</v>
      </c>
      <c r="J58" s="27">
        <v>1.4672454769612753</v>
      </c>
      <c r="K58" s="27" t="b">
        <f t="shared" si="2"/>
        <v>0</v>
      </c>
      <c r="L58" s="1"/>
      <c r="M58" s="1"/>
      <c r="N58" s="1"/>
      <c r="O58" s="1"/>
      <c r="P58" s="1"/>
      <c r="Q58" s="15"/>
      <c r="R58" s="15"/>
      <c r="S58" s="15"/>
      <c r="T58" s="15"/>
      <c r="U58" s="15"/>
      <c r="V58" s="15"/>
    </row>
    <row r="59" spans="1:22" s="27" customFormat="1" x14ac:dyDescent="0.3">
      <c r="A59" s="1">
        <v>10</v>
      </c>
      <c r="D59" s="27">
        <v>1099.0139999999999</v>
      </c>
      <c r="E59" s="27">
        <v>1117.8231000000001</v>
      </c>
      <c r="F59" s="27">
        <v>18.809100000000171</v>
      </c>
      <c r="G59" s="28" t="b">
        <f t="shared" si="0"/>
        <v>0</v>
      </c>
      <c r="H59" s="27">
        <v>0.52941179275512695</v>
      </c>
      <c r="I59" s="27" t="b">
        <f t="shared" si="1"/>
        <v>0</v>
      </c>
      <c r="J59" s="27">
        <v>1.1728387167608565</v>
      </c>
      <c r="K59" s="27" t="b">
        <f t="shared" si="2"/>
        <v>0</v>
      </c>
      <c r="L59" s="1"/>
      <c r="M59" s="1"/>
      <c r="N59" s="1"/>
      <c r="O59" s="1"/>
      <c r="P59" s="1"/>
      <c r="Q59" s="15"/>
      <c r="R59" s="15"/>
      <c r="S59" s="15"/>
      <c r="T59" s="15"/>
      <c r="U59" s="15"/>
      <c r="V59" s="15"/>
    </row>
    <row r="60" spans="1:22" s="27" customFormat="1" x14ac:dyDescent="0.3">
      <c r="A60" s="1">
        <v>11</v>
      </c>
      <c r="D60" s="27">
        <v>1212.9737</v>
      </c>
      <c r="E60" s="27">
        <v>1228.7978000000001</v>
      </c>
      <c r="F60" s="27">
        <v>15.824100000000044</v>
      </c>
      <c r="G60" s="28" t="b">
        <f t="shared" si="0"/>
        <v>0</v>
      </c>
      <c r="H60" s="27">
        <v>0.9375</v>
      </c>
      <c r="I60" s="27" t="b">
        <f t="shared" si="1"/>
        <v>0</v>
      </c>
      <c r="J60" s="27">
        <v>1.797920717181166</v>
      </c>
      <c r="K60" s="27" t="b">
        <f t="shared" si="2"/>
        <v>0</v>
      </c>
      <c r="L60" s="1"/>
      <c r="M60" s="1"/>
      <c r="N60" s="1"/>
      <c r="O60" s="1"/>
      <c r="P60" s="1"/>
      <c r="Q60" s="15"/>
      <c r="R60" s="15"/>
      <c r="S60" s="15"/>
      <c r="T60" s="15"/>
      <c r="U60" s="15"/>
      <c r="V60" s="15"/>
    </row>
    <row r="61" spans="1:22" s="27" customFormat="1" x14ac:dyDescent="0.3">
      <c r="A61" s="1">
        <v>12</v>
      </c>
      <c r="D61" s="27">
        <v>1248.5508</v>
      </c>
      <c r="E61" s="27">
        <v>1274.9987000000001</v>
      </c>
      <c r="F61" s="27">
        <v>26.447900000000118</v>
      </c>
      <c r="G61" s="28" t="b">
        <f t="shared" si="0"/>
        <v>0</v>
      </c>
      <c r="H61" s="27">
        <v>0.57692307233810425</v>
      </c>
      <c r="I61" s="27" t="b">
        <f t="shared" si="1"/>
        <v>0</v>
      </c>
      <c r="J61" s="27">
        <v>0.97395621390253007</v>
      </c>
      <c r="K61" s="27" t="b">
        <f t="shared" si="2"/>
        <v>0</v>
      </c>
      <c r="L61" s="1"/>
      <c r="M61" s="1"/>
      <c r="N61" s="1"/>
      <c r="O61" s="1"/>
      <c r="P61" s="1"/>
      <c r="Q61" s="15"/>
      <c r="R61" s="15"/>
      <c r="S61" s="15"/>
      <c r="T61" s="15"/>
      <c r="U61" s="15"/>
      <c r="V61" s="15"/>
    </row>
    <row r="62" spans="1:22" s="27" customFormat="1" x14ac:dyDescent="0.3">
      <c r="A62" s="1">
        <v>13</v>
      </c>
      <c r="D62" s="27">
        <v>1295.7646999999999</v>
      </c>
      <c r="E62" s="27">
        <v>1324.0835</v>
      </c>
      <c r="F62" s="27">
        <v>28.31880000000001</v>
      </c>
      <c r="G62" s="28" t="b">
        <f t="shared" si="0"/>
        <v>0</v>
      </c>
      <c r="H62" s="27">
        <v>0.59259259700775146</v>
      </c>
      <c r="I62" s="27" t="b">
        <f t="shared" si="1"/>
        <v>0</v>
      </c>
      <c r="J62" s="27">
        <v>0.89357129497719023</v>
      </c>
      <c r="K62" s="27" t="b">
        <f t="shared" si="2"/>
        <v>0</v>
      </c>
      <c r="L62" s="1"/>
      <c r="M62" s="1"/>
      <c r="N62" s="1"/>
      <c r="O62" s="1"/>
      <c r="P62" s="1"/>
      <c r="Q62" s="15"/>
      <c r="R62" s="15"/>
      <c r="S62" s="15"/>
      <c r="T62" s="15"/>
      <c r="U62" s="15"/>
      <c r="V62" s="15"/>
    </row>
    <row r="63" spans="1:22" s="27" customFormat="1" x14ac:dyDescent="0.3">
      <c r="A63" s="1">
        <v>14</v>
      </c>
      <c r="D63" s="27">
        <v>1358.2162000000001</v>
      </c>
      <c r="E63" s="27">
        <v>1378.7695000000001</v>
      </c>
      <c r="F63" s="27">
        <v>20.553300000000036</v>
      </c>
      <c r="G63" s="28" t="b">
        <f t="shared" si="0"/>
        <v>0</v>
      </c>
      <c r="H63" s="27">
        <v>0.78947371244430542</v>
      </c>
      <c r="I63" s="27" t="b">
        <f t="shared" si="1"/>
        <v>0</v>
      </c>
      <c r="J63" s="27">
        <v>1.2305029366017255</v>
      </c>
      <c r="K63" s="27" t="b">
        <f t="shared" si="2"/>
        <v>0</v>
      </c>
      <c r="L63" s="1"/>
      <c r="M63" s="1"/>
      <c r="N63" s="1"/>
      <c r="O63" s="1"/>
      <c r="P63" s="1"/>
      <c r="Q63" s="15"/>
      <c r="R63" s="15"/>
      <c r="S63" s="15"/>
      <c r="T63" s="15"/>
      <c r="U63" s="15"/>
      <c r="V63" s="15"/>
    </row>
    <row r="64" spans="1:22" s="27" customFormat="1" x14ac:dyDescent="0.3">
      <c r="A64" s="1">
        <v>15</v>
      </c>
      <c r="D64" s="27">
        <v>1458.8257000000001</v>
      </c>
      <c r="E64" s="27">
        <v>1476.1859999999999</v>
      </c>
      <c r="F64" s="27">
        <v>17.360299999999825</v>
      </c>
      <c r="G64" s="28" t="b">
        <f t="shared" si="0"/>
        <v>0</v>
      </c>
      <c r="H64" s="27">
        <v>0.875</v>
      </c>
      <c r="I64" s="27" t="b">
        <f t="shared" si="1"/>
        <v>0</v>
      </c>
      <c r="J64" s="27">
        <v>1.1556426470923129</v>
      </c>
      <c r="K64" s="27" t="b">
        <f t="shared" si="2"/>
        <v>0</v>
      </c>
      <c r="L64" s="1"/>
      <c r="M64" s="1"/>
      <c r="N64" s="1"/>
      <c r="O64" s="1"/>
      <c r="P64" s="1"/>
      <c r="Q64" s="15"/>
      <c r="R64" s="15"/>
      <c r="S64" s="15"/>
      <c r="T64" s="15"/>
      <c r="U64" s="15"/>
      <c r="V64" s="15"/>
    </row>
    <row r="65" spans="1:22" s="27" customFormat="1" x14ac:dyDescent="0.3">
      <c r="A65" s="1">
        <v>16</v>
      </c>
      <c r="D65" s="27">
        <v>1502.0434</v>
      </c>
      <c r="E65" s="27">
        <v>1521.0268000000001</v>
      </c>
      <c r="F65" s="27">
        <v>18.983400000000074</v>
      </c>
      <c r="G65" s="28" t="b">
        <f t="shared" si="0"/>
        <v>0</v>
      </c>
      <c r="H65" s="27">
        <v>0.83333331346511841</v>
      </c>
      <c r="I65" s="27" t="b">
        <f t="shared" si="1"/>
        <v>0</v>
      </c>
      <c r="J65" s="27">
        <v>1.0647394994548494</v>
      </c>
      <c r="K65" s="27" t="b">
        <f t="shared" si="2"/>
        <v>0</v>
      </c>
      <c r="L65" s="1"/>
      <c r="M65" s="1"/>
      <c r="N65" s="1"/>
      <c r="O65" s="1"/>
      <c r="P65" s="1"/>
      <c r="Q65" s="15"/>
      <c r="R65" s="15"/>
      <c r="S65" s="15"/>
      <c r="T65" s="15"/>
      <c r="U65" s="15"/>
      <c r="V65" s="15"/>
    </row>
    <row r="66" spans="1:22" s="27" customFormat="1" x14ac:dyDescent="0.3">
      <c r="A66" s="1">
        <v>17</v>
      </c>
      <c r="D66" s="27">
        <v>1546.0315000000001</v>
      </c>
      <c r="E66" s="27">
        <v>1576.4521</v>
      </c>
      <c r="F66" s="27">
        <v>30.420599999999922</v>
      </c>
      <c r="G66" s="28" t="b">
        <f t="shared" si="0"/>
        <v>0</v>
      </c>
      <c r="H66" s="27">
        <v>0.56666666269302368</v>
      </c>
      <c r="I66" s="27" t="b">
        <f t="shared" si="1"/>
        <v>0</v>
      </c>
      <c r="J66" s="27">
        <v>1.0085349811763631</v>
      </c>
      <c r="K66" s="27" t="b">
        <f t="shared" si="2"/>
        <v>0</v>
      </c>
      <c r="L66" s="1"/>
      <c r="M66" s="1"/>
      <c r="N66" s="1"/>
      <c r="O66" s="1"/>
      <c r="P66" s="1"/>
      <c r="Q66" s="15"/>
      <c r="R66" s="15"/>
      <c r="S66" s="15"/>
      <c r="T66" s="15"/>
      <c r="U66" s="15"/>
      <c r="V66" s="15"/>
    </row>
    <row r="67" spans="1:22" s="27" customFormat="1" x14ac:dyDescent="0.3">
      <c r="A67" s="1">
        <v>18</v>
      </c>
      <c r="D67" s="27">
        <v>1600.4572000000001</v>
      </c>
      <c r="E67" s="27">
        <v>1642.3888999999999</v>
      </c>
      <c r="F67" s="27">
        <v>41.931699999999864</v>
      </c>
      <c r="G67" s="28" t="b">
        <f t="shared" si="0"/>
        <v>0</v>
      </c>
      <c r="H67" s="27">
        <v>0.63414633274078369</v>
      </c>
      <c r="I67" s="27" t="b">
        <f t="shared" si="1"/>
        <v>0</v>
      </c>
      <c r="J67" s="27">
        <v>0.86747864824339571</v>
      </c>
      <c r="K67" s="27" t="b">
        <f t="shared" si="2"/>
        <v>0</v>
      </c>
      <c r="L67" s="1"/>
      <c r="M67" s="1"/>
      <c r="N67" s="1"/>
      <c r="O67" s="1"/>
      <c r="P67" s="1"/>
      <c r="Q67" s="15"/>
      <c r="R67" s="15"/>
      <c r="S67" s="15"/>
      <c r="T67" s="15"/>
      <c r="U67" s="15"/>
      <c r="V67" s="15"/>
    </row>
    <row r="68" spans="1:22" s="27" customFormat="1" x14ac:dyDescent="0.3">
      <c r="A68" s="1">
        <v>19</v>
      </c>
      <c r="D68" s="27">
        <v>1659.1198999999999</v>
      </c>
      <c r="E68" s="27">
        <v>1672.7726</v>
      </c>
      <c r="F68" s="27">
        <v>13.652700000000095</v>
      </c>
      <c r="G68" s="28" t="b">
        <f t="shared" ref="G68:G107" si="3">F68&gt;47.81</f>
        <v>0</v>
      </c>
      <c r="H68" s="27">
        <v>1</v>
      </c>
      <c r="I68" s="27" t="b">
        <f t="shared" ref="I68:I107" si="4">H68&gt;1</f>
        <v>0</v>
      </c>
      <c r="J68" s="27">
        <v>1.1800380143518787</v>
      </c>
      <c r="K68" s="27" t="b">
        <f t="shared" ref="K68:K107" si="5">J68&gt;3.8</f>
        <v>0</v>
      </c>
      <c r="L68" s="1"/>
      <c r="M68" s="1"/>
      <c r="N68" s="1"/>
      <c r="O68" s="1"/>
      <c r="P68" s="1"/>
      <c r="Q68" s="15"/>
      <c r="R68" s="15"/>
      <c r="S68" s="15"/>
      <c r="T68" s="15"/>
      <c r="U68" s="15"/>
      <c r="V68" s="15"/>
    </row>
    <row r="69" spans="1:22" s="27" customFormat="1" x14ac:dyDescent="0.3">
      <c r="A69" s="1">
        <v>20</v>
      </c>
      <c r="D69" s="27">
        <v>1688.0144</v>
      </c>
      <c r="E69" s="27">
        <v>1699.8378</v>
      </c>
      <c r="F69" s="27">
        <v>11.823399999999992</v>
      </c>
      <c r="G69" s="28" t="b">
        <f t="shared" si="3"/>
        <v>0</v>
      </c>
      <c r="H69" s="27">
        <v>0.45454546809196472</v>
      </c>
      <c r="I69" s="27" t="b">
        <f t="shared" si="4"/>
        <v>0</v>
      </c>
      <c r="J69" s="27">
        <v>0.66285421244483056</v>
      </c>
      <c r="K69" s="27" t="b">
        <f t="shared" si="5"/>
        <v>0</v>
      </c>
      <c r="L69" s="1"/>
      <c r="M69" s="1"/>
      <c r="N69" s="1"/>
      <c r="O69" s="1"/>
      <c r="P69" s="1"/>
      <c r="Q69" s="15"/>
      <c r="R69" s="15"/>
      <c r="S69" s="15"/>
      <c r="T69" s="15"/>
      <c r="U69" s="15"/>
      <c r="V69" s="15"/>
    </row>
    <row r="70" spans="1:22" s="27" customFormat="1" x14ac:dyDescent="0.3">
      <c r="A70" s="1">
        <v>22</v>
      </c>
      <c r="D70" s="27">
        <v>1810.2916</v>
      </c>
      <c r="E70" s="27">
        <v>1837.5441000000001</v>
      </c>
      <c r="F70" s="27">
        <v>27.252500000000055</v>
      </c>
      <c r="G70" s="28" t="b">
        <f t="shared" si="3"/>
        <v>0</v>
      </c>
      <c r="H70" s="27">
        <v>0.76923078298568726</v>
      </c>
      <c r="I70" s="27" t="b">
        <f t="shared" si="4"/>
        <v>0</v>
      </c>
      <c r="J70" s="27">
        <v>1.1099958689527012</v>
      </c>
      <c r="K70" s="27" t="b">
        <f t="shared" si="5"/>
        <v>0</v>
      </c>
      <c r="L70" s="1"/>
      <c r="M70" s="1"/>
      <c r="N70" s="1"/>
      <c r="O70" s="1"/>
      <c r="P70" s="1"/>
      <c r="Q70" s="15"/>
      <c r="R70" s="15"/>
      <c r="S70" s="15"/>
      <c r="T70" s="15"/>
      <c r="U70" s="15"/>
      <c r="V70" s="15"/>
    </row>
    <row r="71" spans="1:22" s="27" customFormat="1" x14ac:dyDescent="0.3">
      <c r="A71" s="1">
        <v>26</v>
      </c>
      <c r="D71" s="27">
        <v>2041.9860000000001</v>
      </c>
      <c r="E71" s="27">
        <v>2077.8521000000001</v>
      </c>
      <c r="F71" s="27">
        <v>35.86609999999996</v>
      </c>
      <c r="G71" s="28" t="b">
        <f t="shared" si="3"/>
        <v>0</v>
      </c>
      <c r="H71" s="27">
        <v>0.91428571939468384</v>
      </c>
      <c r="I71" s="27" t="b">
        <f t="shared" si="4"/>
        <v>0</v>
      </c>
      <c r="J71" s="27">
        <v>1.1655154511620403</v>
      </c>
      <c r="K71" s="27" t="b">
        <f t="shared" si="5"/>
        <v>0</v>
      </c>
      <c r="L71" s="1"/>
      <c r="M71" s="1"/>
      <c r="N71" s="1"/>
      <c r="O71" s="1"/>
      <c r="P71" s="1"/>
      <c r="Q71" s="15"/>
      <c r="R71" s="15"/>
      <c r="S71" s="15"/>
      <c r="T71" s="15"/>
      <c r="U71" s="15"/>
      <c r="V71" s="15"/>
    </row>
    <row r="72" spans="1:22" s="27" customFormat="1" x14ac:dyDescent="0.3">
      <c r="A72" s="1">
        <v>27</v>
      </c>
      <c r="D72" s="27">
        <v>2098.0477000000001</v>
      </c>
      <c r="E72" s="27">
        <v>2132.3944999999999</v>
      </c>
      <c r="F72" s="27">
        <v>34.346799999999803</v>
      </c>
      <c r="G72" s="28" t="b">
        <f t="shared" si="3"/>
        <v>0</v>
      </c>
      <c r="H72" s="27">
        <v>0.87878787517547607</v>
      </c>
      <c r="I72" s="27" t="b">
        <f t="shared" si="4"/>
        <v>0</v>
      </c>
      <c r="J72" s="27">
        <v>1.0789532626324936</v>
      </c>
      <c r="K72" s="27" t="b">
        <f t="shared" si="5"/>
        <v>0</v>
      </c>
      <c r="L72" s="1"/>
      <c r="M72" s="1"/>
      <c r="N72" s="1"/>
      <c r="O72" s="1"/>
      <c r="P72" s="1"/>
      <c r="Q72" s="15"/>
      <c r="R72" s="15"/>
      <c r="S72" s="15"/>
      <c r="T72" s="15"/>
      <c r="U72" s="15"/>
      <c r="V72" s="15"/>
    </row>
    <row r="73" spans="1:22" s="27" customFormat="1" x14ac:dyDescent="0.3">
      <c r="A73" s="1">
        <v>29</v>
      </c>
      <c r="D73" s="27">
        <v>2206.2530999999999</v>
      </c>
      <c r="E73" s="27">
        <v>2268.6417999999999</v>
      </c>
      <c r="F73" s="27">
        <v>62.388699999999972</v>
      </c>
      <c r="G73" t="b">
        <f t="shared" si="3"/>
        <v>1</v>
      </c>
      <c r="H73" s="27">
        <v>0.67213112115859985</v>
      </c>
      <c r="I73" s="28" t="b">
        <f t="shared" si="4"/>
        <v>0</v>
      </c>
      <c r="J73" s="27">
        <v>1.0980841145667868</v>
      </c>
      <c r="K73" s="28" t="b">
        <f t="shared" si="5"/>
        <v>0</v>
      </c>
      <c r="L73" s="1"/>
      <c r="M73" s="1"/>
      <c r="N73" s="1"/>
      <c r="O73" s="1"/>
      <c r="P73" s="1"/>
      <c r="Q73" s="15"/>
      <c r="R73" s="15"/>
      <c r="S73" s="15"/>
      <c r="T73" s="15"/>
      <c r="U73" s="15"/>
      <c r="V73" s="15"/>
    </row>
    <row r="74" spans="1:22" s="27" customFormat="1" x14ac:dyDescent="0.3">
      <c r="A74" s="1">
        <v>30</v>
      </c>
      <c r="D74" s="27">
        <v>2283.5673000000002</v>
      </c>
      <c r="E74" s="27">
        <v>2298.0138000000002</v>
      </c>
      <c r="F74" s="27">
        <v>14.446500000000015</v>
      </c>
      <c r="G74" s="28" t="b">
        <f t="shared" si="3"/>
        <v>0</v>
      </c>
      <c r="H74" s="27">
        <v>0.8461538553237915</v>
      </c>
      <c r="I74" s="27" t="b">
        <f t="shared" si="4"/>
        <v>0</v>
      </c>
      <c r="J74" s="27">
        <v>0.7621692216152709</v>
      </c>
      <c r="K74" s="27" t="b">
        <f t="shared" si="5"/>
        <v>0</v>
      </c>
      <c r="L74" s="1"/>
      <c r="M74" s="1"/>
      <c r="N74" s="1"/>
      <c r="O74" s="1"/>
      <c r="P74" s="1"/>
      <c r="Q74" s="15"/>
      <c r="R74" s="15"/>
      <c r="S74" s="15"/>
      <c r="T74" s="15"/>
      <c r="U74" s="15"/>
      <c r="V74" s="15"/>
    </row>
    <row r="75" spans="1:22" s="27" customFormat="1" x14ac:dyDescent="0.3">
      <c r="A75" s="1">
        <v>34</v>
      </c>
      <c r="D75" s="27">
        <v>2452.4355</v>
      </c>
      <c r="E75" s="27">
        <v>2476.6242999999999</v>
      </c>
      <c r="F75" s="27">
        <v>24.188799999999901</v>
      </c>
      <c r="G75" s="28" t="b">
        <f t="shared" si="3"/>
        <v>0</v>
      </c>
      <c r="H75" s="27">
        <v>0.78260868787765503</v>
      </c>
      <c r="I75" s="27" t="b">
        <f t="shared" si="4"/>
        <v>0</v>
      </c>
      <c r="J75" s="27">
        <v>1.0190164010945342</v>
      </c>
      <c r="K75" s="27" t="b">
        <f t="shared" si="5"/>
        <v>0</v>
      </c>
      <c r="L75" s="1"/>
      <c r="M75" s="1"/>
      <c r="N75" s="1"/>
      <c r="O75" s="1"/>
      <c r="P75" s="1"/>
      <c r="Q75" s="15"/>
      <c r="R75" s="15"/>
      <c r="S75" s="15"/>
      <c r="T75" s="15"/>
      <c r="U75" s="15"/>
      <c r="V75" s="15"/>
    </row>
    <row r="76" spans="1:22" s="27" customFormat="1" x14ac:dyDescent="0.3">
      <c r="A76" s="1">
        <v>35</v>
      </c>
      <c r="D76" s="27">
        <v>2493.2338</v>
      </c>
      <c r="E76" s="27">
        <v>2517.8775999999998</v>
      </c>
      <c r="F76" s="27">
        <v>24.643799999999828</v>
      </c>
      <c r="G76" s="28" t="b">
        <f t="shared" si="3"/>
        <v>0</v>
      </c>
      <c r="H76" s="27">
        <v>0.875</v>
      </c>
      <c r="I76" s="27" t="b">
        <f t="shared" si="4"/>
        <v>0</v>
      </c>
      <c r="J76" s="27">
        <v>1.3369674948707957</v>
      </c>
      <c r="K76" s="27" t="b">
        <f t="shared" si="5"/>
        <v>0</v>
      </c>
      <c r="L76" s="1"/>
      <c r="M76" s="1"/>
      <c r="N76" s="1"/>
      <c r="O76" s="1"/>
      <c r="P76" s="1"/>
      <c r="Q76" s="15"/>
      <c r="R76" s="15"/>
      <c r="S76" s="15"/>
      <c r="T76" s="15"/>
      <c r="U76" s="15"/>
      <c r="V76" s="15"/>
    </row>
    <row r="77" spans="1:22" s="27" customFormat="1" x14ac:dyDescent="0.3">
      <c r="A77" s="1">
        <v>36</v>
      </c>
      <c r="D77" s="27">
        <v>2538.0949999999998</v>
      </c>
      <c r="E77" s="27">
        <v>2574.6448</v>
      </c>
      <c r="F77" s="27">
        <v>36.549800000000232</v>
      </c>
      <c r="G77" s="28" t="b">
        <f t="shared" si="3"/>
        <v>0</v>
      </c>
      <c r="H77" s="27">
        <v>0.8611111044883728</v>
      </c>
      <c r="I77" s="27" t="b">
        <f t="shared" si="4"/>
        <v>0</v>
      </c>
      <c r="J77" s="27">
        <v>1.3482469059780393</v>
      </c>
      <c r="K77" s="27" t="b">
        <f t="shared" si="5"/>
        <v>0</v>
      </c>
      <c r="L77" s="1"/>
      <c r="M77" s="1"/>
      <c r="N77" s="1"/>
      <c r="O77" s="1"/>
      <c r="P77" s="1"/>
      <c r="Q77" s="15"/>
      <c r="R77" s="15"/>
      <c r="S77" s="15"/>
      <c r="T77" s="15"/>
      <c r="U77" s="15"/>
      <c r="V77" s="15"/>
    </row>
    <row r="78" spans="1:22" s="27" customFormat="1" x14ac:dyDescent="0.3">
      <c r="A78" s="1">
        <v>41</v>
      </c>
      <c r="D78" s="27">
        <v>2793.3649999999998</v>
      </c>
      <c r="E78" s="27">
        <v>2817.1601999999998</v>
      </c>
      <c r="F78" s="27">
        <v>23.795200000000023</v>
      </c>
      <c r="G78" s="28" t="b">
        <f t="shared" si="3"/>
        <v>0</v>
      </c>
      <c r="H78" s="27">
        <v>0.86956518888473511</v>
      </c>
      <c r="I78" s="27" t="b">
        <f t="shared" si="4"/>
        <v>0</v>
      </c>
      <c r="J78" s="27">
        <v>1.2635526664495951</v>
      </c>
      <c r="K78" s="27" t="b">
        <f t="shared" si="5"/>
        <v>0</v>
      </c>
      <c r="L78" s="1"/>
      <c r="M78" s="1"/>
      <c r="N78" s="1"/>
      <c r="O78" s="1"/>
      <c r="P78" s="1"/>
      <c r="Q78" s="15"/>
      <c r="R78" s="15"/>
      <c r="S78" s="15"/>
      <c r="T78" s="15"/>
      <c r="U78" s="15"/>
      <c r="V78" s="15"/>
    </row>
    <row r="79" spans="1:22" s="27" customFormat="1" x14ac:dyDescent="0.3">
      <c r="A79" s="1">
        <v>44</v>
      </c>
      <c r="D79" s="27">
        <v>2955.1513</v>
      </c>
      <c r="E79" s="27">
        <v>2972.9047999999998</v>
      </c>
      <c r="F79" s="27">
        <v>17.753499999999804</v>
      </c>
      <c r="G79" s="28" t="b">
        <f t="shared" si="3"/>
        <v>0</v>
      </c>
      <c r="H79" s="27">
        <v>1</v>
      </c>
      <c r="I79" s="27" t="b">
        <f t="shared" si="4"/>
        <v>0</v>
      </c>
      <c r="J79" s="27">
        <v>1.99672911644007</v>
      </c>
      <c r="K79" s="27" t="b">
        <f t="shared" si="5"/>
        <v>0</v>
      </c>
      <c r="L79" s="1"/>
      <c r="M79" s="1"/>
      <c r="N79" s="1"/>
      <c r="O79" s="1"/>
      <c r="P79" s="1"/>
      <c r="Q79" s="15"/>
      <c r="R79" s="15"/>
      <c r="S79" s="15"/>
      <c r="T79" s="15"/>
      <c r="U79" s="15"/>
      <c r="V79" s="15"/>
    </row>
    <row r="80" spans="1:22" s="27" customFormat="1" x14ac:dyDescent="0.3">
      <c r="A80" s="1">
        <v>47</v>
      </c>
      <c r="D80" s="27">
        <v>3104.4816999999998</v>
      </c>
      <c r="E80" s="27">
        <v>3127.9715000000001</v>
      </c>
      <c r="F80" s="27">
        <v>23.489800000000287</v>
      </c>
      <c r="G80" s="28" t="b">
        <f t="shared" si="3"/>
        <v>0</v>
      </c>
      <c r="H80" s="27">
        <v>1</v>
      </c>
      <c r="I80" s="27" t="b">
        <f t="shared" si="4"/>
        <v>0</v>
      </c>
      <c r="J80" s="27">
        <v>2.0635440349114891</v>
      </c>
      <c r="K80" s="27" t="b">
        <f t="shared" si="5"/>
        <v>0</v>
      </c>
      <c r="L80" s="1"/>
      <c r="M80" s="1"/>
      <c r="N80" s="1"/>
      <c r="O80" s="1"/>
      <c r="P80" s="1"/>
      <c r="Q80" s="15"/>
      <c r="R80" s="15"/>
      <c r="S80" s="15"/>
      <c r="T80" s="15"/>
      <c r="U80" s="15"/>
      <c r="V80" s="15"/>
    </row>
    <row r="81" spans="1:22" s="27" customFormat="1" x14ac:dyDescent="0.3">
      <c r="A81" s="1">
        <v>48</v>
      </c>
      <c r="D81" s="27">
        <v>3142.7833999999998</v>
      </c>
      <c r="E81" s="27">
        <v>3154.4841999999999</v>
      </c>
      <c r="F81" s="27">
        <v>11.700800000000072</v>
      </c>
      <c r="G81" s="28" t="b">
        <f t="shared" si="3"/>
        <v>0</v>
      </c>
      <c r="H81" s="27">
        <v>0.5</v>
      </c>
      <c r="I81" s="27" t="b">
        <f t="shared" si="4"/>
        <v>0</v>
      </c>
      <c r="J81" s="27">
        <v>0.74464572692724751</v>
      </c>
      <c r="K81" s="27" t="b">
        <f t="shared" si="5"/>
        <v>0</v>
      </c>
      <c r="L81" s="1"/>
      <c r="M81" s="1"/>
      <c r="N81" s="1"/>
      <c r="O81" s="1"/>
      <c r="P81" s="1"/>
      <c r="Q81" s="15"/>
      <c r="R81" s="15"/>
      <c r="S81" s="15"/>
      <c r="T81" s="15"/>
      <c r="U81" s="15"/>
      <c r="V81" s="15"/>
    </row>
    <row r="82" spans="1:22" s="27" customFormat="1" x14ac:dyDescent="0.3">
      <c r="A82" s="1">
        <v>50</v>
      </c>
      <c r="D82" s="27">
        <v>3253.8092999999999</v>
      </c>
      <c r="E82" s="27">
        <v>3271.4531999999999</v>
      </c>
      <c r="F82" s="27">
        <v>17.643900000000031</v>
      </c>
      <c r="G82" s="28" t="b">
        <f t="shared" si="3"/>
        <v>0</v>
      </c>
      <c r="H82" s="27">
        <v>1</v>
      </c>
      <c r="I82" s="27" t="b">
        <f t="shared" si="4"/>
        <v>0</v>
      </c>
      <c r="J82" s="27">
        <v>1.706799960247759</v>
      </c>
      <c r="K82" s="27" t="b">
        <f t="shared" si="5"/>
        <v>0</v>
      </c>
      <c r="L82" s="1"/>
      <c r="M82" s="1"/>
      <c r="N82" s="1"/>
      <c r="O82" s="1"/>
      <c r="P82" s="1"/>
      <c r="Q82" s="15"/>
      <c r="R82" s="15"/>
      <c r="S82" s="15"/>
      <c r="T82" s="15"/>
      <c r="U82" s="15"/>
      <c r="V82" s="15"/>
    </row>
    <row r="83" spans="1:22" s="27" customFormat="1" x14ac:dyDescent="0.3">
      <c r="A83" s="1">
        <v>52</v>
      </c>
      <c r="D83" s="27">
        <v>3347.2372999999998</v>
      </c>
      <c r="E83" s="27">
        <v>3360.0102999999999</v>
      </c>
      <c r="F83" s="27">
        <v>12.773000000000138</v>
      </c>
      <c r="G83" s="28" t="b">
        <f t="shared" si="3"/>
        <v>0</v>
      </c>
      <c r="H83" s="27">
        <v>0.90909093618392944</v>
      </c>
      <c r="I83" s="27" t="b">
        <f t="shared" si="4"/>
        <v>0</v>
      </c>
      <c r="J83" s="27">
        <v>1.2604260610013418</v>
      </c>
      <c r="K83" s="27" t="b">
        <f t="shared" si="5"/>
        <v>0</v>
      </c>
      <c r="L83" s="1"/>
      <c r="M83" s="1"/>
      <c r="N83" s="1"/>
      <c r="O83" s="1"/>
      <c r="P83" s="1"/>
      <c r="Q83" s="15"/>
      <c r="R83" s="15"/>
      <c r="S83" s="15"/>
      <c r="T83" s="15"/>
      <c r="U83" s="15"/>
      <c r="V83" s="15"/>
    </row>
    <row r="84" spans="1:22" s="27" customFormat="1" x14ac:dyDescent="0.3">
      <c r="A84" s="1">
        <v>53</v>
      </c>
      <c r="D84" s="27">
        <v>3389.5399000000002</v>
      </c>
      <c r="E84" s="27">
        <v>3419.8136</v>
      </c>
      <c r="F84" s="27">
        <v>30.273699999999735</v>
      </c>
      <c r="G84" s="28" t="b">
        <f t="shared" si="3"/>
        <v>0</v>
      </c>
      <c r="H84" s="27">
        <v>0.65517240762710571</v>
      </c>
      <c r="I84" s="27" t="b">
        <f t="shared" si="4"/>
        <v>0</v>
      </c>
      <c r="J84" s="27">
        <v>1.2001156709158376</v>
      </c>
      <c r="K84" s="27" t="b">
        <f t="shared" si="5"/>
        <v>0</v>
      </c>
      <c r="L84" s="1"/>
      <c r="M84" s="1"/>
      <c r="N84" s="1"/>
      <c r="O84" s="1"/>
      <c r="P84" s="1"/>
      <c r="Q84" s="15"/>
      <c r="R84" s="15"/>
      <c r="S84" s="15"/>
      <c r="T84" s="15"/>
      <c r="U84" s="15"/>
      <c r="V84" s="15"/>
    </row>
    <row r="85" spans="1:22" s="27" customFormat="1" x14ac:dyDescent="0.3">
      <c r="A85" s="1">
        <v>54</v>
      </c>
      <c r="D85" s="27">
        <v>3448.0549000000001</v>
      </c>
      <c r="E85" s="27">
        <v>3461.3323</v>
      </c>
      <c r="F85" s="27">
        <v>13.277399999999943</v>
      </c>
      <c r="G85" s="28" t="b">
        <f t="shared" si="3"/>
        <v>0</v>
      </c>
      <c r="H85" s="27">
        <v>0.75</v>
      </c>
      <c r="I85" s="27" t="b">
        <f t="shared" si="4"/>
        <v>0</v>
      </c>
      <c r="J85" s="27">
        <v>1.3714601238954227</v>
      </c>
      <c r="K85" s="27" t="b">
        <f t="shared" si="5"/>
        <v>0</v>
      </c>
      <c r="L85" s="1"/>
      <c r="M85" s="1"/>
      <c r="N85" s="1"/>
      <c r="O85" s="1"/>
      <c r="P85" s="1"/>
      <c r="Q85" s="15"/>
      <c r="R85" s="15"/>
      <c r="S85" s="15"/>
      <c r="T85" s="15"/>
      <c r="U85" s="15"/>
      <c r="V85" s="15"/>
    </row>
    <row r="86" spans="1:22" s="27" customFormat="1" x14ac:dyDescent="0.3">
      <c r="A86" s="1">
        <v>58</v>
      </c>
      <c r="D86" s="27">
        <v>3695.0751</v>
      </c>
      <c r="E86" s="27">
        <v>3713.4299000000001</v>
      </c>
      <c r="F86" s="27">
        <v>18.354800000000068</v>
      </c>
      <c r="G86" s="28" t="b">
        <f t="shared" si="3"/>
        <v>0</v>
      </c>
      <c r="H86" s="27">
        <v>0.82352942228317261</v>
      </c>
      <c r="I86" s="27" t="b">
        <f t="shared" si="4"/>
        <v>0</v>
      </c>
      <c r="J86" s="27">
        <v>1.2446876110907865</v>
      </c>
      <c r="K86" s="27" t="b">
        <f t="shared" si="5"/>
        <v>0</v>
      </c>
      <c r="L86" s="1"/>
      <c r="M86" s="1"/>
      <c r="N86" s="1"/>
      <c r="O86" s="1"/>
      <c r="P86" s="1"/>
      <c r="Q86" s="15"/>
      <c r="R86" s="15"/>
      <c r="S86" s="15"/>
      <c r="T86" s="15"/>
      <c r="U86" s="15"/>
      <c r="V86" s="15"/>
    </row>
    <row r="87" spans="1:22" s="27" customFormat="1" x14ac:dyDescent="0.3">
      <c r="A87" s="1">
        <v>60</v>
      </c>
      <c r="D87" s="27">
        <v>3798.1352000000002</v>
      </c>
      <c r="E87" s="27">
        <v>3809.5997000000002</v>
      </c>
      <c r="F87" s="27">
        <v>11.464500000000044</v>
      </c>
      <c r="G87" s="28" t="b">
        <f t="shared" si="3"/>
        <v>0</v>
      </c>
      <c r="H87" s="27">
        <v>0.5</v>
      </c>
      <c r="I87" s="27" t="b">
        <f t="shared" si="4"/>
        <v>0</v>
      </c>
      <c r="J87" s="27">
        <v>0.9325799949143484</v>
      </c>
      <c r="K87" s="27" t="b">
        <f t="shared" si="5"/>
        <v>0</v>
      </c>
      <c r="L87" s="1"/>
      <c r="M87" s="1"/>
      <c r="N87" s="1"/>
      <c r="O87" s="1"/>
      <c r="P87" s="1"/>
      <c r="Q87" s="15"/>
      <c r="R87" s="15"/>
      <c r="S87" s="15"/>
      <c r="T87" s="15"/>
      <c r="U87" s="15"/>
      <c r="V87" s="15"/>
    </row>
    <row r="88" spans="1:22" s="27" customFormat="1" x14ac:dyDescent="0.3">
      <c r="A88" s="1">
        <v>61</v>
      </c>
      <c r="D88" s="27">
        <v>3851.1255999999998</v>
      </c>
      <c r="E88" s="27">
        <v>3873.3281999999999</v>
      </c>
      <c r="F88" s="27">
        <v>22.202600000000075</v>
      </c>
      <c r="G88" s="28" t="b">
        <f t="shared" si="3"/>
        <v>0</v>
      </c>
      <c r="H88" s="27">
        <v>0.8571428656578064</v>
      </c>
      <c r="I88" s="27" t="b">
        <f t="shared" si="4"/>
        <v>0</v>
      </c>
      <c r="J88" s="27">
        <v>1.8203199245759234</v>
      </c>
      <c r="K88" s="27" t="b">
        <f t="shared" si="5"/>
        <v>0</v>
      </c>
      <c r="L88" s="1"/>
      <c r="M88" s="1"/>
      <c r="N88" s="1"/>
      <c r="O88" s="1"/>
      <c r="P88" s="1"/>
      <c r="Q88" s="15"/>
      <c r="R88" s="15"/>
      <c r="S88" s="15"/>
      <c r="T88" s="15"/>
      <c r="U88" s="15"/>
      <c r="V88" s="15"/>
    </row>
    <row r="89" spans="1:22" s="27" customFormat="1" x14ac:dyDescent="0.3">
      <c r="A89" s="1">
        <v>66</v>
      </c>
      <c r="D89" s="27">
        <v>4100.0056000000004</v>
      </c>
      <c r="E89" s="27">
        <v>4126.0904</v>
      </c>
      <c r="F89" s="27">
        <v>26.084799999999632</v>
      </c>
      <c r="G89" s="28" t="b">
        <f t="shared" si="3"/>
        <v>0</v>
      </c>
      <c r="H89" s="27">
        <v>0.95999997854232788</v>
      </c>
      <c r="I89" s="27" t="b">
        <f t="shared" si="4"/>
        <v>0</v>
      </c>
      <c r="J89" s="27">
        <v>1.9104277653731818</v>
      </c>
      <c r="K89" s="27" t="b">
        <f t="shared" si="5"/>
        <v>0</v>
      </c>
      <c r="L89" s="1"/>
      <c r="M89" s="1"/>
      <c r="N89" s="1"/>
      <c r="O89" s="1"/>
      <c r="P89" s="1"/>
      <c r="Q89" s="15"/>
      <c r="R89" s="15"/>
      <c r="S89" s="15"/>
      <c r="T89" s="15"/>
      <c r="U89" s="15"/>
      <c r="V89" s="15"/>
    </row>
    <row r="90" spans="1:22" s="27" customFormat="1" x14ac:dyDescent="0.3">
      <c r="A90" s="1">
        <v>67</v>
      </c>
      <c r="D90" s="27">
        <v>4149.7830999999996</v>
      </c>
      <c r="E90" s="27">
        <v>4171.9759000000004</v>
      </c>
      <c r="F90" s="27">
        <v>22.192800000000716</v>
      </c>
      <c r="G90" s="28" t="b">
        <f t="shared" si="3"/>
        <v>0</v>
      </c>
      <c r="H90" s="27">
        <v>0.9047619104385376</v>
      </c>
      <c r="I90" s="27" t="b">
        <f t="shared" si="4"/>
        <v>0</v>
      </c>
      <c r="J90" s="27">
        <v>1.8039004877672258</v>
      </c>
      <c r="K90" s="27" t="b">
        <f t="shared" si="5"/>
        <v>0</v>
      </c>
      <c r="L90" s="1"/>
      <c r="M90" s="1"/>
      <c r="N90" s="1"/>
      <c r="O90" s="1"/>
      <c r="P90" s="1"/>
      <c r="Q90" s="15"/>
      <c r="R90" s="15"/>
      <c r="S90" s="15"/>
      <c r="T90" s="15"/>
      <c r="U90" s="15"/>
      <c r="V90" s="15"/>
    </row>
    <row r="91" spans="1:22" s="27" customFormat="1" x14ac:dyDescent="0.3">
      <c r="A91" s="1">
        <v>75</v>
      </c>
      <c r="D91" s="27">
        <v>4547.9645</v>
      </c>
      <c r="E91" s="27">
        <v>4562.1562999999996</v>
      </c>
      <c r="F91" s="27">
        <v>14.191799999999603</v>
      </c>
      <c r="G91" s="28" t="b">
        <f t="shared" si="3"/>
        <v>0</v>
      </c>
      <c r="H91" s="27">
        <v>0.53846156597137451</v>
      </c>
      <c r="I91" s="27" t="b">
        <f t="shared" si="4"/>
        <v>0</v>
      </c>
      <c r="J91" s="27">
        <v>0.94435041592538826</v>
      </c>
      <c r="K91" s="27" t="b">
        <f t="shared" si="5"/>
        <v>0</v>
      </c>
      <c r="L91" s="1"/>
      <c r="M91" s="1"/>
      <c r="N91" s="1"/>
      <c r="O91" s="1"/>
      <c r="P91" s="1"/>
      <c r="Q91" s="15"/>
      <c r="R91" s="15"/>
      <c r="S91" s="15"/>
      <c r="T91" s="15"/>
      <c r="U91" s="15"/>
      <c r="V91" s="15"/>
    </row>
    <row r="92" spans="1:22" s="27" customFormat="1" x14ac:dyDescent="0.3">
      <c r="A92" s="1">
        <v>79</v>
      </c>
      <c r="D92" s="27">
        <v>4896.3996999999999</v>
      </c>
      <c r="E92" s="27">
        <v>4910.2404999999999</v>
      </c>
      <c r="F92" s="27">
        <v>13.840799999999945</v>
      </c>
      <c r="G92" s="28" t="b">
        <f t="shared" si="3"/>
        <v>0</v>
      </c>
      <c r="H92" s="27">
        <v>0.61538463830947876</v>
      </c>
      <c r="I92" s="27" t="b">
        <f t="shared" si="4"/>
        <v>0</v>
      </c>
      <c r="J92" s="27">
        <v>1.3757679195420833</v>
      </c>
      <c r="K92" s="27" t="b">
        <f t="shared" si="5"/>
        <v>0</v>
      </c>
      <c r="L92" s="1"/>
      <c r="M92" s="1"/>
      <c r="N92" s="1"/>
      <c r="O92" s="1"/>
      <c r="P92" s="1"/>
      <c r="Q92" s="15"/>
      <c r="R92" s="15"/>
      <c r="S92" s="15"/>
      <c r="T92" s="15"/>
      <c r="U92" s="15"/>
      <c r="V92" s="15"/>
    </row>
    <row r="93" spans="1:22" s="27" customFormat="1" x14ac:dyDescent="0.3">
      <c r="A93" s="1">
        <v>80</v>
      </c>
      <c r="D93" s="27">
        <v>4995.951</v>
      </c>
      <c r="E93" s="27">
        <v>5007.2361000000001</v>
      </c>
      <c r="F93" s="27">
        <v>11.285100000000057</v>
      </c>
      <c r="G93" s="28" t="b">
        <f t="shared" si="3"/>
        <v>0</v>
      </c>
      <c r="H93" s="27">
        <v>0.69999998807907104</v>
      </c>
      <c r="I93" s="27" t="b">
        <f t="shared" si="4"/>
        <v>0</v>
      </c>
      <c r="J93" s="27">
        <v>1.6024148272637244</v>
      </c>
      <c r="K93" s="27" t="b">
        <f t="shared" si="5"/>
        <v>0</v>
      </c>
      <c r="L93" s="1"/>
      <c r="M93" s="1"/>
      <c r="N93" s="1"/>
      <c r="O93" s="1"/>
      <c r="P93" s="1"/>
      <c r="Q93" s="15"/>
      <c r="R93" s="15"/>
      <c r="S93" s="15"/>
      <c r="T93" s="15"/>
      <c r="U93" s="15"/>
      <c r="V93" s="15"/>
    </row>
    <row r="94" spans="1:22" s="27" customFormat="1" x14ac:dyDescent="0.3">
      <c r="A94" s="1">
        <v>81</v>
      </c>
      <c r="D94" s="27">
        <v>5045.7276000000002</v>
      </c>
      <c r="E94" s="27">
        <v>5067.7182000000003</v>
      </c>
      <c r="F94" s="27">
        <v>21.990600000000086</v>
      </c>
      <c r="G94" s="28" t="b">
        <f t="shared" si="3"/>
        <v>0</v>
      </c>
      <c r="H94" s="27">
        <v>0.71428573131561279</v>
      </c>
      <c r="I94" s="27" t="b">
        <f t="shared" si="4"/>
        <v>0</v>
      </c>
      <c r="J94" s="27">
        <v>1.2590569693616225</v>
      </c>
      <c r="K94" s="27" t="b">
        <f t="shared" si="5"/>
        <v>0</v>
      </c>
      <c r="L94" s="1"/>
      <c r="M94" s="1"/>
      <c r="N94" s="1"/>
      <c r="O94" s="1"/>
      <c r="P94" s="1"/>
      <c r="Q94" s="15"/>
      <c r="R94" s="15"/>
      <c r="S94" s="15"/>
      <c r="T94" s="15"/>
      <c r="U94" s="15"/>
      <c r="V94" s="15"/>
    </row>
    <row r="95" spans="1:22" s="27" customFormat="1" x14ac:dyDescent="0.3">
      <c r="A95" s="1">
        <v>82</v>
      </c>
      <c r="D95" s="27">
        <v>5095.5037000000002</v>
      </c>
      <c r="E95" s="27">
        <v>5117.3149000000003</v>
      </c>
      <c r="F95" s="27">
        <v>21.811200000000099</v>
      </c>
      <c r="G95" s="28" t="b">
        <f t="shared" si="3"/>
        <v>0</v>
      </c>
      <c r="H95" s="27">
        <v>0.9047619104385376</v>
      </c>
      <c r="I95" s="27" t="b">
        <f t="shared" si="4"/>
        <v>0</v>
      </c>
      <c r="J95" s="27">
        <v>1.4689187449183332</v>
      </c>
      <c r="K95" s="27" t="b">
        <f t="shared" si="5"/>
        <v>0</v>
      </c>
      <c r="L95" s="1"/>
      <c r="M95" s="1"/>
      <c r="N95" s="1"/>
      <c r="O95" s="1"/>
      <c r="P95" s="1"/>
      <c r="Q95" s="15"/>
      <c r="R95" s="15"/>
      <c r="S95" s="15"/>
      <c r="T95" s="15"/>
      <c r="U95" s="15"/>
      <c r="V95" s="15"/>
    </row>
    <row r="96" spans="1:22" s="27" customFormat="1" x14ac:dyDescent="0.3">
      <c r="A96" s="1">
        <v>86</v>
      </c>
      <c r="D96" s="27">
        <v>5842.1484</v>
      </c>
      <c r="E96" s="27">
        <v>5857.2250000000004</v>
      </c>
      <c r="F96" s="27">
        <v>15.076600000000326</v>
      </c>
      <c r="G96" s="28" t="b">
        <f t="shared" si="3"/>
        <v>0</v>
      </c>
      <c r="H96" s="27">
        <v>0.57142859697341919</v>
      </c>
      <c r="I96" s="27" t="b">
        <f t="shared" si="4"/>
        <v>0</v>
      </c>
      <c r="J96" s="27">
        <v>0.9918855103567833</v>
      </c>
      <c r="K96" s="27" t="b">
        <f t="shared" si="5"/>
        <v>0</v>
      </c>
      <c r="L96" s="1"/>
      <c r="M96" s="1"/>
      <c r="N96" s="1"/>
      <c r="O96" s="1"/>
      <c r="P96" s="1"/>
      <c r="Q96" s="15"/>
      <c r="R96" s="15"/>
      <c r="S96" s="15"/>
      <c r="T96" s="15"/>
      <c r="U96" s="15"/>
      <c r="V96" s="15"/>
    </row>
    <row r="97" spans="1:22" s="27" customFormat="1" x14ac:dyDescent="0.3">
      <c r="A97" s="1">
        <v>87</v>
      </c>
      <c r="D97" s="27">
        <v>5891.9251000000004</v>
      </c>
      <c r="E97" s="27">
        <v>5904.5838000000003</v>
      </c>
      <c r="F97" s="27">
        <v>12.658699999999953</v>
      </c>
      <c r="G97" s="28" t="b">
        <f t="shared" si="3"/>
        <v>0</v>
      </c>
      <c r="H97" s="27">
        <v>0.5</v>
      </c>
      <c r="I97" s="27" t="b">
        <f t="shared" si="4"/>
        <v>0</v>
      </c>
      <c r="J97" s="27">
        <v>0.83858927899841873</v>
      </c>
      <c r="K97" s="27" t="b">
        <f t="shared" si="5"/>
        <v>0</v>
      </c>
      <c r="L97" s="1"/>
      <c r="M97" s="1"/>
      <c r="N97" s="1"/>
      <c r="O97" s="1"/>
      <c r="P97" s="1"/>
      <c r="Q97" s="15"/>
      <c r="R97" s="15"/>
      <c r="S97" s="15"/>
      <c r="T97" s="15"/>
      <c r="U97" s="15"/>
      <c r="V97" s="15"/>
    </row>
    <row r="98" spans="1:22" s="27" customFormat="1" x14ac:dyDescent="0.3">
      <c r="A98" s="1">
        <v>88</v>
      </c>
      <c r="D98" s="27">
        <v>5941.7002000000002</v>
      </c>
      <c r="E98" s="27">
        <v>5954.3846999999996</v>
      </c>
      <c r="F98" s="27">
        <v>12.684499999999389</v>
      </c>
      <c r="G98" s="28" t="b">
        <f t="shared" si="3"/>
        <v>0</v>
      </c>
      <c r="H98" s="27">
        <v>0.75</v>
      </c>
      <c r="I98" s="27" t="b">
        <f t="shared" si="4"/>
        <v>0</v>
      </c>
      <c r="J98" s="27">
        <v>1.0464428538194994</v>
      </c>
      <c r="K98" s="27" t="b">
        <f t="shared" si="5"/>
        <v>0</v>
      </c>
      <c r="L98" s="1"/>
      <c r="M98" s="1"/>
      <c r="N98" s="1"/>
      <c r="O98" s="1"/>
      <c r="P98" s="1"/>
      <c r="Q98" s="15"/>
      <c r="R98" s="15"/>
      <c r="S98" s="15"/>
      <c r="T98" s="15"/>
      <c r="U98" s="15"/>
      <c r="V98" s="15"/>
    </row>
    <row r="99" spans="1:22" s="27" customFormat="1" x14ac:dyDescent="0.3">
      <c r="A99" s="1">
        <v>90</v>
      </c>
      <c r="D99" s="27">
        <v>6240.3585000000003</v>
      </c>
      <c r="E99" s="27">
        <v>6252.8678</v>
      </c>
      <c r="F99" s="27">
        <v>12.509299999999712</v>
      </c>
      <c r="G99" s="28" t="b">
        <f t="shared" si="3"/>
        <v>0</v>
      </c>
      <c r="H99" s="27">
        <v>0.83333331346511841</v>
      </c>
      <c r="I99" s="27" t="b">
        <f t="shared" si="4"/>
        <v>0</v>
      </c>
      <c r="J99" s="27">
        <v>1.0647417854889052</v>
      </c>
      <c r="K99" s="27" t="b">
        <f t="shared" si="5"/>
        <v>0</v>
      </c>
      <c r="L99" s="1"/>
      <c r="M99" s="1"/>
      <c r="N99" s="1"/>
      <c r="O99" s="1"/>
      <c r="P99" s="1"/>
      <c r="Q99" s="15"/>
      <c r="R99" s="15"/>
      <c r="S99" s="15"/>
      <c r="T99" s="15"/>
      <c r="U99" s="15"/>
      <c r="V99" s="15"/>
    </row>
    <row r="100" spans="1:22" s="27" customFormat="1" x14ac:dyDescent="0.3">
      <c r="A100" s="1">
        <v>91</v>
      </c>
      <c r="D100" s="27">
        <v>6439.4623000000001</v>
      </c>
      <c r="E100" s="27">
        <v>6464.7735000000002</v>
      </c>
      <c r="F100" s="27">
        <v>25.311200000000099</v>
      </c>
      <c r="G100" s="28" t="b">
        <f t="shared" si="3"/>
        <v>0</v>
      </c>
      <c r="H100" s="27">
        <v>0.91666668653488159</v>
      </c>
      <c r="I100" s="27" t="b">
        <f t="shared" si="4"/>
        <v>0</v>
      </c>
      <c r="J100" s="27">
        <v>1.7443379482399035</v>
      </c>
      <c r="K100" s="27" t="b">
        <f t="shared" si="5"/>
        <v>0</v>
      </c>
      <c r="L100" s="1"/>
      <c r="M100" s="1"/>
      <c r="N100" s="1"/>
      <c r="O100" s="1"/>
      <c r="P100" s="1"/>
      <c r="Q100" s="15"/>
      <c r="R100" s="15"/>
      <c r="S100" s="15"/>
      <c r="T100" s="15"/>
      <c r="U100" s="15"/>
      <c r="V100" s="15"/>
    </row>
    <row r="101" spans="1:22" s="27" customFormat="1" x14ac:dyDescent="0.3">
      <c r="A101" s="1">
        <v>95</v>
      </c>
      <c r="D101" s="27">
        <v>7131.7758000000003</v>
      </c>
      <c r="E101" s="27">
        <v>7151.8131999999996</v>
      </c>
      <c r="F101" s="27">
        <v>20.037399999999252</v>
      </c>
      <c r="G101" s="28" t="b">
        <f t="shared" si="3"/>
        <v>0</v>
      </c>
      <c r="H101" s="27">
        <v>0.3684210479259491</v>
      </c>
      <c r="I101" s="27" t="b">
        <f t="shared" si="4"/>
        <v>0</v>
      </c>
      <c r="J101" s="27">
        <v>0.61647798465790182</v>
      </c>
      <c r="K101" s="27" t="b">
        <f t="shared" si="5"/>
        <v>0</v>
      </c>
      <c r="L101" s="1"/>
      <c r="M101" s="1"/>
      <c r="N101" s="1"/>
      <c r="O101" s="1"/>
      <c r="P101" s="1"/>
      <c r="Q101" s="15"/>
      <c r="R101" s="15"/>
      <c r="S101" s="15"/>
      <c r="T101" s="15"/>
      <c r="U101" s="15"/>
      <c r="V101" s="15"/>
    </row>
    <row r="102" spans="1:22" s="27" customFormat="1" x14ac:dyDescent="0.3">
      <c r="A102" s="1">
        <v>96</v>
      </c>
      <c r="D102" s="27">
        <v>7335.4342999999999</v>
      </c>
      <c r="E102" s="27">
        <v>7346.5360000000001</v>
      </c>
      <c r="F102" s="27">
        <v>11.101700000000164</v>
      </c>
      <c r="G102" s="28" t="b">
        <f t="shared" si="3"/>
        <v>0</v>
      </c>
      <c r="H102" s="27">
        <v>0.5</v>
      </c>
      <c r="I102" s="27" t="b">
        <f t="shared" si="4"/>
        <v>0</v>
      </c>
      <c r="J102" s="27">
        <v>1.7655940011127527</v>
      </c>
      <c r="K102" s="27" t="b">
        <f t="shared" si="5"/>
        <v>0</v>
      </c>
      <c r="L102" s="1"/>
      <c r="M102" s="1"/>
      <c r="N102" s="1"/>
      <c r="O102" s="1"/>
      <c r="P102" s="1"/>
      <c r="Q102" s="15"/>
      <c r="R102" s="15"/>
      <c r="S102" s="15"/>
      <c r="T102" s="15"/>
      <c r="U102" s="15"/>
      <c r="V102" s="15"/>
    </row>
    <row r="103" spans="1:22" s="27" customFormat="1" x14ac:dyDescent="0.3">
      <c r="A103" s="1">
        <v>98</v>
      </c>
      <c r="D103" s="27">
        <v>7833.1966000000002</v>
      </c>
      <c r="E103" s="27">
        <v>7846.3359</v>
      </c>
      <c r="F103" s="27">
        <v>13.139299999999821</v>
      </c>
      <c r="G103" s="28" t="b">
        <f t="shared" si="3"/>
        <v>0</v>
      </c>
      <c r="H103" s="27">
        <v>0.5</v>
      </c>
      <c r="I103" s="27" t="b">
        <f t="shared" si="4"/>
        <v>0</v>
      </c>
      <c r="J103" s="27">
        <v>1.9066291225104004</v>
      </c>
      <c r="K103" s="27" t="b">
        <f t="shared" si="5"/>
        <v>0</v>
      </c>
      <c r="L103" s="1"/>
      <c r="M103" s="1"/>
      <c r="N103" s="1"/>
      <c r="O103" s="1"/>
      <c r="P103" s="1"/>
      <c r="Q103" s="15"/>
      <c r="R103" s="15"/>
      <c r="S103" s="15"/>
      <c r="T103" s="15"/>
      <c r="U103" s="15"/>
      <c r="V103" s="15"/>
    </row>
    <row r="104" spans="1:22" s="27" customFormat="1" x14ac:dyDescent="0.3">
      <c r="A104" s="1">
        <v>100</v>
      </c>
      <c r="D104" s="27">
        <v>8380.7345999999998</v>
      </c>
      <c r="E104" s="27">
        <v>8394.8343000000004</v>
      </c>
      <c r="F104" s="27">
        <v>14.099700000000666</v>
      </c>
      <c r="G104" s="28" t="b">
        <f t="shared" si="3"/>
        <v>0</v>
      </c>
      <c r="H104" s="27">
        <v>0.46153846383094788</v>
      </c>
      <c r="I104" s="27" t="b">
        <f t="shared" si="4"/>
        <v>0</v>
      </c>
      <c r="J104" s="27">
        <v>1.7034507472633065</v>
      </c>
      <c r="K104" s="27" t="b">
        <f t="shared" si="5"/>
        <v>0</v>
      </c>
      <c r="L104" s="1"/>
      <c r="M104" s="1"/>
      <c r="N104" s="1"/>
      <c r="O104" s="1"/>
      <c r="P104" s="1"/>
      <c r="Q104" s="15"/>
      <c r="R104" s="15"/>
      <c r="S104" s="15"/>
      <c r="T104" s="15"/>
      <c r="U104" s="15"/>
      <c r="V104" s="15"/>
    </row>
    <row r="105" spans="1:22" s="27" customFormat="1" x14ac:dyDescent="0.3">
      <c r="A105" s="1">
        <v>102</v>
      </c>
      <c r="D105" s="27">
        <v>8978.0496000000003</v>
      </c>
      <c r="E105" s="27">
        <v>8991.4413999999997</v>
      </c>
      <c r="F105" s="27">
        <v>13.391799999999421</v>
      </c>
      <c r="G105" s="28" t="b">
        <f t="shared" si="3"/>
        <v>0</v>
      </c>
      <c r="H105" s="27">
        <v>0.30769231915473938</v>
      </c>
      <c r="I105" s="27" t="b">
        <f t="shared" si="4"/>
        <v>0</v>
      </c>
      <c r="J105" s="27">
        <v>1.2888481251376862</v>
      </c>
      <c r="K105" s="27" t="b">
        <f t="shared" si="5"/>
        <v>0</v>
      </c>
      <c r="L105" s="1"/>
      <c r="M105" s="1"/>
      <c r="N105" s="1"/>
      <c r="O105" s="1"/>
      <c r="P105" s="1"/>
      <c r="Q105" s="15"/>
      <c r="R105" s="15"/>
      <c r="S105" s="15"/>
      <c r="T105" s="15"/>
      <c r="U105" s="15"/>
      <c r="V105" s="15"/>
    </row>
    <row r="106" spans="1:22" s="27" customFormat="1" x14ac:dyDescent="0.3">
      <c r="A106" s="1">
        <v>103</v>
      </c>
      <c r="D106" s="27">
        <v>9027.8259999999991</v>
      </c>
      <c r="E106" s="27">
        <v>9041.3703999999998</v>
      </c>
      <c r="F106" s="27">
        <v>13.544400000000678</v>
      </c>
      <c r="G106" s="28" t="b">
        <f t="shared" si="3"/>
        <v>0</v>
      </c>
      <c r="H106" s="27">
        <v>0.76923078298568726</v>
      </c>
      <c r="I106" s="27" t="b">
        <f t="shared" si="4"/>
        <v>0</v>
      </c>
      <c r="J106" s="27">
        <v>2.8454849985884647</v>
      </c>
      <c r="K106" s="27" t="b">
        <f t="shared" si="5"/>
        <v>0</v>
      </c>
      <c r="L106" s="1"/>
      <c r="M106" s="1"/>
      <c r="N106" s="1"/>
      <c r="O106" s="1"/>
      <c r="P106" s="1"/>
      <c r="Q106" s="15"/>
      <c r="R106" s="15"/>
      <c r="S106" s="15"/>
      <c r="T106" s="15"/>
      <c r="U106" s="15"/>
      <c r="V106" s="15"/>
    </row>
    <row r="107" spans="1:22" s="27" customFormat="1" x14ac:dyDescent="0.3">
      <c r="A107" s="1">
        <v>105</v>
      </c>
      <c r="D107" s="27">
        <v>10564.8228</v>
      </c>
      <c r="E107" s="27">
        <v>10592.266100000001</v>
      </c>
      <c r="F107" s="27">
        <v>27.443300000000818</v>
      </c>
      <c r="G107" s="28" t="b">
        <f t="shared" si="3"/>
        <v>0</v>
      </c>
      <c r="H107" s="27">
        <v>0.73076921701431274</v>
      </c>
      <c r="I107" s="27" t="b">
        <f t="shared" si="4"/>
        <v>0</v>
      </c>
      <c r="J107" s="27">
        <v>31.401669161351176</v>
      </c>
      <c r="K107" s="27" t="b">
        <f t="shared" si="5"/>
        <v>1</v>
      </c>
      <c r="L107" s="1"/>
      <c r="M107" s="1"/>
      <c r="N107" s="1"/>
      <c r="O107" s="1"/>
      <c r="P107" s="1"/>
      <c r="Q107" s="15"/>
      <c r="R107" s="15"/>
      <c r="S107" s="15"/>
      <c r="T107" s="15"/>
      <c r="U107" s="15"/>
      <c r="V107" s="15"/>
    </row>
    <row r="108" spans="1:22" s="27" customFormat="1" x14ac:dyDescent="0.3">
      <c r="A108" s="26"/>
      <c r="F108" s="37"/>
      <c r="G108" s="37"/>
      <c r="H108" s="37"/>
      <c r="I108" s="37"/>
      <c r="J108" s="37"/>
      <c r="K108" s="37"/>
      <c r="L108"/>
      <c r="M108"/>
      <c r="N108"/>
      <c r="O108"/>
      <c r="Q108" s="15"/>
      <c r="R108" s="15"/>
      <c r="S108" s="15"/>
      <c r="T108" s="15"/>
      <c r="U108" s="15"/>
      <c r="V108" s="15"/>
    </row>
    <row r="109" spans="1:22" s="27" customFormat="1" x14ac:dyDescent="0.3">
      <c r="A109" s="26"/>
      <c r="F109" s="37"/>
      <c r="G109" s="37"/>
      <c r="H109" s="37"/>
      <c r="I109" s="37"/>
      <c r="J109" s="37"/>
      <c r="K109" s="37"/>
      <c r="L109"/>
      <c r="M109"/>
      <c r="N109"/>
      <c r="O109"/>
      <c r="Q109" s="15"/>
      <c r="R109" s="15"/>
      <c r="S109" s="15"/>
      <c r="T109" s="15"/>
      <c r="U109" s="15"/>
      <c r="V109" s="15"/>
    </row>
    <row r="110" spans="1:22" s="27" customFormat="1" x14ac:dyDescent="0.3">
      <c r="A110" s="26"/>
      <c r="F110" s="37"/>
      <c r="G110" s="37"/>
      <c r="H110" s="37"/>
      <c r="I110" s="37"/>
      <c r="J110" s="37"/>
      <c r="K110" s="37"/>
      <c r="L110"/>
      <c r="M110"/>
      <c r="N110"/>
      <c r="O110"/>
      <c r="Q110" s="15"/>
      <c r="R110" s="15"/>
      <c r="S110" s="15"/>
      <c r="T110" s="15"/>
      <c r="U110" s="15"/>
      <c r="V110" s="15"/>
    </row>
    <row r="111" spans="1:22" s="27" customFormat="1" x14ac:dyDescent="0.3">
      <c r="A111" s="26"/>
      <c r="F111" s="37"/>
      <c r="G111" s="37"/>
      <c r="H111" s="37"/>
      <c r="I111" s="37"/>
      <c r="J111" s="37"/>
      <c r="K111" s="37"/>
      <c r="L111"/>
      <c r="M111"/>
      <c r="N111"/>
      <c r="O111"/>
      <c r="Q111" s="15"/>
      <c r="R111" s="15"/>
      <c r="S111" s="15"/>
      <c r="T111" s="15"/>
      <c r="U111" s="15"/>
      <c r="V111" s="15"/>
    </row>
    <row r="112" spans="1:22" s="27" customFormat="1" x14ac:dyDescent="0.3">
      <c r="A112" s="26"/>
      <c r="F112" s="37"/>
      <c r="G112" s="37"/>
      <c r="H112" s="37"/>
      <c r="I112" s="37"/>
      <c r="J112" s="37"/>
      <c r="K112" s="37"/>
      <c r="L112"/>
      <c r="M112"/>
      <c r="N112"/>
      <c r="O112"/>
      <c r="Q112" s="15"/>
      <c r="R112" s="15"/>
      <c r="S112" s="15"/>
      <c r="T112" s="15"/>
      <c r="U112" s="15"/>
      <c r="V112" s="15"/>
    </row>
    <row r="113" spans="1:22" s="27" customFormat="1" x14ac:dyDescent="0.3">
      <c r="A113" s="26"/>
      <c r="F113" s="37"/>
      <c r="G113" s="37"/>
      <c r="H113" s="37"/>
      <c r="I113" s="37"/>
      <c r="J113" s="37"/>
      <c r="K113" s="37"/>
      <c r="L113"/>
      <c r="M113"/>
      <c r="N113"/>
      <c r="O113"/>
      <c r="Q113" s="15"/>
      <c r="R113" s="15"/>
      <c r="S113" s="15"/>
      <c r="T113" s="15"/>
      <c r="U113" s="15"/>
      <c r="V113" s="15"/>
    </row>
    <row r="114" spans="1:22" s="27" customFormat="1" x14ac:dyDescent="0.3">
      <c r="A114" s="26"/>
      <c r="F114" s="37"/>
      <c r="G114" s="37"/>
      <c r="H114" s="37"/>
      <c r="I114" s="37"/>
      <c r="J114" s="37"/>
      <c r="K114" s="37"/>
      <c r="L114"/>
      <c r="M114"/>
      <c r="N114"/>
      <c r="O114"/>
      <c r="Q114" s="15"/>
      <c r="R114" s="15"/>
      <c r="S114" s="15"/>
      <c r="T114" s="15"/>
      <c r="U114" s="15"/>
      <c r="V114" s="15"/>
    </row>
    <row r="115" spans="1:22" s="27" customFormat="1" x14ac:dyDescent="0.3">
      <c r="A115" s="26"/>
      <c r="F115" s="37"/>
      <c r="G115" s="37"/>
      <c r="H115" s="37"/>
      <c r="I115" s="37"/>
      <c r="J115" s="37"/>
      <c r="K115" s="37"/>
      <c r="L115"/>
      <c r="M115"/>
      <c r="N115"/>
      <c r="O115"/>
      <c r="Q115" s="15"/>
      <c r="R115" s="15"/>
      <c r="S115" s="15"/>
      <c r="T115" s="15"/>
      <c r="U115" s="15"/>
      <c r="V115" s="15"/>
    </row>
    <row r="116" spans="1:22" s="27" customFormat="1" x14ac:dyDescent="0.3">
      <c r="A116" s="26"/>
      <c r="F116" s="37"/>
      <c r="G116" s="37"/>
      <c r="H116" s="37"/>
      <c r="I116" s="37"/>
      <c r="J116" s="37"/>
      <c r="K116" s="37"/>
      <c r="L116"/>
      <c r="M116"/>
      <c r="N116"/>
      <c r="O116"/>
      <c r="Q116" s="15"/>
      <c r="R116" s="15"/>
      <c r="S116" s="15"/>
      <c r="T116" s="15"/>
      <c r="U116" s="15"/>
      <c r="V116" s="15"/>
    </row>
    <row r="117" spans="1:22" s="27" customFormat="1" x14ac:dyDescent="0.3">
      <c r="A117" s="26"/>
      <c r="F117" s="37"/>
      <c r="G117" s="37"/>
      <c r="H117" s="37"/>
      <c r="I117" s="37"/>
      <c r="J117" s="37"/>
      <c r="K117" s="37"/>
      <c r="L117"/>
      <c r="M117"/>
      <c r="N117"/>
      <c r="O117"/>
      <c r="Q117" s="15"/>
      <c r="R117" s="15"/>
      <c r="S117" s="15"/>
      <c r="T117" s="15"/>
      <c r="U117" s="15"/>
      <c r="V117" s="15"/>
    </row>
    <row r="118" spans="1:22" s="27" customFormat="1" x14ac:dyDescent="0.3">
      <c r="A118" s="26"/>
      <c r="F118" s="37"/>
      <c r="G118" s="37"/>
      <c r="H118" s="37"/>
      <c r="I118" s="37"/>
      <c r="J118" s="37"/>
      <c r="K118" s="37"/>
      <c r="L118"/>
      <c r="M118"/>
      <c r="N118"/>
      <c r="O118"/>
      <c r="Q118" s="15"/>
      <c r="R118" s="15"/>
      <c r="S118" s="15"/>
      <c r="T118" s="15"/>
      <c r="U118" s="15"/>
      <c r="V118" s="15"/>
    </row>
    <row r="119" spans="1:22" s="27" customFormat="1" x14ac:dyDescent="0.3">
      <c r="A119" s="26"/>
      <c r="F119" s="37"/>
      <c r="G119" s="37"/>
      <c r="H119" s="37"/>
      <c r="I119" s="37"/>
      <c r="J119" s="37"/>
      <c r="K119" s="37"/>
      <c r="L119"/>
      <c r="M119"/>
      <c r="N119"/>
      <c r="O119"/>
      <c r="Q119" s="15"/>
      <c r="R119" s="15"/>
      <c r="S119" s="15"/>
      <c r="T119" s="15"/>
      <c r="U119" s="15"/>
      <c r="V119" s="15"/>
    </row>
    <row r="120" spans="1:22" s="27" customFormat="1" x14ac:dyDescent="0.3">
      <c r="A120" s="26"/>
      <c r="F120" s="37"/>
      <c r="G120" s="37"/>
      <c r="H120" s="37"/>
      <c r="I120" s="37"/>
      <c r="J120" s="37"/>
      <c r="K120" s="37"/>
      <c r="L120"/>
      <c r="M120"/>
      <c r="N120"/>
      <c r="O120"/>
      <c r="Q120" s="15"/>
      <c r="R120" s="15"/>
      <c r="S120" s="15"/>
      <c r="T120" s="15"/>
      <c r="U120" s="15"/>
      <c r="V120" s="15"/>
    </row>
    <row r="121" spans="1:22" s="27" customFormat="1" x14ac:dyDescent="0.3">
      <c r="A121" s="26"/>
      <c r="F121" s="37"/>
      <c r="G121" s="37"/>
      <c r="H121" s="37"/>
      <c r="I121" s="37"/>
      <c r="J121" s="37"/>
      <c r="K121" s="37"/>
      <c r="L121"/>
      <c r="M121"/>
      <c r="N121"/>
      <c r="O121"/>
      <c r="Q121" s="15"/>
      <c r="R121" s="15"/>
      <c r="S121" s="15"/>
      <c r="T121" s="15"/>
      <c r="U121" s="15"/>
      <c r="V121" s="15"/>
    </row>
    <row r="122" spans="1:22" s="27" customFormat="1" x14ac:dyDescent="0.3">
      <c r="A122" s="26"/>
      <c r="F122" s="37"/>
      <c r="G122" s="37"/>
      <c r="H122" s="37"/>
      <c r="I122" s="37"/>
      <c r="J122" s="37"/>
      <c r="K122" s="37"/>
      <c r="L122"/>
      <c r="M122"/>
      <c r="N122"/>
      <c r="O122"/>
      <c r="Q122" s="15"/>
      <c r="R122" s="15"/>
      <c r="S122" s="15"/>
      <c r="T122" s="15"/>
      <c r="U122" s="15"/>
      <c r="V122" s="15"/>
    </row>
    <row r="123" spans="1:22" s="27" customFormat="1" x14ac:dyDescent="0.3">
      <c r="A123" s="26"/>
      <c r="F123" s="37"/>
      <c r="G123" s="37"/>
      <c r="H123" s="37"/>
      <c r="I123" s="37"/>
      <c r="J123" s="37"/>
      <c r="K123" s="37"/>
      <c r="L123"/>
      <c r="M123"/>
      <c r="N123"/>
      <c r="O123"/>
      <c r="Q123" s="15"/>
      <c r="R123" s="15"/>
      <c r="S123" s="15"/>
      <c r="T123" s="15"/>
      <c r="U123" s="15"/>
      <c r="V123" s="15"/>
    </row>
    <row r="124" spans="1:22" s="27" customFormat="1" x14ac:dyDescent="0.3">
      <c r="A124" s="26"/>
      <c r="F124" s="37"/>
      <c r="G124" s="37"/>
      <c r="H124" s="37"/>
      <c r="I124" s="37"/>
      <c r="J124" s="37"/>
      <c r="K124" s="37"/>
      <c r="L124"/>
      <c r="M124"/>
      <c r="N124"/>
      <c r="O124"/>
      <c r="Q124" s="15"/>
      <c r="R124" s="15"/>
      <c r="S124" s="15"/>
      <c r="T124" s="15"/>
      <c r="U124" s="15"/>
      <c r="V124" s="15"/>
    </row>
    <row r="125" spans="1:22" s="27" customFormat="1" x14ac:dyDescent="0.3">
      <c r="A125" s="26"/>
      <c r="F125" s="37"/>
      <c r="G125" s="37"/>
      <c r="H125" s="37"/>
      <c r="I125" s="37"/>
      <c r="J125" s="37"/>
      <c r="K125" s="37"/>
      <c r="L125"/>
      <c r="M125"/>
      <c r="N125"/>
      <c r="O125"/>
      <c r="Q125" s="15"/>
      <c r="R125" s="15"/>
      <c r="S125" s="15"/>
      <c r="T125" s="15"/>
      <c r="U125" s="15"/>
      <c r="V125" s="15"/>
    </row>
    <row r="126" spans="1:22" s="27" customFormat="1" x14ac:dyDescent="0.3">
      <c r="A126" s="26"/>
      <c r="F126" s="37"/>
      <c r="G126" s="37"/>
      <c r="H126" s="37"/>
      <c r="I126" s="37"/>
      <c r="J126" s="37"/>
      <c r="K126" s="37"/>
      <c r="L126"/>
      <c r="M126"/>
      <c r="N126"/>
      <c r="O126"/>
      <c r="Q126" s="15"/>
      <c r="R126" s="15"/>
      <c r="S126" s="15"/>
      <c r="T126" s="15"/>
      <c r="U126" s="15"/>
      <c r="V126" s="15"/>
    </row>
    <row r="127" spans="1:22" s="27" customFormat="1" x14ac:dyDescent="0.3">
      <c r="A127" s="26"/>
      <c r="F127" s="37"/>
      <c r="G127" s="37"/>
      <c r="H127" s="37"/>
      <c r="I127" s="37"/>
      <c r="J127" s="37"/>
      <c r="K127" s="37"/>
      <c r="L127"/>
      <c r="M127"/>
      <c r="N127"/>
      <c r="O127"/>
      <c r="Q127" s="15"/>
      <c r="R127" s="15"/>
      <c r="S127" s="15"/>
      <c r="T127" s="15"/>
      <c r="U127" s="15"/>
      <c r="V127" s="15"/>
    </row>
    <row r="128" spans="1:22" s="27" customFormat="1" x14ac:dyDescent="0.3">
      <c r="A128" s="26"/>
      <c r="F128" s="37"/>
      <c r="G128" s="37"/>
      <c r="H128" s="37"/>
      <c r="I128" s="37"/>
      <c r="J128" s="37"/>
      <c r="K128" s="37"/>
      <c r="L128"/>
      <c r="M128"/>
      <c r="N128"/>
      <c r="O128"/>
      <c r="Q128" s="15"/>
      <c r="R128" s="15"/>
      <c r="S128" s="15"/>
      <c r="T128" s="15"/>
      <c r="U128" s="15"/>
      <c r="V128" s="15"/>
    </row>
    <row r="129" spans="1:22" s="27" customFormat="1" x14ac:dyDescent="0.3">
      <c r="A129" s="26"/>
      <c r="F129" s="37"/>
      <c r="G129" s="37"/>
      <c r="H129" s="37"/>
      <c r="I129" s="37"/>
      <c r="J129" s="37"/>
      <c r="K129" s="37"/>
      <c r="L129"/>
      <c r="M129"/>
      <c r="N129"/>
      <c r="O129"/>
      <c r="Q129" s="15"/>
      <c r="R129" s="15"/>
      <c r="S129" s="15"/>
      <c r="T129" s="15"/>
      <c r="U129" s="15"/>
      <c r="V129" s="15"/>
    </row>
    <row r="130" spans="1:22" s="27" customFormat="1" x14ac:dyDescent="0.3">
      <c r="A130" s="26"/>
      <c r="F130" s="37"/>
      <c r="G130" s="37"/>
      <c r="H130" s="37"/>
      <c r="I130" s="37"/>
      <c r="J130" s="37"/>
      <c r="K130" s="37"/>
      <c r="L130"/>
      <c r="M130"/>
      <c r="N130"/>
      <c r="O130"/>
      <c r="Q130" s="15"/>
      <c r="R130" s="15"/>
      <c r="S130" s="15"/>
      <c r="T130" s="15"/>
      <c r="U130" s="15"/>
      <c r="V130" s="15"/>
    </row>
    <row r="131" spans="1:22" s="27" customFormat="1" x14ac:dyDescent="0.3">
      <c r="A131" s="26"/>
      <c r="F131" s="37"/>
      <c r="G131" s="37"/>
      <c r="H131" s="37"/>
      <c r="I131" s="37"/>
      <c r="J131" s="37"/>
      <c r="K131" s="37"/>
      <c r="L131"/>
      <c r="M131"/>
      <c r="N131"/>
      <c r="O131"/>
      <c r="Q131" s="15"/>
      <c r="R131" s="15"/>
      <c r="S131" s="15"/>
      <c r="T131" s="15"/>
      <c r="U131" s="15"/>
      <c r="V131" s="15"/>
    </row>
    <row r="132" spans="1:22" s="27" customFormat="1" x14ac:dyDescent="0.3">
      <c r="A132" s="26"/>
      <c r="F132" s="37"/>
      <c r="G132" s="37"/>
      <c r="H132" s="37"/>
      <c r="I132" s="37"/>
      <c r="J132" s="37"/>
      <c r="K132" s="37"/>
      <c r="L132"/>
      <c r="M132"/>
      <c r="N132"/>
      <c r="O132"/>
      <c r="Q132" s="15"/>
      <c r="R132" s="15"/>
      <c r="S132" s="15"/>
      <c r="T132" s="15"/>
      <c r="U132" s="15"/>
      <c r="V132" s="15"/>
    </row>
    <row r="133" spans="1:22" s="27" customFormat="1" x14ac:dyDescent="0.3">
      <c r="A133" s="26"/>
      <c r="F133" s="37"/>
      <c r="G133" s="37"/>
      <c r="H133" s="37"/>
      <c r="I133" s="37"/>
      <c r="J133" s="37"/>
      <c r="K133" s="37"/>
      <c r="L133"/>
      <c r="M133"/>
      <c r="N133"/>
      <c r="O133"/>
      <c r="Q133" s="15"/>
      <c r="R133" s="15"/>
      <c r="S133" s="15"/>
      <c r="T133" s="15"/>
      <c r="U133" s="15"/>
      <c r="V133" s="15"/>
    </row>
    <row r="134" spans="1:22" s="27" customFormat="1" x14ac:dyDescent="0.3">
      <c r="A134" s="26"/>
      <c r="F134" s="37"/>
      <c r="G134" s="37"/>
      <c r="H134" s="37"/>
      <c r="I134" s="37"/>
      <c r="J134" s="37"/>
      <c r="K134" s="37"/>
      <c r="L134"/>
      <c r="M134"/>
      <c r="N134"/>
      <c r="O134"/>
      <c r="Q134" s="15"/>
      <c r="R134" s="15"/>
      <c r="S134" s="15"/>
      <c r="T134" s="15"/>
      <c r="U134" s="15"/>
      <c r="V134" s="15"/>
    </row>
    <row r="135" spans="1:22" s="27" customFormat="1" x14ac:dyDescent="0.3">
      <c r="A135" s="26"/>
      <c r="F135" s="37"/>
      <c r="G135" s="37"/>
      <c r="H135" s="37"/>
      <c r="I135" s="37"/>
      <c r="J135" s="37"/>
      <c r="K135" s="37"/>
      <c r="L135"/>
      <c r="M135"/>
      <c r="N135"/>
      <c r="O135"/>
      <c r="Q135" s="15"/>
      <c r="R135" s="15"/>
      <c r="S135" s="15"/>
      <c r="T135" s="15"/>
      <c r="U135" s="15"/>
      <c r="V135" s="15"/>
    </row>
    <row r="136" spans="1:22" s="27" customFormat="1" x14ac:dyDescent="0.3">
      <c r="A136" s="26"/>
      <c r="F136" s="37"/>
      <c r="G136" s="37"/>
      <c r="H136" s="37"/>
      <c r="I136" s="37"/>
      <c r="J136" s="37"/>
      <c r="K136" s="37"/>
      <c r="L136"/>
      <c r="M136"/>
      <c r="N136"/>
      <c r="O136"/>
      <c r="Q136" s="15"/>
      <c r="R136" s="15"/>
      <c r="S136" s="15"/>
      <c r="T136" s="15"/>
      <c r="U136" s="15"/>
      <c r="V136" s="15"/>
    </row>
    <row r="137" spans="1:22" s="27" customFormat="1" x14ac:dyDescent="0.3">
      <c r="A137" s="26"/>
      <c r="F137" s="37"/>
      <c r="G137" s="37"/>
      <c r="H137" s="37"/>
      <c r="I137" s="37"/>
      <c r="J137" s="37"/>
      <c r="K137" s="37"/>
      <c r="L137"/>
      <c r="M137"/>
      <c r="N137"/>
      <c r="O137"/>
      <c r="Q137" s="15"/>
      <c r="R137" s="15"/>
      <c r="S137" s="15"/>
      <c r="T137" s="15"/>
      <c r="U137" s="15"/>
      <c r="V137" s="15"/>
    </row>
    <row r="138" spans="1:22" s="27" customFormat="1" x14ac:dyDescent="0.3">
      <c r="A138" s="26"/>
      <c r="F138" s="37"/>
      <c r="G138" s="37"/>
      <c r="H138" s="37"/>
      <c r="I138" s="37"/>
      <c r="J138" s="37"/>
      <c r="K138" s="37"/>
      <c r="L138"/>
      <c r="M138"/>
      <c r="N138"/>
      <c r="O138"/>
      <c r="Q138" s="15"/>
      <c r="R138" s="15"/>
      <c r="S138" s="15"/>
      <c r="T138" s="15"/>
      <c r="U138" s="15"/>
      <c r="V138" s="15"/>
    </row>
    <row r="139" spans="1:22" s="27" customFormat="1" x14ac:dyDescent="0.3">
      <c r="A139" s="26"/>
      <c r="F139" s="37"/>
      <c r="G139" s="37"/>
      <c r="H139" s="37"/>
      <c r="I139" s="37"/>
      <c r="J139" s="37"/>
      <c r="K139" s="37"/>
      <c r="L139"/>
      <c r="M139"/>
      <c r="N139"/>
      <c r="O139"/>
      <c r="Q139" s="15"/>
      <c r="R139" s="15"/>
      <c r="S139" s="15"/>
      <c r="T139" s="15"/>
      <c r="U139" s="15"/>
      <c r="V139" s="15"/>
    </row>
    <row r="140" spans="1:22" s="27" customFormat="1" x14ac:dyDescent="0.3">
      <c r="A140" s="26"/>
      <c r="F140" s="37"/>
      <c r="G140" s="37"/>
      <c r="H140" s="37"/>
      <c r="I140" s="37"/>
      <c r="J140" s="37"/>
      <c r="K140" s="37"/>
      <c r="L140"/>
      <c r="M140"/>
      <c r="N140"/>
      <c r="O140"/>
      <c r="Q140" s="15"/>
      <c r="R140" s="15"/>
      <c r="S140" s="15"/>
      <c r="T140" s="15"/>
      <c r="U140" s="15"/>
      <c r="V140" s="15"/>
    </row>
    <row r="141" spans="1:22" s="27" customFormat="1" x14ac:dyDescent="0.3">
      <c r="A141" s="26"/>
      <c r="F141" s="37"/>
      <c r="G141" s="37"/>
      <c r="H141" s="37"/>
      <c r="I141" s="37"/>
      <c r="J141" s="37"/>
      <c r="K141" s="37"/>
      <c r="L141"/>
      <c r="M141"/>
      <c r="N141"/>
      <c r="O141"/>
      <c r="Q141" s="15"/>
      <c r="R141" s="15"/>
      <c r="S141" s="15"/>
      <c r="T141" s="15"/>
      <c r="U141" s="15"/>
      <c r="V141" s="15"/>
    </row>
    <row r="142" spans="1:22" s="27" customFormat="1" x14ac:dyDescent="0.3">
      <c r="A142" s="26"/>
      <c r="F142" s="37"/>
      <c r="G142" s="37"/>
      <c r="H142" s="37"/>
      <c r="I142" s="37"/>
      <c r="J142" s="37"/>
      <c r="K142" s="37"/>
      <c r="L142"/>
      <c r="M142"/>
      <c r="N142"/>
      <c r="O142"/>
      <c r="Q142" s="15"/>
      <c r="R142" s="15"/>
      <c r="S142" s="15"/>
      <c r="T142" s="15"/>
      <c r="U142" s="15"/>
      <c r="V142" s="15"/>
    </row>
    <row r="143" spans="1:22" s="27" customFormat="1" x14ac:dyDescent="0.3">
      <c r="A143" s="26"/>
      <c r="F143" s="37"/>
      <c r="G143" s="37"/>
      <c r="H143" s="37"/>
      <c r="I143" s="37"/>
      <c r="J143" s="37"/>
      <c r="K143" s="37"/>
      <c r="L143"/>
      <c r="M143"/>
      <c r="N143"/>
      <c r="O143"/>
      <c r="Q143" s="15"/>
      <c r="R143" s="15"/>
      <c r="S143" s="15"/>
      <c r="T143" s="15"/>
      <c r="U143" s="15"/>
      <c r="V143" s="15"/>
    </row>
    <row r="144" spans="1:22" s="27" customFormat="1" x14ac:dyDescent="0.3">
      <c r="A144" s="26"/>
      <c r="F144" s="37"/>
      <c r="G144" s="37"/>
      <c r="H144" s="37"/>
      <c r="I144" s="37"/>
      <c r="J144" s="37"/>
      <c r="K144" s="37"/>
      <c r="L144"/>
      <c r="M144"/>
      <c r="N144"/>
      <c r="O144"/>
      <c r="Q144" s="15"/>
      <c r="R144" s="15"/>
      <c r="S144" s="15"/>
      <c r="T144" s="15"/>
      <c r="U144" s="15"/>
      <c r="V144" s="15"/>
    </row>
    <row r="145" spans="1:22" s="27" customFormat="1" x14ac:dyDescent="0.3">
      <c r="A145" s="26"/>
      <c r="F145" s="37"/>
      <c r="G145" s="37"/>
      <c r="H145" s="37"/>
      <c r="I145" s="37"/>
      <c r="J145" s="37"/>
      <c r="K145" s="37"/>
      <c r="L145"/>
      <c r="M145"/>
      <c r="N145"/>
      <c r="O145"/>
      <c r="Q145" s="15"/>
      <c r="R145" s="15"/>
      <c r="S145" s="15"/>
      <c r="T145" s="15"/>
      <c r="U145" s="15"/>
      <c r="V145" s="15"/>
    </row>
    <row r="146" spans="1:22" s="27" customFormat="1" x14ac:dyDescent="0.3">
      <c r="A146" s="26"/>
      <c r="F146" s="37"/>
      <c r="G146" s="37"/>
      <c r="H146" s="37"/>
      <c r="I146" s="37"/>
      <c r="J146" s="37"/>
      <c r="K146" s="37"/>
      <c r="L146"/>
      <c r="M146"/>
      <c r="N146"/>
      <c r="O146"/>
      <c r="Q146" s="15"/>
      <c r="R146" s="15"/>
      <c r="S146" s="15"/>
      <c r="T146" s="15"/>
      <c r="U146" s="15"/>
      <c r="V146" s="15"/>
    </row>
    <row r="147" spans="1:22" s="27" customFormat="1" x14ac:dyDescent="0.3">
      <c r="A147" s="26"/>
      <c r="F147" s="37"/>
      <c r="G147" s="37"/>
      <c r="H147" s="37"/>
      <c r="I147" s="37"/>
      <c r="J147" s="37"/>
      <c r="K147" s="37"/>
      <c r="L147"/>
      <c r="M147"/>
      <c r="N147"/>
      <c r="O147"/>
      <c r="Q147" s="15"/>
      <c r="R147" s="15"/>
      <c r="S147" s="15"/>
      <c r="T147" s="15"/>
      <c r="U147" s="15"/>
      <c r="V147" s="15"/>
    </row>
    <row r="148" spans="1:22" s="27" customFormat="1" x14ac:dyDescent="0.3">
      <c r="A148" s="26"/>
      <c r="F148" s="37"/>
      <c r="G148" s="37"/>
      <c r="H148" s="37"/>
      <c r="I148" s="37"/>
      <c r="J148" s="37"/>
      <c r="K148" s="37"/>
      <c r="L148"/>
      <c r="M148"/>
      <c r="N148"/>
      <c r="O148"/>
      <c r="Q148" s="15"/>
      <c r="R148" s="15"/>
      <c r="S148" s="15"/>
      <c r="T148" s="15"/>
      <c r="U148" s="15"/>
      <c r="V148" s="15"/>
    </row>
    <row r="149" spans="1:22" s="27" customFormat="1" x14ac:dyDescent="0.3">
      <c r="A149" s="26"/>
      <c r="F149" s="37"/>
      <c r="G149" s="37"/>
      <c r="H149" s="37"/>
      <c r="I149" s="37"/>
      <c r="J149" s="37"/>
      <c r="K149" s="37"/>
      <c r="L149"/>
      <c r="M149"/>
      <c r="N149"/>
      <c r="O149"/>
      <c r="Q149" s="15"/>
      <c r="R149" s="15"/>
      <c r="S149" s="15"/>
      <c r="T149" s="15"/>
      <c r="U149" s="15"/>
      <c r="V149" s="15"/>
    </row>
    <row r="150" spans="1:22" s="27" customFormat="1" x14ac:dyDescent="0.3">
      <c r="A150" s="26"/>
      <c r="F150" s="37"/>
      <c r="G150" s="37"/>
      <c r="H150" s="37"/>
      <c r="I150" s="37"/>
      <c r="J150" s="37"/>
      <c r="K150" s="37"/>
      <c r="L150"/>
      <c r="M150"/>
      <c r="N150"/>
      <c r="O150"/>
      <c r="Q150" s="15"/>
      <c r="R150" s="15"/>
      <c r="S150" s="15"/>
      <c r="T150" s="15"/>
      <c r="U150" s="15"/>
      <c r="V150" s="15"/>
    </row>
    <row r="151" spans="1:22" s="27" customFormat="1" x14ac:dyDescent="0.3">
      <c r="A151" s="26"/>
      <c r="F151" s="37"/>
      <c r="G151" s="37"/>
      <c r="H151" s="37"/>
      <c r="I151" s="37"/>
      <c r="J151" s="37"/>
      <c r="K151" s="37"/>
      <c r="L151"/>
      <c r="M151"/>
      <c r="N151"/>
      <c r="O151"/>
      <c r="Q151" s="15"/>
      <c r="R151" s="15"/>
      <c r="S151" s="15"/>
      <c r="T151" s="15"/>
      <c r="U151" s="15"/>
      <c r="V151" s="15"/>
    </row>
    <row r="152" spans="1:22" s="27" customFormat="1" x14ac:dyDescent="0.3">
      <c r="A152" s="26"/>
      <c r="F152" s="37"/>
      <c r="G152" s="37"/>
      <c r="H152" s="37"/>
      <c r="I152" s="37"/>
      <c r="J152" s="37"/>
      <c r="K152" s="37"/>
      <c r="L152"/>
      <c r="M152"/>
      <c r="N152"/>
      <c r="O152"/>
      <c r="Q152" s="15"/>
      <c r="R152" s="15"/>
      <c r="S152" s="15"/>
      <c r="T152" s="15"/>
      <c r="U152" s="15"/>
      <c r="V152" s="15"/>
    </row>
    <row r="153" spans="1:22" s="27" customFormat="1" x14ac:dyDescent="0.3">
      <c r="A153" s="26"/>
      <c r="F153" s="37"/>
      <c r="G153" s="37"/>
      <c r="H153" s="37"/>
      <c r="I153" s="37"/>
      <c r="J153" s="37"/>
      <c r="K153" s="37"/>
      <c r="L153"/>
      <c r="M153"/>
      <c r="N153"/>
      <c r="O153"/>
      <c r="Q153" s="15"/>
      <c r="R153" s="15"/>
      <c r="S153" s="15"/>
      <c r="T153" s="15"/>
      <c r="U153" s="15"/>
      <c r="V153" s="15"/>
    </row>
    <row r="154" spans="1:22" s="27" customFormat="1" x14ac:dyDescent="0.3">
      <c r="A154" s="26"/>
      <c r="F154" s="37"/>
      <c r="G154" s="37"/>
      <c r="H154" s="37"/>
      <c r="I154" s="37"/>
      <c r="J154" s="37"/>
      <c r="K154" s="37"/>
      <c r="L154"/>
      <c r="M154"/>
      <c r="N154"/>
      <c r="O154"/>
      <c r="Q154" s="15"/>
      <c r="R154" s="15"/>
      <c r="S154" s="15"/>
      <c r="T154" s="15"/>
      <c r="U154" s="15"/>
      <c r="V154" s="15"/>
    </row>
    <row r="155" spans="1:22" s="27" customFormat="1" x14ac:dyDescent="0.3">
      <c r="A155" s="26"/>
      <c r="F155" s="37"/>
      <c r="G155" s="37"/>
      <c r="H155" s="37"/>
      <c r="I155" s="37"/>
      <c r="J155" s="37"/>
      <c r="K155" s="37"/>
      <c r="L155"/>
      <c r="M155"/>
      <c r="N155"/>
      <c r="O155"/>
      <c r="Q155" s="15"/>
      <c r="R155" s="15"/>
      <c r="S155" s="15"/>
      <c r="T155" s="15"/>
      <c r="U155" s="15"/>
      <c r="V155" s="15"/>
    </row>
    <row r="156" spans="1:22" s="27" customFormat="1" x14ac:dyDescent="0.3">
      <c r="A156" s="26"/>
      <c r="F156" s="37"/>
      <c r="G156" s="37"/>
      <c r="H156" s="37"/>
      <c r="I156" s="37"/>
      <c r="J156" s="37"/>
      <c r="K156" s="37"/>
      <c r="L156"/>
      <c r="M156"/>
      <c r="N156"/>
      <c r="O156"/>
      <c r="Q156" s="15"/>
      <c r="R156" s="15"/>
      <c r="S156" s="15"/>
      <c r="T156" s="15"/>
      <c r="U156" s="15"/>
      <c r="V156" s="15"/>
    </row>
    <row r="157" spans="1:22" s="27" customFormat="1" x14ac:dyDescent="0.3">
      <c r="A157" s="26"/>
      <c r="F157" s="37"/>
      <c r="G157" s="37"/>
      <c r="H157" s="37"/>
      <c r="I157" s="37"/>
      <c r="J157" s="37"/>
      <c r="K157" s="37"/>
      <c r="L157"/>
      <c r="M157"/>
      <c r="N157"/>
      <c r="O157"/>
      <c r="Q157" s="15"/>
      <c r="R157" s="15"/>
      <c r="S157" s="15"/>
      <c r="T157" s="15"/>
      <c r="U157" s="15"/>
      <c r="V157" s="15"/>
    </row>
    <row r="158" spans="1:22" s="27" customFormat="1" x14ac:dyDescent="0.3">
      <c r="A158" s="26"/>
      <c r="F158" s="37"/>
      <c r="G158" s="37"/>
      <c r="H158" s="37"/>
      <c r="I158" s="37"/>
      <c r="J158" s="37"/>
      <c r="K158" s="37"/>
      <c r="L158"/>
      <c r="M158"/>
      <c r="N158"/>
      <c r="O158"/>
      <c r="Q158" s="15"/>
      <c r="R158" s="15"/>
      <c r="S158" s="15"/>
      <c r="T158" s="15"/>
      <c r="U158" s="15"/>
      <c r="V158" s="15"/>
    </row>
    <row r="159" spans="1:22" s="27" customFormat="1" x14ac:dyDescent="0.3">
      <c r="A159" s="26"/>
      <c r="F159" s="37"/>
      <c r="G159" s="37"/>
      <c r="H159" s="37"/>
      <c r="I159" s="37"/>
      <c r="J159" s="37"/>
      <c r="K159" s="37"/>
      <c r="L159"/>
      <c r="M159"/>
      <c r="N159"/>
      <c r="O159"/>
      <c r="Q159" s="15"/>
      <c r="R159" s="15"/>
      <c r="S159" s="15"/>
      <c r="T159" s="15"/>
      <c r="U159" s="15"/>
      <c r="V159" s="15"/>
    </row>
    <row r="160" spans="1:22" s="27" customFormat="1" x14ac:dyDescent="0.3">
      <c r="A160" s="26"/>
      <c r="F160" s="37"/>
      <c r="G160" s="37"/>
      <c r="H160" s="37"/>
      <c r="I160" s="37"/>
      <c r="J160" s="37"/>
      <c r="K160" s="37"/>
      <c r="L160"/>
      <c r="M160"/>
      <c r="N160"/>
      <c r="O160"/>
      <c r="Q160" s="15"/>
      <c r="R160" s="15"/>
      <c r="S160" s="15"/>
      <c r="T160" s="15"/>
      <c r="U160" s="15"/>
      <c r="V160" s="15"/>
    </row>
    <row r="161" spans="1:22" s="27" customFormat="1" x14ac:dyDescent="0.3">
      <c r="A161" s="26"/>
      <c r="F161" s="37"/>
      <c r="G161" s="37"/>
      <c r="H161" s="37"/>
      <c r="I161" s="37"/>
      <c r="J161" s="37"/>
      <c r="K161" s="37"/>
      <c r="L161"/>
      <c r="M161"/>
      <c r="N161"/>
      <c r="O161"/>
      <c r="Q161" s="15"/>
      <c r="R161" s="15"/>
      <c r="S161" s="15"/>
      <c r="T161" s="15"/>
      <c r="U161" s="15"/>
      <c r="V161" s="15"/>
    </row>
    <row r="162" spans="1:22" s="27" customFormat="1" x14ac:dyDescent="0.3">
      <c r="A162" s="26"/>
      <c r="F162" s="37"/>
      <c r="G162" s="37"/>
      <c r="H162" s="37"/>
      <c r="I162" s="37"/>
      <c r="J162" s="37"/>
      <c r="K162" s="37"/>
      <c r="L162"/>
      <c r="M162"/>
      <c r="N162"/>
      <c r="O162"/>
      <c r="Q162" s="15"/>
      <c r="R162" s="15"/>
      <c r="S162" s="15"/>
      <c r="T162" s="15"/>
      <c r="U162" s="15"/>
      <c r="V162" s="15"/>
    </row>
    <row r="163" spans="1:22" s="27" customFormat="1" x14ac:dyDescent="0.3">
      <c r="A163" s="26"/>
      <c r="F163" s="37"/>
      <c r="G163" s="37"/>
      <c r="H163" s="37"/>
      <c r="I163" s="37"/>
      <c r="J163" s="37"/>
      <c r="K163" s="37"/>
      <c r="L163"/>
      <c r="M163"/>
      <c r="N163"/>
      <c r="O163"/>
      <c r="Q163" s="15"/>
      <c r="R163" s="15"/>
      <c r="S163" s="15"/>
      <c r="T163" s="15"/>
      <c r="U163" s="15"/>
      <c r="V163" s="15"/>
    </row>
    <row r="164" spans="1:22" s="27" customFormat="1" x14ac:dyDescent="0.3">
      <c r="A164" s="26"/>
      <c r="F164" s="37"/>
      <c r="G164" s="37"/>
      <c r="H164" s="37"/>
      <c r="I164" s="37"/>
      <c r="J164" s="37"/>
      <c r="K164" s="37"/>
      <c r="L164"/>
      <c r="M164"/>
      <c r="N164"/>
      <c r="O164"/>
      <c r="Q164" s="15"/>
      <c r="R164" s="15"/>
      <c r="S164" s="15"/>
      <c r="T164" s="15"/>
      <c r="U164" s="15"/>
      <c r="V164" s="15"/>
    </row>
    <row r="165" spans="1:22" s="27" customFormat="1" x14ac:dyDescent="0.3">
      <c r="A165" s="26"/>
      <c r="F165" s="37"/>
      <c r="G165" s="37"/>
      <c r="H165" s="37"/>
      <c r="I165" s="37"/>
      <c r="J165" s="37"/>
      <c r="K165" s="37"/>
      <c r="L165"/>
      <c r="M165"/>
      <c r="N165"/>
      <c r="O165"/>
      <c r="Q165" s="15"/>
      <c r="R165" s="15"/>
      <c r="S165" s="15"/>
      <c r="T165" s="15"/>
      <c r="U165" s="15"/>
      <c r="V165" s="15"/>
    </row>
    <row r="166" spans="1:22" s="27" customFormat="1" x14ac:dyDescent="0.3">
      <c r="A166" s="26"/>
      <c r="F166" s="37"/>
      <c r="G166" s="37"/>
      <c r="H166" s="37"/>
      <c r="I166" s="37"/>
      <c r="J166" s="37"/>
      <c r="K166" s="37"/>
      <c r="L166"/>
      <c r="M166"/>
      <c r="N166"/>
      <c r="O166"/>
      <c r="Q166" s="15"/>
      <c r="R166" s="15"/>
      <c r="S166" s="15"/>
      <c r="T166" s="15"/>
      <c r="U166" s="15"/>
      <c r="V166" s="15"/>
    </row>
    <row r="167" spans="1:22" s="27" customFormat="1" x14ac:dyDescent="0.3">
      <c r="A167" s="26"/>
      <c r="F167" s="37"/>
      <c r="G167" s="37"/>
      <c r="H167" s="37"/>
      <c r="I167" s="37"/>
      <c r="J167" s="37"/>
      <c r="K167" s="37"/>
      <c r="L167"/>
      <c r="M167"/>
      <c r="N167"/>
      <c r="O167"/>
      <c r="Q167" s="15"/>
      <c r="R167" s="15"/>
      <c r="S167" s="15"/>
      <c r="T167" s="15"/>
      <c r="U167" s="15"/>
      <c r="V167" s="15"/>
    </row>
    <row r="168" spans="1:22" s="27" customFormat="1" x14ac:dyDescent="0.3">
      <c r="A168" s="26"/>
      <c r="F168" s="37"/>
      <c r="G168" s="37"/>
      <c r="H168" s="37"/>
      <c r="I168" s="37"/>
      <c r="J168" s="37"/>
      <c r="K168" s="37"/>
      <c r="L168"/>
      <c r="M168"/>
      <c r="N168"/>
      <c r="O168"/>
      <c r="Q168" s="15"/>
      <c r="R168" s="15"/>
      <c r="S168" s="15"/>
      <c r="T168" s="15"/>
      <c r="U168" s="15"/>
      <c r="V168" s="15"/>
    </row>
    <row r="169" spans="1:22" s="27" customFormat="1" x14ac:dyDescent="0.3">
      <c r="A169" s="26"/>
      <c r="F169" s="37"/>
      <c r="G169" s="37"/>
      <c r="H169" s="37"/>
      <c r="I169" s="37"/>
      <c r="J169" s="37"/>
      <c r="K169" s="37"/>
      <c r="L169"/>
      <c r="M169"/>
      <c r="N169"/>
      <c r="O169"/>
      <c r="Q169" s="15"/>
      <c r="R169" s="15"/>
      <c r="S169" s="15"/>
      <c r="T169" s="15"/>
      <c r="U169" s="15"/>
      <c r="V169" s="15"/>
    </row>
    <row r="170" spans="1:22" s="27" customFormat="1" x14ac:dyDescent="0.3">
      <c r="A170" s="26"/>
      <c r="F170" s="37"/>
      <c r="G170" s="37"/>
      <c r="H170" s="37"/>
      <c r="I170" s="37"/>
      <c r="J170" s="37"/>
      <c r="K170" s="37"/>
      <c r="L170"/>
      <c r="M170"/>
      <c r="N170"/>
      <c r="O170"/>
      <c r="Q170" s="15"/>
      <c r="R170" s="15"/>
      <c r="S170" s="15"/>
      <c r="T170" s="15"/>
      <c r="U170" s="15"/>
      <c r="V170" s="15"/>
    </row>
    <row r="171" spans="1:22" s="27" customFormat="1" x14ac:dyDescent="0.3">
      <c r="A171" s="26"/>
      <c r="F171" s="37"/>
      <c r="G171" s="37"/>
      <c r="H171" s="37"/>
      <c r="I171" s="37"/>
      <c r="J171" s="37"/>
      <c r="K171" s="37"/>
      <c r="L171"/>
      <c r="M171"/>
      <c r="N171"/>
      <c r="O171"/>
      <c r="Q171" s="15"/>
      <c r="R171" s="15"/>
      <c r="S171" s="15"/>
      <c r="T171" s="15"/>
      <c r="U171" s="15"/>
      <c r="V171" s="15"/>
    </row>
    <row r="172" spans="1:22" s="27" customFormat="1" x14ac:dyDescent="0.3">
      <c r="A172" s="26"/>
      <c r="F172" s="37"/>
      <c r="G172" s="37"/>
      <c r="H172" s="37"/>
      <c r="I172" s="37"/>
      <c r="J172" s="37"/>
      <c r="K172" s="37"/>
      <c r="L172"/>
      <c r="M172"/>
      <c r="N172"/>
      <c r="O172"/>
      <c r="Q172" s="15"/>
      <c r="R172" s="15"/>
      <c r="S172" s="15"/>
      <c r="T172" s="15"/>
      <c r="U172" s="15"/>
      <c r="V172" s="15"/>
    </row>
    <row r="173" spans="1:22" s="27" customFormat="1" x14ac:dyDescent="0.3">
      <c r="A173" s="26"/>
      <c r="F173" s="37"/>
      <c r="G173" s="37"/>
      <c r="H173" s="37"/>
      <c r="I173" s="37"/>
      <c r="J173" s="37"/>
      <c r="K173" s="37"/>
      <c r="L173"/>
      <c r="M173"/>
      <c r="N173"/>
      <c r="O173"/>
      <c r="Q173" s="15"/>
      <c r="R173" s="15"/>
      <c r="S173" s="15"/>
      <c r="T173" s="15"/>
      <c r="U173" s="15"/>
      <c r="V173" s="15"/>
    </row>
    <row r="174" spans="1:22" s="27" customFormat="1" x14ac:dyDescent="0.3">
      <c r="A174" s="26"/>
      <c r="F174" s="37"/>
      <c r="G174" s="37"/>
      <c r="H174" s="37"/>
      <c r="I174" s="37"/>
      <c r="J174" s="37"/>
      <c r="K174" s="37"/>
      <c r="L174"/>
      <c r="M174"/>
      <c r="N174"/>
      <c r="O174"/>
      <c r="Q174" s="15"/>
      <c r="R174" s="15"/>
      <c r="S174" s="15"/>
      <c r="T174" s="15"/>
      <c r="U174" s="15"/>
      <c r="V174" s="15"/>
    </row>
    <row r="175" spans="1:22" s="27" customFormat="1" x14ac:dyDescent="0.3">
      <c r="A175" s="26"/>
      <c r="F175" s="37"/>
      <c r="G175" s="37"/>
      <c r="H175" s="37"/>
      <c r="I175" s="37"/>
      <c r="J175" s="37"/>
      <c r="K175" s="37"/>
      <c r="L175"/>
      <c r="M175"/>
      <c r="N175"/>
      <c r="O175"/>
      <c r="Q175" s="15"/>
      <c r="R175" s="15"/>
      <c r="S175" s="15"/>
      <c r="T175" s="15"/>
      <c r="U175" s="15"/>
      <c r="V175" s="15"/>
    </row>
    <row r="176" spans="1:22" s="27" customFormat="1" x14ac:dyDescent="0.3">
      <c r="A176" s="26"/>
      <c r="F176" s="37"/>
      <c r="G176" s="37"/>
      <c r="H176" s="37"/>
      <c r="I176" s="37"/>
      <c r="J176" s="37"/>
      <c r="K176" s="37"/>
      <c r="L176"/>
      <c r="M176"/>
      <c r="N176"/>
      <c r="O176"/>
      <c r="Q176" s="15"/>
      <c r="R176" s="15"/>
      <c r="S176" s="15"/>
      <c r="T176" s="15"/>
      <c r="U176" s="15"/>
      <c r="V176" s="15"/>
    </row>
    <row r="177" spans="1:22" s="27" customFormat="1" x14ac:dyDescent="0.3">
      <c r="A177" s="26"/>
      <c r="F177" s="37"/>
      <c r="G177" s="37"/>
      <c r="H177" s="37"/>
      <c r="I177" s="37"/>
      <c r="J177" s="37"/>
      <c r="K177" s="37"/>
      <c r="L177"/>
      <c r="M177"/>
      <c r="N177"/>
      <c r="O177"/>
      <c r="Q177" s="15"/>
      <c r="R177" s="15"/>
      <c r="S177" s="15"/>
      <c r="T177" s="15"/>
      <c r="U177" s="15"/>
      <c r="V177" s="15"/>
    </row>
    <row r="178" spans="1:22" s="27" customFormat="1" x14ac:dyDescent="0.3">
      <c r="A178" s="26"/>
      <c r="F178" s="37"/>
      <c r="G178" s="37"/>
      <c r="H178" s="37"/>
      <c r="I178" s="37"/>
      <c r="J178" s="37"/>
      <c r="K178" s="37"/>
      <c r="L178"/>
      <c r="M178"/>
      <c r="N178"/>
      <c r="O178"/>
      <c r="Q178" s="15"/>
      <c r="R178" s="15"/>
      <c r="S178" s="15"/>
      <c r="T178" s="15"/>
      <c r="U178" s="15"/>
      <c r="V178" s="15"/>
    </row>
    <row r="179" spans="1:22" s="27" customFormat="1" x14ac:dyDescent="0.3">
      <c r="A179" s="26"/>
      <c r="F179" s="37"/>
      <c r="G179" s="37"/>
      <c r="H179" s="37"/>
      <c r="I179" s="37"/>
      <c r="J179" s="37"/>
      <c r="K179" s="37"/>
      <c r="L179"/>
      <c r="M179"/>
      <c r="N179"/>
      <c r="O179"/>
      <c r="Q179" s="15"/>
      <c r="R179" s="15"/>
      <c r="S179" s="15"/>
      <c r="T179" s="15"/>
      <c r="U179" s="15"/>
      <c r="V179" s="15"/>
    </row>
    <row r="180" spans="1:22" s="27" customFormat="1" x14ac:dyDescent="0.3">
      <c r="A180" s="26"/>
      <c r="F180" s="37"/>
      <c r="G180" s="37"/>
      <c r="H180" s="37"/>
      <c r="I180" s="37"/>
      <c r="J180" s="37"/>
      <c r="K180" s="37"/>
      <c r="L180"/>
      <c r="M180"/>
      <c r="N180"/>
      <c r="O180"/>
      <c r="Q180" s="15"/>
      <c r="R180" s="15"/>
      <c r="S180" s="15"/>
      <c r="T180" s="15"/>
      <c r="U180" s="15"/>
      <c r="V180" s="15"/>
    </row>
    <row r="181" spans="1:22" s="27" customFormat="1" x14ac:dyDescent="0.3">
      <c r="A181" s="26"/>
      <c r="F181" s="37"/>
      <c r="G181" s="37"/>
      <c r="H181" s="37"/>
      <c r="I181" s="37"/>
      <c r="J181" s="37"/>
      <c r="K181" s="37"/>
      <c r="L181"/>
      <c r="M181"/>
      <c r="N181"/>
      <c r="O181"/>
      <c r="Q181" s="15"/>
      <c r="R181" s="15"/>
      <c r="S181" s="15"/>
      <c r="T181" s="15"/>
      <c r="U181" s="15"/>
      <c r="V181" s="15"/>
    </row>
    <row r="182" spans="1:22" s="27" customFormat="1" x14ac:dyDescent="0.3">
      <c r="A182" s="26"/>
      <c r="F182" s="37"/>
      <c r="G182" s="37"/>
      <c r="H182" s="37"/>
      <c r="I182" s="37"/>
      <c r="J182" s="37"/>
      <c r="K182" s="37"/>
      <c r="L182"/>
      <c r="M182"/>
      <c r="N182"/>
      <c r="O182"/>
      <c r="Q182" s="15"/>
      <c r="R182" s="15"/>
      <c r="S182" s="15"/>
      <c r="T182" s="15"/>
      <c r="U182" s="15"/>
      <c r="V182" s="15"/>
    </row>
    <row r="183" spans="1:22" s="27" customFormat="1" x14ac:dyDescent="0.3">
      <c r="A183" s="26"/>
      <c r="F183" s="37"/>
      <c r="G183" s="37"/>
      <c r="H183" s="37"/>
      <c r="I183" s="37"/>
      <c r="J183" s="37"/>
      <c r="K183" s="37"/>
      <c r="L183"/>
      <c r="M183"/>
      <c r="N183"/>
      <c r="O183"/>
      <c r="Q183" s="15"/>
      <c r="R183" s="15"/>
      <c r="S183" s="15"/>
      <c r="T183" s="15"/>
      <c r="U183" s="15"/>
      <c r="V183" s="15"/>
    </row>
    <row r="184" spans="1:22" s="27" customFormat="1" x14ac:dyDescent="0.3">
      <c r="A184" s="26"/>
      <c r="F184" s="37"/>
      <c r="G184" s="37"/>
      <c r="H184" s="37"/>
      <c r="I184" s="37"/>
      <c r="J184" s="37"/>
      <c r="K184" s="37"/>
      <c r="L184"/>
      <c r="M184"/>
      <c r="N184"/>
      <c r="O184"/>
      <c r="Q184" s="15"/>
      <c r="R184" s="15"/>
      <c r="S184" s="15"/>
      <c r="T184" s="15"/>
      <c r="U184" s="15"/>
      <c r="V184" s="15"/>
    </row>
    <row r="185" spans="1:22" s="27" customFormat="1" x14ac:dyDescent="0.3">
      <c r="A185" s="26"/>
      <c r="F185" s="37"/>
      <c r="G185" s="37"/>
      <c r="H185" s="37"/>
      <c r="I185" s="37"/>
      <c r="J185" s="37"/>
      <c r="K185" s="37"/>
      <c r="L185"/>
      <c r="M185"/>
      <c r="N185"/>
      <c r="O185"/>
      <c r="Q185" s="15"/>
      <c r="R185" s="15"/>
      <c r="S185" s="15"/>
      <c r="T185" s="15"/>
      <c r="U185" s="15"/>
      <c r="V185" s="15"/>
    </row>
    <row r="186" spans="1:22" s="27" customFormat="1" x14ac:dyDescent="0.3">
      <c r="A186" s="26"/>
      <c r="F186" s="37"/>
      <c r="G186" s="37"/>
      <c r="H186" s="37"/>
      <c r="I186" s="37"/>
      <c r="J186" s="37"/>
      <c r="K186" s="37"/>
      <c r="L186"/>
      <c r="M186"/>
      <c r="N186"/>
      <c r="O186"/>
      <c r="Q186" s="15"/>
      <c r="R186" s="15"/>
      <c r="S186" s="15"/>
      <c r="T186" s="15"/>
      <c r="U186" s="15"/>
      <c r="V186" s="15"/>
    </row>
    <row r="187" spans="1:22" s="27" customFormat="1" x14ac:dyDescent="0.3">
      <c r="A187" s="26"/>
      <c r="F187" s="37"/>
      <c r="G187" s="37"/>
      <c r="H187" s="37"/>
      <c r="I187" s="37"/>
      <c r="J187" s="37"/>
      <c r="K187" s="37"/>
      <c r="L187"/>
      <c r="M187"/>
      <c r="N187"/>
      <c r="O187"/>
      <c r="Q187" s="15"/>
      <c r="R187" s="15"/>
      <c r="S187" s="15"/>
      <c r="T187" s="15"/>
      <c r="U187" s="15"/>
      <c r="V187" s="15"/>
    </row>
    <row r="188" spans="1:22" s="27" customFormat="1" x14ac:dyDescent="0.3">
      <c r="A188" s="26"/>
      <c r="F188" s="37"/>
      <c r="G188" s="37"/>
      <c r="H188" s="37"/>
      <c r="I188" s="37"/>
      <c r="J188" s="37"/>
      <c r="K188" s="37"/>
      <c r="L188"/>
      <c r="M188"/>
      <c r="N188"/>
      <c r="O188"/>
      <c r="Q188" s="15"/>
      <c r="R188" s="15"/>
      <c r="S188" s="15"/>
      <c r="T188" s="15"/>
      <c r="U188" s="15"/>
      <c r="V188" s="15"/>
    </row>
    <row r="189" spans="1:22" s="27" customFormat="1" x14ac:dyDescent="0.3">
      <c r="A189" s="26"/>
      <c r="F189" s="37"/>
      <c r="G189" s="37"/>
      <c r="H189" s="37"/>
      <c r="I189" s="37"/>
      <c r="J189" s="37"/>
      <c r="K189" s="37"/>
      <c r="L189"/>
      <c r="M189"/>
      <c r="N189"/>
      <c r="O189"/>
      <c r="Q189" s="15"/>
      <c r="R189" s="15"/>
      <c r="S189" s="15"/>
      <c r="T189" s="15"/>
      <c r="U189" s="15"/>
      <c r="V189" s="15"/>
    </row>
    <row r="190" spans="1:22" s="27" customFormat="1" x14ac:dyDescent="0.3">
      <c r="A190" s="26"/>
      <c r="F190" s="37"/>
      <c r="G190" s="37"/>
      <c r="H190" s="37"/>
      <c r="I190" s="37"/>
      <c r="J190" s="37"/>
      <c r="K190" s="37"/>
      <c r="L190"/>
      <c r="M190"/>
      <c r="N190"/>
      <c r="O190"/>
      <c r="Q190" s="15"/>
      <c r="R190" s="15"/>
      <c r="S190" s="15"/>
      <c r="T190" s="15"/>
      <c r="U190" s="15"/>
      <c r="V190" s="15"/>
    </row>
    <row r="191" spans="1:22" s="27" customFormat="1" x14ac:dyDescent="0.3">
      <c r="A191" s="26"/>
      <c r="F191" s="37"/>
      <c r="G191" s="37"/>
      <c r="H191" s="37"/>
      <c r="I191" s="37"/>
      <c r="J191" s="37"/>
      <c r="K191" s="37"/>
      <c r="L191"/>
      <c r="M191"/>
      <c r="N191"/>
      <c r="O191"/>
      <c r="Q191" s="15"/>
      <c r="R191" s="15"/>
      <c r="S191" s="15"/>
      <c r="T191" s="15"/>
      <c r="U191" s="15"/>
      <c r="V191" s="15"/>
    </row>
    <row r="192" spans="1:22" s="27" customFormat="1" x14ac:dyDescent="0.3">
      <c r="A192" s="26"/>
      <c r="F192" s="37"/>
      <c r="G192" s="37"/>
      <c r="H192" s="37"/>
      <c r="I192" s="37"/>
      <c r="J192" s="37"/>
      <c r="K192" s="37"/>
      <c r="L192"/>
      <c r="M192"/>
      <c r="N192"/>
      <c r="O192"/>
      <c r="Q192" s="15"/>
      <c r="R192" s="15"/>
      <c r="S192" s="15"/>
      <c r="T192" s="15"/>
      <c r="U192" s="15"/>
      <c r="V192" s="15"/>
    </row>
    <row r="193" spans="1:22" s="27" customFormat="1" x14ac:dyDescent="0.3">
      <c r="A193" s="26"/>
      <c r="F193" s="37"/>
      <c r="G193" s="37"/>
      <c r="H193" s="37"/>
      <c r="I193" s="37"/>
      <c r="J193" s="37"/>
      <c r="K193" s="37"/>
      <c r="L193"/>
      <c r="M193"/>
      <c r="N193"/>
      <c r="O193"/>
      <c r="Q193" s="15"/>
      <c r="R193" s="15"/>
      <c r="S193" s="15"/>
      <c r="T193" s="15"/>
      <c r="U193" s="15"/>
      <c r="V193" s="15"/>
    </row>
    <row r="194" spans="1:22" s="27" customFormat="1" x14ac:dyDescent="0.3">
      <c r="A194" s="26"/>
      <c r="F194" s="37"/>
      <c r="G194" s="37"/>
      <c r="H194" s="37"/>
      <c r="I194" s="37"/>
      <c r="J194" s="37"/>
      <c r="K194" s="37"/>
      <c r="L194"/>
      <c r="M194"/>
      <c r="N194"/>
      <c r="O194"/>
      <c r="Q194" s="15"/>
      <c r="R194" s="15"/>
      <c r="S194" s="15"/>
      <c r="T194" s="15"/>
      <c r="U194" s="15"/>
      <c r="V194" s="15"/>
    </row>
    <row r="195" spans="1:22" s="27" customFormat="1" x14ac:dyDescent="0.3">
      <c r="A195" s="26"/>
      <c r="F195" s="37"/>
      <c r="G195" s="37"/>
      <c r="H195" s="37"/>
      <c r="I195" s="37"/>
      <c r="J195" s="37"/>
      <c r="K195" s="37"/>
      <c r="L195"/>
      <c r="M195"/>
      <c r="N195"/>
      <c r="O195"/>
      <c r="Q195" s="15"/>
      <c r="R195" s="15"/>
      <c r="S195" s="15"/>
      <c r="T195" s="15"/>
      <c r="U195" s="15"/>
      <c r="V195" s="15"/>
    </row>
    <row r="196" spans="1:22" s="27" customFormat="1" x14ac:dyDescent="0.3">
      <c r="A196" s="26"/>
      <c r="F196" s="37"/>
      <c r="G196" s="37"/>
      <c r="H196" s="37"/>
      <c r="I196" s="37"/>
      <c r="J196" s="37"/>
      <c r="K196" s="37"/>
      <c r="L196"/>
      <c r="M196"/>
      <c r="N196"/>
      <c r="O196"/>
      <c r="Q196" s="15"/>
      <c r="R196" s="15"/>
      <c r="S196" s="15"/>
      <c r="T196" s="15"/>
      <c r="U196" s="15"/>
      <c r="V196" s="15"/>
    </row>
    <row r="197" spans="1:22" s="27" customFormat="1" x14ac:dyDescent="0.3">
      <c r="A197" s="26"/>
      <c r="F197" s="37"/>
      <c r="G197" s="37"/>
      <c r="H197" s="37"/>
      <c r="I197" s="37"/>
      <c r="J197" s="37"/>
      <c r="K197" s="37"/>
      <c r="L197"/>
      <c r="M197"/>
      <c r="N197"/>
      <c r="O197"/>
      <c r="Q197" s="15"/>
      <c r="R197" s="15"/>
      <c r="S197" s="15"/>
      <c r="T197" s="15"/>
      <c r="U197" s="15"/>
      <c r="V197" s="15"/>
    </row>
    <row r="198" spans="1:22" s="27" customFormat="1" x14ac:dyDescent="0.3">
      <c r="A198" s="26"/>
      <c r="F198" s="37"/>
      <c r="G198" s="37"/>
      <c r="H198" s="37"/>
      <c r="I198" s="37"/>
      <c r="J198" s="37"/>
      <c r="K198" s="37"/>
      <c r="L198"/>
      <c r="M198"/>
      <c r="N198"/>
      <c r="O198"/>
      <c r="Q198" s="15"/>
      <c r="R198" s="15"/>
      <c r="S198" s="15"/>
      <c r="T198" s="15"/>
      <c r="U198" s="15"/>
      <c r="V198" s="15"/>
    </row>
    <row r="199" spans="1:22" s="27" customFormat="1" x14ac:dyDescent="0.3">
      <c r="A199" s="26"/>
      <c r="F199" s="37"/>
      <c r="G199" s="37"/>
      <c r="H199" s="37"/>
      <c r="I199" s="37"/>
      <c r="J199" s="37"/>
      <c r="K199" s="37"/>
      <c r="L199"/>
      <c r="M199"/>
      <c r="N199"/>
      <c r="O199"/>
      <c r="Q199" s="15"/>
      <c r="R199" s="15"/>
      <c r="S199" s="15"/>
      <c r="T199" s="15"/>
      <c r="U199" s="15"/>
      <c r="V199" s="15"/>
    </row>
    <row r="200" spans="1:22" s="27" customFormat="1" x14ac:dyDescent="0.3">
      <c r="A200" s="26"/>
      <c r="F200" s="37"/>
      <c r="G200" s="37"/>
      <c r="H200" s="37"/>
      <c r="I200" s="37"/>
      <c r="J200" s="37"/>
      <c r="K200" s="37"/>
      <c r="L200"/>
      <c r="M200"/>
      <c r="N200"/>
      <c r="O200"/>
      <c r="Q200" s="15"/>
      <c r="R200" s="15"/>
      <c r="S200" s="15"/>
      <c r="T200" s="15"/>
      <c r="U200" s="15"/>
      <c r="V200" s="15"/>
    </row>
    <row r="201" spans="1:22" s="27" customFormat="1" x14ac:dyDescent="0.3">
      <c r="A201" s="26"/>
      <c r="F201" s="37"/>
      <c r="G201" s="37"/>
      <c r="H201" s="37"/>
      <c r="I201" s="37"/>
      <c r="J201" s="37"/>
      <c r="K201" s="37"/>
      <c r="L201"/>
      <c r="M201"/>
      <c r="N201"/>
      <c r="O201"/>
      <c r="Q201" s="15"/>
      <c r="R201" s="15"/>
      <c r="S201" s="15"/>
      <c r="T201" s="15"/>
      <c r="U201" s="15"/>
      <c r="V201" s="15"/>
    </row>
    <row r="202" spans="1:22" s="27" customFormat="1" x14ac:dyDescent="0.3">
      <c r="A202" s="26"/>
      <c r="F202" s="37"/>
      <c r="G202" s="37"/>
      <c r="H202" s="37"/>
      <c r="I202" s="37"/>
      <c r="J202" s="37"/>
      <c r="K202" s="37"/>
      <c r="L202"/>
      <c r="M202"/>
      <c r="N202"/>
      <c r="O202"/>
      <c r="Q202" s="15"/>
      <c r="R202" s="15"/>
      <c r="S202" s="15"/>
      <c r="T202" s="15"/>
      <c r="U202" s="15"/>
      <c r="V202" s="15"/>
    </row>
    <row r="203" spans="1:22" s="27" customFormat="1" x14ac:dyDescent="0.3">
      <c r="A203" s="26"/>
      <c r="F203" s="37"/>
      <c r="G203" s="37"/>
      <c r="H203" s="37"/>
      <c r="I203" s="37"/>
      <c r="J203" s="37"/>
      <c r="K203" s="37"/>
      <c r="L203"/>
      <c r="M203"/>
      <c r="N203"/>
      <c r="O203"/>
      <c r="Q203" s="15"/>
      <c r="R203" s="15"/>
      <c r="S203" s="15"/>
      <c r="T203" s="15"/>
      <c r="U203" s="15"/>
      <c r="V203" s="15"/>
    </row>
    <row r="204" spans="1:22" s="27" customFormat="1" x14ac:dyDescent="0.3">
      <c r="A204" s="26"/>
      <c r="F204" s="37"/>
      <c r="G204" s="37"/>
      <c r="H204" s="37"/>
      <c r="I204" s="37"/>
      <c r="J204" s="37"/>
      <c r="K204" s="37"/>
      <c r="L204"/>
      <c r="M204"/>
      <c r="N204"/>
      <c r="O204"/>
      <c r="Q204" s="15"/>
      <c r="R204" s="15"/>
      <c r="S204" s="15"/>
      <c r="T204" s="15"/>
      <c r="U204" s="15"/>
      <c r="V204" s="15"/>
    </row>
    <row r="205" spans="1:22" s="27" customFormat="1" x14ac:dyDescent="0.3">
      <c r="A205" s="26"/>
      <c r="F205" s="37"/>
      <c r="G205" s="37"/>
      <c r="H205" s="37"/>
      <c r="I205" s="37"/>
      <c r="J205" s="37"/>
      <c r="K205" s="37"/>
      <c r="L205"/>
      <c r="M205"/>
      <c r="N205"/>
      <c r="O205"/>
      <c r="Q205" s="15"/>
      <c r="R205" s="15"/>
      <c r="S205" s="15"/>
      <c r="T205" s="15"/>
      <c r="U205" s="15"/>
      <c r="V205" s="15"/>
    </row>
    <row r="206" spans="1:22" s="27" customFormat="1" x14ac:dyDescent="0.3">
      <c r="A206" s="26"/>
      <c r="F206" s="37"/>
      <c r="G206" s="37"/>
      <c r="H206" s="37"/>
      <c r="I206" s="37"/>
      <c r="J206" s="37"/>
      <c r="K206" s="37"/>
      <c r="L206"/>
      <c r="M206"/>
      <c r="N206"/>
      <c r="O206"/>
      <c r="Q206" s="15"/>
      <c r="R206" s="15"/>
      <c r="S206" s="15"/>
      <c r="T206" s="15"/>
      <c r="U206" s="15"/>
      <c r="V206" s="15"/>
    </row>
    <row r="207" spans="1:22" s="27" customFormat="1" x14ac:dyDescent="0.3">
      <c r="A207" s="26"/>
      <c r="F207" s="37"/>
      <c r="G207" s="37"/>
      <c r="H207" s="37"/>
      <c r="I207" s="37"/>
      <c r="J207" s="37"/>
      <c r="K207" s="37"/>
      <c r="L207"/>
      <c r="M207"/>
      <c r="N207"/>
      <c r="O207"/>
      <c r="Q207" s="15"/>
      <c r="R207" s="15"/>
      <c r="S207" s="15"/>
      <c r="T207" s="15"/>
      <c r="U207" s="15"/>
      <c r="V207" s="15"/>
    </row>
    <row r="208" spans="1:22" s="27" customFormat="1" x14ac:dyDescent="0.3">
      <c r="A208" s="26"/>
      <c r="F208" s="37"/>
      <c r="G208" s="37"/>
      <c r="H208" s="37"/>
      <c r="I208" s="37"/>
      <c r="J208" s="37"/>
      <c r="K208" s="37"/>
      <c r="L208"/>
      <c r="M208"/>
      <c r="N208"/>
      <c r="O208"/>
      <c r="Q208" s="15"/>
      <c r="R208" s="15"/>
      <c r="S208" s="15"/>
      <c r="T208" s="15"/>
      <c r="U208" s="15"/>
      <c r="V208" s="15"/>
    </row>
    <row r="209" spans="1:22" s="27" customFormat="1" x14ac:dyDescent="0.3">
      <c r="A209" s="26"/>
      <c r="F209" s="37"/>
      <c r="G209" s="37"/>
      <c r="H209" s="37"/>
      <c r="I209" s="37"/>
      <c r="J209" s="37"/>
      <c r="K209" s="37"/>
      <c r="L209"/>
      <c r="M209"/>
      <c r="N209"/>
      <c r="O209"/>
      <c r="Q209" s="15"/>
      <c r="R209" s="15"/>
      <c r="S209" s="15"/>
      <c r="T209" s="15"/>
      <c r="U209" s="15"/>
      <c r="V209" s="15"/>
    </row>
    <row r="210" spans="1:22" s="27" customFormat="1" x14ac:dyDescent="0.3">
      <c r="A210" s="26"/>
      <c r="F210" s="37"/>
      <c r="G210" s="37"/>
      <c r="H210" s="37"/>
      <c r="I210" s="37"/>
      <c r="J210" s="37"/>
      <c r="K210" s="37"/>
      <c r="L210"/>
      <c r="M210"/>
      <c r="N210"/>
      <c r="O210"/>
      <c r="Q210" s="15"/>
      <c r="R210" s="15"/>
      <c r="S210" s="15"/>
      <c r="T210" s="15"/>
      <c r="U210" s="15"/>
      <c r="V210" s="15"/>
    </row>
    <row r="211" spans="1:22" s="27" customFormat="1" x14ac:dyDescent="0.3">
      <c r="A211" s="26"/>
      <c r="F211" s="37"/>
      <c r="G211" s="37"/>
      <c r="H211" s="37"/>
      <c r="I211" s="37"/>
      <c r="J211" s="37"/>
      <c r="K211" s="37"/>
      <c r="L211"/>
      <c r="M211"/>
      <c r="N211"/>
      <c r="O211"/>
      <c r="Q211" s="15"/>
      <c r="R211" s="15"/>
      <c r="S211" s="15"/>
      <c r="T211" s="15"/>
      <c r="U211" s="15"/>
      <c r="V211" s="15"/>
    </row>
    <row r="212" spans="1:22" s="27" customFormat="1" x14ac:dyDescent="0.3">
      <c r="A212" s="26"/>
      <c r="F212" s="37"/>
      <c r="G212" s="37"/>
      <c r="H212" s="37"/>
      <c r="I212" s="37"/>
      <c r="J212" s="37"/>
      <c r="K212" s="37"/>
      <c r="L212"/>
      <c r="M212"/>
      <c r="N212"/>
      <c r="O212"/>
      <c r="Q212" s="15"/>
      <c r="R212" s="15"/>
      <c r="S212" s="15"/>
      <c r="T212" s="15"/>
      <c r="U212" s="15"/>
      <c r="V212" s="15"/>
    </row>
    <row r="213" spans="1:22" s="27" customFormat="1" x14ac:dyDescent="0.3">
      <c r="A213" s="26"/>
      <c r="F213" s="37"/>
      <c r="G213" s="37"/>
      <c r="H213" s="37"/>
      <c r="I213" s="37"/>
      <c r="J213" s="37"/>
      <c r="K213" s="37"/>
      <c r="L213"/>
      <c r="M213"/>
      <c r="N213"/>
      <c r="O213"/>
      <c r="Q213" s="15"/>
      <c r="R213" s="15"/>
      <c r="S213" s="15"/>
      <c r="T213" s="15"/>
      <c r="U213" s="15"/>
      <c r="V213" s="15"/>
    </row>
    <row r="214" spans="1:22" s="27" customFormat="1" x14ac:dyDescent="0.3">
      <c r="A214" s="26"/>
      <c r="F214" s="37"/>
      <c r="G214" s="37"/>
      <c r="H214" s="37"/>
      <c r="I214" s="37"/>
      <c r="J214" s="37"/>
      <c r="K214" s="37"/>
      <c r="L214"/>
      <c r="M214"/>
      <c r="N214"/>
      <c r="O214"/>
      <c r="Q214" s="15"/>
      <c r="R214" s="15"/>
      <c r="S214" s="15"/>
      <c r="T214" s="15"/>
      <c r="U214" s="15"/>
      <c r="V214" s="15"/>
    </row>
    <row r="215" spans="1:22" s="27" customFormat="1" x14ac:dyDescent="0.3">
      <c r="A215" s="26"/>
      <c r="F215" s="37"/>
      <c r="G215" s="37"/>
      <c r="H215" s="37"/>
      <c r="I215" s="37"/>
      <c r="J215" s="37"/>
      <c r="K215" s="37"/>
      <c r="L215"/>
      <c r="M215"/>
      <c r="N215"/>
      <c r="O215"/>
      <c r="Q215" s="15"/>
      <c r="R215" s="15"/>
      <c r="S215" s="15"/>
      <c r="T215" s="15"/>
      <c r="U215" s="15"/>
      <c r="V215" s="15"/>
    </row>
    <row r="216" spans="1:22" s="27" customFormat="1" x14ac:dyDescent="0.3">
      <c r="A216" s="26"/>
      <c r="F216" s="37"/>
      <c r="G216" s="37"/>
      <c r="H216" s="37"/>
      <c r="I216" s="37"/>
      <c r="J216" s="37"/>
      <c r="K216" s="37"/>
      <c r="L216"/>
      <c r="M216"/>
      <c r="N216"/>
      <c r="O216"/>
      <c r="Q216" s="15"/>
      <c r="R216" s="15"/>
      <c r="S216" s="15"/>
      <c r="T216" s="15"/>
      <c r="U216" s="15"/>
      <c r="V216" s="15"/>
    </row>
    <row r="217" spans="1:22" s="27" customFormat="1" x14ac:dyDescent="0.3">
      <c r="A217" s="26"/>
      <c r="F217" s="37"/>
      <c r="G217" s="37"/>
      <c r="H217" s="37"/>
      <c r="I217" s="37"/>
      <c r="J217" s="37"/>
      <c r="K217" s="37"/>
      <c r="L217"/>
      <c r="M217"/>
      <c r="N217"/>
      <c r="O217"/>
      <c r="Q217" s="15"/>
      <c r="R217" s="15"/>
      <c r="S217" s="15"/>
      <c r="T217" s="15"/>
      <c r="U217" s="15"/>
      <c r="V217" s="15"/>
    </row>
    <row r="218" spans="1:22" s="27" customFormat="1" x14ac:dyDescent="0.3">
      <c r="A218" s="26"/>
      <c r="F218" s="37"/>
      <c r="G218" s="37"/>
      <c r="H218" s="37"/>
      <c r="I218" s="37"/>
      <c r="J218" s="37"/>
      <c r="K218" s="37"/>
      <c r="L218"/>
      <c r="M218"/>
      <c r="N218"/>
      <c r="O218"/>
      <c r="Q218" s="15"/>
      <c r="R218" s="15"/>
      <c r="S218" s="15"/>
      <c r="T218" s="15"/>
      <c r="U218" s="15"/>
      <c r="V218" s="15"/>
    </row>
    <row r="219" spans="1:22" s="27" customFormat="1" x14ac:dyDescent="0.3">
      <c r="A219" s="26"/>
      <c r="F219" s="37"/>
      <c r="G219" s="37"/>
      <c r="H219" s="37"/>
      <c r="I219" s="37"/>
      <c r="J219" s="37"/>
      <c r="K219" s="37"/>
      <c r="L219"/>
      <c r="M219"/>
      <c r="N219"/>
      <c r="O219"/>
      <c r="Q219" s="15"/>
      <c r="R219" s="15"/>
      <c r="S219" s="15"/>
      <c r="T219" s="15"/>
      <c r="U219" s="15"/>
      <c r="V219" s="15"/>
    </row>
    <row r="220" spans="1:22" s="27" customFormat="1" x14ac:dyDescent="0.3">
      <c r="A220" s="26"/>
      <c r="F220" s="37"/>
      <c r="G220" s="37"/>
      <c r="H220" s="37"/>
      <c r="I220" s="37"/>
      <c r="J220" s="37"/>
      <c r="K220" s="37"/>
      <c r="L220"/>
      <c r="M220"/>
      <c r="N220"/>
      <c r="O220"/>
      <c r="Q220" s="15"/>
      <c r="R220" s="15"/>
      <c r="S220" s="15"/>
      <c r="T220" s="15"/>
      <c r="U220" s="15"/>
      <c r="V220" s="15"/>
    </row>
    <row r="221" spans="1:22" s="27" customFormat="1" x14ac:dyDescent="0.3">
      <c r="A221" s="26"/>
      <c r="F221" s="37"/>
      <c r="G221" s="37"/>
      <c r="H221" s="37"/>
      <c r="I221" s="37"/>
      <c r="J221" s="37"/>
      <c r="K221" s="37"/>
      <c r="L221"/>
      <c r="M221"/>
      <c r="N221"/>
      <c r="O221"/>
      <c r="Q221" s="15"/>
      <c r="R221" s="15"/>
      <c r="S221" s="15"/>
      <c r="T221" s="15"/>
      <c r="U221" s="15"/>
      <c r="V221" s="15"/>
    </row>
    <row r="222" spans="1:22" s="27" customFormat="1" x14ac:dyDescent="0.3">
      <c r="A222" s="26"/>
      <c r="F222" s="37"/>
      <c r="G222" s="37"/>
      <c r="H222" s="37"/>
      <c r="I222" s="37"/>
      <c r="J222" s="37"/>
      <c r="K222" s="37"/>
      <c r="L222"/>
      <c r="M222"/>
      <c r="N222"/>
      <c r="O222"/>
      <c r="Q222" s="15"/>
      <c r="R222" s="15"/>
      <c r="S222" s="15"/>
      <c r="T222" s="15"/>
      <c r="U222" s="15"/>
      <c r="V222" s="15"/>
    </row>
    <row r="223" spans="1:22" s="27" customFormat="1" x14ac:dyDescent="0.3">
      <c r="A223" s="26"/>
      <c r="F223" s="37"/>
      <c r="G223" s="37"/>
      <c r="H223" s="37"/>
      <c r="I223" s="37"/>
      <c r="J223" s="37"/>
      <c r="K223" s="37"/>
      <c r="L223"/>
      <c r="M223"/>
      <c r="N223"/>
      <c r="O223"/>
      <c r="Q223" s="15"/>
      <c r="R223" s="15"/>
      <c r="S223" s="15"/>
      <c r="T223" s="15"/>
      <c r="U223" s="15"/>
      <c r="V223" s="15"/>
    </row>
    <row r="224" spans="1:22" s="27" customFormat="1" x14ac:dyDescent="0.3">
      <c r="A224" s="26"/>
      <c r="F224" s="37"/>
      <c r="G224" s="37"/>
      <c r="H224" s="37"/>
      <c r="I224" s="37"/>
      <c r="J224" s="37"/>
      <c r="K224" s="37"/>
      <c r="L224"/>
      <c r="M224"/>
      <c r="N224"/>
      <c r="O224"/>
      <c r="Q224" s="15"/>
      <c r="R224" s="15"/>
      <c r="S224" s="15"/>
      <c r="T224" s="15"/>
      <c r="U224" s="15"/>
      <c r="V224" s="15"/>
    </row>
    <row r="225" spans="1:22" s="27" customFormat="1" x14ac:dyDescent="0.3">
      <c r="A225" s="26"/>
      <c r="F225" s="37"/>
      <c r="G225" s="37"/>
      <c r="H225" s="37"/>
      <c r="I225" s="37"/>
      <c r="J225" s="37"/>
      <c r="K225" s="37"/>
      <c r="L225"/>
      <c r="M225"/>
      <c r="N225"/>
      <c r="O225"/>
      <c r="Q225" s="15"/>
      <c r="R225" s="15"/>
      <c r="S225" s="15"/>
      <c r="T225" s="15"/>
      <c r="U225" s="15"/>
      <c r="V225" s="15"/>
    </row>
    <row r="226" spans="1:22" s="27" customFormat="1" x14ac:dyDescent="0.3">
      <c r="A226" s="26"/>
      <c r="F226" s="37"/>
      <c r="G226" s="37"/>
      <c r="H226" s="37"/>
      <c r="I226" s="37"/>
      <c r="J226" s="37"/>
      <c r="K226" s="37"/>
      <c r="L226"/>
      <c r="M226"/>
      <c r="N226"/>
      <c r="O226"/>
      <c r="Q226" s="15"/>
      <c r="R226" s="15"/>
      <c r="S226" s="15"/>
      <c r="T226" s="15"/>
      <c r="U226" s="15"/>
      <c r="V226" s="15"/>
    </row>
    <row r="227" spans="1:22" s="27" customFormat="1" x14ac:dyDescent="0.3">
      <c r="A227" s="26"/>
      <c r="F227" s="37"/>
      <c r="G227" s="37"/>
      <c r="H227" s="37"/>
      <c r="I227" s="37"/>
      <c r="J227" s="37"/>
      <c r="K227" s="37"/>
      <c r="L227"/>
      <c r="M227"/>
      <c r="N227"/>
      <c r="O227"/>
      <c r="Q227" s="15"/>
      <c r="R227" s="15"/>
      <c r="S227" s="15"/>
      <c r="T227" s="15"/>
      <c r="U227" s="15"/>
      <c r="V227" s="15"/>
    </row>
    <row r="228" spans="1:22" s="27" customFormat="1" x14ac:dyDescent="0.3">
      <c r="A228" s="26"/>
      <c r="F228" s="37"/>
      <c r="G228" s="37"/>
      <c r="H228" s="37"/>
      <c r="I228" s="37"/>
      <c r="J228" s="37"/>
      <c r="K228" s="37"/>
      <c r="L228"/>
      <c r="M228"/>
      <c r="N228"/>
      <c r="O228"/>
      <c r="Q228" s="15"/>
      <c r="R228" s="15"/>
      <c r="S228" s="15"/>
      <c r="T228" s="15"/>
      <c r="U228" s="15"/>
      <c r="V228" s="15"/>
    </row>
    <row r="229" spans="1:22" s="27" customFormat="1" x14ac:dyDescent="0.3">
      <c r="A229" s="26"/>
      <c r="F229" s="37"/>
      <c r="G229" s="37"/>
      <c r="H229" s="37"/>
      <c r="I229" s="37"/>
      <c r="J229" s="37"/>
      <c r="K229" s="37"/>
      <c r="L229"/>
      <c r="M229"/>
      <c r="N229"/>
      <c r="O229"/>
      <c r="Q229" s="15"/>
      <c r="R229" s="15"/>
      <c r="S229" s="15"/>
      <c r="T229" s="15"/>
      <c r="U229" s="15"/>
      <c r="V229" s="15"/>
    </row>
    <row r="230" spans="1:22" s="27" customFormat="1" x14ac:dyDescent="0.3">
      <c r="A230" s="26"/>
      <c r="F230" s="37"/>
      <c r="G230" s="37"/>
      <c r="H230" s="37"/>
      <c r="I230" s="37"/>
      <c r="J230" s="37"/>
      <c r="K230" s="37"/>
      <c r="L230"/>
      <c r="M230"/>
      <c r="N230"/>
      <c r="O230"/>
      <c r="Q230" s="15"/>
      <c r="R230" s="15"/>
      <c r="S230" s="15"/>
      <c r="T230" s="15"/>
      <c r="U230" s="15"/>
      <c r="V230" s="15"/>
    </row>
    <row r="231" spans="1:22" s="27" customFormat="1" x14ac:dyDescent="0.3">
      <c r="A231" s="26"/>
      <c r="F231" s="37"/>
      <c r="G231" s="37"/>
      <c r="H231" s="37"/>
      <c r="I231" s="37"/>
      <c r="J231" s="37"/>
      <c r="K231" s="37"/>
      <c r="L231"/>
      <c r="M231"/>
      <c r="N231"/>
      <c r="O231"/>
      <c r="Q231" s="15"/>
      <c r="R231" s="15"/>
      <c r="S231" s="15"/>
      <c r="T231" s="15"/>
      <c r="U231" s="15"/>
      <c r="V231" s="15"/>
    </row>
    <row r="232" spans="1:22" s="27" customFormat="1" x14ac:dyDescent="0.3">
      <c r="A232" s="26"/>
      <c r="F232" s="37"/>
      <c r="G232" s="37"/>
      <c r="H232" s="37"/>
      <c r="I232" s="37"/>
      <c r="J232" s="37"/>
      <c r="K232" s="37"/>
      <c r="L232"/>
      <c r="M232"/>
      <c r="N232"/>
      <c r="O232"/>
      <c r="Q232" s="15"/>
      <c r="R232" s="15"/>
      <c r="S232" s="15"/>
      <c r="T232" s="15"/>
      <c r="U232" s="15"/>
      <c r="V232" s="15"/>
    </row>
    <row r="233" spans="1:22" s="27" customFormat="1" x14ac:dyDescent="0.3">
      <c r="A233" s="26"/>
      <c r="F233" s="37"/>
      <c r="G233" s="37"/>
      <c r="H233" s="37"/>
      <c r="I233" s="37"/>
      <c r="J233" s="37"/>
      <c r="K233" s="37"/>
      <c r="L233"/>
      <c r="M233"/>
      <c r="N233"/>
      <c r="O233"/>
      <c r="Q233" s="15"/>
      <c r="R233" s="15"/>
      <c r="S233" s="15"/>
      <c r="T233" s="15"/>
      <c r="U233" s="15"/>
      <c r="V233" s="15"/>
    </row>
    <row r="234" spans="1:22" s="27" customFormat="1" x14ac:dyDescent="0.3">
      <c r="A234" s="26"/>
      <c r="F234" s="37"/>
      <c r="G234" s="37"/>
      <c r="H234" s="37"/>
      <c r="I234" s="37"/>
      <c r="J234" s="37"/>
      <c r="K234" s="37"/>
      <c r="L234"/>
      <c r="M234"/>
      <c r="N234"/>
      <c r="O234"/>
      <c r="Q234" s="15"/>
      <c r="R234" s="15"/>
      <c r="S234" s="15"/>
      <c r="T234" s="15"/>
      <c r="U234" s="15"/>
      <c r="V234" s="15"/>
    </row>
    <row r="235" spans="1:22" s="27" customFormat="1" x14ac:dyDescent="0.3">
      <c r="A235" s="26"/>
      <c r="F235" s="37"/>
      <c r="G235" s="37"/>
      <c r="H235" s="37"/>
      <c r="I235" s="37"/>
      <c r="J235" s="37"/>
      <c r="K235" s="37"/>
      <c r="L235"/>
      <c r="M235"/>
      <c r="N235"/>
      <c r="O235"/>
      <c r="Q235" s="15"/>
      <c r="R235" s="15"/>
      <c r="S235" s="15"/>
      <c r="T235" s="15"/>
      <c r="U235" s="15"/>
      <c r="V235" s="15"/>
    </row>
    <row r="236" spans="1:22" s="27" customFormat="1" x14ac:dyDescent="0.3">
      <c r="A236" s="26"/>
      <c r="F236" s="37"/>
      <c r="G236" s="37"/>
      <c r="H236" s="37"/>
      <c r="I236" s="37"/>
      <c r="J236" s="37"/>
      <c r="K236" s="37"/>
      <c r="L236"/>
      <c r="M236"/>
      <c r="N236"/>
      <c r="O236"/>
      <c r="Q236" s="15"/>
      <c r="R236" s="15"/>
      <c r="S236" s="15"/>
      <c r="T236" s="15"/>
      <c r="U236" s="15"/>
      <c r="V236" s="15"/>
    </row>
    <row r="237" spans="1:22" s="27" customFormat="1" x14ac:dyDescent="0.3">
      <c r="A237" s="26"/>
      <c r="F237" s="37"/>
      <c r="G237" s="37"/>
      <c r="H237" s="37"/>
      <c r="I237" s="37"/>
      <c r="J237" s="37"/>
      <c r="K237" s="37"/>
      <c r="L237"/>
      <c r="M237"/>
      <c r="N237"/>
      <c r="O237"/>
      <c r="Q237" s="15"/>
      <c r="R237" s="15"/>
      <c r="S237" s="15"/>
      <c r="T237" s="15"/>
      <c r="U237" s="15"/>
      <c r="V237" s="15"/>
    </row>
    <row r="238" spans="1:22" s="27" customFormat="1" x14ac:dyDescent="0.3">
      <c r="A238" s="26"/>
      <c r="F238" s="37"/>
      <c r="G238" s="37"/>
      <c r="H238" s="37"/>
      <c r="I238" s="37"/>
      <c r="J238" s="37"/>
      <c r="K238" s="37"/>
      <c r="L238"/>
      <c r="M238"/>
      <c r="N238"/>
      <c r="O238"/>
      <c r="Q238" s="15"/>
      <c r="R238" s="15"/>
      <c r="S238" s="15"/>
      <c r="T238" s="15"/>
      <c r="U238" s="15"/>
      <c r="V238" s="15"/>
    </row>
    <row r="239" spans="1:22" s="27" customFormat="1" x14ac:dyDescent="0.3">
      <c r="A239" s="26"/>
      <c r="F239" s="37"/>
      <c r="G239" s="37"/>
      <c r="H239" s="37"/>
      <c r="I239" s="37"/>
      <c r="J239" s="37"/>
      <c r="K239" s="37"/>
      <c r="L239"/>
      <c r="M239"/>
      <c r="N239"/>
      <c r="O239"/>
      <c r="Q239" s="15"/>
      <c r="R239" s="15"/>
      <c r="S239" s="15"/>
      <c r="T239" s="15"/>
      <c r="U239" s="15"/>
      <c r="V239" s="15"/>
    </row>
    <row r="240" spans="1:22" s="27" customFormat="1" x14ac:dyDescent="0.3">
      <c r="A240" s="26"/>
      <c r="F240" s="37"/>
      <c r="G240" s="37"/>
      <c r="H240" s="37"/>
      <c r="I240" s="37"/>
      <c r="J240" s="37"/>
      <c r="K240" s="37"/>
      <c r="L240"/>
      <c r="M240"/>
      <c r="N240"/>
      <c r="O240"/>
      <c r="Q240" s="15"/>
      <c r="R240" s="15"/>
      <c r="S240" s="15"/>
      <c r="T240" s="15"/>
      <c r="U240" s="15"/>
      <c r="V240" s="15"/>
    </row>
    <row r="241" spans="1:22" s="27" customFormat="1" x14ac:dyDescent="0.3">
      <c r="A241" s="26"/>
      <c r="F241" s="37"/>
      <c r="G241" s="37"/>
      <c r="H241" s="37"/>
      <c r="I241" s="37"/>
      <c r="J241" s="37"/>
      <c r="K241" s="37"/>
      <c r="L241"/>
      <c r="M241"/>
      <c r="N241"/>
      <c r="O241"/>
      <c r="Q241" s="15"/>
      <c r="R241" s="15"/>
      <c r="S241" s="15"/>
      <c r="T241" s="15"/>
      <c r="U241" s="15"/>
      <c r="V241" s="15"/>
    </row>
    <row r="242" spans="1:22" s="27" customFormat="1" x14ac:dyDescent="0.3">
      <c r="A242" s="26"/>
      <c r="F242" s="37"/>
      <c r="G242" s="37"/>
      <c r="H242" s="37"/>
      <c r="I242" s="37"/>
      <c r="J242" s="37"/>
      <c r="K242" s="37"/>
      <c r="L242"/>
      <c r="M242"/>
      <c r="N242"/>
      <c r="O242"/>
      <c r="Q242" s="15"/>
      <c r="R242" s="15"/>
      <c r="S242" s="15"/>
      <c r="T242" s="15"/>
      <c r="U242" s="15"/>
      <c r="V242" s="15"/>
    </row>
    <row r="243" spans="1:22" s="27" customFormat="1" x14ac:dyDescent="0.3">
      <c r="A243" s="26"/>
      <c r="F243" s="37"/>
      <c r="G243" s="37"/>
      <c r="H243" s="37"/>
      <c r="I243" s="37"/>
      <c r="J243" s="37"/>
      <c r="K243" s="37"/>
      <c r="L243"/>
      <c r="M243"/>
      <c r="N243"/>
      <c r="O243"/>
      <c r="Q243" s="15"/>
      <c r="R243" s="15"/>
      <c r="S243" s="15"/>
      <c r="T243" s="15"/>
      <c r="U243" s="15"/>
      <c r="V243" s="15"/>
    </row>
    <row r="244" spans="1:22" s="27" customFormat="1" x14ac:dyDescent="0.3">
      <c r="A244" s="26"/>
      <c r="F244" s="37"/>
      <c r="G244" s="37"/>
      <c r="H244" s="37"/>
      <c r="I244" s="37"/>
      <c r="J244" s="37"/>
      <c r="K244" s="37"/>
      <c r="L244"/>
      <c r="M244"/>
      <c r="N244"/>
      <c r="O244"/>
      <c r="Q244" s="15"/>
      <c r="R244" s="15"/>
      <c r="S244" s="15"/>
      <c r="T244" s="15"/>
      <c r="U244" s="15"/>
      <c r="V244" s="15"/>
    </row>
    <row r="245" spans="1:22" s="27" customFormat="1" x14ac:dyDescent="0.3">
      <c r="A245" s="26"/>
      <c r="F245" s="37"/>
      <c r="G245" s="37"/>
      <c r="H245" s="37"/>
      <c r="I245" s="37"/>
      <c r="J245" s="37"/>
      <c r="K245" s="37"/>
      <c r="L245"/>
      <c r="M245"/>
      <c r="N245"/>
      <c r="O245"/>
      <c r="Q245" s="15"/>
      <c r="R245" s="15"/>
      <c r="S245" s="15"/>
      <c r="T245" s="15"/>
      <c r="U245" s="15"/>
      <c r="V245" s="15"/>
    </row>
    <row r="246" spans="1:22" s="27" customFormat="1" x14ac:dyDescent="0.3">
      <c r="A246" s="26"/>
      <c r="F246" s="37"/>
      <c r="G246" s="37"/>
      <c r="H246" s="37"/>
      <c r="I246" s="37"/>
      <c r="J246" s="37"/>
      <c r="K246" s="37"/>
      <c r="L246"/>
      <c r="M246"/>
      <c r="N246"/>
      <c r="O246"/>
      <c r="Q246" s="15"/>
      <c r="R246" s="15"/>
      <c r="S246" s="15"/>
      <c r="T246" s="15"/>
      <c r="U246" s="15"/>
      <c r="V246" s="15"/>
    </row>
    <row r="247" spans="1:22" s="27" customFormat="1" x14ac:dyDescent="0.3">
      <c r="A247" s="26"/>
      <c r="F247" s="37"/>
      <c r="G247" s="37"/>
      <c r="H247" s="37"/>
      <c r="I247" s="37"/>
      <c r="J247" s="37"/>
      <c r="K247" s="37"/>
      <c r="L247"/>
      <c r="M247"/>
      <c r="N247"/>
      <c r="O247"/>
      <c r="Q247" s="15"/>
      <c r="R247" s="15"/>
      <c r="S247" s="15"/>
      <c r="T247" s="15"/>
      <c r="U247" s="15"/>
      <c r="V247" s="15"/>
    </row>
    <row r="248" spans="1:22" s="27" customFormat="1" x14ac:dyDescent="0.3">
      <c r="A248" s="26"/>
      <c r="F248" s="37"/>
      <c r="G248" s="37"/>
      <c r="H248" s="37"/>
      <c r="I248" s="37"/>
      <c r="J248" s="37"/>
      <c r="K248" s="37"/>
      <c r="L248"/>
      <c r="M248"/>
      <c r="N248"/>
      <c r="O248"/>
      <c r="Q248" s="15"/>
      <c r="R248" s="15"/>
      <c r="S248" s="15"/>
      <c r="T248" s="15"/>
      <c r="U248" s="15"/>
      <c r="V248" s="15"/>
    </row>
    <row r="249" spans="1:22" s="27" customFormat="1" x14ac:dyDescent="0.3">
      <c r="A249" s="26"/>
      <c r="F249" s="37"/>
      <c r="G249" s="37"/>
      <c r="H249" s="37"/>
      <c r="I249" s="37"/>
      <c r="J249" s="37"/>
      <c r="K249" s="37"/>
      <c r="L249"/>
      <c r="M249"/>
      <c r="N249"/>
      <c r="O249"/>
      <c r="Q249" s="15"/>
      <c r="R249" s="15"/>
      <c r="S249" s="15"/>
      <c r="T249" s="15"/>
      <c r="U249" s="15"/>
      <c r="V249" s="15"/>
    </row>
    <row r="250" spans="1:22" s="27" customFormat="1" x14ac:dyDescent="0.3">
      <c r="A250" s="26"/>
      <c r="F250" s="37"/>
      <c r="G250" s="37"/>
      <c r="H250" s="37"/>
      <c r="I250" s="37"/>
      <c r="J250" s="37"/>
      <c r="K250" s="37"/>
      <c r="L250"/>
      <c r="M250"/>
      <c r="N250"/>
      <c r="O250"/>
      <c r="Q250" s="15"/>
      <c r="R250" s="15"/>
      <c r="S250" s="15"/>
      <c r="T250" s="15"/>
      <c r="U250" s="15"/>
      <c r="V250" s="15"/>
    </row>
    <row r="251" spans="1:22" s="27" customFormat="1" x14ac:dyDescent="0.3">
      <c r="A251" s="26"/>
      <c r="F251" s="37"/>
      <c r="G251" s="37"/>
      <c r="H251" s="37"/>
      <c r="I251" s="37"/>
      <c r="J251" s="37"/>
      <c r="K251" s="37"/>
      <c r="L251"/>
      <c r="M251"/>
      <c r="N251"/>
      <c r="O251"/>
      <c r="Q251" s="15"/>
      <c r="R251" s="15"/>
      <c r="S251" s="15"/>
      <c r="T251" s="15"/>
      <c r="U251" s="15"/>
      <c r="V251" s="15"/>
    </row>
    <row r="252" spans="1:22" s="27" customFormat="1" x14ac:dyDescent="0.3">
      <c r="A252" s="26"/>
      <c r="F252" s="37"/>
      <c r="G252" s="37"/>
      <c r="H252" s="37"/>
      <c r="I252" s="37"/>
      <c r="J252" s="37"/>
      <c r="K252" s="37"/>
      <c r="L252"/>
      <c r="M252"/>
      <c r="N252"/>
      <c r="O252"/>
      <c r="Q252" s="15"/>
      <c r="R252" s="15"/>
      <c r="S252" s="15"/>
      <c r="T252" s="15"/>
      <c r="U252" s="15"/>
      <c r="V252" s="15"/>
    </row>
    <row r="253" spans="1:22" s="27" customFormat="1" x14ac:dyDescent="0.3">
      <c r="A253" s="26"/>
      <c r="F253" s="37"/>
      <c r="G253" s="37"/>
      <c r="H253" s="37"/>
      <c r="I253" s="37"/>
      <c r="J253" s="37"/>
      <c r="K253" s="37"/>
      <c r="L253"/>
      <c r="M253"/>
      <c r="N253"/>
      <c r="O253"/>
      <c r="Q253" s="15"/>
      <c r="R253" s="15"/>
      <c r="S253" s="15"/>
      <c r="T253" s="15"/>
      <c r="U253" s="15"/>
      <c r="V253" s="15"/>
    </row>
    <row r="254" spans="1:22" s="27" customFormat="1" x14ac:dyDescent="0.3">
      <c r="A254" s="26"/>
      <c r="F254" s="37"/>
      <c r="G254" s="37"/>
      <c r="H254" s="37"/>
      <c r="I254" s="37"/>
      <c r="J254" s="37"/>
      <c r="K254" s="37"/>
      <c r="L254"/>
      <c r="M254"/>
      <c r="N254"/>
      <c r="O254"/>
      <c r="Q254" s="15"/>
      <c r="R254" s="15"/>
      <c r="S254" s="15"/>
      <c r="T254" s="15"/>
      <c r="U254" s="15"/>
      <c r="V254" s="15"/>
    </row>
    <row r="255" spans="1:22" s="27" customFormat="1" x14ac:dyDescent="0.3">
      <c r="A255" s="26"/>
      <c r="F255" s="37"/>
      <c r="G255" s="37"/>
      <c r="H255" s="37"/>
      <c r="I255" s="37"/>
      <c r="J255" s="37"/>
      <c r="K255" s="37"/>
      <c r="L255"/>
      <c r="M255"/>
      <c r="N255"/>
      <c r="O255"/>
      <c r="Q255" s="15"/>
      <c r="R255" s="15"/>
      <c r="S255" s="15"/>
      <c r="T255" s="15"/>
      <c r="U255" s="15"/>
      <c r="V255" s="15"/>
    </row>
    <row r="256" spans="1:22" s="27" customFormat="1" x14ac:dyDescent="0.3">
      <c r="A256" s="26"/>
      <c r="F256" s="37"/>
      <c r="G256" s="37"/>
      <c r="H256" s="37"/>
      <c r="I256" s="37"/>
      <c r="J256" s="37"/>
      <c r="K256" s="37"/>
      <c r="L256"/>
      <c r="M256"/>
      <c r="N256"/>
      <c r="O256"/>
      <c r="Q256" s="15"/>
      <c r="R256" s="15"/>
      <c r="S256" s="15"/>
      <c r="T256" s="15"/>
      <c r="U256" s="15"/>
      <c r="V256" s="15"/>
    </row>
    <row r="257" spans="1:22" s="27" customFormat="1" x14ac:dyDescent="0.3">
      <c r="A257" s="26"/>
      <c r="F257" s="37"/>
      <c r="G257" s="37"/>
      <c r="H257" s="37"/>
      <c r="I257" s="37"/>
      <c r="J257" s="37"/>
      <c r="K257" s="37"/>
      <c r="L257"/>
      <c r="M257"/>
      <c r="N257"/>
      <c r="O257"/>
      <c r="Q257" s="15"/>
      <c r="R257" s="15"/>
      <c r="S257" s="15"/>
      <c r="T257" s="15"/>
      <c r="U257" s="15"/>
      <c r="V257" s="15"/>
    </row>
    <row r="258" spans="1:22" s="27" customFormat="1" x14ac:dyDescent="0.3">
      <c r="A258" s="26"/>
      <c r="F258" s="37"/>
      <c r="G258" s="37"/>
      <c r="H258" s="37"/>
      <c r="I258" s="37"/>
      <c r="J258" s="37"/>
      <c r="K258" s="37"/>
      <c r="L258"/>
      <c r="M258"/>
      <c r="N258"/>
      <c r="O258"/>
      <c r="Q258" s="15"/>
      <c r="R258" s="15"/>
      <c r="S258" s="15"/>
      <c r="T258" s="15"/>
      <c r="U258" s="15"/>
      <c r="V258" s="15"/>
    </row>
    <row r="259" spans="1:22" s="27" customFormat="1" x14ac:dyDescent="0.3">
      <c r="A259" s="26"/>
      <c r="F259" s="37"/>
      <c r="G259" s="37"/>
      <c r="H259" s="37"/>
      <c r="I259" s="37"/>
      <c r="J259" s="37"/>
      <c r="K259" s="37"/>
      <c r="L259"/>
      <c r="M259"/>
      <c r="N259"/>
      <c r="O259"/>
      <c r="Q259" s="15"/>
      <c r="R259" s="15"/>
      <c r="S259" s="15"/>
      <c r="T259" s="15"/>
      <c r="U259" s="15"/>
      <c r="V259" s="15"/>
    </row>
    <row r="260" spans="1:22" s="27" customFormat="1" x14ac:dyDescent="0.3">
      <c r="A260" s="26"/>
      <c r="F260" s="37"/>
      <c r="G260" s="37"/>
      <c r="H260" s="37"/>
      <c r="I260" s="37"/>
      <c r="J260" s="37"/>
      <c r="K260" s="37"/>
      <c r="L260"/>
      <c r="M260"/>
      <c r="N260"/>
      <c r="O260"/>
      <c r="Q260" s="15"/>
      <c r="R260" s="15"/>
      <c r="S260" s="15"/>
      <c r="T260" s="15"/>
      <c r="U260" s="15"/>
      <c r="V260" s="15"/>
    </row>
    <row r="261" spans="1:22" s="27" customFormat="1" x14ac:dyDescent="0.3">
      <c r="A261" s="26"/>
      <c r="F261" s="37"/>
      <c r="G261" s="37"/>
      <c r="H261" s="37"/>
      <c r="I261" s="37"/>
      <c r="J261" s="37"/>
      <c r="K261" s="37"/>
      <c r="L261"/>
      <c r="M261"/>
      <c r="N261"/>
      <c r="O261"/>
      <c r="Q261" s="15"/>
      <c r="R261" s="15"/>
      <c r="S261" s="15"/>
      <c r="T261" s="15"/>
      <c r="U261" s="15"/>
      <c r="V261" s="15"/>
    </row>
    <row r="262" spans="1:22" s="27" customFormat="1" x14ac:dyDescent="0.3">
      <c r="A262" s="26"/>
      <c r="F262" s="37"/>
      <c r="G262" s="37"/>
      <c r="H262" s="37"/>
      <c r="I262" s="37"/>
      <c r="J262" s="37"/>
      <c r="K262" s="37"/>
      <c r="L262"/>
      <c r="M262"/>
      <c r="N262"/>
      <c r="O262"/>
      <c r="Q262" s="15"/>
      <c r="R262" s="15"/>
      <c r="S262" s="15"/>
      <c r="T262" s="15"/>
      <c r="U262" s="15"/>
      <c r="V262" s="15"/>
    </row>
    <row r="263" spans="1:22" s="27" customFormat="1" x14ac:dyDescent="0.3">
      <c r="A263" s="26"/>
      <c r="F263" s="37"/>
      <c r="G263" s="37"/>
      <c r="H263" s="37"/>
      <c r="I263" s="37"/>
      <c r="J263" s="37"/>
      <c r="K263" s="37"/>
      <c r="L263"/>
      <c r="M263"/>
      <c r="N263"/>
      <c r="O263"/>
      <c r="Q263" s="15"/>
      <c r="R263" s="15"/>
      <c r="S263" s="15"/>
      <c r="T263" s="15"/>
      <c r="U263" s="15"/>
      <c r="V263" s="15"/>
    </row>
    <row r="264" spans="1:22" s="27" customFormat="1" x14ac:dyDescent="0.3">
      <c r="A264" s="26"/>
      <c r="F264" s="37"/>
      <c r="G264" s="37"/>
      <c r="H264" s="37"/>
      <c r="I264" s="37"/>
      <c r="J264" s="37"/>
      <c r="K264" s="37"/>
      <c r="L264"/>
      <c r="M264"/>
      <c r="N264"/>
      <c r="O264"/>
      <c r="Q264" s="15"/>
      <c r="R264" s="15"/>
      <c r="S264" s="15"/>
      <c r="T264" s="15"/>
      <c r="U264" s="15"/>
      <c r="V264" s="15"/>
    </row>
    <row r="265" spans="1:22" s="27" customFormat="1" x14ac:dyDescent="0.3">
      <c r="A265" s="26"/>
      <c r="F265" s="37"/>
      <c r="G265" s="37"/>
      <c r="H265" s="37"/>
      <c r="I265" s="37"/>
      <c r="J265" s="37"/>
      <c r="K265" s="37"/>
      <c r="L265"/>
      <c r="M265"/>
      <c r="N265"/>
      <c r="O265"/>
      <c r="Q265" s="15"/>
      <c r="R265" s="15"/>
      <c r="S265" s="15"/>
      <c r="T265" s="15"/>
      <c r="U265" s="15"/>
      <c r="V265" s="15"/>
    </row>
    <row r="266" spans="1:22" s="27" customFormat="1" x14ac:dyDescent="0.3">
      <c r="A266" s="26"/>
      <c r="F266" s="37"/>
      <c r="G266" s="37"/>
      <c r="H266" s="37"/>
      <c r="I266" s="37"/>
      <c r="J266" s="37"/>
      <c r="K266" s="37"/>
      <c r="L266"/>
      <c r="M266"/>
      <c r="N266"/>
      <c r="O266"/>
      <c r="Q266" s="15"/>
      <c r="R266" s="15"/>
      <c r="S266" s="15"/>
      <c r="T266" s="15"/>
      <c r="U266" s="15"/>
      <c r="V266" s="15"/>
    </row>
    <row r="267" spans="1:22" s="27" customFormat="1" x14ac:dyDescent="0.3">
      <c r="A267" s="26"/>
      <c r="F267" s="37"/>
      <c r="G267" s="37"/>
      <c r="H267" s="37"/>
      <c r="I267" s="37"/>
      <c r="J267" s="37"/>
      <c r="K267" s="37"/>
      <c r="L267"/>
      <c r="M267"/>
      <c r="N267"/>
      <c r="O267"/>
      <c r="Q267" s="15"/>
      <c r="R267" s="15"/>
      <c r="S267" s="15"/>
      <c r="T267" s="15"/>
      <c r="U267" s="15"/>
      <c r="V267" s="15"/>
    </row>
    <row r="268" spans="1:22" s="27" customFormat="1" x14ac:dyDescent="0.3">
      <c r="A268" s="26"/>
      <c r="F268" s="37"/>
      <c r="G268" s="37"/>
      <c r="H268" s="37"/>
      <c r="I268" s="37"/>
      <c r="J268" s="37"/>
      <c r="K268" s="37"/>
      <c r="L268"/>
      <c r="M268"/>
      <c r="N268"/>
      <c r="O268"/>
      <c r="Q268" s="15"/>
      <c r="R268" s="15"/>
      <c r="S268" s="15"/>
      <c r="T268" s="15"/>
      <c r="U268" s="15"/>
      <c r="V268" s="15"/>
    </row>
    <row r="269" spans="1:22" s="27" customFormat="1" x14ac:dyDescent="0.3">
      <c r="A269" s="26"/>
      <c r="F269" s="37"/>
      <c r="G269" s="37"/>
      <c r="H269" s="37"/>
      <c r="I269" s="37"/>
      <c r="J269" s="37"/>
      <c r="K269" s="37"/>
      <c r="L269"/>
      <c r="M269"/>
      <c r="N269"/>
      <c r="O269"/>
      <c r="Q269" s="15"/>
      <c r="R269" s="15"/>
      <c r="S269" s="15"/>
      <c r="T269" s="15"/>
      <c r="U269" s="15"/>
      <c r="V269" s="15"/>
    </row>
    <row r="270" spans="1:22" s="27" customFormat="1" x14ac:dyDescent="0.3">
      <c r="A270" s="26"/>
      <c r="F270" s="37"/>
      <c r="G270" s="37"/>
      <c r="H270" s="37"/>
      <c r="I270" s="37"/>
      <c r="J270" s="37"/>
      <c r="K270" s="37"/>
      <c r="L270"/>
      <c r="M270"/>
      <c r="N270"/>
      <c r="O270"/>
      <c r="Q270" s="15"/>
      <c r="R270" s="15"/>
      <c r="S270" s="15"/>
      <c r="T270" s="15"/>
      <c r="U270" s="15"/>
      <c r="V270" s="15"/>
    </row>
    <row r="271" spans="1:22" s="27" customFormat="1" x14ac:dyDescent="0.3">
      <c r="A271" s="26"/>
      <c r="F271" s="37"/>
      <c r="G271" s="37"/>
      <c r="H271" s="37"/>
      <c r="I271" s="37"/>
      <c r="J271" s="37"/>
      <c r="K271" s="37"/>
      <c r="L271"/>
      <c r="M271"/>
      <c r="N271"/>
      <c r="O271"/>
      <c r="Q271" s="15"/>
      <c r="R271" s="15"/>
      <c r="S271" s="15"/>
      <c r="T271" s="15"/>
      <c r="U271" s="15"/>
      <c r="V271" s="15"/>
    </row>
    <row r="272" spans="1:22" s="27" customFormat="1" x14ac:dyDescent="0.3">
      <c r="A272" s="26"/>
      <c r="F272" s="37"/>
      <c r="G272" s="37"/>
      <c r="H272" s="37"/>
      <c r="I272" s="37"/>
      <c r="J272" s="37"/>
      <c r="K272" s="37"/>
      <c r="L272"/>
      <c r="M272"/>
      <c r="N272"/>
      <c r="O272"/>
      <c r="Q272" s="15"/>
      <c r="R272" s="15"/>
      <c r="S272" s="15"/>
      <c r="T272" s="15"/>
      <c r="U272" s="15"/>
      <c r="V272" s="15"/>
    </row>
    <row r="273" spans="1:22" s="27" customFormat="1" x14ac:dyDescent="0.3">
      <c r="A273" s="26"/>
      <c r="F273" s="37"/>
      <c r="G273" s="37"/>
      <c r="H273" s="37"/>
      <c r="I273" s="37"/>
      <c r="J273" s="37"/>
      <c r="K273" s="37"/>
      <c r="L273"/>
      <c r="M273"/>
      <c r="N273"/>
      <c r="O273"/>
      <c r="Q273" s="15"/>
      <c r="R273" s="15"/>
      <c r="S273" s="15"/>
      <c r="T273" s="15"/>
      <c r="U273" s="15"/>
      <c r="V273" s="15"/>
    </row>
    <row r="274" spans="1:22" s="27" customFormat="1" x14ac:dyDescent="0.3">
      <c r="A274" s="26"/>
      <c r="F274" s="37"/>
      <c r="G274" s="37"/>
      <c r="H274" s="37"/>
      <c r="I274" s="37"/>
      <c r="J274" s="37"/>
      <c r="K274" s="37"/>
      <c r="L274"/>
      <c r="M274"/>
      <c r="N274"/>
      <c r="O274"/>
      <c r="Q274" s="15"/>
      <c r="R274" s="15"/>
      <c r="S274" s="15"/>
      <c r="T274" s="15"/>
      <c r="U274" s="15"/>
      <c r="V274" s="15"/>
    </row>
    <row r="275" spans="1:22" s="27" customFormat="1" x14ac:dyDescent="0.3">
      <c r="A275" s="26"/>
      <c r="F275" s="37"/>
      <c r="G275" s="37"/>
      <c r="H275" s="37"/>
      <c r="I275" s="37"/>
      <c r="J275" s="37"/>
      <c r="K275" s="37"/>
      <c r="L275"/>
      <c r="M275"/>
      <c r="N275"/>
      <c r="O275"/>
      <c r="Q275" s="15"/>
      <c r="R275" s="15"/>
      <c r="S275" s="15"/>
      <c r="T275" s="15"/>
      <c r="U275" s="15"/>
      <c r="V275" s="15"/>
    </row>
    <row r="276" spans="1:22" s="27" customFormat="1" x14ac:dyDescent="0.3">
      <c r="A276" s="26"/>
      <c r="F276" s="37"/>
      <c r="G276" s="37"/>
      <c r="H276" s="37"/>
      <c r="I276" s="37"/>
      <c r="J276" s="37"/>
      <c r="K276" s="37"/>
      <c r="L276"/>
      <c r="M276"/>
      <c r="N276"/>
      <c r="O276"/>
      <c r="Q276" s="15"/>
      <c r="R276" s="15"/>
      <c r="S276" s="15"/>
      <c r="T276" s="15"/>
      <c r="U276" s="15"/>
      <c r="V276" s="15"/>
    </row>
    <row r="277" spans="1:22" s="27" customFormat="1" x14ac:dyDescent="0.3">
      <c r="A277" s="26"/>
      <c r="F277" s="37"/>
      <c r="G277" s="37"/>
      <c r="H277" s="37"/>
      <c r="I277" s="37"/>
      <c r="J277" s="37"/>
      <c r="K277" s="37"/>
      <c r="L277"/>
      <c r="M277"/>
      <c r="N277"/>
      <c r="O277"/>
      <c r="Q277" s="15"/>
      <c r="R277" s="15"/>
      <c r="S277" s="15"/>
      <c r="T277" s="15"/>
      <c r="U277" s="15"/>
      <c r="V277" s="15"/>
    </row>
    <row r="278" spans="1:22" s="27" customFormat="1" x14ac:dyDescent="0.3">
      <c r="A278" s="26"/>
      <c r="F278" s="37"/>
      <c r="G278" s="37"/>
      <c r="H278" s="37"/>
      <c r="I278" s="37"/>
      <c r="J278" s="37"/>
      <c r="K278" s="37"/>
      <c r="L278"/>
      <c r="M278"/>
      <c r="N278"/>
      <c r="O278"/>
      <c r="Q278" s="15"/>
      <c r="R278" s="15"/>
      <c r="S278" s="15"/>
      <c r="T278" s="15"/>
      <c r="U278" s="15"/>
      <c r="V278" s="15"/>
    </row>
  </sheetData>
  <pageMargins left="0.7" right="0.7" top="0.75" bottom="0.75" header="0.3" footer="0.3"/>
  <pageSetup orientation="landscape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895A9-0C57-44D4-BE80-659483C5FF06}">
  <dimension ref="A1:V278"/>
  <sheetViews>
    <sheetView zoomScale="85" zoomScaleNormal="85" workbookViewId="0">
      <selection activeCell="G3" sqref="G3"/>
    </sheetView>
  </sheetViews>
  <sheetFormatPr defaultColWidth="11.5703125" defaultRowHeight="18.75" x14ac:dyDescent="0.3"/>
  <cols>
    <col min="1" max="1" width="11.5703125" style="26"/>
    <col min="2" max="6" width="11.5703125" style="27"/>
    <col min="8" max="8" width="11.5703125" style="36"/>
    <col min="9" max="11" width="11.5703125" style="27"/>
    <col min="12" max="14" width="11.5703125" style="36"/>
    <col min="15" max="16" width="11.5703125" style="27"/>
    <col min="17" max="16384" width="11.5703125" style="15"/>
  </cols>
  <sheetData>
    <row r="1" spans="1:22" ht="20.25" thickTop="1" thickBot="1" x14ac:dyDescent="0.35">
      <c r="B1" s="2" t="s">
        <v>0</v>
      </c>
      <c r="C1" s="2"/>
      <c r="D1" s="3" t="s">
        <v>1</v>
      </c>
      <c r="E1" s="3"/>
      <c r="F1" s="3"/>
      <c r="G1" t="s">
        <v>23</v>
      </c>
      <c r="H1" s="42"/>
      <c r="I1" s="39" t="s">
        <v>24</v>
      </c>
      <c r="J1" s="39"/>
      <c r="K1" s="39" t="s">
        <v>25</v>
      </c>
      <c r="L1" s="39"/>
      <c r="M1" s="39" t="s">
        <v>26</v>
      </c>
      <c r="N1" s="39"/>
      <c r="O1" s="39"/>
      <c r="P1" s="39" t="s">
        <v>27</v>
      </c>
      <c r="R1" s="15" t="s">
        <v>4</v>
      </c>
      <c r="U1" s="15" t="s">
        <v>28</v>
      </c>
    </row>
    <row r="2" spans="1:22" ht="19.5" thickTop="1" x14ac:dyDescent="0.3">
      <c r="A2" s="26" t="s">
        <v>12</v>
      </c>
      <c r="B2" s="4" t="s">
        <v>2</v>
      </c>
      <c r="C2" s="4" t="s">
        <v>3</v>
      </c>
      <c r="D2" s="3" t="s">
        <v>2</v>
      </c>
      <c r="E2" s="3" t="s">
        <v>3</v>
      </c>
      <c r="F2" s="3" t="s">
        <v>4</v>
      </c>
      <c r="H2" s="9" t="s">
        <v>5</v>
      </c>
      <c r="J2" s="27" t="s">
        <v>14</v>
      </c>
      <c r="L2" s="9" t="s">
        <v>6</v>
      </c>
      <c r="M2" s="9"/>
      <c r="N2" s="9" t="s">
        <v>7</v>
      </c>
      <c r="O2" s="3" t="s">
        <v>21</v>
      </c>
      <c r="R2" s="15" t="s">
        <v>29</v>
      </c>
      <c r="S2" s="15">
        <f>AVERAGE(F:F)</f>
        <v>70.408187499999912</v>
      </c>
      <c r="U2" s="15" t="s">
        <v>29</v>
      </c>
      <c r="V2" s="15">
        <f>AVERAGE(J:J)</f>
        <v>28.234042503161461</v>
      </c>
    </row>
    <row r="3" spans="1:22" x14ac:dyDescent="0.3">
      <c r="A3" s="26">
        <v>21</v>
      </c>
      <c r="B3" s="46">
        <v>1825.2647999999999</v>
      </c>
      <c r="C3" s="37">
        <v>1879.0753999999999</v>
      </c>
      <c r="D3" s="37">
        <v>1820.4385</v>
      </c>
      <c r="E3" s="37">
        <v>1878.8834999999999</v>
      </c>
      <c r="F3" s="37">
        <v>58.444999999999936</v>
      </c>
      <c r="G3" s="40" t="b">
        <f t="shared" ref="G3:G26" si="0">F3&gt;25.78</f>
        <v>1</v>
      </c>
      <c r="H3" s="37">
        <v>2.1904761791229248</v>
      </c>
      <c r="I3" s="40" t="b">
        <f t="shared" ref="I3:I17" si="1">H3&gt;1</f>
        <v>1</v>
      </c>
      <c r="J3" s="37">
        <v>19.685808655185461</v>
      </c>
      <c r="K3" s="40" t="b">
        <f t="shared" ref="K3:K17" si="2">J3&gt;13.06</f>
        <v>1</v>
      </c>
      <c r="L3" s="37"/>
      <c r="M3"/>
      <c r="N3"/>
      <c r="O3"/>
      <c r="P3"/>
      <c r="R3" s="15" t="s">
        <v>32</v>
      </c>
      <c r="S3" s="15">
        <f>STDEV(F:F)</f>
        <v>10.537453218682614</v>
      </c>
    </row>
    <row r="4" spans="1:22" x14ac:dyDescent="0.3">
      <c r="A4" s="26">
        <v>27</v>
      </c>
      <c r="B4" s="37">
        <v>2382.3413999999998</v>
      </c>
      <c r="C4" s="37">
        <v>2458.6587</v>
      </c>
      <c r="D4" s="37">
        <v>2382.3542000000002</v>
      </c>
      <c r="E4" s="37">
        <v>2458.5063</v>
      </c>
      <c r="F4" s="37">
        <v>76.152099999999791</v>
      </c>
      <c r="G4" s="40" t="b">
        <f t="shared" si="0"/>
        <v>1</v>
      </c>
      <c r="H4" s="37">
        <v>2.5</v>
      </c>
      <c r="I4" s="40" t="b">
        <f t="shared" si="1"/>
        <v>1</v>
      </c>
      <c r="J4" s="37">
        <v>21.51059707871876</v>
      </c>
      <c r="K4" s="40" t="b">
        <f t="shared" si="2"/>
        <v>1</v>
      </c>
      <c r="L4" s="37"/>
      <c r="M4"/>
      <c r="N4"/>
      <c r="O4"/>
      <c r="P4"/>
    </row>
    <row r="5" spans="1:22" x14ac:dyDescent="0.3">
      <c r="A5" s="26">
        <v>29</v>
      </c>
      <c r="B5" s="46">
        <v>2700.5165000000002</v>
      </c>
      <c r="C5" s="45">
        <v>2754.0261999999998</v>
      </c>
      <c r="D5" s="37">
        <v>2681.0113000000001</v>
      </c>
      <c r="E5" s="37">
        <v>2754.0810999999999</v>
      </c>
      <c r="F5" s="37">
        <v>73.069799999999759</v>
      </c>
      <c r="G5" s="40" t="b">
        <f t="shared" si="0"/>
        <v>1</v>
      </c>
      <c r="H5" s="37">
        <v>2.068493127822876</v>
      </c>
      <c r="I5" s="40" t="b">
        <f t="shared" si="1"/>
        <v>1</v>
      </c>
      <c r="J5" s="37">
        <v>20.735782741246112</v>
      </c>
      <c r="K5" s="40" t="b">
        <f t="shared" si="2"/>
        <v>1</v>
      </c>
      <c r="L5" s="37"/>
      <c r="M5"/>
      <c r="N5"/>
      <c r="O5"/>
      <c r="P5"/>
    </row>
    <row r="6" spans="1:22" x14ac:dyDescent="0.3">
      <c r="A6" s="26">
        <v>32</v>
      </c>
      <c r="B6" s="45">
        <v>2979.6682000000001</v>
      </c>
      <c r="C6" s="45">
        <v>3055.2260999999999</v>
      </c>
      <c r="D6" s="37">
        <v>2979.6713</v>
      </c>
      <c r="E6" s="37">
        <v>3053.3130999999998</v>
      </c>
      <c r="F6" s="37">
        <v>73.641799999999876</v>
      </c>
      <c r="G6" s="40" t="b">
        <f t="shared" si="0"/>
        <v>1</v>
      </c>
      <c r="H6" s="37">
        <v>2.675675630569458</v>
      </c>
      <c r="I6" s="40" t="b">
        <f t="shared" si="1"/>
        <v>1</v>
      </c>
      <c r="J6" s="37">
        <v>24.295725207606516</v>
      </c>
      <c r="K6" s="40" t="b">
        <f t="shared" si="2"/>
        <v>1</v>
      </c>
      <c r="L6"/>
      <c r="M6"/>
      <c r="N6"/>
      <c r="O6"/>
      <c r="P6"/>
    </row>
    <row r="7" spans="1:22" x14ac:dyDescent="0.3">
      <c r="A7" s="26">
        <v>43</v>
      </c>
      <c r="B7" s="45">
        <v>3668.4306999999999</v>
      </c>
      <c r="C7" s="45">
        <v>3733.9893999999999</v>
      </c>
      <c r="D7" s="37">
        <v>3669.1284999999998</v>
      </c>
      <c r="E7" s="37">
        <v>3733.3634999999999</v>
      </c>
      <c r="F7" s="37">
        <v>64.235000000000127</v>
      </c>
      <c r="G7" s="40" t="b">
        <f t="shared" si="0"/>
        <v>1</v>
      </c>
      <c r="H7" s="37">
        <v>3.3384616374969482</v>
      </c>
      <c r="I7" s="40" t="b">
        <f t="shared" si="1"/>
        <v>1</v>
      </c>
      <c r="J7" s="37">
        <v>34.53801006117213</v>
      </c>
      <c r="K7" s="40" t="b">
        <f t="shared" si="2"/>
        <v>1</v>
      </c>
      <c r="L7"/>
      <c r="M7"/>
      <c r="N7"/>
      <c r="O7"/>
    </row>
    <row r="8" spans="1:22" x14ac:dyDescent="0.3">
      <c r="A8" s="26">
        <v>44</v>
      </c>
      <c r="B8" s="46">
        <v>3888.4866999999999</v>
      </c>
      <c r="C8" s="45">
        <v>3952.5165000000002</v>
      </c>
      <c r="D8" s="37">
        <v>3875.645</v>
      </c>
      <c r="E8" s="37">
        <v>3952.1972000000001</v>
      </c>
      <c r="F8" s="37">
        <v>76.552200000000084</v>
      </c>
      <c r="G8" s="40" t="b">
        <f t="shared" si="0"/>
        <v>1</v>
      </c>
      <c r="H8" s="37">
        <v>2.5194804668426514</v>
      </c>
      <c r="I8" s="40" t="b">
        <f t="shared" si="1"/>
        <v>1</v>
      </c>
      <c r="J8" s="37">
        <v>29.043907997738874</v>
      </c>
      <c r="K8" s="40" t="b">
        <f t="shared" si="2"/>
        <v>1</v>
      </c>
      <c r="L8"/>
      <c r="M8"/>
      <c r="N8"/>
      <c r="O8"/>
    </row>
    <row r="9" spans="1:22" s="27" customFormat="1" x14ac:dyDescent="0.3">
      <c r="A9" s="26">
        <v>47</v>
      </c>
      <c r="B9" s="45">
        <v>4149.701</v>
      </c>
      <c r="C9" s="45">
        <v>4211.1324000000004</v>
      </c>
      <c r="D9" s="37">
        <v>4149.6989999999996</v>
      </c>
      <c r="E9" s="37">
        <v>4210.5243</v>
      </c>
      <c r="F9" s="37">
        <v>60.825300000000425</v>
      </c>
      <c r="G9" s="40" t="b">
        <f t="shared" si="0"/>
        <v>1</v>
      </c>
      <c r="H9" s="37">
        <v>3.4590163230895996</v>
      </c>
      <c r="I9" s="40" t="b">
        <f t="shared" si="1"/>
        <v>1</v>
      </c>
      <c r="J9" s="37">
        <v>37.663399155292254</v>
      </c>
      <c r="K9" s="40" t="b">
        <f t="shared" si="2"/>
        <v>1</v>
      </c>
      <c r="L9"/>
      <c r="M9"/>
      <c r="N9"/>
      <c r="O9"/>
      <c r="Q9" s="15"/>
      <c r="R9" s="15"/>
      <c r="S9" s="15"/>
      <c r="T9" s="15"/>
      <c r="U9" s="15"/>
      <c r="V9" s="15"/>
    </row>
    <row r="10" spans="1:22" s="27" customFormat="1" x14ac:dyDescent="0.3">
      <c r="A10" s="26">
        <v>49</v>
      </c>
      <c r="B10" s="45">
        <v>4373.4040999999997</v>
      </c>
      <c r="C10" s="45">
        <v>4446.7380999999996</v>
      </c>
      <c r="D10" s="37">
        <v>4373.4076999999997</v>
      </c>
      <c r="E10" s="37">
        <v>4446.5105000000003</v>
      </c>
      <c r="F10" s="37">
        <v>73.10280000000057</v>
      </c>
      <c r="G10" s="40" t="b">
        <f t="shared" si="0"/>
        <v>1</v>
      </c>
      <c r="H10" s="37">
        <v>2.7945206165313721</v>
      </c>
      <c r="I10" s="40" t="b">
        <f t="shared" si="1"/>
        <v>1</v>
      </c>
      <c r="J10" s="37">
        <v>34.104014214676965</v>
      </c>
      <c r="K10" s="40" t="b">
        <f t="shared" si="2"/>
        <v>1</v>
      </c>
      <c r="L10"/>
      <c r="M10"/>
      <c r="N10"/>
      <c r="O10"/>
      <c r="Q10" s="15"/>
      <c r="R10" s="15"/>
      <c r="S10" s="15"/>
      <c r="T10" s="15"/>
      <c r="U10" s="15"/>
      <c r="V10" s="15"/>
    </row>
    <row r="11" spans="1:22" s="27" customFormat="1" x14ac:dyDescent="0.3">
      <c r="A11" s="26">
        <v>51</v>
      </c>
      <c r="B11" s="45">
        <v>4622.2412999999997</v>
      </c>
      <c r="C11" s="45">
        <v>4698.3756000000003</v>
      </c>
      <c r="D11" s="37">
        <v>4622.2884000000004</v>
      </c>
      <c r="E11" s="37">
        <v>4698.3042999999998</v>
      </c>
      <c r="F11" s="37">
        <v>76.015899999999419</v>
      </c>
      <c r="G11" s="40" t="b">
        <f t="shared" si="0"/>
        <v>1</v>
      </c>
      <c r="H11" s="37">
        <v>2.8157894611358643</v>
      </c>
      <c r="I11" s="47" t="b">
        <f t="shared" si="1"/>
        <v>1</v>
      </c>
      <c r="J11" s="37">
        <v>32.3820630671025</v>
      </c>
      <c r="K11" s="40" t="b">
        <f t="shared" si="2"/>
        <v>1</v>
      </c>
      <c r="L11"/>
      <c r="M11"/>
      <c r="N11"/>
      <c r="O11"/>
      <c r="Q11" s="15"/>
      <c r="R11" s="15"/>
      <c r="S11" s="15"/>
      <c r="T11" s="15"/>
      <c r="U11" s="15"/>
      <c r="V11" s="15"/>
    </row>
    <row r="12" spans="1:22" s="27" customFormat="1" x14ac:dyDescent="0.3">
      <c r="A12" s="26">
        <v>52</v>
      </c>
      <c r="B12" s="45">
        <v>4821.3881000000001</v>
      </c>
      <c r="C12" s="45">
        <v>4886.3981000000003</v>
      </c>
      <c r="D12" s="37">
        <v>4821.3936000000003</v>
      </c>
      <c r="E12" s="37">
        <v>4886.6827000000003</v>
      </c>
      <c r="F12" s="37">
        <v>65.289099999999962</v>
      </c>
      <c r="G12" s="40" t="b">
        <f t="shared" si="0"/>
        <v>1</v>
      </c>
      <c r="H12" s="37">
        <v>2.8125</v>
      </c>
      <c r="I12" s="40" t="b">
        <f t="shared" si="1"/>
        <v>1</v>
      </c>
      <c r="J12" s="37">
        <v>30.783266645758495</v>
      </c>
      <c r="K12" s="40" t="b">
        <f t="shared" si="2"/>
        <v>1</v>
      </c>
      <c r="L12"/>
      <c r="M12"/>
      <c r="N12"/>
      <c r="O12"/>
      <c r="Q12" s="15"/>
      <c r="R12" s="15"/>
      <c r="S12" s="15"/>
      <c r="T12" s="15"/>
      <c r="U12" s="15"/>
      <c r="V12" s="15"/>
    </row>
    <row r="13" spans="1:22" s="27" customFormat="1" x14ac:dyDescent="0.3">
      <c r="A13" s="26">
        <v>53</v>
      </c>
      <c r="B13" s="45">
        <v>5041.7843000000003</v>
      </c>
      <c r="C13" s="45">
        <v>5114.9964</v>
      </c>
      <c r="D13" s="37">
        <v>5041.7699000000002</v>
      </c>
      <c r="E13" s="37">
        <v>5120.2782999999999</v>
      </c>
      <c r="F13" s="37">
        <v>78.50839999999971</v>
      </c>
      <c r="G13" s="40" t="b">
        <f t="shared" si="0"/>
        <v>1</v>
      </c>
      <c r="H13" s="37">
        <v>2.9871795177459717</v>
      </c>
      <c r="I13" s="40" t="b">
        <f t="shared" si="1"/>
        <v>1</v>
      </c>
      <c r="J13" s="37">
        <v>29.964510333861046</v>
      </c>
      <c r="K13" s="40" t="b">
        <f t="shared" si="2"/>
        <v>1</v>
      </c>
      <c r="L13"/>
      <c r="M13"/>
      <c r="N13"/>
      <c r="O13"/>
      <c r="Q13" s="15"/>
      <c r="R13" s="15"/>
      <c r="S13" s="15"/>
      <c r="T13" s="15"/>
      <c r="U13" s="15"/>
      <c r="V13" s="15"/>
    </row>
    <row r="14" spans="1:22" s="27" customFormat="1" x14ac:dyDescent="0.3">
      <c r="A14" s="26">
        <v>57</v>
      </c>
      <c r="B14" s="45">
        <v>5319.152</v>
      </c>
      <c r="C14" s="45">
        <v>5389.2595000000001</v>
      </c>
      <c r="D14" s="37">
        <v>5319.1578</v>
      </c>
      <c r="E14" s="37">
        <v>5389.2768999999998</v>
      </c>
      <c r="F14" s="37">
        <v>70.119099999999889</v>
      </c>
      <c r="G14" s="40" t="b">
        <f t="shared" si="0"/>
        <v>1</v>
      </c>
      <c r="H14" s="37">
        <v>3.6428570747375488</v>
      </c>
      <c r="I14" s="40" t="b">
        <f t="shared" si="1"/>
        <v>1</v>
      </c>
      <c r="J14" s="37">
        <v>38.527036348398305</v>
      </c>
      <c r="K14" s="40" t="b">
        <f t="shared" si="2"/>
        <v>1</v>
      </c>
      <c r="L14"/>
      <c r="M14"/>
      <c r="N14"/>
      <c r="O14"/>
      <c r="Q14" s="15"/>
      <c r="R14" s="15"/>
      <c r="S14" s="15"/>
      <c r="T14" s="15"/>
      <c r="U14" s="15"/>
      <c r="V14" s="15"/>
    </row>
    <row r="15" spans="1:22" s="27" customFormat="1" x14ac:dyDescent="0.3">
      <c r="A15" s="26">
        <v>60</v>
      </c>
      <c r="B15" s="45">
        <v>5518.2626</v>
      </c>
      <c r="C15" s="45">
        <v>5580.0767999999998</v>
      </c>
      <c r="D15" s="37">
        <v>5518.2632999999996</v>
      </c>
      <c r="E15" s="37">
        <v>5580.4206000000004</v>
      </c>
      <c r="F15" s="37">
        <v>62.15730000000076</v>
      </c>
      <c r="G15" s="40" t="b">
        <f t="shared" si="0"/>
        <v>1</v>
      </c>
      <c r="H15" s="37">
        <v>3.1129031181335449</v>
      </c>
      <c r="I15" s="40" t="b">
        <f t="shared" si="1"/>
        <v>1</v>
      </c>
      <c r="J15" s="37">
        <v>35.5888958277189</v>
      </c>
      <c r="K15" s="40" t="b">
        <f t="shared" si="2"/>
        <v>1</v>
      </c>
      <c r="L15"/>
      <c r="M15"/>
      <c r="N15"/>
      <c r="O15"/>
      <c r="Q15" s="15"/>
      <c r="R15" s="15"/>
      <c r="S15" s="15"/>
      <c r="T15" s="15"/>
      <c r="U15" s="15"/>
      <c r="V15" s="15"/>
    </row>
    <row r="16" spans="1:22" s="27" customFormat="1" x14ac:dyDescent="0.3">
      <c r="A16" s="26">
        <v>62</v>
      </c>
      <c r="B16" s="45">
        <v>5717.3639999999996</v>
      </c>
      <c r="C16" s="45">
        <v>5785.5126</v>
      </c>
      <c r="D16" s="37">
        <v>5717.3690999999999</v>
      </c>
      <c r="E16" s="37">
        <v>5798.89</v>
      </c>
      <c r="F16" s="37">
        <v>81.520900000000438</v>
      </c>
      <c r="G16" s="40" t="b">
        <f t="shared" si="0"/>
        <v>1</v>
      </c>
      <c r="H16" s="37">
        <v>2.8518519401550293</v>
      </c>
      <c r="I16" s="40" t="b">
        <f t="shared" si="1"/>
        <v>1</v>
      </c>
      <c r="J16" s="37">
        <v>28.223590545854147</v>
      </c>
      <c r="K16" s="40" t="b">
        <f t="shared" si="2"/>
        <v>1</v>
      </c>
      <c r="L16"/>
      <c r="M16"/>
      <c r="N16"/>
      <c r="O16"/>
      <c r="Q16" s="15"/>
      <c r="R16" s="15"/>
      <c r="S16" s="15"/>
      <c r="T16" s="15"/>
      <c r="U16" s="15"/>
      <c r="V16" s="15"/>
    </row>
    <row r="17" spans="1:22" s="27" customFormat="1" x14ac:dyDescent="0.3">
      <c r="A17" s="26">
        <v>64</v>
      </c>
      <c r="B17" s="45">
        <v>5909.6968999999999</v>
      </c>
      <c r="C17" s="45">
        <v>5967.9479000000001</v>
      </c>
      <c r="D17" s="37">
        <v>5911.0109000000002</v>
      </c>
      <c r="E17" s="37">
        <v>5971.1938</v>
      </c>
      <c r="F17" s="37">
        <v>60.18289999999979</v>
      </c>
      <c r="G17" s="40" t="b">
        <f t="shared" si="0"/>
        <v>1</v>
      </c>
      <c r="H17" s="37">
        <v>3.1525423526763916</v>
      </c>
      <c r="I17" s="40" t="b">
        <f t="shared" si="1"/>
        <v>1</v>
      </c>
      <c r="J17" s="37">
        <v>30.291621077901546</v>
      </c>
      <c r="K17" s="40" t="b">
        <f t="shared" si="2"/>
        <v>1</v>
      </c>
      <c r="L17"/>
      <c r="M17"/>
      <c r="N17"/>
      <c r="O17"/>
      <c r="Q17" s="15"/>
      <c r="R17" s="15"/>
      <c r="S17" s="15"/>
      <c r="T17" s="15"/>
      <c r="U17" s="15"/>
      <c r="V17" s="15"/>
    </row>
    <row r="18" spans="1:22" s="27" customFormat="1" x14ac:dyDescent="0.3">
      <c r="A18" s="26">
        <v>66</v>
      </c>
      <c r="B18" s="45">
        <v>6065.7930999999999</v>
      </c>
      <c r="C18" s="45">
        <v>6136.0246999999999</v>
      </c>
      <c r="D18" s="37">
        <v>6065.7674999999999</v>
      </c>
      <c r="E18" s="37">
        <v>6150.5591999999997</v>
      </c>
      <c r="F18" s="37">
        <v>84.791699999999764</v>
      </c>
      <c r="G18" s="40" t="b">
        <f t="shared" si="0"/>
        <v>1</v>
      </c>
      <c r="H18" s="37">
        <v>2.654761791229248</v>
      </c>
      <c r="I18" s="40" t="b">
        <f t="shared" ref="I18:I26" si="3">H18&gt;1</f>
        <v>1</v>
      </c>
      <c r="J18" s="37">
        <v>22.527665298682898</v>
      </c>
      <c r="K18" s="40" t="b">
        <f t="shared" ref="K18:K26" si="4">J18&gt;13.06</f>
        <v>1</v>
      </c>
      <c r="L18"/>
      <c r="M18"/>
      <c r="N18"/>
      <c r="O18"/>
      <c r="Q18" s="15"/>
      <c r="R18" s="15"/>
      <c r="S18" s="15"/>
      <c r="T18" s="15"/>
      <c r="U18" s="15"/>
      <c r="V18" s="15"/>
    </row>
    <row r="19" spans="1:22" s="27" customFormat="1" x14ac:dyDescent="0.3">
      <c r="A19" s="26">
        <v>68</v>
      </c>
      <c r="B19" s="45">
        <v>6260.5261</v>
      </c>
      <c r="C19" s="45">
        <v>6319.6005999999998</v>
      </c>
      <c r="D19" s="37">
        <v>6260.8836000000001</v>
      </c>
      <c r="E19" s="37">
        <v>6320.5259999999998</v>
      </c>
      <c r="F19" s="37">
        <v>59.642399999999725</v>
      </c>
      <c r="G19" s="40" t="b">
        <f t="shared" si="0"/>
        <v>1</v>
      </c>
      <c r="H19" s="37">
        <v>3</v>
      </c>
      <c r="I19" s="40" t="b">
        <f t="shared" si="3"/>
        <v>1</v>
      </c>
      <c r="J19" s="37">
        <v>28.490298486411607</v>
      </c>
      <c r="K19" s="40" t="b">
        <f t="shared" si="4"/>
        <v>1</v>
      </c>
      <c r="L19"/>
      <c r="M19"/>
      <c r="N19"/>
      <c r="O19"/>
      <c r="Q19" s="15"/>
      <c r="R19" s="15"/>
      <c r="S19" s="15"/>
      <c r="T19" s="15"/>
      <c r="U19" s="15"/>
      <c r="V19" s="15"/>
    </row>
    <row r="20" spans="1:22" s="27" customFormat="1" x14ac:dyDescent="0.3">
      <c r="A20" s="26">
        <v>69</v>
      </c>
      <c r="B20" s="45">
        <v>6364.4691999999995</v>
      </c>
      <c r="C20" s="45">
        <v>6442.7878000000001</v>
      </c>
      <c r="D20" s="37">
        <v>6363.0213999999996</v>
      </c>
      <c r="E20" s="37">
        <v>6449.8779999999997</v>
      </c>
      <c r="F20" s="37">
        <v>86.856600000000071</v>
      </c>
      <c r="G20" s="40" t="b">
        <f t="shared" si="0"/>
        <v>1</v>
      </c>
      <c r="H20" s="37">
        <v>2.2906975746154785</v>
      </c>
      <c r="I20" s="40" t="b">
        <f t="shared" si="3"/>
        <v>1</v>
      </c>
      <c r="J20" s="37">
        <v>18.026299307793511</v>
      </c>
      <c r="K20" s="40" t="b">
        <f t="shared" si="4"/>
        <v>1</v>
      </c>
      <c r="L20"/>
      <c r="M20"/>
      <c r="N20"/>
      <c r="O20"/>
      <c r="Q20" s="15"/>
      <c r="R20" s="15"/>
      <c r="S20" s="15"/>
      <c r="T20" s="15"/>
      <c r="U20" s="15"/>
      <c r="V20" s="15"/>
    </row>
    <row r="21" spans="1:22" s="27" customFormat="1" x14ac:dyDescent="0.3">
      <c r="A21" s="26">
        <v>71</v>
      </c>
      <c r="B21" s="45">
        <v>6613.3521000000001</v>
      </c>
      <c r="C21" s="45">
        <v>6682.2474000000002</v>
      </c>
      <c r="D21" s="37">
        <v>6613.6001999999999</v>
      </c>
      <c r="E21" s="37">
        <v>6701.4161999999997</v>
      </c>
      <c r="F21" s="37">
        <v>87.815999999999804</v>
      </c>
      <c r="G21" s="40" t="b">
        <f t="shared" si="0"/>
        <v>1</v>
      </c>
      <c r="H21" s="37">
        <v>2.6206896305084229</v>
      </c>
      <c r="I21" s="40" t="b">
        <f t="shared" si="3"/>
        <v>1</v>
      </c>
      <c r="J21" s="37">
        <v>22.956642177692647</v>
      </c>
      <c r="K21" s="40" t="b">
        <f t="shared" si="4"/>
        <v>1</v>
      </c>
      <c r="L21"/>
      <c r="M21"/>
      <c r="N21"/>
      <c r="O21"/>
      <c r="Q21" s="15"/>
      <c r="R21" s="15"/>
      <c r="S21" s="15"/>
      <c r="T21" s="15"/>
      <c r="U21" s="15"/>
      <c r="V21" s="15"/>
    </row>
    <row r="22" spans="1:22" s="27" customFormat="1" x14ac:dyDescent="0.3">
      <c r="A22" s="26">
        <v>73</v>
      </c>
      <c r="B22" s="45">
        <v>6803.3901999999998</v>
      </c>
      <c r="C22" s="45">
        <v>6862.1848</v>
      </c>
      <c r="D22" s="37">
        <v>6803.6436000000003</v>
      </c>
      <c r="E22" s="37">
        <v>6864.3370999999997</v>
      </c>
      <c r="F22" s="37">
        <v>60.693499999999403</v>
      </c>
      <c r="G22" s="40" t="b">
        <f t="shared" si="0"/>
        <v>1</v>
      </c>
      <c r="H22" s="37">
        <v>3.2166666984558105</v>
      </c>
      <c r="I22" s="40" t="b">
        <f t="shared" si="3"/>
        <v>1</v>
      </c>
      <c r="J22" s="37">
        <v>28.675073742704864</v>
      </c>
      <c r="K22" s="40" t="b">
        <f t="shared" si="4"/>
        <v>1</v>
      </c>
      <c r="L22"/>
      <c r="M22"/>
      <c r="N22"/>
      <c r="O22"/>
      <c r="Q22" s="15"/>
      <c r="R22" s="15"/>
      <c r="S22" s="15"/>
      <c r="T22" s="15"/>
      <c r="U22" s="15"/>
      <c r="V22" s="15"/>
    </row>
    <row r="23" spans="1:22" s="27" customFormat="1" x14ac:dyDescent="0.3">
      <c r="A23" s="26">
        <v>75</v>
      </c>
      <c r="B23" s="46">
        <v>6971.5577000000003</v>
      </c>
      <c r="C23" s="45">
        <v>7015.3294999999998</v>
      </c>
      <c r="D23" s="37">
        <v>6961.7421000000004</v>
      </c>
      <c r="E23" s="37">
        <v>7039.0923000000003</v>
      </c>
      <c r="F23" s="37">
        <v>77.350199999999859</v>
      </c>
      <c r="G23" s="40" t="b">
        <f t="shared" si="0"/>
        <v>1</v>
      </c>
      <c r="H23" s="37">
        <v>2.2105262279510498</v>
      </c>
      <c r="I23" s="40" t="b">
        <f t="shared" si="3"/>
        <v>1</v>
      </c>
      <c r="J23" s="37">
        <v>23.036606215593697</v>
      </c>
      <c r="K23" s="40" t="b">
        <f t="shared" si="4"/>
        <v>1</v>
      </c>
      <c r="L23"/>
      <c r="M23"/>
      <c r="N23"/>
      <c r="O23"/>
      <c r="Q23" s="15"/>
      <c r="R23" s="15"/>
      <c r="S23" s="15"/>
      <c r="T23" s="15"/>
      <c r="U23" s="15"/>
      <c r="V23" s="15"/>
    </row>
    <row r="24" spans="1:22" s="27" customFormat="1" x14ac:dyDescent="0.3">
      <c r="A24" s="26">
        <v>77</v>
      </c>
      <c r="B24" s="45">
        <v>7134.3280999999997</v>
      </c>
      <c r="C24" s="45">
        <v>7195.6151</v>
      </c>
      <c r="D24" s="37">
        <v>7134.4547000000002</v>
      </c>
      <c r="E24" s="37">
        <v>7212.6827999999996</v>
      </c>
      <c r="F24" s="37">
        <v>78.228099999999358</v>
      </c>
      <c r="G24" s="40" t="b">
        <f t="shared" si="0"/>
        <v>1</v>
      </c>
      <c r="H24" s="37">
        <v>2.8311688899993896</v>
      </c>
      <c r="I24" s="40" t="b">
        <f t="shared" si="3"/>
        <v>1</v>
      </c>
      <c r="J24" s="37">
        <v>23.186744625182058</v>
      </c>
      <c r="K24" s="40" t="b">
        <f t="shared" si="4"/>
        <v>1</v>
      </c>
      <c r="L24"/>
      <c r="M24"/>
      <c r="N24"/>
      <c r="O24"/>
      <c r="Q24" s="15"/>
      <c r="R24" s="15"/>
      <c r="S24" s="15"/>
      <c r="T24" s="15"/>
      <c r="U24" s="15"/>
      <c r="V24" s="15"/>
    </row>
    <row r="25" spans="1:22" s="27" customFormat="1" x14ac:dyDescent="0.3">
      <c r="A25" s="26">
        <v>79</v>
      </c>
      <c r="B25" s="45">
        <v>7310.1862000000001</v>
      </c>
      <c r="C25" s="45">
        <v>7361.4897000000001</v>
      </c>
      <c r="D25" s="37">
        <v>7310.6647000000003</v>
      </c>
      <c r="E25" s="37">
        <v>7365.1909999999998</v>
      </c>
      <c r="F25" s="37">
        <v>54.526299999999537</v>
      </c>
      <c r="G25" s="40" t="b">
        <f t="shared" si="0"/>
        <v>1</v>
      </c>
      <c r="H25" s="37">
        <v>3.0370371341705322</v>
      </c>
      <c r="I25" s="40" t="b">
        <f t="shared" si="3"/>
        <v>1</v>
      </c>
      <c r="J25" s="37">
        <v>22.825801307547483</v>
      </c>
      <c r="K25" s="40" t="b">
        <f t="shared" si="4"/>
        <v>1</v>
      </c>
      <c r="L25"/>
      <c r="M25"/>
      <c r="N25"/>
      <c r="O25"/>
      <c r="Q25" s="15"/>
      <c r="R25" s="15"/>
      <c r="S25" s="15"/>
      <c r="T25" s="15"/>
      <c r="U25" s="15"/>
      <c r="V25" s="15"/>
    </row>
    <row r="26" spans="1:22" s="27" customFormat="1" x14ac:dyDescent="0.3">
      <c r="A26" s="26">
        <v>80</v>
      </c>
      <c r="D26" s="37">
        <v>7459.5037000000002</v>
      </c>
      <c r="E26" s="37">
        <v>7509.5778</v>
      </c>
      <c r="F26" s="37">
        <v>50.074099999999817</v>
      </c>
      <c r="G26" s="40" t="b">
        <f t="shared" si="0"/>
        <v>1</v>
      </c>
      <c r="H26" s="37">
        <v>3.6600000858306885</v>
      </c>
      <c r="I26" s="40" t="b">
        <f t="shared" si="3"/>
        <v>1</v>
      </c>
      <c r="J26" s="37">
        <v>40.553659956034288</v>
      </c>
      <c r="K26" s="40" t="b">
        <f t="shared" si="4"/>
        <v>1</v>
      </c>
      <c r="L26"/>
      <c r="M26"/>
      <c r="N26"/>
      <c r="O26"/>
      <c r="Q26" s="15"/>
      <c r="R26" s="15"/>
      <c r="S26" s="15"/>
      <c r="T26" s="15"/>
      <c r="U26" s="15"/>
      <c r="V26" s="15"/>
    </row>
    <row r="27" spans="1:22" s="27" customFormat="1" x14ac:dyDescent="0.3">
      <c r="A27" s="26"/>
      <c r="F27"/>
      <c r="G27"/>
      <c r="H27"/>
      <c r="I27"/>
      <c r="J27"/>
      <c r="K27"/>
      <c r="L27"/>
      <c r="M27"/>
      <c r="N27"/>
      <c r="O27"/>
      <c r="Q27" s="15"/>
      <c r="R27" s="15"/>
      <c r="S27" s="15"/>
      <c r="T27" s="15"/>
      <c r="U27" s="15"/>
      <c r="V27" s="15"/>
    </row>
    <row r="28" spans="1:22" s="27" customFormat="1" x14ac:dyDescent="0.3">
      <c r="A28" s="26"/>
      <c r="F28"/>
      <c r="G28"/>
      <c r="H28"/>
      <c r="I28"/>
      <c r="J28"/>
      <c r="K28"/>
      <c r="L28"/>
      <c r="M28"/>
      <c r="N28"/>
      <c r="O28"/>
      <c r="Q28" s="15"/>
      <c r="R28" s="15"/>
      <c r="S28" s="15"/>
      <c r="T28" s="15"/>
      <c r="U28" s="15"/>
      <c r="V28" s="15"/>
    </row>
    <row r="29" spans="1:22" s="27" customFormat="1" x14ac:dyDescent="0.3">
      <c r="A29" s="26"/>
      <c r="F29"/>
      <c r="G29"/>
      <c r="H29"/>
      <c r="I29"/>
      <c r="J29"/>
      <c r="K29"/>
      <c r="L29"/>
      <c r="M29"/>
      <c r="N29"/>
      <c r="O29"/>
      <c r="Q29" s="15"/>
      <c r="R29" s="15"/>
      <c r="S29" s="15"/>
      <c r="T29" s="15"/>
      <c r="U29" s="15"/>
      <c r="V29" s="15"/>
    </row>
    <row r="30" spans="1:22" s="27" customFormat="1" x14ac:dyDescent="0.3">
      <c r="A30" s="26"/>
      <c r="F30"/>
      <c r="G30"/>
      <c r="H30"/>
      <c r="I30"/>
      <c r="J30"/>
      <c r="K30"/>
      <c r="L30"/>
      <c r="M30"/>
      <c r="N30"/>
      <c r="O30"/>
      <c r="Q30" s="15"/>
      <c r="R30" s="15"/>
      <c r="S30" s="15"/>
      <c r="T30" s="15"/>
      <c r="U30" s="15"/>
      <c r="V30" s="15"/>
    </row>
    <row r="31" spans="1:22" s="27" customFormat="1" x14ac:dyDescent="0.3">
      <c r="A31" s="26"/>
      <c r="F31"/>
      <c r="G31"/>
      <c r="H31"/>
      <c r="I31"/>
      <c r="J31"/>
      <c r="K31"/>
      <c r="L31"/>
      <c r="M31"/>
      <c r="N31"/>
      <c r="O31"/>
      <c r="Q31" s="15"/>
      <c r="R31" s="15"/>
      <c r="S31" s="15"/>
      <c r="T31" s="15"/>
      <c r="U31" s="15"/>
      <c r="V31" s="15"/>
    </row>
    <row r="32" spans="1:22" s="27" customFormat="1" x14ac:dyDescent="0.3">
      <c r="A32" s="26"/>
      <c r="F32"/>
      <c r="G32"/>
      <c r="H32"/>
      <c r="I32"/>
      <c r="J32"/>
      <c r="K32"/>
      <c r="L32"/>
      <c r="M32"/>
      <c r="N32"/>
      <c r="O32"/>
      <c r="Q32" s="15"/>
      <c r="R32" s="15"/>
      <c r="S32" s="15"/>
      <c r="T32" s="15"/>
      <c r="U32" s="15"/>
      <c r="V32" s="15"/>
    </row>
    <row r="33" spans="1:22" s="27" customFormat="1" x14ac:dyDescent="0.3">
      <c r="A33" s="26"/>
      <c r="F33"/>
      <c r="G33"/>
      <c r="H33"/>
      <c r="I33"/>
      <c r="J33"/>
      <c r="K33"/>
      <c r="L33"/>
      <c r="M33"/>
      <c r="N33"/>
      <c r="O33"/>
      <c r="Q33" s="15"/>
      <c r="R33" s="15"/>
      <c r="S33" s="15"/>
      <c r="T33" s="15"/>
      <c r="U33" s="15"/>
      <c r="V33" s="15"/>
    </row>
    <row r="34" spans="1:22" s="27" customFormat="1" x14ac:dyDescent="0.3">
      <c r="A34" s="26"/>
      <c r="F34"/>
      <c r="G34"/>
      <c r="H34"/>
      <c r="I34"/>
      <c r="J34"/>
      <c r="K34"/>
      <c r="L34"/>
      <c r="M34"/>
      <c r="N34"/>
      <c r="O34"/>
      <c r="Q34" s="15"/>
      <c r="R34" s="15"/>
      <c r="S34" s="15"/>
      <c r="T34" s="15"/>
      <c r="U34" s="15"/>
      <c r="V34" s="15"/>
    </row>
    <row r="35" spans="1:22" s="27" customFormat="1" x14ac:dyDescent="0.3">
      <c r="A35" s="26"/>
      <c r="F35"/>
      <c r="G35"/>
      <c r="H35"/>
      <c r="I35"/>
      <c r="J35"/>
      <c r="K35"/>
      <c r="L35"/>
      <c r="M35"/>
      <c r="N35"/>
      <c r="O35"/>
      <c r="Q35" s="15"/>
      <c r="R35" s="15"/>
      <c r="S35" s="15"/>
      <c r="T35" s="15"/>
      <c r="U35" s="15"/>
      <c r="V35" s="15"/>
    </row>
    <row r="36" spans="1:22" s="27" customFormat="1" x14ac:dyDescent="0.3">
      <c r="A36" s="26"/>
      <c r="F36"/>
      <c r="G36"/>
      <c r="H36"/>
      <c r="I36"/>
      <c r="J36"/>
      <c r="K36"/>
      <c r="L36"/>
      <c r="M36"/>
      <c r="N36"/>
      <c r="O36"/>
      <c r="Q36" s="15"/>
      <c r="R36" s="15"/>
      <c r="S36" s="15"/>
      <c r="T36" s="15"/>
      <c r="U36" s="15"/>
      <c r="V36" s="15"/>
    </row>
    <row r="37" spans="1:22" s="27" customFormat="1" x14ac:dyDescent="0.3">
      <c r="A37" s="26"/>
      <c r="F37"/>
      <c r="G37"/>
      <c r="H37"/>
      <c r="I37"/>
      <c r="J37"/>
      <c r="K37"/>
      <c r="L37"/>
      <c r="M37"/>
      <c r="N37"/>
      <c r="O37"/>
      <c r="Q37" s="15"/>
      <c r="R37" s="15"/>
      <c r="S37" s="15"/>
      <c r="T37" s="15"/>
      <c r="U37" s="15"/>
      <c r="V37" s="15"/>
    </row>
    <row r="38" spans="1:22" s="27" customFormat="1" x14ac:dyDescent="0.3">
      <c r="A38" s="26"/>
      <c r="F38"/>
      <c r="G38"/>
      <c r="H38"/>
      <c r="I38"/>
      <c r="J38"/>
      <c r="K38"/>
      <c r="L38"/>
      <c r="M38"/>
      <c r="N38"/>
      <c r="O38"/>
      <c r="Q38" s="15"/>
      <c r="R38" s="15"/>
      <c r="S38" s="15"/>
      <c r="T38" s="15"/>
      <c r="U38" s="15"/>
      <c r="V38" s="15"/>
    </row>
    <row r="39" spans="1:22" s="27" customFormat="1" x14ac:dyDescent="0.3">
      <c r="A39" s="26"/>
      <c r="F39"/>
      <c r="G39"/>
      <c r="H39"/>
      <c r="I39"/>
      <c r="J39"/>
      <c r="K39"/>
      <c r="L39"/>
      <c r="M39"/>
      <c r="N39"/>
      <c r="O39"/>
      <c r="Q39" s="15"/>
      <c r="R39" s="15"/>
      <c r="S39" s="15"/>
      <c r="T39" s="15"/>
      <c r="U39" s="15"/>
      <c r="V39" s="15"/>
    </row>
    <row r="40" spans="1:22" s="27" customFormat="1" x14ac:dyDescent="0.3">
      <c r="A40" s="26"/>
      <c r="F40"/>
      <c r="G40"/>
      <c r="H40"/>
      <c r="I40"/>
      <c r="J40"/>
      <c r="K40"/>
      <c r="L40"/>
      <c r="M40"/>
      <c r="N40"/>
      <c r="O40"/>
      <c r="Q40" s="15"/>
      <c r="R40" s="15"/>
      <c r="S40" s="15"/>
      <c r="T40" s="15"/>
      <c r="U40" s="15"/>
      <c r="V40" s="15"/>
    </row>
    <row r="41" spans="1:22" s="27" customFormat="1" x14ac:dyDescent="0.3">
      <c r="A41" s="26"/>
      <c r="F41"/>
      <c r="G41"/>
      <c r="H41"/>
      <c r="I41"/>
      <c r="J41"/>
      <c r="K41"/>
      <c r="L41"/>
      <c r="M41"/>
      <c r="N41"/>
      <c r="O41"/>
      <c r="Q41" s="15"/>
      <c r="R41" s="15"/>
      <c r="S41" s="15"/>
      <c r="T41" s="15"/>
      <c r="U41" s="15"/>
      <c r="V41" s="15"/>
    </row>
    <row r="42" spans="1:22" s="27" customFormat="1" x14ac:dyDescent="0.3">
      <c r="A42" s="26"/>
      <c r="F42"/>
      <c r="G42"/>
      <c r="H42"/>
      <c r="I42"/>
      <c r="J42"/>
      <c r="K42"/>
      <c r="L42"/>
      <c r="M42"/>
      <c r="N42"/>
      <c r="O42"/>
      <c r="Q42" s="15"/>
      <c r="R42" s="15"/>
      <c r="S42" s="15"/>
      <c r="T42" s="15"/>
      <c r="U42" s="15"/>
      <c r="V42" s="15"/>
    </row>
    <row r="43" spans="1:22" s="27" customFormat="1" x14ac:dyDescent="0.3">
      <c r="A43" s="26"/>
      <c r="F43"/>
      <c r="G43"/>
      <c r="H43"/>
      <c r="I43"/>
      <c r="J43"/>
      <c r="K43"/>
      <c r="L43"/>
      <c r="M43"/>
      <c r="N43"/>
      <c r="O43"/>
      <c r="Q43" s="15"/>
      <c r="R43" s="15"/>
      <c r="S43" s="15"/>
      <c r="T43" s="15"/>
      <c r="U43" s="15"/>
      <c r="V43" s="15"/>
    </row>
    <row r="44" spans="1:22" s="27" customFormat="1" x14ac:dyDescent="0.3">
      <c r="A44" s="26"/>
      <c r="F44"/>
      <c r="G44"/>
      <c r="H44"/>
      <c r="I44"/>
      <c r="J44"/>
      <c r="K44"/>
      <c r="L44"/>
      <c r="M44"/>
      <c r="N44"/>
      <c r="O44"/>
      <c r="Q44" s="15"/>
      <c r="R44" s="15"/>
      <c r="S44" s="15"/>
      <c r="T44" s="15"/>
      <c r="U44" s="15"/>
      <c r="V44" s="15"/>
    </row>
    <row r="45" spans="1:22" s="27" customFormat="1" x14ac:dyDescent="0.3">
      <c r="A45" s="26"/>
      <c r="F45"/>
      <c r="G45"/>
      <c r="H45"/>
      <c r="I45"/>
      <c r="J45"/>
      <c r="K45"/>
      <c r="L45"/>
      <c r="M45"/>
      <c r="N45"/>
      <c r="O45"/>
      <c r="Q45" s="15"/>
      <c r="R45" s="15"/>
      <c r="S45" s="15"/>
      <c r="T45" s="15"/>
      <c r="U45" s="15"/>
      <c r="V45" s="15"/>
    </row>
    <row r="46" spans="1:22" s="27" customFormat="1" x14ac:dyDescent="0.3">
      <c r="A46" s="26"/>
      <c r="F46"/>
      <c r="G46"/>
      <c r="H46"/>
      <c r="I46"/>
      <c r="J46"/>
      <c r="K46"/>
      <c r="L46"/>
      <c r="M46"/>
      <c r="N46"/>
      <c r="O46"/>
      <c r="Q46" s="15"/>
      <c r="R46" s="15"/>
      <c r="S46" s="15"/>
      <c r="T46" s="15"/>
      <c r="U46" s="15"/>
      <c r="V46" s="15"/>
    </row>
    <row r="47" spans="1:22" s="27" customFormat="1" x14ac:dyDescent="0.3">
      <c r="A47" s="26"/>
      <c r="F47"/>
      <c r="G47"/>
      <c r="H47"/>
      <c r="I47"/>
      <c r="J47"/>
      <c r="K47"/>
      <c r="L47"/>
      <c r="M47"/>
      <c r="N47"/>
      <c r="O47"/>
      <c r="Q47" s="15"/>
      <c r="R47" s="15"/>
      <c r="S47" s="15"/>
      <c r="T47" s="15"/>
      <c r="U47" s="15"/>
      <c r="V47" s="15"/>
    </row>
    <row r="48" spans="1:22" s="27" customFormat="1" x14ac:dyDescent="0.3">
      <c r="A48" s="26"/>
      <c r="F48"/>
      <c r="G48"/>
      <c r="H48"/>
      <c r="I48"/>
      <c r="J48"/>
      <c r="K48"/>
      <c r="L48"/>
      <c r="M48"/>
      <c r="N48"/>
      <c r="O48"/>
      <c r="Q48" s="15"/>
      <c r="R48" s="15"/>
      <c r="S48" s="15"/>
      <c r="T48" s="15"/>
      <c r="U48" s="15"/>
      <c r="V48" s="15"/>
    </row>
    <row r="49" spans="1:22" s="27" customFormat="1" x14ac:dyDescent="0.3">
      <c r="A49" s="26"/>
      <c r="F49"/>
      <c r="G49"/>
      <c r="H49"/>
      <c r="I49"/>
      <c r="J49"/>
      <c r="K49"/>
      <c r="L49"/>
      <c r="M49"/>
      <c r="N49"/>
      <c r="O49"/>
      <c r="Q49" s="15"/>
      <c r="R49" s="15"/>
      <c r="S49" s="15"/>
      <c r="T49" s="15"/>
      <c r="U49" s="15"/>
      <c r="V49" s="15"/>
    </row>
    <row r="50" spans="1:22" s="27" customFormat="1" x14ac:dyDescent="0.3">
      <c r="A50" s="26"/>
      <c r="F50"/>
      <c r="G50"/>
      <c r="H50"/>
      <c r="I50"/>
      <c r="J50"/>
      <c r="K50"/>
      <c r="L50"/>
      <c r="M50"/>
      <c r="N50"/>
      <c r="O50"/>
      <c r="Q50" s="15"/>
      <c r="R50" s="15"/>
      <c r="S50" s="15"/>
      <c r="T50" s="15"/>
      <c r="U50" s="15"/>
      <c r="V50" s="15"/>
    </row>
    <row r="51" spans="1:22" s="27" customFormat="1" x14ac:dyDescent="0.3">
      <c r="A51" s="26"/>
      <c r="F51"/>
      <c r="G51"/>
      <c r="H51"/>
      <c r="I51"/>
      <c r="J51"/>
      <c r="K51"/>
      <c r="L51"/>
      <c r="M51"/>
      <c r="N51"/>
      <c r="O51"/>
      <c r="Q51" s="15"/>
      <c r="R51" s="15"/>
      <c r="S51" s="15"/>
      <c r="T51" s="15"/>
      <c r="U51" s="15"/>
      <c r="V51" s="15"/>
    </row>
    <row r="52" spans="1:22" s="27" customFormat="1" x14ac:dyDescent="0.3">
      <c r="A52" s="26"/>
      <c r="F52"/>
      <c r="G52"/>
      <c r="H52"/>
      <c r="I52"/>
      <c r="J52"/>
      <c r="K52"/>
      <c r="L52"/>
      <c r="M52"/>
      <c r="N52"/>
      <c r="O52"/>
      <c r="Q52" s="15"/>
      <c r="R52" s="15"/>
      <c r="S52" s="15"/>
      <c r="T52" s="15"/>
      <c r="U52" s="15"/>
      <c r="V52" s="15"/>
    </row>
    <row r="53" spans="1:22" s="27" customFormat="1" x14ac:dyDescent="0.3">
      <c r="A53" s="26"/>
      <c r="F53"/>
      <c r="G53"/>
      <c r="H53"/>
      <c r="I53"/>
      <c r="J53"/>
      <c r="K53"/>
      <c r="L53"/>
      <c r="M53"/>
      <c r="N53"/>
      <c r="O53"/>
      <c r="Q53" s="15"/>
      <c r="R53" s="15"/>
      <c r="S53" s="15"/>
      <c r="T53" s="15"/>
      <c r="U53" s="15"/>
      <c r="V53" s="15"/>
    </row>
    <row r="54" spans="1:22" s="27" customFormat="1" x14ac:dyDescent="0.3">
      <c r="A54" s="26"/>
      <c r="F54"/>
      <c r="G54"/>
      <c r="H54"/>
      <c r="I54"/>
      <c r="J54"/>
      <c r="K54"/>
      <c r="L54"/>
      <c r="M54"/>
      <c r="N54"/>
      <c r="O54"/>
      <c r="Q54" s="15"/>
      <c r="R54" s="15"/>
      <c r="S54" s="15"/>
      <c r="T54" s="15"/>
      <c r="U54" s="15"/>
      <c r="V54" s="15"/>
    </row>
    <row r="55" spans="1:22" s="27" customFormat="1" x14ac:dyDescent="0.3">
      <c r="A55" s="26"/>
      <c r="F55"/>
      <c r="G55"/>
      <c r="H55"/>
      <c r="I55"/>
      <c r="J55"/>
      <c r="K55"/>
      <c r="L55"/>
      <c r="M55"/>
      <c r="N55"/>
      <c r="O55"/>
      <c r="Q55" s="15"/>
      <c r="R55" s="15"/>
      <c r="S55" s="15"/>
      <c r="T55" s="15"/>
      <c r="U55" s="15"/>
      <c r="V55" s="15"/>
    </row>
    <row r="56" spans="1:22" s="27" customFormat="1" x14ac:dyDescent="0.3">
      <c r="A56" s="26"/>
      <c r="F56"/>
      <c r="G56"/>
      <c r="H56"/>
      <c r="I56"/>
      <c r="J56"/>
      <c r="K56"/>
      <c r="L56"/>
      <c r="M56"/>
      <c r="N56"/>
      <c r="O56"/>
      <c r="Q56" s="15"/>
      <c r="R56" s="15"/>
      <c r="S56" s="15"/>
      <c r="T56" s="15"/>
      <c r="U56" s="15"/>
      <c r="V56" s="15"/>
    </row>
    <row r="57" spans="1:22" s="27" customFormat="1" x14ac:dyDescent="0.3">
      <c r="A57" s="26"/>
      <c r="F57"/>
      <c r="G57"/>
      <c r="H57"/>
      <c r="I57"/>
      <c r="J57"/>
      <c r="K57"/>
      <c r="L57"/>
      <c r="M57"/>
      <c r="N57"/>
      <c r="O57"/>
      <c r="Q57" s="15"/>
      <c r="R57" s="15"/>
      <c r="S57" s="15"/>
      <c r="T57" s="15"/>
      <c r="U57" s="15"/>
      <c r="V57" s="15"/>
    </row>
    <row r="58" spans="1:22" s="27" customFormat="1" x14ac:dyDescent="0.3">
      <c r="A58" s="26"/>
      <c r="F58"/>
      <c r="G58"/>
      <c r="H58"/>
      <c r="I58"/>
      <c r="J58"/>
      <c r="K58"/>
      <c r="L58"/>
      <c r="M58"/>
      <c r="N58"/>
      <c r="O58"/>
      <c r="Q58" s="15"/>
      <c r="R58" s="15"/>
      <c r="S58" s="15"/>
      <c r="T58" s="15"/>
      <c r="U58" s="15"/>
      <c r="V58" s="15"/>
    </row>
    <row r="59" spans="1:22" s="27" customFormat="1" x14ac:dyDescent="0.3">
      <c r="A59" s="26"/>
      <c r="F59"/>
      <c r="G59"/>
      <c r="H59"/>
      <c r="I59"/>
      <c r="J59"/>
      <c r="K59"/>
      <c r="L59"/>
      <c r="M59"/>
      <c r="N59"/>
      <c r="O59"/>
      <c r="Q59" s="15"/>
      <c r="R59" s="15"/>
      <c r="S59" s="15"/>
      <c r="T59" s="15"/>
      <c r="U59" s="15"/>
      <c r="V59" s="15"/>
    </row>
    <row r="60" spans="1:22" s="27" customFormat="1" x14ac:dyDescent="0.3">
      <c r="A60" s="26"/>
      <c r="F60"/>
      <c r="G60"/>
      <c r="H60"/>
      <c r="I60"/>
      <c r="J60"/>
      <c r="K60"/>
      <c r="L60"/>
      <c r="M60"/>
      <c r="N60"/>
      <c r="O60"/>
      <c r="Q60" s="15"/>
      <c r="R60" s="15"/>
      <c r="S60" s="15"/>
      <c r="T60" s="15"/>
      <c r="U60" s="15"/>
      <c r="V60" s="15"/>
    </row>
    <row r="61" spans="1:22" s="27" customFormat="1" x14ac:dyDescent="0.3">
      <c r="A61" s="26"/>
      <c r="F61"/>
      <c r="G61"/>
      <c r="H61"/>
      <c r="I61"/>
      <c r="J61"/>
      <c r="K61"/>
      <c r="L61"/>
      <c r="M61"/>
      <c r="N61"/>
      <c r="O61"/>
      <c r="Q61" s="15"/>
      <c r="R61" s="15"/>
      <c r="S61" s="15"/>
      <c r="T61" s="15"/>
      <c r="U61" s="15"/>
      <c r="V61" s="15"/>
    </row>
    <row r="62" spans="1:22" s="27" customFormat="1" x14ac:dyDescent="0.3">
      <c r="A62" s="26"/>
      <c r="F62"/>
      <c r="G62"/>
      <c r="H62"/>
      <c r="I62"/>
      <c r="J62"/>
      <c r="K62"/>
      <c r="L62"/>
      <c r="M62"/>
      <c r="N62"/>
      <c r="O62"/>
      <c r="Q62" s="15"/>
      <c r="R62" s="15"/>
      <c r="S62" s="15"/>
      <c r="T62" s="15"/>
      <c r="U62" s="15"/>
      <c r="V62" s="15"/>
    </row>
    <row r="63" spans="1:22" s="27" customFormat="1" x14ac:dyDescent="0.3">
      <c r="A63" s="26"/>
      <c r="F63"/>
      <c r="G63"/>
      <c r="H63"/>
      <c r="I63"/>
      <c r="J63"/>
      <c r="K63"/>
      <c r="L63"/>
      <c r="M63"/>
      <c r="N63"/>
      <c r="O63"/>
      <c r="Q63" s="15"/>
      <c r="R63" s="15"/>
      <c r="S63" s="15"/>
      <c r="T63" s="15"/>
      <c r="U63" s="15"/>
      <c r="V63" s="15"/>
    </row>
    <row r="64" spans="1:22" s="27" customFormat="1" x14ac:dyDescent="0.3">
      <c r="A64" s="26"/>
      <c r="F64"/>
      <c r="G64"/>
      <c r="H64"/>
      <c r="I64"/>
      <c r="J64"/>
      <c r="K64"/>
      <c r="L64"/>
      <c r="M64"/>
      <c r="N64"/>
      <c r="O64"/>
      <c r="Q64" s="15"/>
      <c r="R64" s="15"/>
      <c r="S64" s="15"/>
      <c r="T64" s="15"/>
      <c r="U64" s="15"/>
      <c r="V64" s="15"/>
    </row>
    <row r="65" spans="1:22" s="27" customFormat="1" x14ac:dyDescent="0.3">
      <c r="A65" s="26"/>
      <c r="F65"/>
      <c r="G65"/>
      <c r="H65"/>
      <c r="I65"/>
      <c r="J65"/>
      <c r="K65"/>
      <c r="L65"/>
      <c r="M65"/>
      <c r="N65"/>
      <c r="O65"/>
      <c r="Q65" s="15"/>
      <c r="R65" s="15"/>
      <c r="S65" s="15"/>
      <c r="T65" s="15"/>
      <c r="U65" s="15"/>
      <c r="V65" s="15"/>
    </row>
    <row r="66" spans="1:22" s="27" customFormat="1" x14ac:dyDescent="0.3">
      <c r="A66" s="26"/>
      <c r="F66"/>
      <c r="G66"/>
      <c r="H66"/>
      <c r="I66"/>
      <c r="J66"/>
      <c r="K66"/>
      <c r="L66"/>
      <c r="M66"/>
      <c r="N66"/>
      <c r="O66"/>
      <c r="Q66" s="15"/>
      <c r="R66" s="15"/>
      <c r="S66" s="15"/>
      <c r="T66" s="15"/>
      <c r="U66" s="15"/>
      <c r="V66" s="15"/>
    </row>
    <row r="67" spans="1:22" s="27" customFormat="1" x14ac:dyDescent="0.3">
      <c r="A67" s="26"/>
      <c r="F67"/>
      <c r="G67"/>
      <c r="H67"/>
      <c r="I67"/>
      <c r="J67"/>
      <c r="K67"/>
      <c r="L67"/>
      <c r="M67"/>
      <c r="N67"/>
      <c r="O67"/>
      <c r="Q67" s="15"/>
      <c r="R67" s="15"/>
      <c r="S67" s="15"/>
      <c r="T67" s="15"/>
      <c r="U67" s="15"/>
      <c r="V67" s="15"/>
    </row>
    <row r="68" spans="1:22" s="27" customFormat="1" x14ac:dyDescent="0.3">
      <c r="A68" s="26"/>
      <c r="F68"/>
      <c r="G68"/>
      <c r="H68"/>
      <c r="I68"/>
      <c r="J68"/>
      <c r="K68"/>
      <c r="L68"/>
      <c r="M68"/>
      <c r="N68"/>
      <c r="O68"/>
      <c r="Q68" s="15"/>
      <c r="R68" s="15"/>
      <c r="S68" s="15"/>
      <c r="T68" s="15"/>
      <c r="U68" s="15"/>
      <c r="V68" s="15"/>
    </row>
    <row r="69" spans="1:22" s="27" customFormat="1" x14ac:dyDescent="0.3">
      <c r="A69" s="26"/>
      <c r="F69"/>
      <c r="G69"/>
      <c r="H69"/>
      <c r="I69"/>
      <c r="J69"/>
      <c r="K69"/>
      <c r="L69"/>
      <c r="M69"/>
      <c r="N69"/>
      <c r="O69"/>
      <c r="Q69" s="15"/>
      <c r="R69" s="15"/>
      <c r="S69" s="15"/>
      <c r="T69" s="15"/>
      <c r="U69" s="15"/>
      <c r="V69" s="15"/>
    </row>
    <row r="70" spans="1:22" s="27" customFormat="1" x14ac:dyDescent="0.3">
      <c r="A70" s="26"/>
      <c r="F70"/>
      <c r="G70"/>
      <c r="H70"/>
      <c r="I70"/>
      <c r="J70"/>
      <c r="K70"/>
      <c r="L70"/>
      <c r="M70"/>
      <c r="N70"/>
      <c r="O70"/>
      <c r="Q70" s="15"/>
      <c r="R70" s="15"/>
      <c r="S70" s="15"/>
      <c r="T70" s="15"/>
      <c r="U70" s="15"/>
      <c r="V70" s="15"/>
    </row>
    <row r="71" spans="1:22" s="27" customFormat="1" x14ac:dyDescent="0.3">
      <c r="A71" s="26"/>
      <c r="F71"/>
      <c r="G71"/>
      <c r="H71"/>
      <c r="I71"/>
      <c r="J71"/>
      <c r="K71"/>
      <c r="L71"/>
      <c r="M71"/>
      <c r="N71"/>
      <c r="O71"/>
      <c r="Q71" s="15"/>
      <c r="R71" s="15"/>
      <c r="S71" s="15"/>
      <c r="T71" s="15"/>
      <c r="U71" s="15"/>
      <c r="V71" s="15"/>
    </row>
    <row r="72" spans="1:22" s="27" customFormat="1" x14ac:dyDescent="0.3">
      <c r="A72" s="26"/>
      <c r="F72"/>
      <c r="G72"/>
      <c r="H72"/>
      <c r="I72"/>
      <c r="J72"/>
      <c r="K72"/>
      <c r="L72"/>
      <c r="M72"/>
      <c r="N72"/>
      <c r="O72"/>
      <c r="Q72" s="15"/>
      <c r="R72" s="15"/>
      <c r="S72" s="15"/>
      <c r="T72" s="15"/>
      <c r="U72" s="15"/>
      <c r="V72" s="15"/>
    </row>
    <row r="73" spans="1:22" s="27" customFormat="1" x14ac:dyDescent="0.3">
      <c r="A73" s="26"/>
      <c r="F73"/>
      <c r="G73"/>
      <c r="H73"/>
      <c r="I73"/>
      <c r="J73"/>
      <c r="K73"/>
      <c r="L73"/>
      <c r="M73"/>
      <c r="N73"/>
      <c r="O73"/>
      <c r="Q73" s="15"/>
      <c r="R73" s="15"/>
      <c r="S73" s="15"/>
      <c r="T73" s="15"/>
      <c r="U73" s="15"/>
      <c r="V73" s="15"/>
    </row>
    <row r="74" spans="1:22" s="27" customFormat="1" x14ac:dyDescent="0.3">
      <c r="A74" s="26"/>
      <c r="F74"/>
      <c r="G74"/>
      <c r="H74"/>
      <c r="I74"/>
      <c r="J74"/>
      <c r="K74"/>
      <c r="L74"/>
      <c r="M74"/>
      <c r="N74"/>
      <c r="O74"/>
      <c r="Q74" s="15"/>
      <c r="R74" s="15"/>
      <c r="S74" s="15"/>
      <c r="T74" s="15"/>
      <c r="U74" s="15"/>
      <c r="V74" s="15"/>
    </row>
    <row r="75" spans="1:22" s="27" customFormat="1" x14ac:dyDescent="0.3">
      <c r="A75" s="26"/>
      <c r="F75"/>
      <c r="G75"/>
      <c r="H75"/>
      <c r="I75"/>
      <c r="J75"/>
      <c r="K75"/>
      <c r="L75"/>
      <c r="M75"/>
      <c r="N75"/>
      <c r="O75"/>
      <c r="Q75" s="15"/>
      <c r="R75" s="15"/>
      <c r="S75" s="15"/>
      <c r="T75" s="15"/>
      <c r="U75" s="15"/>
      <c r="V75" s="15"/>
    </row>
    <row r="76" spans="1:22" s="27" customFormat="1" x14ac:dyDescent="0.3">
      <c r="A76" s="26"/>
      <c r="F76"/>
      <c r="G76"/>
      <c r="H76"/>
      <c r="I76"/>
      <c r="J76"/>
      <c r="K76"/>
      <c r="L76"/>
      <c r="M76"/>
      <c r="N76"/>
      <c r="O76"/>
      <c r="Q76" s="15"/>
      <c r="R76" s="15"/>
      <c r="S76" s="15"/>
      <c r="T76" s="15"/>
      <c r="U76" s="15"/>
      <c r="V76" s="15"/>
    </row>
    <row r="77" spans="1:22" s="27" customFormat="1" x14ac:dyDescent="0.3">
      <c r="A77" s="26"/>
      <c r="F77"/>
      <c r="G77"/>
      <c r="H77"/>
      <c r="I77"/>
      <c r="J77"/>
      <c r="K77"/>
      <c r="L77"/>
      <c r="M77"/>
      <c r="N77"/>
      <c r="O77"/>
      <c r="Q77" s="15"/>
      <c r="R77" s="15"/>
      <c r="S77" s="15"/>
      <c r="T77" s="15"/>
      <c r="U77" s="15"/>
      <c r="V77" s="15"/>
    </row>
    <row r="78" spans="1:22" s="27" customFormat="1" x14ac:dyDescent="0.3">
      <c r="A78" s="26"/>
      <c r="F78"/>
      <c r="G78"/>
      <c r="H78"/>
      <c r="I78"/>
      <c r="J78"/>
      <c r="K78"/>
      <c r="L78"/>
      <c r="M78"/>
      <c r="N78"/>
      <c r="O78"/>
      <c r="Q78" s="15"/>
      <c r="R78" s="15"/>
      <c r="S78" s="15"/>
      <c r="T78" s="15"/>
      <c r="U78" s="15"/>
      <c r="V78" s="15"/>
    </row>
    <row r="79" spans="1:22" s="27" customFormat="1" x14ac:dyDescent="0.3">
      <c r="A79" s="26"/>
      <c r="F79"/>
      <c r="G79"/>
      <c r="H79"/>
      <c r="I79"/>
      <c r="J79"/>
      <c r="K79"/>
      <c r="L79"/>
      <c r="M79"/>
      <c r="N79"/>
      <c r="O79"/>
      <c r="Q79" s="15"/>
      <c r="R79" s="15"/>
      <c r="S79" s="15"/>
      <c r="T79" s="15"/>
      <c r="U79" s="15"/>
      <c r="V79" s="15"/>
    </row>
    <row r="80" spans="1:22" s="27" customFormat="1" x14ac:dyDescent="0.3">
      <c r="A80" s="26"/>
      <c r="F80"/>
      <c r="G80"/>
      <c r="H80"/>
      <c r="I80"/>
      <c r="J80"/>
      <c r="K80"/>
      <c r="L80"/>
      <c r="M80"/>
      <c r="N80"/>
      <c r="O80"/>
      <c r="Q80" s="15"/>
      <c r="R80" s="15"/>
      <c r="S80" s="15"/>
      <c r="T80" s="15"/>
      <c r="U80" s="15"/>
      <c r="V80" s="15"/>
    </row>
    <row r="81" spans="1:22" s="27" customFormat="1" x14ac:dyDescent="0.3">
      <c r="A81" s="26"/>
      <c r="F81"/>
      <c r="G81"/>
      <c r="H81"/>
      <c r="I81"/>
      <c r="J81"/>
      <c r="K81"/>
      <c r="L81"/>
      <c r="M81"/>
      <c r="N81"/>
      <c r="O81"/>
      <c r="Q81" s="15"/>
      <c r="R81" s="15"/>
      <c r="S81" s="15"/>
      <c r="T81" s="15"/>
      <c r="U81" s="15"/>
      <c r="V81" s="15"/>
    </row>
    <row r="82" spans="1:22" s="27" customFormat="1" x14ac:dyDescent="0.3">
      <c r="A82" s="26"/>
      <c r="F82"/>
      <c r="G82"/>
      <c r="H82"/>
      <c r="I82"/>
      <c r="J82"/>
      <c r="K82"/>
      <c r="L82"/>
      <c r="M82"/>
      <c r="N82"/>
      <c r="O82"/>
      <c r="Q82" s="15"/>
      <c r="R82" s="15"/>
      <c r="S82" s="15"/>
      <c r="T82" s="15"/>
      <c r="U82" s="15"/>
      <c r="V82" s="15"/>
    </row>
    <row r="83" spans="1:22" s="27" customFormat="1" x14ac:dyDescent="0.3">
      <c r="A83" s="26"/>
      <c r="F83"/>
      <c r="G83"/>
      <c r="H83"/>
      <c r="I83"/>
      <c r="J83"/>
      <c r="K83"/>
      <c r="L83"/>
      <c r="M83"/>
      <c r="N83"/>
      <c r="O83"/>
      <c r="Q83" s="15"/>
      <c r="R83" s="15"/>
      <c r="S83" s="15"/>
      <c r="T83" s="15"/>
      <c r="U83" s="15"/>
      <c r="V83" s="15"/>
    </row>
    <row r="84" spans="1:22" s="27" customFormat="1" x14ac:dyDescent="0.3">
      <c r="A84" s="26"/>
      <c r="F84"/>
      <c r="G84"/>
      <c r="H84"/>
      <c r="I84"/>
      <c r="J84"/>
      <c r="K84"/>
      <c r="L84"/>
      <c r="M84"/>
      <c r="N84"/>
      <c r="O84"/>
      <c r="Q84" s="15"/>
      <c r="R84" s="15"/>
      <c r="S84" s="15"/>
      <c r="T84" s="15"/>
      <c r="U84" s="15"/>
      <c r="V84" s="15"/>
    </row>
    <row r="85" spans="1:22" s="27" customFormat="1" x14ac:dyDescent="0.3">
      <c r="A85" s="26"/>
      <c r="F85"/>
      <c r="G85"/>
      <c r="H85"/>
      <c r="I85"/>
      <c r="J85"/>
      <c r="K85"/>
      <c r="L85"/>
      <c r="M85"/>
      <c r="N85"/>
      <c r="O85"/>
      <c r="Q85" s="15"/>
      <c r="R85" s="15"/>
      <c r="S85" s="15"/>
      <c r="T85" s="15"/>
      <c r="U85" s="15"/>
      <c r="V85" s="15"/>
    </row>
    <row r="86" spans="1:22" s="27" customFormat="1" x14ac:dyDescent="0.3">
      <c r="A86" s="26"/>
      <c r="F86"/>
      <c r="G86"/>
      <c r="H86"/>
      <c r="I86"/>
      <c r="J86"/>
      <c r="K86"/>
      <c r="L86"/>
      <c r="M86"/>
      <c r="N86"/>
      <c r="O86"/>
      <c r="Q86" s="15"/>
      <c r="R86" s="15"/>
      <c r="S86" s="15"/>
      <c r="T86" s="15"/>
      <c r="U86" s="15"/>
      <c r="V86" s="15"/>
    </row>
    <row r="87" spans="1:22" s="27" customFormat="1" x14ac:dyDescent="0.3">
      <c r="A87" s="26"/>
      <c r="F87"/>
      <c r="G87"/>
      <c r="H87"/>
      <c r="I87"/>
      <c r="J87"/>
      <c r="K87"/>
      <c r="L87"/>
      <c r="M87"/>
      <c r="N87"/>
      <c r="O87"/>
      <c r="Q87" s="15"/>
      <c r="R87" s="15"/>
      <c r="S87" s="15"/>
      <c r="T87" s="15"/>
      <c r="U87" s="15"/>
      <c r="V87" s="15"/>
    </row>
    <row r="88" spans="1:22" s="27" customFormat="1" x14ac:dyDescent="0.3">
      <c r="A88" s="26"/>
      <c r="F88"/>
      <c r="G88"/>
      <c r="H88"/>
      <c r="I88"/>
      <c r="J88"/>
      <c r="K88"/>
      <c r="L88"/>
      <c r="M88"/>
      <c r="N88"/>
      <c r="O88"/>
      <c r="Q88" s="15"/>
      <c r="R88" s="15"/>
      <c r="S88" s="15"/>
      <c r="T88" s="15"/>
      <c r="U88" s="15"/>
      <c r="V88" s="15"/>
    </row>
    <row r="89" spans="1:22" s="27" customFormat="1" x14ac:dyDescent="0.3">
      <c r="A89" s="26"/>
      <c r="F89"/>
      <c r="G89"/>
      <c r="H89"/>
      <c r="I89"/>
      <c r="J89"/>
      <c r="K89"/>
      <c r="L89"/>
      <c r="M89"/>
      <c r="N89"/>
      <c r="O89"/>
      <c r="Q89" s="15"/>
      <c r="R89" s="15"/>
      <c r="S89" s="15"/>
      <c r="T89" s="15"/>
      <c r="U89" s="15"/>
      <c r="V89" s="15"/>
    </row>
    <row r="90" spans="1:22" s="27" customFormat="1" x14ac:dyDescent="0.3">
      <c r="A90" s="26"/>
      <c r="F90"/>
      <c r="G90"/>
      <c r="H90"/>
      <c r="I90"/>
      <c r="J90"/>
      <c r="K90"/>
      <c r="L90"/>
      <c r="M90"/>
      <c r="N90"/>
      <c r="O90"/>
      <c r="Q90" s="15"/>
      <c r="R90" s="15"/>
      <c r="S90" s="15"/>
      <c r="T90" s="15"/>
      <c r="U90" s="15"/>
      <c r="V90" s="15"/>
    </row>
    <row r="91" spans="1:22" s="27" customFormat="1" x14ac:dyDescent="0.3">
      <c r="A91" s="26"/>
      <c r="F91"/>
      <c r="G91"/>
      <c r="H91"/>
      <c r="I91"/>
      <c r="J91"/>
      <c r="K91"/>
      <c r="L91"/>
      <c r="M91"/>
      <c r="N91"/>
      <c r="O91"/>
      <c r="Q91" s="15"/>
      <c r="R91" s="15"/>
      <c r="S91" s="15"/>
      <c r="T91" s="15"/>
      <c r="U91" s="15"/>
      <c r="V91" s="15"/>
    </row>
    <row r="92" spans="1:22" s="27" customFormat="1" x14ac:dyDescent="0.3">
      <c r="A92" s="26"/>
      <c r="F92"/>
      <c r="G92"/>
      <c r="H92"/>
      <c r="I92"/>
      <c r="J92"/>
      <c r="K92"/>
      <c r="L92"/>
      <c r="M92"/>
      <c r="N92"/>
      <c r="O92"/>
      <c r="Q92" s="15"/>
      <c r="R92" s="15"/>
      <c r="S92" s="15"/>
      <c r="T92" s="15"/>
      <c r="U92" s="15"/>
      <c r="V92" s="15"/>
    </row>
    <row r="93" spans="1:22" s="27" customFormat="1" x14ac:dyDescent="0.3">
      <c r="A93" s="26"/>
      <c r="F93"/>
      <c r="G93"/>
      <c r="H93"/>
      <c r="I93"/>
      <c r="J93"/>
      <c r="K93"/>
      <c r="L93"/>
      <c r="M93"/>
      <c r="N93"/>
      <c r="O93"/>
      <c r="Q93" s="15"/>
      <c r="R93" s="15"/>
      <c r="S93" s="15"/>
      <c r="T93" s="15"/>
      <c r="U93" s="15"/>
      <c r="V93" s="15"/>
    </row>
    <row r="94" spans="1:22" s="27" customFormat="1" x14ac:dyDescent="0.3">
      <c r="A94" s="26"/>
      <c r="F94"/>
      <c r="G94"/>
      <c r="H94"/>
      <c r="I94"/>
      <c r="J94"/>
      <c r="K94"/>
      <c r="L94"/>
      <c r="M94"/>
      <c r="N94"/>
      <c r="O94"/>
      <c r="Q94" s="15"/>
      <c r="R94" s="15"/>
      <c r="S94" s="15"/>
      <c r="T94" s="15"/>
      <c r="U94" s="15"/>
      <c r="V94" s="15"/>
    </row>
    <row r="95" spans="1:22" s="27" customFormat="1" x14ac:dyDescent="0.3">
      <c r="A95" s="26"/>
      <c r="F95"/>
      <c r="G95"/>
      <c r="H95"/>
      <c r="I95"/>
      <c r="J95"/>
      <c r="K95"/>
      <c r="L95"/>
      <c r="M95"/>
      <c r="N95"/>
      <c r="O95"/>
      <c r="Q95" s="15"/>
      <c r="R95" s="15"/>
      <c r="S95" s="15"/>
      <c r="T95" s="15"/>
      <c r="U95" s="15"/>
      <c r="V95" s="15"/>
    </row>
    <row r="96" spans="1:22" s="27" customFormat="1" x14ac:dyDescent="0.3">
      <c r="A96" s="26"/>
      <c r="F96"/>
      <c r="G96"/>
      <c r="H96"/>
      <c r="I96"/>
      <c r="J96"/>
      <c r="K96"/>
      <c r="L96"/>
      <c r="M96"/>
      <c r="N96"/>
      <c r="O96"/>
      <c r="Q96" s="15"/>
      <c r="R96" s="15"/>
      <c r="S96" s="15"/>
      <c r="T96" s="15"/>
      <c r="U96" s="15"/>
      <c r="V96" s="15"/>
    </row>
    <row r="97" spans="1:22" s="27" customFormat="1" x14ac:dyDescent="0.3">
      <c r="A97" s="26"/>
      <c r="F97"/>
      <c r="G97"/>
      <c r="H97"/>
      <c r="I97"/>
      <c r="J97"/>
      <c r="K97"/>
      <c r="L97"/>
      <c r="M97"/>
      <c r="N97"/>
      <c r="O97"/>
      <c r="Q97" s="15"/>
      <c r="R97" s="15"/>
      <c r="S97" s="15"/>
      <c r="T97" s="15"/>
      <c r="U97" s="15"/>
      <c r="V97" s="15"/>
    </row>
    <row r="98" spans="1:22" s="27" customFormat="1" x14ac:dyDescent="0.3">
      <c r="A98" s="26"/>
      <c r="F98"/>
      <c r="G98"/>
      <c r="H98"/>
      <c r="I98"/>
      <c r="J98"/>
      <c r="K98"/>
      <c r="L98"/>
      <c r="M98"/>
      <c r="N98"/>
      <c r="O98"/>
      <c r="Q98" s="15"/>
      <c r="R98" s="15"/>
      <c r="S98" s="15"/>
      <c r="T98" s="15"/>
      <c r="U98" s="15"/>
      <c r="V98" s="15"/>
    </row>
    <row r="99" spans="1:22" s="27" customFormat="1" x14ac:dyDescent="0.3">
      <c r="A99" s="26"/>
      <c r="F99"/>
      <c r="G99"/>
      <c r="H99"/>
      <c r="I99"/>
      <c r="J99"/>
      <c r="K99"/>
      <c r="L99"/>
      <c r="M99"/>
      <c r="N99"/>
      <c r="O99"/>
      <c r="Q99" s="15"/>
      <c r="R99" s="15"/>
      <c r="S99" s="15"/>
      <c r="T99" s="15"/>
      <c r="U99" s="15"/>
      <c r="V99" s="15"/>
    </row>
    <row r="100" spans="1:22" s="27" customFormat="1" x14ac:dyDescent="0.3">
      <c r="A100" s="26"/>
      <c r="F100"/>
      <c r="G100"/>
      <c r="H100"/>
      <c r="I100"/>
      <c r="J100"/>
      <c r="K100"/>
      <c r="L100"/>
      <c r="M100"/>
      <c r="N100"/>
      <c r="O100"/>
      <c r="Q100" s="15"/>
      <c r="R100" s="15"/>
      <c r="S100" s="15"/>
      <c r="T100" s="15"/>
      <c r="U100" s="15"/>
      <c r="V100" s="15"/>
    </row>
    <row r="101" spans="1:22" s="27" customFormat="1" x14ac:dyDescent="0.3">
      <c r="A101" s="26"/>
      <c r="F101"/>
      <c r="G101"/>
      <c r="H101"/>
      <c r="I101"/>
      <c r="J101"/>
      <c r="K101"/>
      <c r="L101"/>
      <c r="M101"/>
      <c r="N101"/>
      <c r="O101"/>
      <c r="Q101" s="15"/>
      <c r="R101" s="15"/>
      <c r="S101" s="15"/>
      <c r="T101" s="15"/>
      <c r="U101" s="15"/>
      <c r="V101" s="15"/>
    </row>
    <row r="102" spans="1:22" s="27" customFormat="1" x14ac:dyDescent="0.3">
      <c r="A102" s="26"/>
      <c r="F102"/>
      <c r="G102"/>
      <c r="H102"/>
      <c r="I102"/>
      <c r="J102"/>
      <c r="K102"/>
      <c r="L102"/>
      <c r="M102"/>
      <c r="N102"/>
      <c r="O102"/>
      <c r="Q102" s="15"/>
      <c r="R102" s="15"/>
      <c r="S102" s="15"/>
      <c r="T102" s="15"/>
      <c r="U102" s="15"/>
      <c r="V102" s="15"/>
    </row>
    <row r="103" spans="1:22" s="27" customFormat="1" x14ac:dyDescent="0.3">
      <c r="A103" s="26"/>
      <c r="F103"/>
      <c r="G103"/>
      <c r="H103"/>
      <c r="I103"/>
      <c r="J103"/>
      <c r="K103"/>
      <c r="L103"/>
      <c r="M103"/>
      <c r="N103"/>
      <c r="O103"/>
      <c r="Q103" s="15"/>
      <c r="R103" s="15"/>
      <c r="S103" s="15"/>
      <c r="T103" s="15"/>
      <c r="U103" s="15"/>
      <c r="V103" s="15"/>
    </row>
    <row r="104" spans="1:22" s="27" customFormat="1" x14ac:dyDescent="0.3">
      <c r="A104" s="26"/>
      <c r="F104"/>
      <c r="G104"/>
      <c r="H104"/>
      <c r="I104"/>
      <c r="J104"/>
      <c r="K104"/>
      <c r="L104"/>
      <c r="M104"/>
      <c r="N104"/>
      <c r="O104"/>
      <c r="Q104" s="15"/>
      <c r="R104" s="15"/>
      <c r="S104" s="15"/>
      <c r="T104" s="15"/>
      <c r="U104" s="15"/>
      <c r="V104" s="15"/>
    </row>
    <row r="105" spans="1:22" s="27" customFormat="1" x14ac:dyDescent="0.3">
      <c r="A105" s="26"/>
      <c r="F105"/>
      <c r="G105"/>
      <c r="H105"/>
      <c r="I105"/>
      <c r="J105"/>
      <c r="K105"/>
      <c r="L105"/>
      <c r="M105"/>
      <c r="N105"/>
      <c r="O105"/>
      <c r="Q105" s="15"/>
      <c r="R105" s="15"/>
      <c r="S105" s="15"/>
      <c r="T105" s="15"/>
      <c r="U105" s="15"/>
      <c r="V105" s="15"/>
    </row>
    <row r="106" spans="1:22" s="27" customFormat="1" x14ac:dyDescent="0.3">
      <c r="A106" s="26"/>
      <c r="F106"/>
      <c r="G106"/>
      <c r="H106"/>
      <c r="I106"/>
      <c r="J106"/>
      <c r="K106"/>
      <c r="L106"/>
      <c r="M106"/>
      <c r="N106"/>
      <c r="O106"/>
      <c r="Q106" s="15"/>
      <c r="R106" s="15"/>
      <c r="S106" s="15"/>
      <c r="T106" s="15"/>
      <c r="U106" s="15"/>
      <c r="V106" s="15"/>
    </row>
    <row r="107" spans="1:22" s="27" customFormat="1" x14ac:dyDescent="0.3">
      <c r="A107" s="26"/>
      <c r="F107"/>
      <c r="G107"/>
      <c r="H107"/>
      <c r="I107"/>
      <c r="J107"/>
      <c r="K107"/>
      <c r="L107"/>
      <c r="M107"/>
      <c r="N107"/>
      <c r="O107"/>
      <c r="Q107" s="15"/>
      <c r="R107" s="15"/>
      <c r="S107" s="15"/>
      <c r="T107" s="15"/>
      <c r="U107" s="15"/>
      <c r="V107" s="15"/>
    </row>
    <row r="108" spans="1:22" s="27" customFormat="1" x14ac:dyDescent="0.3">
      <c r="A108" s="26"/>
      <c r="F108"/>
      <c r="G108"/>
      <c r="H108"/>
      <c r="I108"/>
      <c r="J108"/>
      <c r="K108"/>
      <c r="L108"/>
      <c r="M108"/>
      <c r="N108"/>
      <c r="O108"/>
      <c r="Q108" s="15"/>
      <c r="R108" s="15"/>
      <c r="S108" s="15"/>
      <c r="T108" s="15"/>
      <c r="U108" s="15"/>
      <c r="V108" s="15"/>
    </row>
    <row r="109" spans="1:22" s="27" customFormat="1" x14ac:dyDescent="0.3">
      <c r="A109" s="26"/>
      <c r="F109"/>
      <c r="G109"/>
      <c r="H109"/>
      <c r="I109"/>
      <c r="J109"/>
      <c r="K109"/>
      <c r="L109"/>
      <c r="M109"/>
      <c r="N109"/>
      <c r="O109"/>
      <c r="Q109" s="15"/>
      <c r="R109" s="15"/>
      <c r="S109" s="15"/>
      <c r="T109" s="15"/>
      <c r="U109" s="15"/>
      <c r="V109" s="15"/>
    </row>
    <row r="110" spans="1:22" s="27" customFormat="1" x14ac:dyDescent="0.3">
      <c r="A110" s="26"/>
      <c r="F110"/>
      <c r="G110"/>
      <c r="H110"/>
      <c r="I110"/>
      <c r="J110"/>
      <c r="K110"/>
      <c r="L110"/>
      <c r="M110"/>
      <c r="N110"/>
      <c r="O110"/>
      <c r="Q110" s="15"/>
      <c r="R110" s="15"/>
      <c r="S110" s="15"/>
      <c r="T110" s="15"/>
      <c r="U110" s="15"/>
      <c r="V110" s="15"/>
    </row>
    <row r="111" spans="1:22" s="27" customFormat="1" x14ac:dyDescent="0.3">
      <c r="A111" s="26"/>
      <c r="F111"/>
      <c r="G111"/>
      <c r="H111"/>
      <c r="I111"/>
      <c r="J111"/>
      <c r="K111"/>
      <c r="L111"/>
      <c r="M111"/>
      <c r="N111"/>
      <c r="O111"/>
      <c r="Q111" s="15"/>
      <c r="R111" s="15"/>
      <c r="S111" s="15"/>
      <c r="T111" s="15"/>
      <c r="U111" s="15"/>
      <c r="V111" s="15"/>
    </row>
    <row r="112" spans="1:22" s="27" customFormat="1" x14ac:dyDescent="0.3">
      <c r="A112" s="26"/>
      <c r="F112"/>
      <c r="G112"/>
      <c r="H112"/>
      <c r="I112"/>
      <c r="J112"/>
      <c r="K112"/>
      <c r="L112"/>
      <c r="M112"/>
      <c r="N112"/>
      <c r="O112"/>
      <c r="Q112" s="15"/>
      <c r="R112" s="15"/>
      <c r="S112" s="15"/>
      <c r="T112" s="15"/>
      <c r="U112" s="15"/>
      <c r="V112" s="15"/>
    </row>
    <row r="113" spans="1:22" s="27" customFormat="1" x14ac:dyDescent="0.3">
      <c r="A113" s="26"/>
      <c r="F113"/>
      <c r="G113"/>
      <c r="H113"/>
      <c r="I113"/>
      <c r="J113"/>
      <c r="K113"/>
      <c r="L113"/>
      <c r="M113"/>
      <c r="N113"/>
      <c r="O113"/>
      <c r="Q113" s="15"/>
      <c r="R113" s="15"/>
      <c r="S113" s="15"/>
      <c r="T113" s="15"/>
      <c r="U113" s="15"/>
      <c r="V113" s="15"/>
    </row>
    <row r="114" spans="1:22" s="27" customFormat="1" x14ac:dyDescent="0.3">
      <c r="A114" s="26"/>
      <c r="F114"/>
      <c r="G114"/>
      <c r="H114"/>
      <c r="I114"/>
      <c r="J114"/>
      <c r="K114"/>
      <c r="L114"/>
      <c r="M114"/>
      <c r="N114"/>
      <c r="O114"/>
      <c r="Q114" s="15"/>
      <c r="R114" s="15"/>
      <c r="S114" s="15"/>
      <c r="T114" s="15"/>
      <c r="U114" s="15"/>
      <c r="V114" s="15"/>
    </row>
    <row r="115" spans="1:22" s="27" customFormat="1" x14ac:dyDescent="0.3">
      <c r="A115" s="26"/>
      <c r="F115"/>
      <c r="G115"/>
      <c r="H115"/>
      <c r="I115"/>
      <c r="J115"/>
      <c r="K115"/>
      <c r="L115"/>
      <c r="M115"/>
      <c r="N115"/>
      <c r="O115"/>
      <c r="Q115" s="15"/>
      <c r="R115" s="15"/>
      <c r="S115" s="15"/>
      <c r="T115" s="15"/>
      <c r="U115" s="15"/>
      <c r="V115" s="15"/>
    </row>
    <row r="116" spans="1:22" s="27" customFormat="1" x14ac:dyDescent="0.3">
      <c r="A116" s="26"/>
      <c r="F116"/>
      <c r="G116"/>
      <c r="H116"/>
      <c r="I116"/>
      <c r="J116"/>
      <c r="K116"/>
      <c r="L116"/>
      <c r="M116"/>
      <c r="N116"/>
      <c r="O116"/>
      <c r="Q116" s="15"/>
      <c r="R116" s="15"/>
      <c r="S116" s="15"/>
      <c r="T116" s="15"/>
      <c r="U116" s="15"/>
      <c r="V116" s="15"/>
    </row>
    <row r="117" spans="1:22" s="27" customFormat="1" x14ac:dyDescent="0.3">
      <c r="A117" s="26"/>
      <c r="F117"/>
      <c r="G117"/>
      <c r="H117"/>
      <c r="I117"/>
      <c r="J117"/>
      <c r="K117"/>
      <c r="L117"/>
      <c r="M117"/>
      <c r="N117"/>
      <c r="O117"/>
      <c r="Q117" s="15"/>
      <c r="R117" s="15"/>
      <c r="S117" s="15"/>
      <c r="T117" s="15"/>
      <c r="U117" s="15"/>
      <c r="V117" s="15"/>
    </row>
    <row r="118" spans="1:22" s="27" customFormat="1" x14ac:dyDescent="0.3">
      <c r="A118" s="26"/>
      <c r="F118"/>
      <c r="G118"/>
      <c r="H118"/>
      <c r="I118"/>
      <c r="J118"/>
      <c r="K118"/>
      <c r="L118"/>
      <c r="M118"/>
      <c r="N118"/>
      <c r="O118"/>
      <c r="Q118" s="15"/>
      <c r="R118" s="15"/>
      <c r="S118" s="15"/>
      <c r="T118" s="15"/>
      <c r="U118" s="15"/>
      <c r="V118" s="15"/>
    </row>
    <row r="119" spans="1:22" s="27" customFormat="1" x14ac:dyDescent="0.3">
      <c r="A119" s="26"/>
      <c r="F119"/>
      <c r="G119"/>
      <c r="H119"/>
      <c r="I119"/>
      <c r="J119"/>
      <c r="K119"/>
      <c r="L119"/>
      <c r="M119"/>
      <c r="N119"/>
      <c r="O119"/>
      <c r="Q119" s="15"/>
      <c r="R119" s="15"/>
      <c r="S119" s="15"/>
      <c r="T119" s="15"/>
      <c r="U119" s="15"/>
      <c r="V119" s="15"/>
    </row>
    <row r="120" spans="1:22" s="27" customFormat="1" x14ac:dyDescent="0.3">
      <c r="A120" s="26"/>
      <c r="F120"/>
      <c r="G120"/>
      <c r="H120"/>
      <c r="I120"/>
      <c r="J120"/>
      <c r="K120"/>
      <c r="L120"/>
      <c r="M120"/>
      <c r="N120"/>
      <c r="O120"/>
      <c r="Q120" s="15"/>
      <c r="R120" s="15"/>
      <c r="S120" s="15"/>
      <c r="T120" s="15"/>
      <c r="U120" s="15"/>
      <c r="V120" s="15"/>
    </row>
    <row r="121" spans="1:22" s="27" customFormat="1" x14ac:dyDescent="0.3">
      <c r="A121" s="26"/>
      <c r="F121"/>
      <c r="G121"/>
      <c r="H121"/>
      <c r="I121"/>
      <c r="J121"/>
      <c r="K121"/>
      <c r="L121"/>
      <c r="M121"/>
      <c r="N121"/>
      <c r="O121"/>
      <c r="Q121" s="15"/>
      <c r="R121" s="15"/>
      <c r="S121" s="15"/>
      <c r="T121" s="15"/>
      <c r="U121" s="15"/>
      <c r="V121" s="15"/>
    </row>
    <row r="122" spans="1:22" s="27" customFormat="1" x14ac:dyDescent="0.3">
      <c r="A122" s="26"/>
      <c r="F122"/>
      <c r="G122"/>
      <c r="H122"/>
      <c r="I122"/>
      <c r="J122"/>
      <c r="K122"/>
      <c r="L122"/>
      <c r="M122"/>
      <c r="N122"/>
      <c r="O122"/>
      <c r="Q122" s="15"/>
      <c r="R122" s="15"/>
      <c r="S122" s="15"/>
      <c r="T122" s="15"/>
      <c r="U122" s="15"/>
      <c r="V122" s="15"/>
    </row>
    <row r="123" spans="1:22" s="27" customFormat="1" x14ac:dyDescent="0.3">
      <c r="A123" s="26"/>
      <c r="F123"/>
      <c r="G123"/>
      <c r="H123"/>
      <c r="I123"/>
      <c r="J123"/>
      <c r="K123"/>
      <c r="L123"/>
      <c r="M123"/>
      <c r="N123"/>
      <c r="O123"/>
      <c r="Q123" s="15"/>
      <c r="R123" s="15"/>
      <c r="S123" s="15"/>
      <c r="T123" s="15"/>
      <c r="U123" s="15"/>
      <c r="V123" s="15"/>
    </row>
    <row r="124" spans="1:22" s="27" customFormat="1" x14ac:dyDescent="0.3">
      <c r="A124" s="26"/>
      <c r="F124"/>
      <c r="G124"/>
      <c r="H124"/>
      <c r="I124"/>
      <c r="J124"/>
      <c r="K124"/>
      <c r="L124"/>
      <c r="M124"/>
      <c r="N124"/>
      <c r="O124"/>
      <c r="Q124" s="15"/>
      <c r="R124" s="15"/>
      <c r="S124" s="15"/>
      <c r="T124" s="15"/>
      <c r="U124" s="15"/>
      <c r="V124" s="15"/>
    </row>
    <row r="125" spans="1:22" s="27" customFormat="1" x14ac:dyDescent="0.3">
      <c r="A125" s="26"/>
      <c r="F125"/>
      <c r="G125"/>
      <c r="H125"/>
      <c r="I125"/>
      <c r="J125"/>
      <c r="K125"/>
      <c r="L125"/>
      <c r="M125"/>
      <c r="N125"/>
      <c r="O125"/>
      <c r="Q125" s="15"/>
      <c r="R125" s="15"/>
      <c r="S125" s="15"/>
      <c r="T125" s="15"/>
      <c r="U125" s="15"/>
      <c r="V125" s="15"/>
    </row>
    <row r="126" spans="1:22" s="27" customFormat="1" x14ac:dyDescent="0.3">
      <c r="A126" s="26"/>
      <c r="F126"/>
      <c r="G126"/>
      <c r="H126"/>
      <c r="I126"/>
      <c r="J126"/>
      <c r="K126"/>
      <c r="L126"/>
      <c r="M126"/>
      <c r="N126"/>
      <c r="O126"/>
      <c r="Q126" s="15"/>
      <c r="R126" s="15"/>
      <c r="S126" s="15"/>
      <c r="T126" s="15"/>
      <c r="U126" s="15"/>
      <c r="V126" s="15"/>
    </row>
    <row r="127" spans="1:22" s="27" customFormat="1" x14ac:dyDescent="0.3">
      <c r="A127" s="26"/>
      <c r="F127"/>
      <c r="G127"/>
      <c r="H127"/>
      <c r="I127"/>
      <c r="J127"/>
      <c r="K127"/>
      <c r="L127"/>
      <c r="M127"/>
      <c r="N127"/>
      <c r="O127"/>
      <c r="Q127" s="15"/>
      <c r="R127" s="15"/>
      <c r="S127" s="15"/>
      <c r="T127" s="15"/>
      <c r="U127" s="15"/>
      <c r="V127" s="15"/>
    </row>
    <row r="128" spans="1:22" s="27" customFormat="1" x14ac:dyDescent="0.3">
      <c r="A128" s="26"/>
      <c r="F128"/>
      <c r="G128"/>
      <c r="H128"/>
      <c r="I128"/>
      <c r="J128"/>
      <c r="K128"/>
      <c r="L128"/>
      <c r="M128"/>
      <c r="N128"/>
      <c r="O128"/>
      <c r="Q128" s="15"/>
      <c r="R128" s="15"/>
      <c r="S128" s="15"/>
      <c r="T128" s="15"/>
      <c r="U128" s="15"/>
      <c r="V128" s="15"/>
    </row>
    <row r="129" spans="1:22" s="27" customFormat="1" x14ac:dyDescent="0.3">
      <c r="A129" s="26"/>
      <c r="F129"/>
      <c r="G129"/>
      <c r="H129"/>
      <c r="I129"/>
      <c r="J129"/>
      <c r="K129"/>
      <c r="L129"/>
      <c r="M129"/>
      <c r="N129"/>
      <c r="O129"/>
      <c r="Q129" s="15"/>
      <c r="R129" s="15"/>
      <c r="S129" s="15"/>
      <c r="T129" s="15"/>
      <c r="U129" s="15"/>
      <c r="V129" s="15"/>
    </row>
    <row r="130" spans="1:22" s="27" customFormat="1" x14ac:dyDescent="0.3">
      <c r="A130" s="26"/>
      <c r="F130"/>
      <c r="G130"/>
      <c r="H130"/>
      <c r="I130"/>
      <c r="J130"/>
      <c r="K130"/>
      <c r="L130"/>
      <c r="M130"/>
      <c r="N130"/>
      <c r="O130"/>
      <c r="Q130" s="15"/>
      <c r="R130" s="15"/>
      <c r="S130" s="15"/>
      <c r="T130" s="15"/>
      <c r="U130" s="15"/>
      <c r="V130" s="15"/>
    </row>
    <row r="131" spans="1:22" s="27" customFormat="1" x14ac:dyDescent="0.3">
      <c r="A131" s="26"/>
      <c r="F131"/>
      <c r="G131"/>
      <c r="H131"/>
      <c r="I131"/>
      <c r="J131"/>
      <c r="K131"/>
      <c r="L131"/>
      <c r="M131"/>
      <c r="N131"/>
      <c r="O131"/>
      <c r="Q131" s="15"/>
      <c r="R131" s="15"/>
      <c r="S131" s="15"/>
      <c r="T131" s="15"/>
      <c r="U131" s="15"/>
      <c r="V131" s="15"/>
    </row>
    <row r="132" spans="1:22" s="27" customFormat="1" x14ac:dyDescent="0.3">
      <c r="A132" s="26"/>
      <c r="F132"/>
      <c r="G132"/>
      <c r="H132"/>
      <c r="I132"/>
      <c r="J132"/>
      <c r="K132"/>
      <c r="L132"/>
      <c r="M132"/>
      <c r="N132"/>
      <c r="O132"/>
      <c r="Q132" s="15"/>
      <c r="R132" s="15"/>
      <c r="S132" s="15"/>
      <c r="T132" s="15"/>
      <c r="U132" s="15"/>
      <c r="V132" s="15"/>
    </row>
    <row r="133" spans="1:22" s="27" customFormat="1" x14ac:dyDescent="0.3">
      <c r="A133" s="26"/>
      <c r="F133"/>
      <c r="G133"/>
      <c r="H133"/>
      <c r="I133"/>
      <c r="J133"/>
      <c r="K133"/>
      <c r="L133"/>
      <c r="M133"/>
      <c r="N133"/>
      <c r="O133"/>
      <c r="Q133" s="15"/>
      <c r="R133" s="15"/>
      <c r="S133" s="15"/>
      <c r="T133" s="15"/>
      <c r="U133" s="15"/>
      <c r="V133" s="15"/>
    </row>
    <row r="134" spans="1:22" s="27" customFormat="1" x14ac:dyDescent="0.3">
      <c r="A134" s="26"/>
      <c r="F134"/>
      <c r="G134"/>
      <c r="H134"/>
      <c r="I134"/>
      <c r="J134"/>
      <c r="K134"/>
      <c r="L134"/>
      <c r="M134"/>
      <c r="N134"/>
      <c r="O134"/>
      <c r="Q134" s="15"/>
      <c r="R134" s="15"/>
      <c r="S134" s="15"/>
      <c r="T134" s="15"/>
      <c r="U134" s="15"/>
      <c r="V134" s="15"/>
    </row>
    <row r="135" spans="1:22" s="27" customFormat="1" x14ac:dyDescent="0.3">
      <c r="A135" s="26"/>
      <c r="F135"/>
      <c r="G135"/>
      <c r="H135"/>
      <c r="I135"/>
      <c r="J135"/>
      <c r="K135"/>
      <c r="L135"/>
      <c r="M135"/>
      <c r="N135"/>
      <c r="O135"/>
      <c r="Q135" s="15"/>
      <c r="R135" s="15"/>
      <c r="S135" s="15"/>
      <c r="T135" s="15"/>
      <c r="U135" s="15"/>
      <c r="V135" s="15"/>
    </row>
    <row r="136" spans="1:22" s="27" customFormat="1" x14ac:dyDescent="0.3">
      <c r="A136" s="26"/>
      <c r="F136"/>
      <c r="G136"/>
      <c r="H136"/>
      <c r="I136"/>
      <c r="J136"/>
      <c r="K136"/>
      <c r="L136"/>
      <c r="M136"/>
      <c r="N136"/>
      <c r="O136"/>
      <c r="Q136" s="15"/>
      <c r="R136" s="15"/>
      <c r="S136" s="15"/>
      <c r="T136" s="15"/>
      <c r="U136" s="15"/>
      <c r="V136" s="15"/>
    </row>
    <row r="137" spans="1:22" s="27" customFormat="1" x14ac:dyDescent="0.3">
      <c r="A137" s="26"/>
      <c r="F137"/>
      <c r="G137"/>
      <c r="H137"/>
      <c r="I137"/>
      <c r="J137"/>
      <c r="K137"/>
      <c r="L137"/>
      <c r="M137"/>
      <c r="N137"/>
      <c r="O137"/>
      <c r="Q137" s="15"/>
      <c r="R137" s="15"/>
      <c r="S137" s="15"/>
      <c r="T137" s="15"/>
      <c r="U137" s="15"/>
      <c r="V137" s="15"/>
    </row>
    <row r="138" spans="1:22" s="27" customFormat="1" x14ac:dyDescent="0.3">
      <c r="A138" s="26"/>
      <c r="F138"/>
      <c r="G138"/>
      <c r="H138"/>
      <c r="I138"/>
      <c r="J138"/>
      <c r="K138"/>
      <c r="L138"/>
      <c r="M138"/>
      <c r="N138"/>
      <c r="O138"/>
      <c r="Q138" s="15"/>
      <c r="R138" s="15"/>
      <c r="S138" s="15"/>
      <c r="T138" s="15"/>
      <c r="U138" s="15"/>
      <c r="V138" s="15"/>
    </row>
    <row r="139" spans="1:22" s="27" customFormat="1" x14ac:dyDescent="0.3">
      <c r="A139" s="26"/>
      <c r="F139"/>
      <c r="G139"/>
      <c r="H139"/>
      <c r="I139"/>
      <c r="J139"/>
      <c r="K139"/>
      <c r="L139"/>
      <c r="M139"/>
      <c r="N139"/>
      <c r="O139"/>
      <c r="Q139" s="15"/>
      <c r="R139" s="15"/>
      <c r="S139" s="15"/>
      <c r="T139" s="15"/>
      <c r="U139" s="15"/>
      <c r="V139" s="15"/>
    </row>
    <row r="140" spans="1:22" s="27" customFormat="1" x14ac:dyDescent="0.3">
      <c r="A140" s="26"/>
      <c r="F140"/>
      <c r="G140"/>
      <c r="H140"/>
      <c r="I140"/>
      <c r="J140"/>
      <c r="K140"/>
      <c r="L140"/>
      <c r="M140"/>
      <c r="N140"/>
      <c r="O140"/>
      <c r="Q140" s="15"/>
      <c r="R140" s="15"/>
      <c r="S140" s="15"/>
      <c r="T140" s="15"/>
      <c r="U140" s="15"/>
      <c r="V140" s="15"/>
    </row>
    <row r="141" spans="1:22" s="27" customFormat="1" x14ac:dyDescent="0.3">
      <c r="A141" s="26"/>
      <c r="F141"/>
      <c r="G141"/>
      <c r="H141"/>
      <c r="I141"/>
      <c r="J141"/>
      <c r="K141"/>
      <c r="L141"/>
      <c r="M141"/>
      <c r="N141"/>
      <c r="O141"/>
      <c r="Q141" s="15"/>
      <c r="R141" s="15"/>
      <c r="S141" s="15"/>
      <c r="T141" s="15"/>
      <c r="U141" s="15"/>
      <c r="V141" s="15"/>
    </row>
    <row r="142" spans="1:22" s="27" customFormat="1" x14ac:dyDescent="0.3">
      <c r="A142" s="26"/>
      <c r="F142"/>
      <c r="G142"/>
      <c r="H142"/>
      <c r="I142"/>
      <c r="J142"/>
      <c r="K142"/>
      <c r="L142"/>
      <c r="M142"/>
      <c r="N142"/>
      <c r="O142"/>
      <c r="Q142" s="15"/>
      <c r="R142" s="15"/>
      <c r="S142" s="15"/>
      <c r="T142" s="15"/>
      <c r="U142" s="15"/>
      <c r="V142" s="15"/>
    </row>
    <row r="143" spans="1:22" s="27" customFormat="1" x14ac:dyDescent="0.3">
      <c r="A143" s="26"/>
      <c r="F143"/>
      <c r="G143"/>
      <c r="H143"/>
      <c r="I143"/>
      <c r="J143"/>
      <c r="K143"/>
      <c r="L143"/>
      <c r="M143"/>
      <c r="N143"/>
      <c r="O143"/>
      <c r="Q143" s="15"/>
      <c r="R143" s="15"/>
      <c r="S143" s="15"/>
      <c r="T143" s="15"/>
      <c r="U143" s="15"/>
      <c r="V143" s="15"/>
    </row>
    <row r="144" spans="1:22" s="27" customFormat="1" x14ac:dyDescent="0.3">
      <c r="A144" s="26"/>
      <c r="F144"/>
      <c r="G144"/>
      <c r="H144"/>
      <c r="I144"/>
      <c r="J144"/>
      <c r="K144"/>
      <c r="L144"/>
      <c r="M144"/>
      <c r="N144"/>
      <c r="O144"/>
      <c r="Q144" s="15"/>
      <c r="R144" s="15"/>
      <c r="S144" s="15"/>
      <c r="T144" s="15"/>
      <c r="U144" s="15"/>
      <c r="V144" s="15"/>
    </row>
    <row r="145" spans="1:22" s="27" customFormat="1" x14ac:dyDescent="0.3">
      <c r="A145" s="26"/>
      <c r="F145"/>
      <c r="G145"/>
      <c r="H145"/>
      <c r="I145"/>
      <c r="J145"/>
      <c r="K145"/>
      <c r="L145"/>
      <c r="M145"/>
      <c r="N145"/>
      <c r="O145"/>
      <c r="Q145" s="15"/>
      <c r="R145" s="15"/>
      <c r="S145" s="15"/>
      <c r="T145" s="15"/>
      <c r="U145" s="15"/>
      <c r="V145" s="15"/>
    </row>
    <row r="146" spans="1:22" s="27" customFormat="1" x14ac:dyDescent="0.3">
      <c r="A146" s="26"/>
      <c r="F146"/>
      <c r="G146"/>
      <c r="H146"/>
      <c r="I146"/>
      <c r="J146"/>
      <c r="K146"/>
      <c r="L146"/>
      <c r="M146"/>
      <c r="N146"/>
      <c r="O146"/>
      <c r="Q146" s="15"/>
      <c r="R146" s="15"/>
      <c r="S146" s="15"/>
      <c r="T146" s="15"/>
      <c r="U146" s="15"/>
      <c r="V146" s="15"/>
    </row>
    <row r="147" spans="1:22" s="27" customFormat="1" x14ac:dyDescent="0.3">
      <c r="A147" s="26"/>
      <c r="F147"/>
      <c r="G147"/>
      <c r="H147"/>
      <c r="I147"/>
      <c r="J147"/>
      <c r="K147"/>
      <c r="L147"/>
      <c r="M147"/>
      <c r="N147"/>
      <c r="O147"/>
      <c r="Q147" s="15"/>
      <c r="R147" s="15"/>
      <c r="S147" s="15"/>
      <c r="T147" s="15"/>
      <c r="U147" s="15"/>
      <c r="V147" s="15"/>
    </row>
    <row r="148" spans="1:22" s="27" customFormat="1" x14ac:dyDescent="0.3">
      <c r="A148" s="26"/>
      <c r="F148"/>
      <c r="G148"/>
      <c r="H148"/>
      <c r="I148"/>
      <c r="J148"/>
      <c r="K148"/>
      <c r="L148"/>
      <c r="M148"/>
      <c r="N148"/>
      <c r="O148"/>
      <c r="Q148" s="15"/>
      <c r="R148" s="15"/>
      <c r="S148" s="15"/>
      <c r="T148" s="15"/>
      <c r="U148" s="15"/>
      <c r="V148" s="15"/>
    </row>
    <row r="149" spans="1:22" s="27" customFormat="1" x14ac:dyDescent="0.3">
      <c r="A149" s="26"/>
      <c r="F149"/>
      <c r="G149"/>
      <c r="H149"/>
      <c r="I149"/>
      <c r="J149"/>
      <c r="K149"/>
      <c r="L149"/>
      <c r="M149"/>
      <c r="N149"/>
      <c r="O149"/>
      <c r="Q149" s="15"/>
      <c r="R149" s="15"/>
      <c r="S149" s="15"/>
      <c r="T149" s="15"/>
      <c r="U149" s="15"/>
      <c r="V149" s="15"/>
    </row>
    <row r="150" spans="1:22" s="27" customFormat="1" x14ac:dyDescent="0.3">
      <c r="A150" s="26"/>
      <c r="F150"/>
      <c r="G150"/>
      <c r="H150"/>
      <c r="I150"/>
      <c r="J150"/>
      <c r="K150"/>
      <c r="L150"/>
      <c r="M150"/>
      <c r="N150"/>
      <c r="O150"/>
      <c r="Q150" s="15"/>
      <c r="R150" s="15"/>
      <c r="S150" s="15"/>
      <c r="T150" s="15"/>
      <c r="U150" s="15"/>
      <c r="V150" s="15"/>
    </row>
    <row r="151" spans="1:22" s="27" customFormat="1" x14ac:dyDescent="0.3">
      <c r="A151" s="26"/>
      <c r="F151"/>
      <c r="G151"/>
      <c r="H151"/>
      <c r="I151"/>
      <c r="J151"/>
      <c r="K151"/>
      <c r="L151"/>
      <c r="M151"/>
      <c r="N151"/>
      <c r="O151"/>
      <c r="Q151" s="15"/>
      <c r="R151" s="15"/>
      <c r="S151" s="15"/>
      <c r="T151" s="15"/>
      <c r="U151" s="15"/>
      <c r="V151" s="15"/>
    </row>
    <row r="152" spans="1:22" s="27" customFormat="1" x14ac:dyDescent="0.3">
      <c r="A152" s="26"/>
      <c r="F152"/>
      <c r="G152"/>
      <c r="H152"/>
      <c r="I152"/>
      <c r="J152"/>
      <c r="K152"/>
      <c r="L152"/>
      <c r="M152"/>
      <c r="N152"/>
      <c r="O152"/>
      <c r="Q152" s="15"/>
      <c r="R152" s="15"/>
      <c r="S152" s="15"/>
      <c r="T152" s="15"/>
      <c r="U152" s="15"/>
      <c r="V152" s="15"/>
    </row>
    <row r="153" spans="1:22" s="27" customFormat="1" x14ac:dyDescent="0.3">
      <c r="A153" s="26"/>
      <c r="F153"/>
      <c r="G153"/>
      <c r="H153"/>
      <c r="I153"/>
      <c r="J153"/>
      <c r="K153"/>
      <c r="L153"/>
      <c r="M153"/>
      <c r="N153"/>
      <c r="O153"/>
      <c r="Q153" s="15"/>
      <c r="R153" s="15"/>
      <c r="S153" s="15"/>
      <c r="T153" s="15"/>
      <c r="U153" s="15"/>
      <c r="V153" s="15"/>
    </row>
    <row r="154" spans="1:22" s="27" customFormat="1" x14ac:dyDescent="0.3">
      <c r="A154" s="26"/>
      <c r="F154"/>
      <c r="G154"/>
      <c r="H154"/>
      <c r="I154"/>
      <c r="J154"/>
      <c r="K154"/>
      <c r="L154"/>
      <c r="M154"/>
      <c r="N154"/>
      <c r="O154"/>
      <c r="Q154" s="15"/>
      <c r="R154" s="15"/>
      <c r="S154" s="15"/>
      <c r="T154" s="15"/>
      <c r="U154" s="15"/>
      <c r="V154" s="15"/>
    </row>
    <row r="155" spans="1:22" s="27" customFormat="1" x14ac:dyDescent="0.3">
      <c r="A155" s="26"/>
      <c r="F155"/>
      <c r="G155"/>
      <c r="H155"/>
      <c r="I155"/>
      <c r="J155"/>
      <c r="K155"/>
      <c r="L155"/>
      <c r="M155"/>
      <c r="N155"/>
      <c r="O155"/>
      <c r="Q155" s="15"/>
      <c r="R155" s="15"/>
      <c r="S155" s="15"/>
      <c r="T155" s="15"/>
      <c r="U155" s="15"/>
      <c r="V155" s="15"/>
    </row>
    <row r="156" spans="1:22" s="27" customFormat="1" x14ac:dyDescent="0.3">
      <c r="A156" s="26"/>
      <c r="F156"/>
      <c r="G156"/>
      <c r="H156"/>
      <c r="I156"/>
      <c r="J156"/>
      <c r="K156"/>
      <c r="L156"/>
      <c r="M156"/>
      <c r="N156"/>
      <c r="O156"/>
      <c r="Q156" s="15"/>
      <c r="R156" s="15"/>
      <c r="S156" s="15"/>
      <c r="T156" s="15"/>
      <c r="U156" s="15"/>
      <c r="V156" s="15"/>
    </row>
    <row r="157" spans="1:22" s="27" customFormat="1" x14ac:dyDescent="0.3">
      <c r="A157" s="26"/>
      <c r="F157"/>
      <c r="G157"/>
      <c r="H157"/>
      <c r="I157"/>
      <c r="J157"/>
      <c r="K157"/>
      <c r="L157"/>
      <c r="M157"/>
      <c r="N157"/>
      <c r="O157"/>
      <c r="Q157" s="15"/>
      <c r="R157" s="15"/>
      <c r="S157" s="15"/>
      <c r="T157" s="15"/>
      <c r="U157" s="15"/>
      <c r="V157" s="15"/>
    </row>
    <row r="158" spans="1:22" s="27" customFormat="1" x14ac:dyDescent="0.3">
      <c r="A158" s="26"/>
      <c r="F158"/>
      <c r="G158"/>
      <c r="H158"/>
      <c r="I158"/>
      <c r="J158"/>
      <c r="K158"/>
      <c r="L158"/>
      <c r="M158"/>
      <c r="N158"/>
      <c r="O158"/>
      <c r="Q158" s="15"/>
      <c r="R158" s="15"/>
      <c r="S158" s="15"/>
      <c r="T158" s="15"/>
      <c r="U158" s="15"/>
      <c r="V158" s="15"/>
    </row>
    <row r="159" spans="1:22" s="27" customFormat="1" x14ac:dyDescent="0.3">
      <c r="A159" s="26"/>
      <c r="F159"/>
      <c r="G159"/>
      <c r="H159"/>
      <c r="I159"/>
      <c r="J159"/>
      <c r="K159"/>
      <c r="L159"/>
      <c r="M159"/>
      <c r="N159"/>
      <c r="O159"/>
      <c r="Q159" s="15"/>
      <c r="R159" s="15"/>
      <c r="S159" s="15"/>
      <c r="T159" s="15"/>
      <c r="U159" s="15"/>
      <c r="V159" s="15"/>
    </row>
    <row r="160" spans="1:22" s="27" customFormat="1" x14ac:dyDescent="0.3">
      <c r="A160" s="26"/>
      <c r="F160"/>
      <c r="G160"/>
      <c r="H160"/>
      <c r="I160"/>
      <c r="J160"/>
      <c r="K160"/>
      <c r="L160"/>
      <c r="M160"/>
      <c r="N160"/>
      <c r="O160"/>
      <c r="Q160" s="15"/>
      <c r="R160" s="15"/>
      <c r="S160" s="15"/>
      <c r="T160" s="15"/>
      <c r="U160" s="15"/>
      <c r="V160" s="15"/>
    </row>
    <row r="161" spans="1:22" s="27" customFormat="1" x14ac:dyDescent="0.3">
      <c r="A161" s="26"/>
      <c r="F161"/>
      <c r="G161"/>
      <c r="H161"/>
      <c r="I161"/>
      <c r="J161"/>
      <c r="K161"/>
      <c r="L161"/>
      <c r="M161"/>
      <c r="N161"/>
      <c r="O161"/>
      <c r="Q161" s="15"/>
      <c r="R161" s="15"/>
      <c r="S161" s="15"/>
      <c r="T161" s="15"/>
      <c r="U161" s="15"/>
      <c r="V161" s="15"/>
    </row>
    <row r="162" spans="1:22" s="27" customFormat="1" x14ac:dyDescent="0.3">
      <c r="A162" s="26"/>
      <c r="F162"/>
      <c r="G162"/>
      <c r="H162"/>
      <c r="I162"/>
      <c r="J162"/>
      <c r="K162"/>
      <c r="L162"/>
      <c r="M162"/>
      <c r="N162"/>
      <c r="O162"/>
      <c r="Q162" s="15"/>
      <c r="R162" s="15"/>
      <c r="S162" s="15"/>
      <c r="T162" s="15"/>
      <c r="U162" s="15"/>
      <c r="V162" s="15"/>
    </row>
    <row r="163" spans="1:22" s="27" customFormat="1" x14ac:dyDescent="0.3">
      <c r="A163" s="26"/>
      <c r="F163"/>
      <c r="G163"/>
      <c r="H163"/>
      <c r="I163"/>
      <c r="J163"/>
      <c r="K163"/>
      <c r="L163"/>
      <c r="M163"/>
      <c r="N163"/>
      <c r="O163"/>
      <c r="Q163" s="15"/>
      <c r="R163" s="15"/>
      <c r="S163" s="15"/>
      <c r="T163" s="15"/>
      <c r="U163" s="15"/>
      <c r="V163" s="15"/>
    </row>
    <row r="164" spans="1:22" s="27" customFormat="1" x14ac:dyDescent="0.3">
      <c r="A164" s="26"/>
      <c r="F164"/>
      <c r="G164"/>
      <c r="H164"/>
      <c r="I164"/>
      <c r="J164"/>
      <c r="K164"/>
      <c r="L164"/>
      <c r="M164"/>
      <c r="N164"/>
      <c r="O164"/>
      <c r="Q164" s="15"/>
      <c r="R164" s="15"/>
      <c r="S164" s="15"/>
      <c r="T164" s="15"/>
      <c r="U164" s="15"/>
      <c r="V164" s="15"/>
    </row>
    <row r="165" spans="1:22" s="27" customFormat="1" x14ac:dyDescent="0.3">
      <c r="A165" s="26"/>
      <c r="F165"/>
      <c r="G165"/>
      <c r="H165"/>
      <c r="I165"/>
      <c r="J165"/>
      <c r="K165"/>
      <c r="L165"/>
      <c r="M165"/>
      <c r="N165"/>
      <c r="O165"/>
      <c r="Q165" s="15"/>
      <c r="R165" s="15"/>
      <c r="S165" s="15"/>
      <c r="T165" s="15"/>
      <c r="U165" s="15"/>
      <c r="V165" s="15"/>
    </row>
    <row r="166" spans="1:22" s="27" customFormat="1" x14ac:dyDescent="0.3">
      <c r="A166" s="26"/>
      <c r="F166"/>
      <c r="G166"/>
      <c r="H166"/>
      <c r="I166"/>
      <c r="J166"/>
      <c r="K166"/>
      <c r="L166"/>
      <c r="M166"/>
      <c r="N166"/>
      <c r="O166"/>
      <c r="Q166" s="15"/>
      <c r="R166" s="15"/>
      <c r="S166" s="15"/>
      <c r="T166" s="15"/>
      <c r="U166" s="15"/>
      <c r="V166" s="15"/>
    </row>
    <row r="167" spans="1:22" s="27" customFormat="1" x14ac:dyDescent="0.3">
      <c r="A167" s="26"/>
      <c r="F167"/>
      <c r="G167"/>
      <c r="H167"/>
      <c r="I167"/>
      <c r="J167"/>
      <c r="K167"/>
      <c r="L167"/>
      <c r="M167"/>
      <c r="N167"/>
      <c r="O167"/>
      <c r="Q167" s="15"/>
      <c r="R167" s="15"/>
      <c r="S167" s="15"/>
      <c r="T167" s="15"/>
      <c r="U167" s="15"/>
      <c r="V167" s="15"/>
    </row>
    <row r="168" spans="1:22" s="27" customFormat="1" x14ac:dyDescent="0.3">
      <c r="A168" s="26"/>
      <c r="F168"/>
      <c r="G168"/>
      <c r="H168"/>
      <c r="I168"/>
      <c r="J168"/>
      <c r="K168"/>
      <c r="L168"/>
      <c r="M168"/>
      <c r="N168"/>
      <c r="O168"/>
      <c r="Q168" s="15"/>
      <c r="R168" s="15"/>
      <c r="S168" s="15"/>
      <c r="T168" s="15"/>
      <c r="U168" s="15"/>
      <c r="V168" s="15"/>
    </row>
    <row r="169" spans="1:22" s="27" customFormat="1" x14ac:dyDescent="0.3">
      <c r="A169" s="26"/>
      <c r="F169"/>
      <c r="G169"/>
      <c r="H169"/>
      <c r="I169"/>
      <c r="J169"/>
      <c r="K169"/>
      <c r="L169"/>
      <c r="M169"/>
      <c r="N169"/>
      <c r="O169"/>
      <c r="Q169" s="15"/>
      <c r="R169" s="15"/>
      <c r="S169" s="15"/>
      <c r="T169" s="15"/>
      <c r="U169" s="15"/>
      <c r="V169" s="15"/>
    </row>
    <row r="170" spans="1:22" s="27" customFormat="1" x14ac:dyDescent="0.3">
      <c r="A170" s="26"/>
      <c r="F170"/>
      <c r="G170"/>
      <c r="H170"/>
      <c r="I170"/>
      <c r="J170"/>
      <c r="K170"/>
      <c r="L170"/>
      <c r="M170"/>
      <c r="N170"/>
      <c r="O170"/>
      <c r="Q170" s="15"/>
      <c r="R170" s="15"/>
      <c r="S170" s="15"/>
      <c r="T170" s="15"/>
      <c r="U170" s="15"/>
      <c r="V170" s="15"/>
    </row>
    <row r="171" spans="1:22" s="27" customFormat="1" x14ac:dyDescent="0.3">
      <c r="A171" s="26"/>
      <c r="F171"/>
      <c r="G171"/>
      <c r="H171"/>
      <c r="I171"/>
      <c r="J171"/>
      <c r="K171"/>
      <c r="L171"/>
      <c r="M171"/>
      <c r="N171"/>
      <c r="O171"/>
      <c r="Q171" s="15"/>
      <c r="R171" s="15"/>
      <c r="S171" s="15"/>
      <c r="T171" s="15"/>
      <c r="U171" s="15"/>
      <c r="V171" s="15"/>
    </row>
    <row r="172" spans="1:22" s="27" customFormat="1" x14ac:dyDescent="0.3">
      <c r="A172" s="26"/>
      <c r="F172"/>
      <c r="G172"/>
      <c r="H172"/>
      <c r="I172"/>
      <c r="J172"/>
      <c r="K172"/>
      <c r="L172"/>
      <c r="M172"/>
      <c r="N172"/>
      <c r="O172"/>
      <c r="Q172" s="15"/>
      <c r="R172" s="15"/>
      <c r="S172" s="15"/>
      <c r="T172" s="15"/>
      <c r="U172" s="15"/>
      <c r="V172" s="15"/>
    </row>
    <row r="173" spans="1:22" s="27" customFormat="1" x14ac:dyDescent="0.3">
      <c r="A173" s="26"/>
      <c r="F173"/>
      <c r="G173"/>
      <c r="H173"/>
      <c r="I173"/>
      <c r="J173"/>
      <c r="K173"/>
      <c r="L173"/>
      <c r="M173"/>
      <c r="N173"/>
      <c r="O173"/>
      <c r="Q173" s="15"/>
      <c r="R173" s="15"/>
      <c r="S173" s="15"/>
      <c r="T173" s="15"/>
      <c r="U173" s="15"/>
      <c r="V173" s="15"/>
    </row>
    <row r="174" spans="1:22" s="27" customFormat="1" x14ac:dyDescent="0.3">
      <c r="A174" s="26"/>
      <c r="F174"/>
      <c r="G174"/>
      <c r="H174"/>
      <c r="I174"/>
      <c r="J174"/>
      <c r="K174"/>
      <c r="L174"/>
      <c r="M174"/>
      <c r="N174"/>
      <c r="O174"/>
      <c r="Q174" s="15"/>
      <c r="R174" s="15"/>
      <c r="S174" s="15"/>
      <c r="T174" s="15"/>
      <c r="U174" s="15"/>
      <c r="V174" s="15"/>
    </row>
    <row r="175" spans="1:22" s="27" customFormat="1" x14ac:dyDescent="0.3">
      <c r="A175" s="26"/>
      <c r="F175"/>
      <c r="G175"/>
      <c r="H175"/>
      <c r="I175"/>
      <c r="J175"/>
      <c r="K175"/>
      <c r="L175"/>
      <c r="M175"/>
      <c r="N175"/>
      <c r="O175"/>
      <c r="Q175" s="15"/>
      <c r="R175" s="15"/>
      <c r="S175" s="15"/>
      <c r="T175" s="15"/>
      <c r="U175" s="15"/>
      <c r="V175" s="15"/>
    </row>
    <row r="176" spans="1:22" s="27" customFormat="1" x14ac:dyDescent="0.3">
      <c r="A176" s="26"/>
      <c r="F176"/>
      <c r="G176"/>
      <c r="H176"/>
      <c r="I176"/>
      <c r="J176"/>
      <c r="K176"/>
      <c r="L176"/>
      <c r="M176"/>
      <c r="N176"/>
      <c r="O176"/>
      <c r="Q176" s="15"/>
      <c r="R176" s="15"/>
      <c r="S176" s="15"/>
      <c r="T176" s="15"/>
      <c r="U176" s="15"/>
      <c r="V176" s="15"/>
    </row>
    <row r="177" spans="1:22" s="27" customFormat="1" x14ac:dyDescent="0.3">
      <c r="A177" s="26"/>
      <c r="F177"/>
      <c r="G177"/>
      <c r="H177"/>
      <c r="I177"/>
      <c r="J177"/>
      <c r="K177"/>
      <c r="L177"/>
      <c r="M177"/>
      <c r="N177"/>
      <c r="O177"/>
      <c r="Q177" s="15"/>
      <c r="R177" s="15"/>
      <c r="S177" s="15"/>
      <c r="T177" s="15"/>
      <c r="U177" s="15"/>
      <c r="V177" s="15"/>
    </row>
    <row r="178" spans="1:22" s="27" customFormat="1" x14ac:dyDescent="0.3">
      <c r="A178" s="26"/>
      <c r="F178"/>
      <c r="G178"/>
      <c r="H178"/>
      <c r="I178"/>
      <c r="J178"/>
      <c r="K178"/>
      <c r="L178"/>
      <c r="M178"/>
      <c r="N178"/>
      <c r="O178"/>
      <c r="Q178" s="15"/>
      <c r="R178" s="15"/>
      <c r="S178" s="15"/>
      <c r="T178" s="15"/>
      <c r="U178" s="15"/>
      <c r="V178" s="15"/>
    </row>
    <row r="179" spans="1:22" s="27" customFormat="1" x14ac:dyDescent="0.3">
      <c r="A179" s="26"/>
      <c r="F179"/>
      <c r="G179"/>
      <c r="H179"/>
      <c r="I179"/>
      <c r="J179"/>
      <c r="K179"/>
      <c r="L179"/>
      <c r="M179"/>
      <c r="N179"/>
      <c r="O179"/>
      <c r="Q179" s="15"/>
      <c r="R179" s="15"/>
      <c r="S179" s="15"/>
      <c r="T179" s="15"/>
      <c r="U179" s="15"/>
      <c r="V179" s="15"/>
    </row>
    <row r="180" spans="1:22" s="27" customFormat="1" x14ac:dyDescent="0.3">
      <c r="A180" s="26"/>
      <c r="F180"/>
      <c r="G180"/>
      <c r="H180"/>
      <c r="I180"/>
      <c r="J180"/>
      <c r="K180"/>
      <c r="L180"/>
      <c r="M180"/>
      <c r="N180"/>
      <c r="O180"/>
      <c r="Q180" s="15"/>
      <c r="R180" s="15"/>
      <c r="S180" s="15"/>
      <c r="T180" s="15"/>
      <c r="U180" s="15"/>
      <c r="V180" s="15"/>
    </row>
    <row r="181" spans="1:22" s="27" customFormat="1" x14ac:dyDescent="0.3">
      <c r="A181" s="26"/>
      <c r="F181"/>
      <c r="G181"/>
      <c r="H181"/>
      <c r="I181"/>
      <c r="J181"/>
      <c r="K181"/>
      <c r="L181"/>
      <c r="M181"/>
      <c r="N181"/>
      <c r="O181"/>
      <c r="Q181" s="15"/>
      <c r="R181" s="15"/>
      <c r="S181" s="15"/>
      <c r="T181" s="15"/>
      <c r="U181" s="15"/>
      <c r="V181" s="15"/>
    </row>
    <row r="182" spans="1:22" s="27" customFormat="1" x14ac:dyDescent="0.3">
      <c r="A182" s="26"/>
      <c r="F182"/>
      <c r="G182"/>
      <c r="H182"/>
      <c r="I182"/>
      <c r="J182"/>
      <c r="K182"/>
      <c r="L182"/>
      <c r="M182"/>
      <c r="N182"/>
      <c r="O182"/>
      <c r="Q182" s="15"/>
      <c r="R182" s="15"/>
      <c r="S182" s="15"/>
      <c r="T182" s="15"/>
      <c r="U182" s="15"/>
      <c r="V182" s="15"/>
    </row>
    <row r="183" spans="1:22" s="27" customFormat="1" x14ac:dyDescent="0.3">
      <c r="A183" s="26"/>
      <c r="F183"/>
      <c r="G183"/>
      <c r="H183"/>
      <c r="I183"/>
      <c r="J183"/>
      <c r="K183"/>
      <c r="L183"/>
      <c r="M183"/>
      <c r="N183"/>
      <c r="O183"/>
      <c r="Q183" s="15"/>
      <c r="R183" s="15"/>
      <c r="S183" s="15"/>
      <c r="T183" s="15"/>
      <c r="U183" s="15"/>
      <c r="V183" s="15"/>
    </row>
    <row r="184" spans="1:22" s="27" customFormat="1" x14ac:dyDescent="0.3">
      <c r="A184" s="26"/>
      <c r="F184"/>
      <c r="G184"/>
      <c r="H184"/>
      <c r="I184"/>
      <c r="J184"/>
      <c r="K184"/>
      <c r="L184"/>
      <c r="M184"/>
      <c r="N184"/>
      <c r="O184"/>
      <c r="Q184" s="15"/>
      <c r="R184" s="15"/>
      <c r="S184" s="15"/>
      <c r="T184" s="15"/>
      <c r="U184" s="15"/>
      <c r="V184" s="15"/>
    </row>
    <row r="185" spans="1:22" s="27" customFormat="1" x14ac:dyDescent="0.3">
      <c r="A185" s="26"/>
      <c r="F185"/>
      <c r="G185"/>
      <c r="H185"/>
      <c r="I185"/>
      <c r="J185"/>
      <c r="K185"/>
      <c r="L185"/>
      <c r="M185"/>
      <c r="N185"/>
      <c r="O185"/>
      <c r="Q185" s="15"/>
      <c r="R185" s="15"/>
      <c r="S185" s="15"/>
      <c r="T185" s="15"/>
      <c r="U185" s="15"/>
      <c r="V185" s="15"/>
    </row>
    <row r="186" spans="1:22" s="27" customFormat="1" x14ac:dyDescent="0.3">
      <c r="A186" s="26"/>
      <c r="F186"/>
      <c r="G186"/>
      <c r="H186"/>
      <c r="I186"/>
      <c r="J186"/>
      <c r="K186"/>
      <c r="L186"/>
      <c r="M186"/>
      <c r="N186"/>
      <c r="O186"/>
      <c r="Q186" s="15"/>
      <c r="R186" s="15"/>
      <c r="S186" s="15"/>
      <c r="T186" s="15"/>
      <c r="U186" s="15"/>
      <c r="V186" s="15"/>
    </row>
    <row r="187" spans="1:22" s="27" customFormat="1" x14ac:dyDescent="0.3">
      <c r="A187" s="26"/>
      <c r="F187"/>
      <c r="G187"/>
      <c r="H187"/>
      <c r="I187"/>
      <c r="J187"/>
      <c r="K187"/>
      <c r="L187"/>
      <c r="M187"/>
      <c r="N187"/>
      <c r="O187"/>
      <c r="Q187" s="15"/>
      <c r="R187" s="15"/>
      <c r="S187" s="15"/>
      <c r="T187" s="15"/>
      <c r="U187" s="15"/>
      <c r="V187" s="15"/>
    </row>
    <row r="188" spans="1:22" s="27" customFormat="1" x14ac:dyDescent="0.3">
      <c r="A188" s="26"/>
      <c r="F188"/>
      <c r="G188"/>
      <c r="H188"/>
      <c r="I188"/>
      <c r="J188"/>
      <c r="K188"/>
      <c r="L188"/>
      <c r="M188"/>
      <c r="N188"/>
      <c r="O188"/>
      <c r="Q188" s="15"/>
      <c r="R188" s="15"/>
      <c r="S188" s="15"/>
      <c r="T188" s="15"/>
      <c r="U188" s="15"/>
      <c r="V188" s="15"/>
    </row>
    <row r="189" spans="1:22" s="27" customFormat="1" x14ac:dyDescent="0.3">
      <c r="A189" s="26"/>
      <c r="F189"/>
      <c r="G189"/>
      <c r="H189"/>
      <c r="I189"/>
      <c r="J189"/>
      <c r="K189"/>
      <c r="L189"/>
      <c r="M189"/>
      <c r="N189"/>
      <c r="O189"/>
      <c r="Q189" s="15"/>
      <c r="R189" s="15"/>
      <c r="S189" s="15"/>
      <c r="T189" s="15"/>
      <c r="U189" s="15"/>
      <c r="V189" s="15"/>
    </row>
    <row r="190" spans="1:22" s="27" customFormat="1" x14ac:dyDescent="0.3">
      <c r="A190" s="26"/>
      <c r="F190"/>
      <c r="G190"/>
      <c r="H190"/>
      <c r="I190"/>
      <c r="J190"/>
      <c r="K190"/>
      <c r="L190"/>
      <c r="M190"/>
      <c r="N190"/>
      <c r="O190"/>
      <c r="Q190" s="15"/>
      <c r="R190" s="15"/>
      <c r="S190" s="15"/>
      <c r="T190" s="15"/>
      <c r="U190" s="15"/>
      <c r="V190" s="15"/>
    </row>
    <row r="191" spans="1:22" s="27" customFormat="1" x14ac:dyDescent="0.3">
      <c r="A191" s="26"/>
      <c r="F191"/>
      <c r="G191"/>
      <c r="H191"/>
      <c r="I191"/>
      <c r="J191"/>
      <c r="K191"/>
      <c r="L191"/>
      <c r="M191"/>
      <c r="N191"/>
      <c r="O191"/>
      <c r="Q191" s="15"/>
      <c r="R191" s="15"/>
      <c r="S191" s="15"/>
      <c r="T191" s="15"/>
      <c r="U191" s="15"/>
      <c r="V191" s="15"/>
    </row>
    <row r="192" spans="1:22" s="27" customFormat="1" x14ac:dyDescent="0.3">
      <c r="A192" s="26"/>
      <c r="F192"/>
      <c r="G192"/>
      <c r="H192"/>
      <c r="I192"/>
      <c r="J192"/>
      <c r="K192"/>
      <c r="L192"/>
      <c r="M192"/>
      <c r="N192"/>
      <c r="O192"/>
      <c r="Q192" s="15"/>
      <c r="R192" s="15"/>
      <c r="S192" s="15"/>
      <c r="T192" s="15"/>
      <c r="U192" s="15"/>
      <c r="V192" s="15"/>
    </row>
    <row r="193" spans="1:22" s="27" customFormat="1" x14ac:dyDescent="0.3">
      <c r="A193" s="26"/>
      <c r="F193"/>
      <c r="G193"/>
      <c r="H193"/>
      <c r="I193"/>
      <c r="J193"/>
      <c r="K193"/>
      <c r="L193"/>
      <c r="M193"/>
      <c r="N193"/>
      <c r="O193"/>
      <c r="Q193" s="15"/>
      <c r="R193" s="15"/>
      <c r="S193" s="15"/>
      <c r="T193" s="15"/>
      <c r="U193" s="15"/>
      <c r="V193" s="15"/>
    </row>
    <row r="194" spans="1:22" s="27" customFormat="1" x14ac:dyDescent="0.3">
      <c r="A194" s="26"/>
      <c r="F194"/>
      <c r="G194"/>
      <c r="H194"/>
      <c r="I194"/>
      <c r="J194"/>
      <c r="K194"/>
      <c r="L194"/>
      <c r="M194"/>
      <c r="N194"/>
      <c r="O194"/>
      <c r="Q194" s="15"/>
      <c r="R194" s="15"/>
      <c r="S194" s="15"/>
      <c r="T194" s="15"/>
      <c r="U194" s="15"/>
      <c r="V194" s="15"/>
    </row>
    <row r="195" spans="1:22" s="27" customFormat="1" x14ac:dyDescent="0.3">
      <c r="A195" s="26"/>
      <c r="F195"/>
      <c r="G195"/>
      <c r="H195"/>
      <c r="I195"/>
      <c r="J195"/>
      <c r="K195"/>
      <c r="L195"/>
      <c r="M195"/>
      <c r="N195"/>
      <c r="O195"/>
      <c r="Q195" s="15"/>
      <c r="R195" s="15"/>
      <c r="S195" s="15"/>
      <c r="T195" s="15"/>
      <c r="U195" s="15"/>
      <c r="V195" s="15"/>
    </row>
    <row r="196" spans="1:22" s="27" customFormat="1" x14ac:dyDescent="0.3">
      <c r="A196" s="26"/>
      <c r="F196"/>
      <c r="G196"/>
      <c r="H196"/>
      <c r="I196"/>
      <c r="J196"/>
      <c r="K196"/>
      <c r="L196"/>
      <c r="M196"/>
      <c r="N196"/>
      <c r="O196"/>
      <c r="Q196" s="15"/>
      <c r="R196" s="15"/>
      <c r="S196" s="15"/>
      <c r="T196" s="15"/>
      <c r="U196" s="15"/>
      <c r="V196" s="15"/>
    </row>
    <row r="197" spans="1:22" s="27" customFormat="1" x14ac:dyDescent="0.3">
      <c r="A197" s="26"/>
      <c r="F197"/>
      <c r="G197"/>
      <c r="H197"/>
      <c r="I197"/>
      <c r="J197"/>
      <c r="K197"/>
      <c r="L197"/>
      <c r="M197"/>
      <c r="N197"/>
      <c r="O197"/>
      <c r="Q197" s="15"/>
      <c r="R197" s="15"/>
      <c r="S197" s="15"/>
      <c r="T197" s="15"/>
      <c r="U197" s="15"/>
      <c r="V197" s="15"/>
    </row>
    <row r="198" spans="1:22" s="27" customFormat="1" x14ac:dyDescent="0.3">
      <c r="A198" s="26"/>
      <c r="F198"/>
      <c r="G198"/>
      <c r="H198"/>
      <c r="I198"/>
      <c r="J198"/>
      <c r="K198"/>
      <c r="L198"/>
      <c r="M198"/>
      <c r="N198"/>
      <c r="O198"/>
      <c r="Q198" s="15"/>
      <c r="R198" s="15"/>
      <c r="S198" s="15"/>
      <c r="T198" s="15"/>
      <c r="U198" s="15"/>
      <c r="V198" s="15"/>
    </row>
    <row r="199" spans="1:22" s="27" customFormat="1" x14ac:dyDescent="0.3">
      <c r="A199" s="26"/>
      <c r="F199"/>
      <c r="G199"/>
      <c r="H199"/>
      <c r="I199"/>
      <c r="J199"/>
      <c r="K199"/>
      <c r="L199"/>
      <c r="M199"/>
      <c r="N199"/>
      <c r="O199"/>
      <c r="Q199" s="15"/>
      <c r="R199" s="15"/>
      <c r="S199" s="15"/>
      <c r="T199" s="15"/>
      <c r="U199" s="15"/>
      <c r="V199" s="15"/>
    </row>
    <row r="200" spans="1:22" s="27" customFormat="1" x14ac:dyDescent="0.3">
      <c r="A200" s="26"/>
      <c r="F200"/>
      <c r="G200"/>
      <c r="H200"/>
      <c r="I200"/>
      <c r="J200"/>
      <c r="K200"/>
      <c r="L200"/>
      <c r="M200"/>
      <c r="N200"/>
      <c r="O200"/>
      <c r="Q200" s="15"/>
      <c r="R200" s="15"/>
      <c r="S200" s="15"/>
      <c r="T200" s="15"/>
      <c r="U200" s="15"/>
      <c r="V200" s="15"/>
    </row>
    <row r="201" spans="1:22" s="27" customFormat="1" x14ac:dyDescent="0.3">
      <c r="A201" s="26"/>
      <c r="F201"/>
      <c r="G201"/>
      <c r="H201"/>
      <c r="I201"/>
      <c r="J201"/>
      <c r="K201"/>
      <c r="L201"/>
      <c r="M201"/>
      <c r="N201"/>
      <c r="O201"/>
      <c r="Q201" s="15"/>
      <c r="R201" s="15"/>
      <c r="S201" s="15"/>
      <c r="T201" s="15"/>
      <c r="U201" s="15"/>
      <c r="V201" s="15"/>
    </row>
    <row r="202" spans="1:22" s="27" customFormat="1" x14ac:dyDescent="0.3">
      <c r="A202" s="26"/>
      <c r="F202"/>
      <c r="G202"/>
      <c r="H202"/>
      <c r="I202"/>
      <c r="J202"/>
      <c r="K202"/>
      <c r="L202"/>
      <c r="M202"/>
      <c r="N202"/>
      <c r="O202"/>
      <c r="Q202" s="15"/>
      <c r="R202" s="15"/>
      <c r="S202" s="15"/>
      <c r="T202" s="15"/>
      <c r="U202" s="15"/>
      <c r="V202" s="15"/>
    </row>
    <row r="203" spans="1:22" s="27" customFormat="1" x14ac:dyDescent="0.3">
      <c r="A203" s="26"/>
      <c r="F203"/>
      <c r="G203"/>
      <c r="H203"/>
      <c r="I203"/>
      <c r="J203"/>
      <c r="K203"/>
      <c r="L203"/>
      <c r="M203"/>
      <c r="N203"/>
      <c r="O203"/>
      <c r="Q203" s="15"/>
      <c r="R203" s="15"/>
      <c r="S203" s="15"/>
      <c r="T203" s="15"/>
      <c r="U203" s="15"/>
      <c r="V203" s="15"/>
    </row>
    <row r="204" spans="1:22" s="27" customFormat="1" x14ac:dyDescent="0.3">
      <c r="A204" s="26"/>
      <c r="F204"/>
      <c r="G204"/>
      <c r="H204"/>
      <c r="I204"/>
      <c r="J204"/>
      <c r="K204"/>
      <c r="L204"/>
      <c r="M204"/>
      <c r="N204"/>
      <c r="O204"/>
      <c r="Q204" s="15"/>
      <c r="R204" s="15"/>
      <c r="S204" s="15"/>
      <c r="T204" s="15"/>
      <c r="U204" s="15"/>
      <c r="V204" s="15"/>
    </row>
    <row r="205" spans="1:22" s="27" customFormat="1" x14ac:dyDescent="0.3">
      <c r="A205" s="26"/>
      <c r="F205"/>
      <c r="G205"/>
      <c r="H205"/>
      <c r="I205"/>
      <c r="J205"/>
      <c r="K205"/>
      <c r="L205"/>
      <c r="M205"/>
      <c r="N205"/>
      <c r="O205"/>
      <c r="Q205" s="15"/>
      <c r="R205" s="15"/>
      <c r="S205" s="15"/>
      <c r="T205" s="15"/>
      <c r="U205" s="15"/>
      <c r="V205" s="15"/>
    </row>
    <row r="206" spans="1:22" s="27" customFormat="1" x14ac:dyDescent="0.3">
      <c r="A206" s="26"/>
      <c r="F206"/>
      <c r="G206"/>
      <c r="H206"/>
      <c r="I206"/>
      <c r="J206"/>
      <c r="K206"/>
      <c r="L206"/>
      <c r="M206"/>
      <c r="N206"/>
      <c r="O206"/>
      <c r="Q206" s="15"/>
      <c r="R206" s="15"/>
      <c r="S206" s="15"/>
      <c r="T206" s="15"/>
      <c r="U206" s="15"/>
      <c r="V206" s="15"/>
    </row>
    <row r="207" spans="1:22" s="27" customFormat="1" x14ac:dyDescent="0.3">
      <c r="A207" s="26"/>
      <c r="F207"/>
      <c r="G207"/>
      <c r="H207"/>
      <c r="I207"/>
      <c r="J207"/>
      <c r="K207"/>
      <c r="L207"/>
      <c r="M207"/>
      <c r="N207"/>
      <c r="O207"/>
      <c r="Q207" s="15"/>
      <c r="R207" s="15"/>
      <c r="S207" s="15"/>
      <c r="T207" s="15"/>
      <c r="U207" s="15"/>
      <c r="V207" s="15"/>
    </row>
    <row r="208" spans="1:22" s="27" customFormat="1" x14ac:dyDescent="0.3">
      <c r="A208" s="26"/>
      <c r="F208"/>
      <c r="G208"/>
      <c r="H208"/>
      <c r="I208"/>
      <c r="J208"/>
      <c r="K208"/>
      <c r="L208"/>
      <c r="M208"/>
      <c r="N208"/>
      <c r="O208"/>
      <c r="Q208" s="15"/>
      <c r="R208" s="15"/>
      <c r="S208" s="15"/>
      <c r="T208" s="15"/>
      <c r="U208" s="15"/>
      <c r="V208" s="15"/>
    </row>
    <row r="209" spans="1:22" s="27" customFormat="1" x14ac:dyDescent="0.3">
      <c r="A209" s="26"/>
      <c r="F209"/>
      <c r="G209"/>
      <c r="H209"/>
      <c r="I209"/>
      <c r="J209"/>
      <c r="K209"/>
      <c r="L209"/>
      <c r="M209"/>
      <c r="N209"/>
      <c r="O209"/>
      <c r="Q209" s="15"/>
      <c r="R209" s="15"/>
      <c r="S209" s="15"/>
      <c r="T209" s="15"/>
      <c r="U209" s="15"/>
      <c r="V209" s="15"/>
    </row>
    <row r="210" spans="1:22" s="27" customFormat="1" x14ac:dyDescent="0.3">
      <c r="A210" s="26"/>
      <c r="F210"/>
      <c r="G210"/>
      <c r="H210"/>
      <c r="I210"/>
      <c r="J210"/>
      <c r="K210"/>
      <c r="L210"/>
      <c r="M210"/>
      <c r="N210"/>
      <c r="O210"/>
      <c r="Q210" s="15"/>
      <c r="R210" s="15"/>
      <c r="S210" s="15"/>
      <c r="T210" s="15"/>
      <c r="U210" s="15"/>
      <c r="V210" s="15"/>
    </row>
    <row r="211" spans="1:22" s="27" customFormat="1" x14ac:dyDescent="0.3">
      <c r="A211" s="26"/>
      <c r="F211"/>
      <c r="G211"/>
      <c r="H211"/>
      <c r="I211"/>
      <c r="J211"/>
      <c r="K211"/>
      <c r="L211"/>
      <c r="M211"/>
      <c r="N211"/>
      <c r="O211"/>
      <c r="Q211" s="15"/>
      <c r="R211" s="15"/>
      <c r="S211" s="15"/>
      <c r="T211" s="15"/>
      <c r="U211" s="15"/>
      <c r="V211" s="15"/>
    </row>
    <row r="212" spans="1:22" s="27" customFormat="1" x14ac:dyDescent="0.3">
      <c r="A212" s="26"/>
      <c r="F212"/>
      <c r="G212"/>
      <c r="H212"/>
      <c r="I212"/>
      <c r="J212"/>
      <c r="K212"/>
      <c r="L212"/>
      <c r="M212"/>
      <c r="N212"/>
      <c r="O212"/>
      <c r="Q212" s="15"/>
      <c r="R212" s="15"/>
      <c r="S212" s="15"/>
      <c r="T212" s="15"/>
      <c r="U212" s="15"/>
      <c r="V212" s="15"/>
    </row>
    <row r="213" spans="1:22" s="27" customFormat="1" x14ac:dyDescent="0.3">
      <c r="A213" s="26"/>
      <c r="F213"/>
      <c r="G213"/>
      <c r="H213"/>
      <c r="I213"/>
      <c r="J213"/>
      <c r="K213"/>
      <c r="L213"/>
      <c r="M213"/>
      <c r="N213"/>
      <c r="O213"/>
      <c r="Q213" s="15"/>
      <c r="R213" s="15"/>
      <c r="S213" s="15"/>
      <c r="T213" s="15"/>
      <c r="U213" s="15"/>
      <c r="V213" s="15"/>
    </row>
    <row r="214" spans="1:22" s="27" customFormat="1" x14ac:dyDescent="0.3">
      <c r="A214" s="26"/>
      <c r="F214"/>
      <c r="G214"/>
      <c r="H214"/>
      <c r="I214"/>
      <c r="J214"/>
      <c r="K214"/>
      <c r="L214"/>
      <c r="M214"/>
      <c r="N214"/>
      <c r="O214"/>
      <c r="Q214" s="15"/>
      <c r="R214" s="15"/>
      <c r="S214" s="15"/>
      <c r="T214" s="15"/>
      <c r="U214" s="15"/>
      <c r="V214" s="15"/>
    </row>
    <row r="215" spans="1:22" s="27" customFormat="1" x14ac:dyDescent="0.3">
      <c r="A215" s="26"/>
      <c r="F215"/>
      <c r="G215"/>
      <c r="H215"/>
      <c r="I215"/>
      <c r="J215"/>
      <c r="K215"/>
      <c r="L215"/>
      <c r="M215"/>
      <c r="N215"/>
      <c r="O215"/>
      <c r="Q215" s="15"/>
      <c r="R215" s="15"/>
      <c r="S215" s="15"/>
      <c r="T215" s="15"/>
      <c r="U215" s="15"/>
      <c r="V215" s="15"/>
    </row>
    <row r="216" spans="1:22" s="27" customFormat="1" x14ac:dyDescent="0.3">
      <c r="A216" s="26"/>
      <c r="F216"/>
      <c r="G216"/>
      <c r="H216"/>
      <c r="I216"/>
      <c r="J216"/>
      <c r="K216"/>
      <c r="L216"/>
      <c r="M216"/>
      <c r="N216"/>
      <c r="O216"/>
      <c r="Q216" s="15"/>
      <c r="R216" s="15"/>
      <c r="S216" s="15"/>
      <c r="T216" s="15"/>
      <c r="U216" s="15"/>
      <c r="V216" s="15"/>
    </row>
    <row r="217" spans="1:22" s="27" customFormat="1" x14ac:dyDescent="0.3">
      <c r="A217" s="26"/>
      <c r="F217"/>
      <c r="G217"/>
      <c r="H217"/>
      <c r="I217"/>
      <c r="J217"/>
      <c r="K217"/>
      <c r="L217"/>
      <c r="M217"/>
      <c r="N217"/>
      <c r="O217"/>
      <c r="Q217" s="15"/>
      <c r="R217" s="15"/>
      <c r="S217" s="15"/>
      <c r="T217" s="15"/>
      <c r="U217" s="15"/>
      <c r="V217" s="15"/>
    </row>
    <row r="218" spans="1:22" s="27" customFormat="1" x14ac:dyDescent="0.3">
      <c r="A218" s="26"/>
      <c r="F218"/>
      <c r="G218"/>
      <c r="H218"/>
      <c r="I218"/>
      <c r="J218"/>
      <c r="K218"/>
      <c r="L218"/>
      <c r="M218"/>
      <c r="N218"/>
      <c r="O218"/>
      <c r="Q218" s="15"/>
      <c r="R218" s="15"/>
      <c r="S218" s="15"/>
      <c r="T218" s="15"/>
      <c r="U218" s="15"/>
      <c r="V218" s="15"/>
    </row>
    <row r="219" spans="1:22" s="27" customFormat="1" x14ac:dyDescent="0.3">
      <c r="A219" s="26"/>
      <c r="F219"/>
      <c r="G219"/>
      <c r="H219"/>
      <c r="I219"/>
      <c r="J219"/>
      <c r="K219"/>
      <c r="L219"/>
      <c r="M219"/>
      <c r="N219"/>
      <c r="O219"/>
      <c r="Q219" s="15"/>
      <c r="R219" s="15"/>
      <c r="S219" s="15"/>
      <c r="T219" s="15"/>
      <c r="U219" s="15"/>
      <c r="V219" s="15"/>
    </row>
    <row r="220" spans="1:22" s="27" customFormat="1" x14ac:dyDescent="0.3">
      <c r="A220" s="26"/>
      <c r="F220"/>
      <c r="G220"/>
      <c r="H220"/>
      <c r="I220"/>
      <c r="J220"/>
      <c r="K220"/>
      <c r="L220"/>
      <c r="M220"/>
      <c r="N220"/>
      <c r="O220"/>
      <c r="Q220" s="15"/>
      <c r="R220" s="15"/>
      <c r="S220" s="15"/>
      <c r="T220" s="15"/>
      <c r="U220" s="15"/>
      <c r="V220" s="15"/>
    </row>
    <row r="221" spans="1:22" s="27" customFormat="1" x14ac:dyDescent="0.3">
      <c r="A221" s="26"/>
      <c r="F221"/>
      <c r="G221"/>
      <c r="H221"/>
      <c r="I221"/>
      <c r="J221"/>
      <c r="K221"/>
      <c r="L221"/>
      <c r="M221"/>
      <c r="N221"/>
      <c r="O221"/>
      <c r="Q221" s="15"/>
      <c r="R221" s="15"/>
      <c r="S221" s="15"/>
      <c r="T221" s="15"/>
      <c r="U221" s="15"/>
      <c r="V221" s="15"/>
    </row>
    <row r="222" spans="1:22" s="27" customFormat="1" x14ac:dyDescent="0.3">
      <c r="A222" s="26"/>
      <c r="F222"/>
      <c r="G222"/>
      <c r="H222"/>
      <c r="I222"/>
      <c r="J222"/>
      <c r="K222"/>
      <c r="L222"/>
      <c r="M222"/>
      <c r="N222"/>
      <c r="O222"/>
      <c r="Q222" s="15"/>
      <c r="R222" s="15"/>
      <c r="S222" s="15"/>
      <c r="T222" s="15"/>
      <c r="U222" s="15"/>
      <c r="V222" s="15"/>
    </row>
    <row r="223" spans="1:22" s="27" customFormat="1" x14ac:dyDescent="0.3">
      <c r="A223" s="26"/>
      <c r="F223"/>
      <c r="G223"/>
      <c r="H223"/>
      <c r="I223"/>
      <c r="J223"/>
      <c r="K223"/>
      <c r="L223"/>
      <c r="M223"/>
      <c r="N223"/>
      <c r="O223"/>
      <c r="Q223" s="15"/>
      <c r="R223" s="15"/>
      <c r="S223" s="15"/>
      <c r="T223" s="15"/>
      <c r="U223" s="15"/>
      <c r="V223" s="15"/>
    </row>
    <row r="224" spans="1:22" s="27" customFormat="1" x14ac:dyDescent="0.3">
      <c r="A224" s="26"/>
      <c r="F224"/>
      <c r="G224"/>
      <c r="H224"/>
      <c r="I224"/>
      <c r="J224"/>
      <c r="K224"/>
      <c r="L224"/>
      <c r="M224"/>
      <c r="N224"/>
      <c r="O224"/>
      <c r="Q224" s="15"/>
      <c r="R224" s="15"/>
      <c r="S224" s="15"/>
      <c r="T224" s="15"/>
      <c r="U224" s="15"/>
      <c r="V224" s="15"/>
    </row>
    <row r="225" spans="1:22" s="27" customFormat="1" x14ac:dyDescent="0.3">
      <c r="A225" s="26"/>
      <c r="F225"/>
      <c r="G225"/>
      <c r="H225"/>
      <c r="I225"/>
      <c r="J225"/>
      <c r="K225"/>
      <c r="L225"/>
      <c r="M225"/>
      <c r="N225"/>
      <c r="O225"/>
      <c r="Q225" s="15"/>
      <c r="R225" s="15"/>
      <c r="S225" s="15"/>
      <c r="T225" s="15"/>
      <c r="U225" s="15"/>
      <c r="V225" s="15"/>
    </row>
    <row r="226" spans="1:22" s="27" customFormat="1" x14ac:dyDescent="0.3">
      <c r="A226" s="26"/>
      <c r="F226"/>
      <c r="G226"/>
      <c r="H226"/>
      <c r="I226"/>
      <c r="J226"/>
      <c r="K226"/>
      <c r="L226"/>
      <c r="M226"/>
      <c r="N226"/>
      <c r="O226"/>
      <c r="Q226" s="15"/>
      <c r="R226" s="15"/>
      <c r="S226" s="15"/>
      <c r="T226" s="15"/>
      <c r="U226" s="15"/>
      <c r="V226" s="15"/>
    </row>
    <row r="227" spans="1:22" s="27" customFormat="1" x14ac:dyDescent="0.3">
      <c r="A227" s="26"/>
      <c r="F227"/>
      <c r="G227"/>
      <c r="H227"/>
      <c r="I227"/>
      <c r="J227"/>
      <c r="K227"/>
      <c r="L227"/>
      <c r="M227"/>
      <c r="N227"/>
      <c r="O227"/>
      <c r="Q227" s="15"/>
      <c r="R227" s="15"/>
      <c r="S227" s="15"/>
      <c r="T227" s="15"/>
      <c r="U227" s="15"/>
      <c r="V227" s="15"/>
    </row>
    <row r="228" spans="1:22" s="27" customFormat="1" x14ac:dyDescent="0.3">
      <c r="A228" s="26"/>
      <c r="F228"/>
      <c r="G228"/>
      <c r="H228"/>
      <c r="I228"/>
      <c r="J228"/>
      <c r="K228"/>
      <c r="L228"/>
      <c r="M228"/>
      <c r="N228"/>
      <c r="O228"/>
      <c r="Q228" s="15"/>
      <c r="R228" s="15"/>
      <c r="S228" s="15"/>
      <c r="T228" s="15"/>
      <c r="U228" s="15"/>
      <c r="V228" s="15"/>
    </row>
    <row r="229" spans="1:22" s="27" customFormat="1" x14ac:dyDescent="0.3">
      <c r="A229" s="26"/>
      <c r="F229"/>
      <c r="G229"/>
      <c r="H229"/>
      <c r="I229"/>
      <c r="J229"/>
      <c r="K229"/>
      <c r="L229"/>
      <c r="M229"/>
      <c r="N229"/>
      <c r="O229"/>
      <c r="Q229" s="15"/>
      <c r="R229" s="15"/>
      <c r="S229" s="15"/>
      <c r="T229" s="15"/>
      <c r="U229" s="15"/>
      <c r="V229" s="15"/>
    </row>
    <row r="230" spans="1:22" s="27" customFormat="1" x14ac:dyDescent="0.3">
      <c r="A230" s="26"/>
      <c r="F230"/>
      <c r="G230"/>
      <c r="H230"/>
      <c r="I230"/>
      <c r="J230"/>
      <c r="K230"/>
      <c r="L230"/>
      <c r="M230"/>
      <c r="N230"/>
      <c r="O230"/>
      <c r="Q230" s="15"/>
      <c r="R230" s="15"/>
      <c r="S230" s="15"/>
      <c r="T230" s="15"/>
      <c r="U230" s="15"/>
      <c r="V230" s="15"/>
    </row>
    <row r="231" spans="1:22" s="27" customFormat="1" x14ac:dyDescent="0.3">
      <c r="A231" s="26"/>
      <c r="F231"/>
      <c r="G231"/>
      <c r="H231"/>
      <c r="I231"/>
      <c r="J231"/>
      <c r="K231"/>
      <c r="L231"/>
      <c r="M231"/>
      <c r="N231"/>
      <c r="O231"/>
      <c r="Q231" s="15"/>
      <c r="R231" s="15"/>
      <c r="S231" s="15"/>
      <c r="T231" s="15"/>
      <c r="U231" s="15"/>
      <c r="V231" s="15"/>
    </row>
    <row r="232" spans="1:22" s="27" customFormat="1" x14ac:dyDescent="0.3">
      <c r="A232" s="26"/>
      <c r="F232"/>
      <c r="G232"/>
      <c r="H232"/>
      <c r="I232"/>
      <c r="J232"/>
      <c r="K232"/>
      <c r="L232"/>
      <c r="M232"/>
      <c r="N232"/>
      <c r="O232"/>
      <c r="Q232" s="15"/>
      <c r="R232" s="15"/>
      <c r="S232" s="15"/>
      <c r="T232" s="15"/>
      <c r="U232" s="15"/>
      <c r="V232" s="15"/>
    </row>
    <row r="233" spans="1:22" s="27" customFormat="1" x14ac:dyDescent="0.3">
      <c r="A233" s="26"/>
      <c r="F233"/>
      <c r="G233"/>
      <c r="H233"/>
      <c r="I233"/>
      <c r="J233"/>
      <c r="K233"/>
      <c r="L233"/>
      <c r="M233"/>
      <c r="N233"/>
      <c r="O233"/>
      <c r="Q233" s="15"/>
      <c r="R233" s="15"/>
      <c r="S233" s="15"/>
      <c r="T233" s="15"/>
      <c r="U233" s="15"/>
      <c r="V233" s="15"/>
    </row>
    <row r="234" spans="1:22" s="27" customFormat="1" x14ac:dyDescent="0.3">
      <c r="A234" s="26"/>
      <c r="F234"/>
      <c r="G234"/>
      <c r="H234"/>
      <c r="I234"/>
      <c r="J234"/>
      <c r="K234"/>
      <c r="L234"/>
      <c r="M234"/>
      <c r="N234"/>
      <c r="O234"/>
      <c r="Q234" s="15"/>
      <c r="R234" s="15"/>
      <c r="S234" s="15"/>
      <c r="T234" s="15"/>
      <c r="U234" s="15"/>
      <c r="V234" s="15"/>
    </row>
    <row r="235" spans="1:22" s="27" customFormat="1" x14ac:dyDescent="0.3">
      <c r="A235" s="26"/>
      <c r="F235"/>
      <c r="G235"/>
      <c r="H235"/>
      <c r="I235"/>
      <c r="J235"/>
      <c r="K235"/>
      <c r="L235"/>
      <c r="M235"/>
      <c r="N235"/>
      <c r="O235"/>
      <c r="Q235" s="15"/>
      <c r="R235" s="15"/>
      <c r="S235" s="15"/>
      <c r="T235" s="15"/>
      <c r="U235" s="15"/>
      <c r="V235" s="15"/>
    </row>
    <row r="236" spans="1:22" s="27" customFormat="1" x14ac:dyDescent="0.3">
      <c r="A236" s="26"/>
      <c r="F236"/>
      <c r="G236"/>
      <c r="H236"/>
      <c r="I236"/>
      <c r="J236"/>
      <c r="K236"/>
      <c r="L236"/>
      <c r="M236"/>
      <c r="N236"/>
      <c r="O236"/>
      <c r="Q236" s="15"/>
      <c r="R236" s="15"/>
      <c r="S236" s="15"/>
      <c r="T236" s="15"/>
      <c r="U236" s="15"/>
      <c r="V236" s="15"/>
    </row>
    <row r="237" spans="1:22" s="27" customFormat="1" x14ac:dyDescent="0.3">
      <c r="A237" s="26"/>
      <c r="F237"/>
      <c r="G237"/>
      <c r="H237"/>
      <c r="I237"/>
      <c r="J237"/>
      <c r="K237"/>
      <c r="L237"/>
      <c r="M237"/>
      <c r="N237"/>
      <c r="O237"/>
      <c r="Q237" s="15"/>
      <c r="R237" s="15"/>
      <c r="S237" s="15"/>
      <c r="T237" s="15"/>
      <c r="U237" s="15"/>
      <c r="V237" s="15"/>
    </row>
    <row r="238" spans="1:22" s="27" customFormat="1" x14ac:dyDescent="0.3">
      <c r="A238" s="26"/>
      <c r="F238"/>
      <c r="G238"/>
      <c r="H238"/>
      <c r="I238"/>
      <c r="J238"/>
      <c r="K238"/>
      <c r="L238"/>
      <c r="M238"/>
      <c r="N238"/>
      <c r="O238"/>
      <c r="Q238" s="15"/>
      <c r="R238" s="15"/>
      <c r="S238" s="15"/>
      <c r="T238" s="15"/>
      <c r="U238" s="15"/>
      <c r="V238" s="15"/>
    </row>
    <row r="239" spans="1:22" s="27" customFormat="1" x14ac:dyDescent="0.3">
      <c r="A239" s="26"/>
      <c r="F239"/>
      <c r="G239"/>
      <c r="H239"/>
      <c r="I239"/>
      <c r="J239"/>
      <c r="K239"/>
      <c r="L239"/>
      <c r="M239"/>
      <c r="N239"/>
      <c r="O239"/>
      <c r="Q239" s="15"/>
      <c r="R239" s="15"/>
      <c r="S239" s="15"/>
      <c r="T239" s="15"/>
      <c r="U239" s="15"/>
      <c r="V239" s="15"/>
    </row>
    <row r="240" spans="1:22" s="27" customFormat="1" x14ac:dyDescent="0.3">
      <c r="A240" s="26"/>
      <c r="F240"/>
      <c r="G240"/>
      <c r="H240"/>
      <c r="I240"/>
      <c r="J240"/>
      <c r="K240"/>
      <c r="L240"/>
      <c r="M240"/>
      <c r="N240"/>
      <c r="O240"/>
      <c r="Q240" s="15"/>
      <c r="R240" s="15"/>
      <c r="S240" s="15"/>
      <c r="T240" s="15"/>
      <c r="U240" s="15"/>
      <c r="V240" s="15"/>
    </row>
    <row r="241" spans="1:22" s="27" customFormat="1" x14ac:dyDescent="0.3">
      <c r="A241" s="26"/>
      <c r="F241"/>
      <c r="G241"/>
      <c r="H241"/>
      <c r="I241"/>
      <c r="J241"/>
      <c r="K241"/>
      <c r="L241"/>
      <c r="M241"/>
      <c r="N241"/>
      <c r="O241"/>
      <c r="Q241" s="15"/>
      <c r="R241" s="15"/>
      <c r="S241" s="15"/>
      <c r="T241" s="15"/>
      <c r="U241" s="15"/>
      <c r="V241" s="15"/>
    </row>
    <row r="242" spans="1:22" s="27" customFormat="1" x14ac:dyDescent="0.3">
      <c r="A242" s="26"/>
      <c r="F242"/>
      <c r="G242"/>
      <c r="H242"/>
      <c r="I242"/>
      <c r="J242"/>
      <c r="K242"/>
      <c r="L242"/>
      <c r="M242"/>
      <c r="N242"/>
      <c r="O242"/>
      <c r="Q242" s="15"/>
      <c r="R242" s="15"/>
      <c r="S242" s="15"/>
      <c r="T242" s="15"/>
      <c r="U242" s="15"/>
      <c r="V242" s="15"/>
    </row>
    <row r="243" spans="1:22" s="27" customFormat="1" x14ac:dyDescent="0.3">
      <c r="A243" s="26"/>
      <c r="F243"/>
      <c r="G243"/>
      <c r="H243"/>
      <c r="I243"/>
      <c r="J243"/>
      <c r="K243"/>
      <c r="L243"/>
      <c r="M243"/>
      <c r="N243"/>
      <c r="O243"/>
      <c r="Q243" s="15"/>
      <c r="R243" s="15"/>
      <c r="S243" s="15"/>
      <c r="T243" s="15"/>
      <c r="U243" s="15"/>
      <c r="V243" s="15"/>
    </row>
    <row r="244" spans="1:22" s="27" customFormat="1" x14ac:dyDescent="0.3">
      <c r="A244" s="26"/>
      <c r="F244"/>
      <c r="G244"/>
      <c r="H244"/>
      <c r="I244"/>
      <c r="J244"/>
      <c r="K244"/>
      <c r="L244"/>
      <c r="M244"/>
      <c r="N244"/>
      <c r="O244"/>
      <c r="Q244" s="15"/>
      <c r="R244" s="15"/>
      <c r="S244" s="15"/>
      <c r="T244" s="15"/>
      <c r="U244" s="15"/>
      <c r="V244" s="15"/>
    </row>
    <row r="245" spans="1:22" s="27" customFormat="1" x14ac:dyDescent="0.3">
      <c r="A245" s="26"/>
      <c r="F245"/>
      <c r="G245"/>
      <c r="H245"/>
      <c r="I245"/>
      <c r="J245"/>
      <c r="K245"/>
      <c r="L245"/>
      <c r="M245"/>
      <c r="N245"/>
      <c r="O245"/>
      <c r="Q245" s="15"/>
      <c r="R245" s="15"/>
      <c r="S245" s="15"/>
      <c r="T245" s="15"/>
      <c r="U245" s="15"/>
      <c r="V245" s="15"/>
    </row>
    <row r="246" spans="1:22" s="27" customFormat="1" x14ac:dyDescent="0.3">
      <c r="A246" s="26"/>
      <c r="F246"/>
      <c r="G246"/>
      <c r="H246"/>
      <c r="I246"/>
      <c r="J246"/>
      <c r="K246"/>
      <c r="L246"/>
      <c r="M246"/>
      <c r="N246"/>
      <c r="O246"/>
      <c r="Q246" s="15"/>
      <c r="R246" s="15"/>
      <c r="S246" s="15"/>
      <c r="T246" s="15"/>
      <c r="U246" s="15"/>
      <c r="V246" s="15"/>
    </row>
    <row r="247" spans="1:22" s="27" customFormat="1" x14ac:dyDescent="0.3">
      <c r="A247" s="26"/>
      <c r="F247"/>
      <c r="G247"/>
      <c r="H247"/>
      <c r="I247"/>
      <c r="J247"/>
      <c r="K247"/>
      <c r="L247"/>
      <c r="M247"/>
      <c r="N247"/>
      <c r="O247"/>
      <c r="Q247" s="15"/>
      <c r="R247" s="15"/>
      <c r="S247" s="15"/>
      <c r="T247" s="15"/>
      <c r="U247" s="15"/>
      <c r="V247" s="15"/>
    </row>
    <row r="248" spans="1:22" s="27" customFormat="1" x14ac:dyDescent="0.3">
      <c r="A248" s="26"/>
      <c r="F248"/>
      <c r="G248"/>
      <c r="H248"/>
      <c r="I248"/>
      <c r="J248"/>
      <c r="K248"/>
      <c r="L248"/>
      <c r="M248"/>
      <c r="N248"/>
      <c r="O248"/>
      <c r="Q248" s="15"/>
      <c r="R248" s="15"/>
      <c r="S248" s="15"/>
      <c r="T248" s="15"/>
      <c r="U248" s="15"/>
      <c r="V248" s="15"/>
    </row>
    <row r="249" spans="1:22" s="27" customFormat="1" x14ac:dyDescent="0.3">
      <c r="A249" s="26"/>
      <c r="F249"/>
      <c r="G249"/>
      <c r="H249"/>
      <c r="I249"/>
      <c r="J249"/>
      <c r="K249"/>
      <c r="L249"/>
      <c r="M249"/>
      <c r="N249"/>
      <c r="O249"/>
      <c r="Q249" s="15"/>
      <c r="R249" s="15"/>
      <c r="S249" s="15"/>
      <c r="T249" s="15"/>
      <c r="U249" s="15"/>
      <c r="V249" s="15"/>
    </row>
    <row r="250" spans="1:22" s="27" customFormat="1" x14ac:dyDescent="0.3">
      <c r="A250" s="26"/>
      <c r="F250"/>
      <c r="G250"/>
      <c r="H250"/>
      <c r="I250"/>
      <c r="J250"/>
      <c r="K250"/>
      <c r="L250"/>
      <c r="M250"/>
      <c r="N250"/>
      <c r="O250"/>
      <c r="Q250" s="15"/>
      <c r="R250" s="15"/>
      <c r="S250" s="15"/>
      <c r="T250" s="15"/>
      <c r="U250" s="15"/>
      <c r="V250" s="15"/>
    </row>
    <row r="251" spans="1:22" s="27" customFormat="1" x14ac:dyDescent="0.3">
      <c r="A251" s="26"/>
      <c r="F251"/>
      <c r="G251"/>
      <c r="H251"/>
      <c r="I251"/>
      <c r="J251"/>
      <c r="K251"/>
      <c r="L251"/>
      <c r="M251"/>
      <c r="N251"/>
      <c r="O251"/>
      <c r="Q251" s="15"/>
      <c r="R251" s="15"/>
      <c r="S251" s="15"/>
      <c r="T251" s="15"/>
      <c r="U251" s="15"/>
      <c r="V251" s="15"/>
    </row>
    <row r="252" spans="1:22" s="27" customFormat="1" x14ac:dyDescent="0.3">
      <c r="A252" s="26"/>
      <c r="F252"/>
      <c r="G252"/>
      <c r="H252"/>
      <c r="I252"/>
      <c r="J252"/>
      <c r="K252"/>
      <c r="L252"/>
      <c r="M252"/>
      <c r="N252"/>
      <c r="O252"/>
      <c r="Q252" s="15"/>
      <c r="R252" s="15"/>
      <c r="S252" s="15"/>
      <c r="T252" s="15"/>
      <c r="U252" s="15"/>
      <c r="V252" s="15"/>
    </row>
    <row r="253" spans="1:22" s="27" customFormat="1" x14ac:dyDescent="0.3">
      <c r="A253" s="26"/>
      <c r="F253"/>
      <c r="G253"/>
      <c r="H253"/>
      <c r="I253"/>
      <c r="J253"/>
      <c r="K253"/>
      <c r="L253"/>
      <c r="M253"/>
      <c r="N253"/>
      <c r="O253"/>
      <c r="Q253" s="15"/>
      <c r="R253" s="15"/>
      <c r="S253" s="15"/>
      <c r="T253" s="15"/>
      <c r="U253" s="15"/>
      <c r="V253" s="15"/>
    </row>
    <row r="254" spans="1:22" s="27" customFormat="1" x14ac:dyDescent="0.3">
      <c r="A254" s="26"/>
      <c r="F254"/>
      <c r="G254"/>
      <c r="H254"/>
      <c r="I254"/>
      <c r="J254"/>
      <c r="K254"/>
      <c r="L254"/>
      <c r="M254"/>
      <c r="N254"/>
      <c r="O254"/>
      <c r="Q254" s="15"/>
      <c r="R254" s="15"/>
      <c r="S254" s="15"/>
      <c r="T254" s="15"/>
      <c r="U254" s="15"/>
      <c r="V254" s="15"/>
    </row>
    <row r="255" spans="1:22" s="27" customFormat="1" x14ac:dyDescent="0.3">
      <c r="A255" s="26"/>
      <c r="F255"/>
      <c r="G255"/>
      <c r="H255"/>
      <c r="I255"/>
      <c r="J255"/>
      <c r="K255"/>
      <c r="L255"/>
      <c r="M255"/>
      <c r="N255"/>
      <c r="O255"/>
      <c r="Q255" s="15"/>
      <c r="R255" s="15"/>
      <c r="S255" s="15"/>
      <c r="T255" s="15"/>
      <c r="U255" s="15"/>
      <c r="V255" s="15"/>
    </row>
    <row r="256" spans="1:22" s="27" customFormat="1" x14ac:dyDescent="0.3">
      <c r="A256" s="26"/>
      <c r="F256"/>
      <c r="G256"/>
      <c r="H256"/>
      <c r="I256"/>
      <c r="J256"/>
      <c r="K256"/>
      <c r="L256"/>
      <c r="M256"/>
      <c r="N256"/>
      <c r="O256"/>
      <c r="Q256" s="15"/>
      <c r="R256" s="15"/>
      <c r="S256" s="15"/>
      <c r="T256" s="15"/>
      <c r="U256" s="15"/>
      <c r="V256" s="15"/>
    </row>
    <row r="257" spans="1:22" s="27" customFormat="1" x14ac:dyDescent="0.3">
      <c r="A257" s="26"/>
      <c r="F257"/>
      <c r="G257"/>
      <c r="H257"/>
      <c r="I257"/>
      <c r="J257"/>
      <c r="K257"/>
      <c r="L257"/>
      <c r="M257"/>
      <c r="N257"/>
      <c r="O257"/>
      <c r="Q257" s="15"/>
      <c r="R257" s="15"/>
      <c r="S257" s="15"/>
      <c r="T257" s="15"/>
      <c r="U257" s="15"/>
      <c r="V257" s="15"/>
    </row>
    <row r="258" spans="1:22" s="27" customFormat="1" x14ac:dyDescent="0.3">
      <c r="A258" s="26"/>
      <c r="F258"/>
      <c r="G258"/>
      <c r="H258"/>
      <c r="I258"/>
      <c r="J258"/>
      <c r="K258"/>
      <c r="L258"/>
      <c r="M258"/>
      <c r="N258"/>
      <c r="O258"/>
      <c r="Q258" s="15"/>
      <c r="R258" s="15"/>
      <c r="S258" s="15"/>
      <c r="T258" s="15"/>
      <c r="U258" s="15"/>
      <c r="V258" s="15"/>
    </row>
    <row r="259" spans="1:22" s="27" customFormat="1" x14ac:dyDescent="0.3">
      <c r="A259" s="26"/>
      <c r="F259"/>
      <c r="G259"/>
      <c r="H259"/>
      <c r="I259"/>
      <c r="J259"/>
      <c r="K259"/>
      <c r="L259"/>
      <c r="M259"/>
      <c r="N259"/>
      <c r="O259"/>
      <c r="Q259" s="15"/>
      <c r="R259" s="15"/>
      <c r="S259" s="15"/>
      <c r="T259" s="15"/>
      <c r="U259" s="15"/>
      <c r="V259" s="15"/>
    </row>
    <row r="260" spans="1:22" s="27" customFormat="1" x14ac:dyDescent="0.3">
      <c r="A260" s="26"/>
      <c r="F260"/>
      <c r="G260"/>
      <c r="H260"/>
      <c r="I260"/>
      <c r="J260"/>
      <c r="K260"/>
      <c r="L260"/>
      <c r="M260"/>
      <c r="N260"/>
      <c r="O260"/>
      <c r="Q260" s="15"/>
      <c r="R260" s="15"/>
      <c r="S260" s="15"/>
      <c r="T260" s="15"/>
      <c r="U260" s="15"/>
      <c r="V260" s="15"/>
    </row>
    <row r="261" spans="1:22" s="27" customFormat="1" x14ac:dyDescent="0.3">
      <c r="A261" s="26"/>
      <c r="F261"/>
      <c r="G261"/>
      <c r="H261"/>
      <c r="I261"/>
      <c r="J261"/>
      <c r="K261"/>
      <c r="L261"/>
      <c r="M261"/>
      <c r="N261"/>
      <c r="O261"/>
      <c r="Q261" s="15"/>
      <c r="R261" s="15"/>
      <c r="S261" s="15"/>
      <c r="T261" s="15"/>
      <c r="U261" s="15"/>
      <c r="V261" s="15"/>
    </row>
    <row r="262" spans="1:22" s="27" customFormat="1" x14ac:dyDescent="0.3">
      <c r="A262" s="26"/>
      <c r="F262"/>
      <c r="G262"/>
      <c r="H262"/>
      <c r="I262"/>
      <c r="J262"/>
      <c r="K262"/>
      <c r="L262"/>
      <c r="M262"/>
      <c r="N262"/>
      <c r="O262"/>
      <c r="Q262" s="15"/>
      <c r="R262" s="15"/>
      <c r="S262" s="15"/>
      <c r="T262" s="15"/>
      <c r="U262" s="15"/>
      <c r="V262" s="15"/>
    </row>
    <row r="263" spans="1:22" s="27" customFormat="1" x14ac:dyDescent="0.3">
      <c r="A263" s="26"/>
      <c r="F263"/>
      <c r="G263"/>
      <c r="H263"/>
      <c r="I263"/>
      <c r="J263"/>
      <c r="K263"/>
      <c r="L263"/>
      <c r="M263"/>
      <c r="N263"/>
      <c r="O263"/>
      <c r="Q263" s="15"/>
      <c r="R263" s="15"/>
      <c r="S263" s="15"/>
      <c r="T263" s="15"/>
      <c r="U263" s="15"/>
      <c r="V263" s="15"/>
    </row>
    <row r="264" spans="1:22" s="27" customFormat="1" x14ac:dyDescent="0.3">
      <c r="A264" s="26"/>
      <c r="F264"/>
      <c r="G264"/>
      <c r="H264"/>
      <c r="I264"/>
      <c r="J264"/>
      <c r="K264"/>
      <c r="L264"/>
      <c r="M264"/>
      <c r="N264"/>
      <c r="O264"/>
      <c r="Q264" s="15"/>
      <c r="R264" s="15"/>
      <c r="S264" s="15"/>
      <c r="T264" s="15"/>
      <c r="U264" s="15"/>
      <c r="V264" s="15"/>
    </row>
    <row r="265" spans="1:22" s="27" customFormat="1" x14ac:dyDescent="0.3">
      <c r="A265" s="26"/>
      <c r="F265"/>
      <c r="G265"/>
      <c r="H265"/>
      <c r="I265"/>
      <c r="J265"/>
      <c r="K265"/>
      <c r="L265"/>
      <c r="M265"/>
      <c r="N265"/>
      <c r="O265"/>
      <c r="Q265" s="15"/>
      <c r="R265" s="15"/>
      <c r="S265" s="15"/>
      <c r="T265" s="15"/>
      <c r="U265" s="15"/>
      <c r="V265" s="15"/>
    </row>
    <row r="266" spans="1:22" s="27" customFormat="1" x14ac:dyDescent="0.3">
      <c r="A266" s="26"/>
      <c r="F266"/>
      <c r="G266"/>
      <c r="H266"/>
      <c r="I266"/>
      <c r="J266"/>
      <c r="K266"/>
      <c r="L266"/>
      <c r="M266"/>
      <c r="N266"/>
      <c r="O266"/>
      <c r="Q266" s="15"/>
      <c r="R266" s="15"/>
      <c r="S266" s="15"/>
      <c r="T266" s="15"/>
      <c r="U266" s="15"/>
      <c r="V266" s="15"/>
    </row>
    <row r="267" spans="1:22" s="27" customFormat="1" x14ac:dyDescent="0.3">
      <c r="A267" s="26"/>
      <c r="F267"/>
      <c r="G267"/>
      <c r="H267"/>
      <c r="I267"/>
      <c r="J267"/>
      <c r="K267"/>
      <c r="L267"/>
      <c r="M267"/>
      <c r="N267"/>
      <c r="O267"/>
      <c r="Q267" s="15"/>
      <c r="R267" s="15"/>
      <c r="S267" s="15"/>
      <c r="T267" s="15"/>
      <c r="U267" s="15"/>
      <c r="V267" s="15"/>
    </row>
    <row r="268" spans="1:22" s="27" customFormat="1" x14ac:dyDescent="0.3">
      <c r="A268" s="26"/>
      <c r="F268"/>
      <c r="G268"/>
      <c r="H268"/>
      <c r="I268"/>
      <c r="J268"/>
      <c r="K268"/>
      <c r="L268"/>
      <c r="M268"/>
      <c r="N268"/>
      <c r="O268"/>
      <c r="Q268" s="15"/>
      <c r="R268" s="15"/>
      <c r="S268" s="15"/>
      <c r="T268" s="15"/>
      <c r="U268" s="15"/>
      <c r="V268" s="15"/>
    </row>
    <row r="269" spans="1:22" s="27" customFormat="1" x14ac:dyDescent="0.3">
      <c r="A269" s="26"/>
      <c r="F269"/>
      <c r="G269"/>
      <c r="H269"/>
      <c r="I269"/>
      <c r="J269"/>
      <c r="K269"/>
      <c r="L269"/>
      <c r="M269"/>
      <c r="N269"/>
      <c r="O269"/>
      <c r="Q269" s="15"/>
      <c r="R269" s="15"/>
      <c r="S269" s="15"/>
      <c r="T269" s="15"/>
      <c r="U269" s="15"/>
      <c r="V269" s="15"/>
    </row>
    <row r="270" spans="1:22" s="27" customFormat="1" x14ac:dyDescent="0.3">
      <c r="A270" s="26"/>
      <c r="F270"/>
      <c r="G270"/>
      <c r="H270"/>
      <c r="I270"/>
      <c r="J270"/>
      <c r="K270"/>
      <c r="L270"/>
      <c r="M270"/>
      <c r="N270"/>
      <c r="O270"/>
      <c r="Q270" s="15"/>
      <c r="R270" s="15"/>
      <c r="S270" s="15"/>
      <c r="T270" s="15"/>
      <c r="U270" s="15"/>
      <c r="V270" s="15"/>
    </row>
    <row r="271" spans="1:22" s="27" customFormat="1" x14ac:dyDescent="0.3">
      <c r="A271" s="26"/>
      <c r="F271"/>
      <c r="G271"/>
      <c r="H271"/>
      <c r="I271"/>
      <c r="J271"/>
      <c r="K271"/>
      <c r="L271"/>
      <c r="M271"/>
      <c r="N271"/>
      <c r="O271"/>
      <c r="Q271" s="15"/>
      <c r="R271" s="15"/>
      <c r="S271" s="15"/>
      <c r="T271" s="15"/>
      <c r="U271" s="15"/>
      <c r="V271" s="15"/>
    </row>
    <row r="272" spans="1:22" s="27" customFormat="1" x14ac:dyDescent="0.3">
      <c r="A272" s="26"/>
      <c r="F272"/>
      <c r="G272"/>
      <c r="H272"/>
      <c r="I272"/>
      <c r="J272"/>
      <c r="K272"/>
      <c r="L272"/>
      <c r="M272"/>
      <c r="N272"/>
      <c r="O272"/>
      <c r="Q272" s="15"/>
      <c r="R272" s="15"/>
      <c r="S272" s="15"/>
      <c r="T272" s="15"/>
      <c r="U272" s="15"/>
      <c r="V272" s="15"/>
    </row>
    <row r="273" spans="1:22" s="27" customFormat="1" x14ac:dyDescent="0.3">
      <c r="A273" s="26"/>
      <c r="F273"/>
      <c r="G273"/>
      <c r="H273"/>
      <c r="I273"/>
      <c r="J273"/>
      <c r="K273"/>
      <c r="L273"/>
      <c r="M273"/>
      <c r="N273"/>
      <c r="O273"/>
      <c r="Q273" s="15"/>
      <c r="R273" s="15"/>
      <c r="S273" s="15"/>
      <c r="T273" s="15"/>
      <c r="U273" s="15"/>
      <c r="V273" s="15"/>
    </row>
    <row r="274" spans="1:22" s="27" customFormat="1" x14ac:dyDescent="0.3">
      <c r="A274" s="26"/>
      <c r="F274"/>
      <c r="G274"/>
      <c r="H274"/>
      <c r="I274"/>
      <c r="J274"/>
      <c r="K274"/>
      <c r="L274"/>
      <c r="M274"/>
      <c r="N274"/>
      <c r="O274"/>
      <c r="Q274" s="15"/>
      <c r="R274" s="15"/>
      <c r="S274" s="15"/>
      <c r="T274" s="15"/>
      <c r="U274" s="15"/>
      <c r="V274" s="15"/>
    </row>
    <row r="275" spans="1:22" s="27" customFormat="1" x14ac:dyDescent="0.3">
      <c r="A275" s="26"/>
      <c r="F275"/>
      <c r="G275"/>
      <c r="H275"/>
      <c r="I275"/>
      <c r="J275"/>
      <c r="K275"/>
      <c r="L275"/>
      <c r="M275"/>
      <c r="N275"/>
      <c r="O275"/>
      <c r="Q275" s="15"/>
      <c r="R275" s="15"/>
      <c r="S275" s="15"/>
      <c r="T275" s="15"/>
      <c r="U275" s="15"/>
      <c r="V275" s="15"/>
    </row>
    <row r="276" spans="1:22" s="27" customFormat="1" x14ac:dyDescent="0.3">
      <c r="A276" s="26"/>
      <c r="F276"/>
      <c r="G276"/>
      <c r="H276"/>
      <c r="I276"/>
      <c r="J276"/>
      <c r="K276"/>
      <c r="L276"/>
      <c r="M276"/>
      <c r="N276"/>
      <c r="O276"/>
      <c r="Q276" s="15"/>
      <c r="R276" s="15"/>
      <c r="S276" s="15"/>
      <c r="T276" s="15"/>
      <c r="U276" s="15"/>
      <c r="V276" s="15"/>
    </row>
    <row r="277" spans="1:22" s="27" customFormat="1" x14ac:dyDescent="0.3">
      <c r="A277" s="26"/>
      <c r="F277"/>
      <c r="G277"/>
      <c r="H277"/>
      <c r="I277"/>
      <c r="J277"/>
      <c r="K277"/>
      <c r="L277"/>
      <c r="M277"/>
      <c r="N277"/>
      <c r="O277"/>
      <c r="Q277" s="15"/>
      <c r="R277" s="15"/>
      <c r="S277" s="15"/>
      <c r="T277" s="15"/>
      <c r="U277" s="15"/>
      <c r="V277" s="15"/>
    </row>
    <row r="278" spans="1:22" s="27" customFormat="1" x14ac:dyDescent="0.3">
      <c r="A278" s="26"/>
      <c r="F278"/>
      <c r="G278"/>
      <c r="H278"/>
      <c r="I278"/>
      <c r="J278"/>
      <c r="K278"/>
      <c r="L278"/>
      <c r="M278"/>
      <c r="N278"/>
      <c r="O278"/>
      <c r="Q278" s="15"/>
      <c r="R278" s="15"/>
      <c r="S278" s="15"/>
      <c r="T278" s="15"/>
      <c r="U278" s="15"/>
      <c r="V278" s="15"/>
    </row>
  </sheetData>
  <pageMargins left="0.7" right="0.7" top="0.75" bottom="0.75" header="0.3" footer="0.3"/>
  <pageSetup orientation="landscape" horizontalDpi="360" verticalDpi="36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D18D4-6B85-4432-8EBF-E544B94AE430}">
  <dimension ref="A1:V334"/>
  <sheetViews>
    <sheetView zoomScaleNormal="100" workbookViewId="0">
      <selection activeCell="V3" sqref="V3"/>
    </sheetView>
  </sheetViews>
  <sheetFormatPr defaultColWidth="11.5703125" defaultRowHeight="18.75" x14ac:dyDescent="0.3"/>
  <cols>
    <col min="1" max="1" width="11.5703125" style="26"/>
    <col min="2" max="6" width="11.5703125" style="27"/>
    <col min="8" max="8" width="11.5703125" style="36"/>
    <col min="9" max="11" width="11.5703125" style="27"/>
    <col min="12" max="14" width="11.5703125" style="36"/>
    <col min="15" max="16" width="11.5703125" style="27"/>
    <col min="17" max="16384" width="11.5703125" style="15"/>
  </cols>
  <sheetData>
    <row r="1" spans="1:22" ht="20.25" thickTop="1" thickBot="1" x14ac:dyDescent="0.35">
      <c r="B1" s="2" t="s">
        <v>0</v>
      </c>
      <c r="C1" s="2"/>
      <c r="D1" s="3" t="s">
        <v>1</v>
      </c>
      <c r="E1" s="3"/>
      <c r="F1" s="3"/>
      <c r="G1" t="s">
        <v>23</v>
      </c>
      <c r="H1" s="42"/>
      <c r="I1" s="39" t="s">
        <v>24</v>
      </c>
      <c r="J1" s="39"/>
      <c r="K1" s="39" t="s">
        <v>25</v>
      </c>
      <c r="L1" s="39"/>
      <c r="M1" s="39" t="s">
        <v>26</v>
      </c>
      <c r="N1" s="39"/>
      <c r="O1" s="39"/>
      <c r="P1" s="39" t="s">
        <v>27</v>
      </c>
      <c r="R1" s="15" t="s">
        <v>4</v>
      </c>
      <c r="U1" s="15" t="s">
        <v>28</v>
      </c>
    </row>
    <row r="2" spans="1:22" ht="19.5" thickTop="1" x14ac:dyDescent="0.3">
      <c r="A2" s="26" t="s">
        <v>12</v>
      </c>
      <c r="B2" s="4" t="s">
        <v>2</v>
      </c>
      <c r="C2" s="4" t="s">
        <v>3</v>
      </c>
      <c r="D2" s="3" t="s">
        <v>2</v>
      </c>
      <c r="E2" s="3" t="s">
        <v>3</v>
      </c>
      <c r="F2" s="3" t="s">
        <v>4</v>
      </c>
      <c r="H2" s="9" t="s">
        <v>5</v>
      </c>
      <c r="J2" s="27" t="s">
        <v>14</v>
      </c>
      <c r="L2" s="9" t="s">
        <v>6</v>
      </c>
      <c r="M2" s="9"/>
      <c r="N2" s="9" t="s">
        <v>7</v>
      </c>
      <c r="O2" s="3" t="s">
        <v>21</v>
      </c>
      <c r="R2" s="15" t="s">
        <v>29</v>
      </c>
      <c r="S2" s="15">
        <f>AVERAGE(F:F)</f>
        <v>33.211187500000008</v>
      </c>
      <c r="U2" s="15" t="s">
        <v>29</v>
      </c>
      <c r="V2" s="15">
        <f>AVERAGE(J:J)</f>
        <v>9.12261144164302</v>
      </c>
    </row>
    <row r="3" spans="1:22" x14ac:dyDescent="0.3">
      <c r="A3" s="26">
        <v>1</v>
      </c>
      <c r="B3" s="37"/>
      <c r="C3" s="37"/>
      <c r="D3" s="37">
        <v>167.03700000000001</v>
      </c>
      <c r="E3" s="37">
        <v>179.40870000000001</v>
      </c>
      <c r="F3" s="37">
        <v>12.371700000000004</v>
      </c>
      <c r="G3" s="28" t="b">
        <f t="shared" ref="G3:G34" si="0">F3&gt;25.78</f>
        <v>0</v>
      </c>
      <c r="H3" s="37">
        <v>0.36363637447357178</v>
      </c>
      <c r="I3" s="28" t="b">
        <f>H3&gt;1</f>
        <v>0</v>
      </c>
      <c r="J3" s="37">
        <v>0.35988585513499022</v>
      </c>
      <c r="K3" s="31" t="b">
        <f>J3&gt;13.06</f>
        <v>0</v>
      </c>
      <c r="L3" s="37"/>
      <c r="M3"/>
      <c r="N3"/>
      <c r="O3"/>
      <c r="P3"/>
      <c r="R3" s="15" t="s">
        <v>30</v>
      </c>
      <c r="S3" s="15">
        <f>STDEV(F:F)</f>
        <v>25.77745769000682</v>
      </c>
      <c r="U3" s="15" t="s">
        <v>30</v>
      </c>
      <c r="V3" s="15">
        <f>STDEV(J:J)</f>
        <v>13.058308002386257</v>
      </c>
    </row>
    <row r="4" spans="1:22" x14ac:dyDescent="0.3">
      <c r="A4" s="26">
        <v>2</v>
      </c>
      <c r="B4" s="37"/>
      <c r="C4" s="37"/>
      <c r="D4" s="37">
        <v>326.45690000000002</v>
      </c>
      <c r="E4" s="37">
        <v>344.22980000000001</v>
      </c>
      <c r="F4" s="37">
        <v>17.772899999999993</v>
      </c>
      <c r="G4" s="28" t="b">
        <f t="shared" si="0"/>
        <v>0</v>
      </c>
      <c r="H4" s="37">
        <v>0.25</v>
      </c>
      <c r="I4" s="28" t="b">
        <f t="shared" ref="I4:I67" si="1">H4&gt;1</f>
        <v>0</v>
      </c>
      <c r="J4" s="37">
        <v>0.59317951857948525</v>
      </c>
      <c r="K4" s="31" t="b">
        <f t="shared" ref="K4:K67" si="2">J4&gt;13.06</f>
        <v>0</v>
      </c>
      <c r="L4" s="37"/>
      <c r="M4"/>
      <c r="N4"/>
      <c r="O4"/>
      <c r="P4"/>
      <c r="R4" s="15" t="s">
        <v>31</v>
      </c>
      <c r="U4" s="15" t="s">
        <v>31</v>
      </c>
    </row>
    <row r="5" spans="1:22" x14ac:dyDescent="0.3">
      <c r="A5" s="26">
        <v>3</v>
      </c>
      <c r="B5" s="37"/>
      <c r="C5" s="37"/>
      <c r="D5" s="37">
        <v>429.4975</v>
      </c>
      <c r="E5" s="37">
        <v>447.29270000000002</v>
      </c>
      <c r="F5" s="37">
        <v>17.795200000000023</v>
      </c>
      <c r="G5" s="28" t="b">
        <f t="shared" si="0"/>
        <v>0</v>
      </c>
      <c r="H5" s="37">
        <v>0.5</v>
      </c>
      <c r="I5" s="28" t="b">
        <f t="shared" si="1"/>
        <v>0</v>
      </c>
      <c r="J5" s="37">
        <v>0.78976369145291381</v>
      </c>
      <c r="K5" s="31" t="b">
        <f t="shared" si="2"/>
        <v>0</v>
      </c>
      <c r="L5" s="37"/>
      <c r="M5"/>
      <c r="N5"/>
      <c r="O5"/>
      <c r="P5"/>
    </row>
    <row r="6" spans="1:22" x14ac:dyDescent="0.3">
      <c r="A6" s="26">
        <v>4</v>
      </c>
      <c r="B6" s="37"/>
      <c r="C6" s="37"/>
      <c r="D6" s="37">
        <v>481.87090000000001</v>
      </c>
      <c r="E6" s="37">
        <v>498.10059999999999</v>
      </c>
      <c r="F6" s="37">
        <v>16.22969999999998</v>
      </c>
      <c r="G6" s="28" t="b">
        <f t="shared" si="0"/>
        <v>0</v>
      </c>
      <c r="H6" s="37">
        <v>0.28571429848670959</v>
      </c>
      <c r="I6" s="28" t="b">
        <f t="shared" si="1"/>
        <v>0</v>
      </c>
      <c r="J6" s="37">
        <v>0.67167845261664838</v>
      </c>
      <c r="K6" s="31" t="b">
        <f t="shared" si="2"/>
        <v>0</v>
      </c>
      <c r="L6" s="37"/>
      <c r="M6"/>
      <c r="N6"/>
      <c r="O6"/>
      <c r="P6"/>
    </row>
    <row r="7" spans="1:22" x14ac:dyDescent="0.3">
      <c r="A7" s="26">
        <v>5</v>
      </c>
      <c r="B7" s="37"/>
      <c r="C7" s="37"/>
      <c r="D7" s="37">
        <v>739.73519999999996</v>
      </c>
      <c r="E7" s="37">
        <v>750.83240000000001</v>
      </c>
      <c r="F7" s="37">
        <v>11.097200000000043</v>
      </c>
      <c r="G7" s="28" t="b">
        <f t="shared" si="0"/>
        <v>0</v>
      </c>
      <c r="H7" s="37">
        <v>1.2999999523162842</v>
      </c>
      <c r="I7" s="43" t="b">
        <f t="shared" si="1"/>
        <v>1</v>
      </c>
      <c r="J7" s="37">
        <v>1.1900239907253312</v>
      </c>
      <c r="K7" s="31" t="b">
        <f t="shared" si="2"/>
        <v>0</v>
      </c>
      <c r="L7" s="37"/>
      <c r="M7"/>
      <c r="N7"/>
      <c r="O7"/>
      <c r="P7"/>
    </row>
    <row r="8" spans="1:22" x14ac:dyDescent="0.3">
      <c r="A8" s="26">
        <v>6</v>
      </c>
      <c r="B8" s="37"/>
      <c r="C8" s="37"/>
      <c r="D8" s="37">
        <v>831.27959999999996</v>
      </c>
      <c r="E8" s="37">
        <v>847.57029999999997</v>
      </c>
      <c r="F8" s="37">
        <v>16.290700000000015</v>
      </c>
      <c r="G8" s="28" t="b">
        <f t="shared" si="0"/>
        <v>0</v>
      </c>
      <c r="H8" s="37">
        <v>0.86666667461395264</v>
      </c>
      <c r="I8" s="28" t="b">
        <f t="shared" si="1"/>
        <v>0</v>
      </c>
      <c r="J8" s="37">
        <v>1.2858190852646163</v>
      </c>
      <c r="K8" s="31" t="b">
        <f t="shared" si="2"/>
        <v>0</v>
      </c>
      <c r="L8" s="37"/>
      <c r="M8"/>
      <c r="N8"/>
      <c r="O8"/>
      <c r="P8"/>
    </row>
    <row r="9" spans="1:22" x14ac:dyDescent="0.3">
      <c r="A9" s="26">
        <v>7</v>
      </c>
      <c r="B9" s="37"/>
      <c r="C9" s="37"/>
      <c r="D9" s="37">
        <v>979.17650000000003</v>
      </c>
      <c r="E9" s="37">
        <v>998.32939999999996</v>
      </c>
      <c r="F9" s="37">
        <v>19.152899999999931</v>
      </c>
      <c r="G9" s="28" t="b">
        <f t="shared" si="0"/>
        <v>0</v>
      </c>
      <c r="H9" s="37">
        <v>0.4444444477558136</v>
      </c>
      <c r="I9" s="28" t="b">
        <f t="shared" si="1"/>
        <v>0</v>
      </c>
      <c r="J9" s="37">
        <v>0.82570618070384705</v>
      </c>
      <c r="K9" s="31" t="b">
        <f t="shared" si="2"/>
        <v>0</v>
      </c>
      <c r="L9" s="37"/>
      <c r="M9"/>
      <c r="N9"/>
      <c r="O9"/>
      <c r="P9"/>
    </row>
    <row r="10" spans="1:22" x14ac:dyDescent="0.3">
      <c r="A10" s="26">
        <v>8</v>
      </c>
      <c r="B10" s="37"/>
      <c r="C10" s="37"/>
      <c r="D10" s="37">
        <v>1027.2089000000001</v>
      </c>
      <c r="E10" s="37">
        <v>1042.8362999999999</v>
      </c>
      <c r="F10" s="37">
        <v>15.627399999999852</v>
      </c>
      <c r="G10" s="28" t="b">
        <f t="shared" si="0"/>
        <v>0</v>
      </c>
      <c r="H10" s="37">
        <v>0.3333333432674408</v>
      </c>
      <c r="I10" s="28" t="b">
        <f t="shared" si="1"/>
        <v>0</v>
      </c>
      <c r="J10" s="37">
        <v>0.703026459354814</v>
      </c>
      <c r="K10" s="31" t="b">
        <f t="shared" si="2"/>
        <v>0</v>
      </c>
      <c r="L10" s="37"/>
      <c r="M10"/>
      <c r="N10"/>
      <c r="O10"/>
      <c r="P10"/>
    </row>
    <row r="11" spans="1:22" x14ac:dyDescent="0.3">
      <c r="A11" s="26">
        <v>9</v>
      </c>
      <c r="B11" s="37"/>
      <c r="C11" s="37"/>
      <c r="D11" s="37">
        <v>1131.7022999999999</v>
      </c>
      <c r="E11" s="37">
        <v>1143.2027</v>
      </c>
      <c r="F11" s="37">
        <v>11.500400000000127</v>
      </c>
      <c r="G11" s="28" t="b">
        <f t="shared" si="0"/>
        <v>0</v>
      </c>
      <c r="H11" s="37">
        <v>0.60000002384185791</v>
      </c>
      <c r="I11" s="28" t="b">
        <f t="shared" si="1"/>
        <v>0</v>
      </c>
      <c r="J11" s="37">
        <v>1.0527571921298688</v>
      </c>
      <c r="K11" s="31" t="b">
        <f t="shared" si="2"/>
        <v>0</v>
      </c>
      <c r="L11" s="37"/>
      <c r="M11"/>
      <c r="N11"/>
      <c r="O11"/>
      <c r="P11"/>
    </row>
    <row r="12" spans="1:22" x14ac:dyDescent="0.3">
      <c r="A12" s="26">
        <v>10</v>
      </c>
      <c r="B12" s="37"/>
      <c r="C12" s="37"/>
      <c r="D12" s="37">
        <v>1187.7221</v>
      </c>
      <c r="E12" s="37">
        <v>1202.9079999999999</v>
      </c>
      <c r="F12" s="37">
        <v>15.185899999999947</v>
      </c>
      <c r="G12" s="28" t="b">
        <f t="shared" si="0"/>
        <v>0</v>
      </c>
      <c r="H12" s="37">
        <v>0.8571428656578064</v>
      </c>
      <c r="I12" s="28" t="b">
        <f t="shared" si="1"/>
        <v>0</v>
      </c>
      <c r="J12" s="37">
        <v>1.0828988759147025</v>
      </c>
      <c r="K12" s="31" t="b">
        <f t="shared" si="2"/>
        <v>0</v>
      </c>
      <c r="L12" s="37"/>
      <c r="M12"/>
      <c r="N12"/>
      <c r="O12"/>
      <c r="P12"/>
    </row>
    <row r="13" spans="1:22" x14ac:dyDescent="0.3">
      <c r="A13" s="26">
        <v>11</v>
      </c>
      <c r="D13" s="37">
        <v>1233.1185</v>
      </c>
      <c r="E13" s="37">
        <v>1245.4846</v>
      </c>
      <c r="F13" s="37">
        <v>12.36609999999996</v>
      </c>
      <c r="G13" s="28" t="b">
        <f t="shared" si="0"/>
        <v>0</v>
      </c>
      <c r="H13" s="37">
        <v>0.72727274894714355</v>
      </c>
      <c r="I13" s="28" t="b">
        <f t="shared" si="1"/>
        <v>0</v>
      </c>
      <c r="J13" s="37">
        <v>1.2125455840002326</v>
      </c>
      <c r="K13" s="31" t="b">
        <f t="shared" si="2"/>
        <v>0</v>
      </c>
      <c r="L13" s="37"/>
      <c r="M13"/>
      <c r="N13"/>
      <c r="O13"/>
      <c r="P13"/>
    </row>
    <row r="14" spans="1:22" x14ac:dyDescent="0.3">
      <c r="A14" s="26">
        <v>12</v>
      </c>
      <c r="B14" s="37"/>
      <c r="C14" s="37"/>
      <c r="D14" s="37">
        <v>1258.6456000000001</v>
      </c>
      <c r="E14" s="37">
        <v>1274.2602999999999</v>
      </c>
      <c r="F14" s="37">
        <v>15.614699999999857</v>
      </c>
      <c r="G14" s="28" t="b">
        <f t="shared" si="0"/>
        <v>0</v>
      </c>
      <c r="H14" s="37">
        <v>0.4285714328289032</v>
      </c>
      <c r="I14" s="28" t="b">
        <f t="shared" si="1"/>
        <v>0</v>
      </c>
      <c r="J14" s="37">
        <v>0.50066731472388482</v>
      </c>
      <c r="K14" s="31" t="b">
        <f t="shared" si="2"/>
        <v>0</v>
      </c>
      <c r="L14" s="37"/>
      <c r="M14"/>
      <c r="N14"/>
      <c r="O14"/>
      <c r="P14"/>
    </row>
    <row r="15" spans="1:22" ht="19.5" thickBot="1" x14ac:dyDescent="0.35">
      <c r="A15" s="26">
        <v>13</v>
      </c>
      <c r="B15" s="37"/>
      <c r="C15" s="37"/>
      <c r="D15" s="37">
        <v>1337.0478000000001</v>
      </c>
      <c r="E15" s="37">
        <v>1348.6763000000001</v>
      </c>
      <c r="F15" s="37">
        <v>11.628500000000031</v>
      </c>
      <c r="G15" s="28" t="b">
        <f t="shared" si="0"/>
        <v>0</v>
      </c>
      <c r="H15" s="37">
        <v>1.0909091234207153</v>
      </c>
      <c r="I15" s="43" t="b">
        <f t="shared" si="1"/>
        <v>1</v>
      </c>
      <c r="J15" s="37">
        <v>1.2900034779581859</v>
      </c>
      <c r="K15" s="49" t="b">
        <f t="shared" si="2"/>
        <v>0</v>
      </c>
      <c r="L15" s="37"/>
      <c r="M15"/>
      <c r="N15"/>
      <c r="O15"/>
      <c r="P15"/>
    </row>
    <row r="16" spans="1:22" ht="20.25" thickTop="1" thickBot="1" x14ac:dyDescent="0.35">
      <c r="A16" s="26">
        <v>14</v>
      </c>
      <c r="B16" s="37"/>
      <c r="C16" s="37"/>
      <c r="D16" s="37">
        <v>1386.8261</v>
      </c>
      <c r="E16" s="37">
        <v>1398.1477</v>
      </c>
      <c r="F16" s="37">
        <v>11.321599999999989</v>
      </c>
      <c r="G16" s="28" t="b">
        <f t="shared" si="0"/>
        <v>0</v>
      </c>
      <c r="H16" s="37">
        <v>1.2000000476837158</v>
      </c>
      <c r="I16" s="43" t="b">
        <f t="shared" si="1"/>
        <v>1</v>
      </c>
      <c r="J16" s="37">
        <v>1.2808218348042448</v>
      </c>
      <c r="K16" s="49" t="b">
        <f t="shared" si="2"/>
        <v>0</v>
      </c>
      <c r="L16" s="37"/>
      <c r="M16"/>
      <c r="N16"/>
      <c r="O16"/>
      <c r="P16"/>
    </row>
    <row r="17" spans="1:16" ht="19.5" thickTop="1" x14ac:dyDescent="0.3">
      <c r="A17" s="26">
        <v>15</v>
      </c>
      <c r="D17" s="37">
        <v>1427.2747999999999</v>
      </c>
      <c r="E17" s="37">
        <v>1447.1455000000001</v>
      </c>
      <c r="F17" s="37">
        <v>19.87070000000017</v>
      </c>
      <c r="G17" s="28" t="b">
        <f t="shared" si="0"/>
        <v>0</v>
      </c>
      <c r="H17" s="37">
        <v>0.63157892227172852</v>
      </c>
      <c r="I17" s="28" t="b">
        <f t="shared" si="1"/>
        <v>0</v>
      </c>
      <c r="J17" s="37">
        <v>0.88652580989291574</v>
      </c>
      <c r="K17" s="31" t="b">
        <f t="shared" si="2"/>
        <v>0</v>
      </c>
      <c r="L17" s="37"/>
      <c r="M17"/>
      <c r="N17"/>
      <c r="O17"/>
      <c r="P17"/>
    </row>
    <row r="18" spans="1:16" x14ac:dyDescent="0.3">
      <c r="A18" s="26">
        <v>16</v>
      </c>
      <c r="B18" s="37"/>
      <c r="C18" s="37"/>
      <c r="D18" s="37">
        <v>1486.3779999999999</v>
      </c>
      <c r="E18" s="37">
        <v>1505.8593000000001</v>
      </c>
      <c r="F18" s="37">
        <v>19.481300000000147</v>
      </c>
      <c r="G18" s="28" t="b">
        <f t="shared" si="0"/>
        <v>0</v>
      </c>
      <c r="H18" s="37">
        <v>1.1111111640930176</v>
      </c>
      <c r="I18" s="43" t="b">
        <f t="shared" si="1"/>
        <v>1</v>
      </c>
      <c r="J18" s="37">
        <v>1.2960670944882284</v>
      </c>
      <c r="K18" s="50" t="b">
        <f t="shared" si="2"/>
        <v>0</v>
      </c>
      <c r="L18" s="37"/>
      <c r="M18"/>
      <c r="N18"/>
      <c r="O18"/>
      <c r="P18"/>
    </row>
    <row r="19" spans="1:16" x14ac:dyDescent="0.3">
      <c r="A19" s="26">
        <v>17</v>
      </c>
      <c r="D19" s="37">
        <v>1585.9313999999999</v>
      </c>
      <c r="E19" s="37">
        <v>1598.1688999999999</v>
      </c>
      <c r="F19" s="37">
        <v>12.237499999999955</v>
      </c>
      <c r="G19" s="28" t="b">
        <f t="shared" si="0"/>
        <v>0</v>
      </c>
      <c r="H19" s="37">
        <v>1.1818181276321411</v>
      </c>
      <c r="I19" s="43" t="b">
        <f t="shared" si="1"/>
        <v>1</v>
      </c>
      <c r="J19" s="37">
        <v>1.6647094683448105</v>
      </c>
      <c r="K19" s="50" t="b">
        <f t="shared" si="2"/>
        <v>0</v>
      </c>
      <c r="L19" s="37"/>
      <c r="M19"/>
      <c r="N19"/>
      <c r="O19"/>
      <c r="P19"/>
    </row>
    <row r="20" spans="1:16" x14ac:dyDescent="0.3">
      <c r="A20" s="26">
        <v>18</v>
      </c>
      <c r="B20" s="37"/>
      <c r="C20" s="37"/>
      <c r="D20" s="37">
        <v>1679.1898000000001</v>
      </c>
      <c r="E20" s="37">
        <v>1695.0616</v>
      </c>
      <c r="F20" s="37">
        <v>15.871799999999894</v>
      </c>
      <c r="G20" s="28" t="b">
        <f t="shared" si="0"/>
        <v>0</v>
      </c>
      <c r="H20" s="37">
        <v>1.0666667222976685</v>
      </c>
      <c r="I20" s="43" t="b">
        <f t="shared" si="1"/>
        <v>1</v>
      </c>
      <c r="J20" s="37">
        <v>1.295436150375294</v>
      </c>
      <c r="K20" s="50" t="b">
        <f t="shared" si="2"/>
        <v>0</v>
      </c>
      <c r="L20" s="37"/>
      <c r="M20"/>
      <c r="N20"/>
      <c r="O20"/>
      <c r="P20"/>
    </row>
    <row r="21" spans="1:16" x14ac:dyDescent="0.3">
      <c r="A21" s="26">
        <v>19</v>
      </c>
      <c r="D21" s="37">
        <v>1732.1226999999999</v>
      </c>
      <c r="E21" s="37">
        <v>1744.9899</v>
      </c>
      <c r="F21" s="37">
        <v>12.867200000000139</v>
      </c>
      <c r="G21" s="28" t="b">
        <f t="shared" si="0"/>
        <v>0</v>
      </c>
      <c r="H21" s="37">
        <v>0.90909093618392944</v>
      </c>
      <c r="I21" s="28" t="b">
        <f t="shared" si="1"/>
        <v>0</v>
      </c>
      <c r="J21" s="37">
        <v>1.2086078170894778</v>
      </c>
      <c r="K21" s="31" t="b">
        <f t="shared" si="2"/>
        <v>0</v>
      </c>
      <c r="L21" s="37"/>
      <c r="M21"/>
      <c r="N21"/>
      <c r="O21"/>
      <c r="P21"/>
    </row>
    <row r="22" spans="1:16" x14ac:dyDescent="0.3">
      <c r="A22" s="26">
        <v>20</v>
      </c>
      <c r="B22" s="37"/>
      <c r="C22" s="37"/>
      <c r="D22" s="37">
        <v>1785.0377000000001</v>
      </c>
      <c r="E22" s="37">
        <v>1797.0107</v>
      </c>
      <c r="F22" s="37">
        <v>11.972999999999956</v>
      </c>
      <c r="G22" s="28" t="b">
        <f t="shared" si="0"/>
        <v>0</v>
      </c>
      <c r="H22" s="37">
        <v>1.5454545021057129</v>
      </c>
      <c r="I22" s="43" t="b">
        <f t="shared" si="1"/>
        <v>1</v>
      </c>
      <c r="J22" s="37">
        <v>1.2635744271792173</v>
      </c>
      <c r="K22" s="50" t="b">
        <f t="shared" si="2"/>
        <v>0</v>
      </c>
      <c r="L22" s="37"/>
      <c r="M22"/>
      <c r="N22"/>
      <c r="O22"/>
      <c r="P22"/>
    </row>
    <row r="23" spans="1:16" x14ac:dyDescent="0.3">
      <c r="A23" s="26">
        <v>21</v>
      </c>
      <c r="B23" s="37">
        <v>1825.2647999999999</v>
      </c>
      <c r="C23" s="37">
        <v>1879.0753999999999</v>
      </c>
      <c r="D23" s="37">
        <v>1820.4385</v>
      </c>
      <c r="E23" s="37">
        <v>1878.8834999999999</v>
      </c>
      <c r="F23" s="37">
        <v>58.444999999999936</v>
      </c>
      <c r="G23" s="37" t="b">
        <f t="shared" si="0"/>
        <v>1</v>
      </c>
      <c r="H23" s="37">
        <v>2.1904761791229248</v>
      </c>
      <c r="I23" s="40" t="b">
        <f t="shared" si="1"/>
        <v>1</v>
      </c>
      <c r="J23" s="37">
        <v>19.685808655185461</v>
      </c>
      <c r="K23" s="40" t="b">
        <f t="shared" si="2"/>
        <v>1</v>
      </c>
      <c r="L23" s="37"/>
      <c r="M23"/>
      <c r="N23"/>
      <c r="O23"/>
      <c r="P23"/>
    </row>
    <row r="24" spans="1:16" x14ac:dyDescent="0.3">
      <c r="A24" s="26">
        <v>22</v>
      </c>
      <c r="D24" s="37">
        <v>2083.6952999999999</v>
      </c>
      <c r="E24" s="37">
        <v>2108.0453000000002</v>
      </c>
      <c r="F24" s="37">
        <v>24.350000000000364</v>
      </c>
      <c r="G24" s="28" t="b">
        <f t="shared" si="0"/>
        <v>0</v>
      </c>
      <c r="H24" s="37">
        <v>0.52173912525177002</v>
      </c>
      <c r="I24" s="28" t="b">
        <f t="shared" si="1"/>
        <v>0</v>
      </c>
      <c r="J24" s="37">
        <v>0.87105504417968282</v>
      </c>
      <c r="K24" s="28" t="b">
        <f t="shared" si="2"/>
        <v>0</v>
      </c>
      <c r="L24" s="37"/>
      <c r="M24"/>
      <c r="N24"/>
      <c r="O24"/>
      <c r="P24"/>
    </row>
    <row r="25" spans="1:16" x14ac:dyDescent="0.3">
      <c r="A25" s="26">
        <v>23</v>
      </c>
      <c r="D25" s="37">
        <v>2133.4731000000002</v>
      </c>
      <c r="E25" s="37">
        <v>2144.4829</v>
      </c>
      <c r="F25" s="37">
        <v>11.009799999999814</v>
      </c>
      <c r="G25" s="28" t="b">
        <f t="shared" si="0"/>
        <v>0</v>
      </c>
      <c r="H25" s="37">
        <v>1.3999999761581421</v>
      </c>
      <c r="I25" s="43" t="b">
        <f t="shared" si="1"/>
        <v>1</v>
      </c>
      <c r="J25" s="37">
        <v>1.3009877265412759</v>
      </c>
      <c r="K25" s="51" t="b">
        <f t="shared" si="2"/>
        <v>0</v>
      </c>
      <c r="L25" s="37"/>
      <c r="M25"/>
      <c r="N25"/>
      <c r="O25"/>
      <c r="P25"/>
    </row>
    <row r="26" spans="1:16" x14ac:dyDescent="0.3">
      <c r="A26" s="26">
        <v>24</v>
      </c>
      <c r="D26" s="37">
        <v>2183.2483999999999</v>
      </c>
      <c r="E26" s="37">
        <v>2199.6583999999998</v>
      </c>
      <c r="F26" s="37">
        <v>16.409999999999854</v>
      </c>
      <c r="G26" s="28" t="b">
        <f t="shared" si="0"/>
        <v>0</v>
      </c>
      <c r="H26" s="37">
        <v>1.1333333253860474</v>
      </c>
      <c r="I26" s="43" t="b">
        <f t="shared" si="1"/>
        <v>1</v>
      </c>
      <c r="J26" s="37">
        <v>1.1396293880113826</v>
      </c>
      <c r="K26" s="51" t="b">
        <f t="shared" si="2"/>
        <v>0</v>
      </c>
      <c r="L26" s="37"/>
      <c r="M26"/>
      <c r="N26"/>
      <c r="O26"/>
      <c r="P26"/>
    </row>
    <row r="27" spans="1:16" x14ac:dyDescent="0.3">
      <c r="A27" s="26">
        <v>25</v>
      </c>
      <c r="D27" s="37">
        <v>2233.0255999999999</v>
      </c>
      <c r="E27" s="37">
        <v>2246.6356999999998</v>
      </c>
      <c r="F27" s="37">
        <v>13.610099999999875</v>
      </c>
      <c r="G27" s="28" t="b">
        <f t="shared" si="0"/>
        <v>0</v>
      </c>
      <c r="H27" s="37">
        <v>1.076923131942749</v>
      </c>
      <c r="I27" s="43" t="b">
        <f t="shared" si="1"/>
        <v>1</v>
      </c>
      <c r="J27" s="37">
        <v>1.2742223879088923</v>
      </c>
      <c r="K27" s="51" t="b">
        <f t="shared" si="2"/>
        <v>0</v>
      </c>
      <c r="L27" s="37"/>
      <c r="M27"/>
      <c r="N27"/>
      <c r="O27"/>
      <c r="P27"/>
    </row>
    <row r="28" spans="1:16" x14ac:dyDescent="0.3">
      <c r="A28" s="26">
        <v>26</v>
      </c>
      <c r="D28" s="37">
        <v>2332.5785999999998</v>
      </c>
      <c r="E28" s="37">
        <v>2344.7467000000001</v>
      </c>
      <c r="F28" s="37">
        <v>12.168100000000322</v>
      </c>
      <c r="G28" s="28" t="b">
        <f t="shared" si="0"/>
        <v>0</v>
      </c>
      <c r="H28" s="37">
        <v>1.1818181276321411</v>
      </c>
      <c r="I28" s="43" t="b">
        <f t="shared" si="1"/>
        <v>1</v>
      </c>
      <c r="J28" s="37">
        <v>1.0897169175123449</v>
      </c>
      <c r="K28" s="51" t="b">
        <f t="shared" si="2"/>
        <v>0</v>
      </c>
      <c r="L28" s="37"/>
      <c r="M28"/>
      <c r="N28"/>
      <c r="O28"/>
      <c r="P28"/>
    </row>
    <row r="29" spans="1:16" x14ac:dyDescent="0.3">
      <c r="A29" s="26">
        <v>27</v>
      </c>
      <c r="B29" s="37">
        <v>2382.3413999999998</v>
      </c>
      <c r="C29" s="37">
        <v>2458.6587</v>
      </c>
      <c r="D29" s="37">
        <v>2382.3542000000002</v>
      </c>
      <c r="E29" s="37">
        <v>2458.5063</v>
      </c>
      <c r="F29" s="37">
        <v>76.152099999999791</v>
      </c>
      <c r="G29" s="37" t="b">
        <f t="shared" si="0"/>
        <v>1</v>
      </c>
      <c r="H29" s="37">
        <v>2.5</v>
      </c>
      <c r="I29" s="40" t="b">
        <f t="shared" si="1"/>
        <v>1</v>
      </c>
      <c r="J29" s="37">
        <v>21.51059707871876</v>
      </c>
      <c r="K29" s="40" t="b">
        <f t="shared" si="2"/>
        <v>1</v>
      </c>
      <c r="L29" s="37"/>
      <c r="M29"/>
      <c r="N29"/>
      <c r="O29"/>
      <c r="P29"/>
    </row>
    <row r="30" spans="1:16" x14ac:dyDescent="0.3">
      <c r="A30" s="26">
        <v>28</v>
      </c>
      <c r="D30" s="37">
        <v>2631.2377999999999</v>
      </c>
      <c r="E30" s="37">
        <v>2644.9947000000002</v>
      </c>
      <c r="F30" s="37">
        <v>13.756900000000314</v>
      </c>
      <c r="G30" s="28" t="b">
        <f t="shared" si="0"/>
        <v>0</v>
      </c>
      <c r="H30" s="37">
        <v>0.8461538553237915</v>
      </c>
      <c r="I30" s="28" t="b">
        <f t="shared" si="1"/>
        <v>0</v>
      </c>
      <c r="J30" s="37">
        <v>1.0624067427097923</v>
      </c>
      <c r="K30" s="28" t="b">
        <f t="shared" si="2"/>
        <v>0</v>
      </c>
      <c r="L30" s="37"/>
      <c r="M30"/>
      <c r="N30"/>
      <c r="O30"/>
      <c r="P30"/>
    </row>
    <row r="31" spans="1:16" x14ac:dyDescent="0.3">
      <c r="A31" s="26">
        <v>29</v>
      </c>
      <c r="B31" s="45">
        <v>2700.5165000000002</v>
      </c>
      <c r="C31" s="45">
        <v>2754.0261999999998</v>
      </c>
      <c r="D31" s="37">
        <v>2681.0113000000001</v>
      </c>
      <c r="E31" s="37">
        <v>2754.0810999999999</v>
      </c>
      <c r="F31" s="37">
        <v>73.069799999999759</v>
      </c>
      <c r="G31" s="37" t="b">
        <f t="shared" si="0"/>
        <v>1</v>
      </c>
      <c r="H31" s="37">
        <v>2.068493127822876</v>
      </c>
      <c r="I31" s="40" t="b">
        <f t="shared" si="1"/>
        <v>1</v>
      </c>
      <c r="J31" s="37">
        <v>20.735782741246112</v>
      </c>
      <c r="K31" s="40" t="b">
        <f t="shared" si="2"/>
        <v>1</v>
      </c>
      <c r="L31" s="37"/>
      <c r="M31"/>
      <c r="N31"/>
      <c r="O31"/>
      <c r="P31"/>
    </row>
    <row r="32" spans="1:16" x14ac:dyDescent="0.3">
      <c r="A32" s="26">
        <v>30</v>
      </c>
      <c r="D32" s="37">
        <v>2873.018</v>
      </c>
      <c r="E32" s="37">
        <v>2887.7127999999998</v>
      </c>
      <c r="F32" s="37">
        <v>14.694799999999759</v>
      </c>
      <c r="G32" s="28" t="b">
        <f t="shared" si="0"/>
        <v>0</v>
      </c>
      <c r="H32" s="37">
        <v>0.5</v>
      </c>
      <c r="I32" s="28" t="b">
        <f t="shared" si="1"/>
        <v>0</v>
      </c>
      <c r="J32" s="37">
        <v>0.84887605798330323</v>
      </c>
      <c r="K32" s="28" t="b">
        <f t="shared" si="2"/>
        <v>0</v>
      </c>
      <c r="L32" s="37"/>
      <c r="M32"/>
      <c r="N32"/>
      <c r="O32"/>
      <c r="P32"/>
    </row>
    <row r="33" spans="1:16" x14ac:dyDescent="0.3">
      <c r="A33" s="26">
        <v>31</v>
      </c>
      <c r="D33" s="37">
        <v>2929.8937999999998</v>
      </c>
      <c r="E33" s="37">
        <v>2944.9630999999999</v>
      </c>
      <c r="F33" s="37">
        <v>15.069300000000112</v>
      </c>
      <c r="G33" s="28" t="b">
        <f t="shared" si="0"/>
        <v>0</v>
      </c>
      <c r="H33" s="37">
        <v>1.1428571939468384</v>
      </c>
      <c r="I33" s="43" t="b">
        <f t="shared" si="1"/>
        <v>1</v>
      </c>
      <c r="J33" s="37">
        <v>1.2123676853542655</v>
      </c>
      <c r="K33" s="48" t="b">
        <f t="shared" si="2"/>
        <v>0</v>
      </c>
      <c r="L33" s="37"/>
      <c r="M33"/>
      <c r="N33"/>
      <c r="O33"/>
      <c r="P33"/>
    </row>
    <row r="34" spans="1:16" x14ac:dyDescent="0.3">
      <c r="A34" s="26">
        <v>32</v>
      </c>
      <c r="B34" s="45">
        <v>2979.6682000000001</v>
      </c>
      <c r="C34" s="45">
        <v>3055.2260999999999</v>
      </c>
      <c r="D34" s="37">
        <v>2979.6713</v>
      </c>
      <c r="E34" s="37">
        <v>3053.3130999999998</v>
      </c>
      <c r="F34" s="37">
        <v>73.641799999999876</v>
      </c>
      <c r="G34" s="37" t="b">
        <f t="shared" si="0"/>
        <v>1</v>
      </c>
      <c r="H34" s="37">
        <v>2.675675630569458</v>
      </c>
      <c r="I34" s="40" t="b">
        <f t="shared" si="1"/>
        <v>1</v>
      </c>
      <c r="J34" s="37">
        <v>24.295725207606516</v>
      </c>
      <c r="K34" s="40" t="b">
        <f t="shared" si="2"/>
        <v>1</v>
      </c>
      <c r="L34"/>
      <c r="M34"/>
      <c r="N34"/>
      <c r="O34"/>
      <c r="P34"/>
    </row>
    <row r="35" spans="1:16" x14ac:dyDescent="0.3">
      <c r="A35" s="26">
        <v>33</v>
      </c>
      <c r="D35" s="37">
        <v>3174.2316000000001</v>
      </c>
      <c r="E35" s="37">
        <v>3186.0902999999998</v>
      </c>
      <c r="F35" s="37">
        <v>11.858699999999772</v>
      </c>
      <c r="G35" s="28" t="b">
        <f t="shared" ref="G35:G66" si="3">F35&gt;25.78</f>
        <v>0</v>
      </c>
      <c r="H35" s="37">
        <v>0.63636362552642822</v>
      </c>
      <c r="I35" s="28" t="b">
        <f t="shared" si="1"/>
        <v>0</v>
      </c>
      <c r="J35" s="37">
        <v>1.2334578810995047</v>
      </c>
      <c r="K35" s="28" t="b">
        <f t="shared" si="2"/>
        <v>0</v>
      </c>
      <c r="L35"/>
      <c r="M35"/>
      <c r="N35"/>
      <c r="O35"/>
      <c r="P35"/>
    </row>
    <row r="36" spans="1:16" x14ac:dyDescent="0.3">
      <c r="A36" s="26">
        <v>34</v>
      </c>
      <c r="D36" s="37">
        <v>3218.8443000000002</v>
      </c>
      <c r="E36" s="37">
        <v>3240.9353000000001</v>
      </c>
      <c r="F36" s="37">
        <v>22.090999999999894</v>
      </c>
      <c r="G36" s="28" t="b">
        <f t="shared" si="3"/>
        <v>0</v>
      </c>
      <c r="H36" s="37">
        <v>0.52380955219268799</v>
      </c>
      <c r="I36" s="28" t="b">
        <f t="shared" si="1"/>
        <v>0</v>
      </c>
      <c r="J36" s="37">
        <v>0.814570377966646</v>
      </c>
      <c r="K36" s="28" t="b">
        <f t="shared" si="2"/>
        <v>0</v>
      </c>
      <c r="L36"/>
      <c r="M36"/>
      <c r="N36"/>
      <c r="O36"/>
      <c r="P36"/>
    </row>
    <row r="37" spans="1:16" x14ac:dyDescent="0.3">
      <c r="A37" s="26">
        <v>35</v>
      </c>
      <c r="D37" s="37">
        <v>3271.6909999999998</v>
      </c>
      <c r="E37" s="37">
        <v>3290.4364999999998</v>
      </c>
      <c r="F37" s="37">
        <v>18.745499999999993</v>
      </c>
      <c r="G37" s="28" t="b">
        <f t="shared" si="3"/>
        <v>0</v>
      </c>
      <c r="H37" s="37">
        <v>0.6111111044883728</v>
      </c>
      <c r="I37" s="28" t="b">
        <f t="shared" si="1"/>
        <v>0</v>
      </c>
      <c r="J37" s="37">
        <v>0.73782226458265854</v>
      </c>
      <c r="K37" s="28" t="b">
        <f t="shared" si="2"/>
        <v>0</v>
      </c>
      <c r="L37"/>
      <c r="M37"/>
      <c r="N37"/>
      <c r="O37"/>
      <c r="P37"/>
    </row>
    <row r="38" spans="1:16" x14ac:dyDescent="0.3">
      <c r="A38" s="26">
        <v>36</v>
      </c>
      <c r="D38" s="37">
        <v>3317.9236000000001</v>
      </c>
      <c r="E38" s="37">
        <v>3336.5306999999998</v>
      </c>
      <c r="F38" s="37">
        <v>18.607099999999718</v>
      </c>
      <c r="G38" s="28" t="b">
        <f t="shared" si="3"/>
        <v>0</v>
      </c>
      <c r="H38" s="37">
        <v>0.72222220897674561</v>
      </c>
      <c r="I38" s="28" t="b">
        <f t="shared" si="1"/>
        <v>0</v>
      </c>
      <c r="J38" s="37">
        <v>0.77804542646739205</v>
      </c>
      <c r="K38" s="28" t="b">
        <f t="shared" si="2"/>
        <v>0</v>
      </c>
      <c r="L38"/>
      <c r="M38"/>
      <c r="N38"/>
      <c r="O38"/>
    </row>
    <row r="39" spans="1:16" x14ac:dyDescent="0.3">
      <c r="A39" s="26">
        <v>37</v>
      </c>
      <c r="D39" s="37">
        <v>3376.5709999999999</v>
      </c>
      <c r="E39" s="37">
        <v>3390.3569000000002</v>
      </c>
      <c r="F39" s="37">
        <v>13.785900000000311</v>
      </c>
      <c r="G39" s="28" t="b">
        <f t="shared" si="3"/>
        <v>0</v>
      </c>
      <c r="H39" s="37">
        <v>1</v>
      </c>
      <c r="I39" s="28" t="b">
        <f t="shared" si="1"/>
        <v>0</v>
      </c>
      <c r="J39" s="37">
        <v>1.1137075199983228</v>
      </c>
      <c r="K39" s="28" t="b">
        <f t="shared" si="2"/>
        <v>0</v>
      </c>
      <c r="L39"/>
      <c r="M39"/>
      <c r="N39"/>
      <c r="O39"/>
    </row>
    <row r="40" spans="1:16" x14ac:dyDescent="0.3">
      <c r="A40" s="26">
        <v>38</v>
      </c>
      <c r="D40" s="37">
        <v>3414.8917999999999</v>
      </c>
      <c r="E40" s="37">
        <v>3441.0387000000001</v>
      </c>
      <c r="F40" s="37">
        <v>26.146900000000187</v>
      </c>
      <c r="G40" s="37" t="b">
        <f t="shared" si="3"/>
        <v>1</v>
      </c>
      <c r="H40" s="37">
        <v>0.63999998569488525</v>
      </c>
      <c r="I40" s="28" t="b">
        <f t="shared" si="1"/>
        <v>0</v>
      </c>
      <c r="J40" s="37">
        <v>0.81062225811666255</v>
      </c>
      <c r="K40" s="28" t="b">
        <f t="shared" si="2"/>
        <v>0</v>
      </c>
      <c r="L40"/>
      <c r="M40"/>
      <c r="N40"/>
      <c r="O40"/>
    </row>
    <row r="41" spans="1:16" x14ac:dyDescent="0.3">
      <c r="A41" s="26">
        <v>39</v>
      </c>
      <c r="D41" s="37">
        <v>3468.9650000000001</v>
      </c>
      <c r="E41" s="37">
        <v>3487.6640000000002</v>
      </c>
      <c r="F41" s="37">
        <v>18.699000000000069</v>
      </c>
      <c r="G41" s="28" t="b">
        <f t="shared" si="3"/>
        <v>0</v>
      </c>
      <c r="H41" s="37">
        <v>0.8888888955116272</v>
      </c>
      <c r="I41" s="28" t="b">
        <f t="shared" si="1"/>
        <v>0</v>
      </c>
      <c r="J41" s="37">
        <v>1.0243564052976668</v>
      </c>
      <c r="K41" s="28" t="b">
        <f t="shared" si="2"/>
        <v>0</v>
      </c>
      <c r="L41"/>
      <c r="M41"/>
      <c r="N41"/>
      <c r="O41"/>
    </row>
    <row r="42" spans="1:16" x14ac:dyDescent="0.3">
      <c r="A42" s="26">
        <v>40</v>
      </c>
      <c r="D42" s="37">
        <v>3520.9892</v>
      </c>
      <c r="E42" s="37">
        <v>3539.3163</v>
      </c>
      <c r="F42" s="37">
        <v>18.327099999999973</v>
      </c>
      <c r="G42" s="28" t="b">
        <f t="shared" si="3"/>
        <v>0</v>
      </c>
      <c r="H42" s="37">
        <v>0.76470589637756348</v>
      </c>
      <c r="I42" s="28" t="b">
        <f t="shared" si="1"/>
        <v>0</v>
      </c>
      <c r="J42" s="37">
        <v>1.13948492365025</v>
      </c>
      <c r="K42" s="28" t="b">
        <f t="shared" si="2"/>
        <v>0</v>
      </c>
      <c r="L42"/>
      <c r="M42"/>
      <c r="N42"/>
      <c r="O42"/>
    </row>
    <row r="43" spans="1:16" x14ac:dyDescent="0.3">
      <c r="A43" s="26">
        <v>41</v>
      </c>
      <c r="D43" s="37">
        <v>3576.9872999999998</v>
      </c>
      <c r="E43" s="37">
        <v>3588.3325</v>
      </c>
      <c r="F43" s="37">
        <v>11.345200000000204</v>
      </c>
      <c r="G43" s="28" t="b">
        <f t="shared" si="3"/>
        <v>0</v>
      </c>
      <c r="H43" s="37">
        <v>0.80000001192092896</v>
      </c>
      <c r="I43" s="28" t="b">
        <f t="shared" si="1"/>
        <v>0</v>
      </c>
      <c r="J43" s="37">
        <v>1.0954274084210751</v>
      </c>
      <c r="K43" s="28" t="b">
        <f t="shared" si="2"/>
        <v>0</v>
      </c>
      <c r="L43"/>
      <c r="M43"/>
      <c r="N43"/>
      <c r="O43"/>
    </row>
    <row r="44" spans="1:16" x14ac:dyDescent="0.3">
      <c r="A44" s="26">
        <v>42</v>
      </c>
      <c r="D44" s="37">
        <v>3621.5066000000002</v>
      </c>
      <c r="E44" s="37">
        <v>3636.91</v>
      </c>
      <c r="F44" s="37">
        <v>15.403399999999692</v>
      </c>
      <c r="G44" s="28" t="b">
        <f t="shared" si="3"/>
        <v>0</v>
      </c>
      <c r="H44" s="37">
        <v>0.78571426868438721</v>
      </c>
      <c r="I44" s="28" t="b">
        <f t="shared" si="1"/>
        <v>0</v>
      </c>
      <c r="J44" s="37">
        <v>1.1295878837879985</v>
      </c>
      <c r="K44" s="28" t="b">
        <f t="shared" si="2"/>
        <v>0</v>
      </c>
      <c r="L44"/>
      <c r="M44"/>
      <c r="N44"/>
      <c r="O44"/>
    </row>
    <row r="45" spans="1:16" x14ac:dyDescent="0.3">
      <c r="A45" s="26">
        <v>43</v>
      </c>
      <c r="B45" s="45">
        <v>3668.4306999999999</v>
      </c>
      <c r="C45" s="45">
        <v>3733.9893999999999</v>
      </c>
      <c r="D45" s="37">
        <v>3669.1284999999998</v>
      </c>
      <c r="E45" s="37">
        <v>3733.3634999999999</v>
      </c>
      <c r="F45" s="37">
        <v>64.235000000000127</v>
      </c>
      <c r="G45" s="37" t="b">
        <f t="shared" si="3"/>
        <v>1</v>
      </c>
      <c r="H45" s="37">
        <v>3.3384616374969482</v>
      </c>
      <c r="I45" s="40" t="b">
        <f t="shared" si="1"/>
        <v>1</v>
      </c>
      <c r="J45" s="37">
        <v>34.53801006117213</v>
      </c>
      <c r="K45" s="40" t="b">
        <f t="shared" si="2"/>
        <v>1</v>
      </c>
      <c r="L45"/>
      <c r="M45"/>
      <c r="N45"/>
      <c r="O45"/>
    </row>
    <row r="46" spans="1:16" x14ac:dyDescent="0.3">
      <c r="A46" s="26">
        <v>44</v>
      </c>
      <c r="B46" s="45">
        <v>3888.4866999999999</v>
      </c>
      <c r="C46" s="45">
        <v>3952.5165000000002</v>
      </c>
      <c r="D46" s="37">
        <v>3875.645</v>
      </c>
      <c r="E46" s="37">
        <v>3952.1972000000001</v>
      </c>
      <c r="F46" s="37">
        <v>76.552200000000084</v>
      </c>
      <c r="G46" s="37" t="b">
        <f t="shared" si="3"/>
        <v>1</v>
      </c>
      <c r="H46" s="37">
        <v>2.5194804668426514</v>
      </c>
      <c r="I46" s="40" t="b">
        <f t="shared" si="1"/>
        <v>1</v>
      </c>
      <c r="J46" s="37">
        <v>29.043907997738874</v>
      </c>
      <c r="K46" s="40" t="b">
        <f t="shared" si="2"/>
        <v>1</v>
      </c>
      <c r="L46"/>
      <c r="M46"/>
      <c r="N46"/>
      <c r="O46"/>
    </row>
    <row r="47" spans="1:16" x14ac:dyDescent="0.3">
      <c r="A47" s="26">
        <v>45</v>
      </c>
      <c r="D47" s="37">
        <v>4020.1037999999999</v>
      </c>
      <c r="E47" s="37">
        <v>4034.2168999999999</v>
      </c>
      <c r="F47" s="37">
        <v>14.113100000000031</v>
      </c>
      <c r="G47" s="28" t="b">
        <f t="shared" si="3"/>
        <v>0</v>
      </c>
      <c r="H47" s="37">
        <v>0.5</v>
      </c>
      <c r="I47" s="28" t="b">
        <f t="shared" si="1"/>
        <v>0</v>
      </c>
      <c r="J47" s="37">
        <v>0.88676313892422354</v>
      </c>
      <c r="K47" s="28" t="b">
        <f t="shared" si="2"/>
        <v>0</v>
      </c>
      <c r="L47"/>
      <c r="M47"/>
      <c r="N47"/>
      <c r="O47"/>
    </row>
    <row r="48" spans="1:16" x14ac:dyDescent="0.3">
      <c r="A48" s="26">
        <v>46</v>
      </c>
      <c r="D48" s="37">
        <v>4124.5262000000002</v>
      </c>
      <c r="E48" s="37">
        <v>4137.4183000000003</v>
      </c>
      <c r="F48" s="37">
        <v>12.892100000000028</v>
      </c>
      <c r="G48" s="28" t="b">
        <f t="shared" si="3"/>
        <v>0</v>
      </c>
      <c r="H48" s="37">
        <v>0.91666668653488159</v>
      </c>
      <c r="I48" s="28" t="b">
        <f t="shared" si="1"/>
        <v>0</v>
      </c>
      <c r="J48" s="37">
        <v>1.2997536215613619</v>
      </c>
      <c r="K48" s="28" t="b">
        <f t="shared" si="2"/>
        <v>0</v>
      </c>
      <c r="L48"/>
      <c r="M48"/>
      <c r="N48"/>
      <c r="O48"/>
    </row>
    <row r="49" spans="1:15" x14ac:dyDescent="0.3">
      <c r="A49" s="26">
        <v>47</v>
      </c>
      <c r="B49" s="45">
        <v>4149.701</v>
      </c>
      <c r="C49" s="45">
        <v>4211.1324000000004</v>
      </c>
      <c r="D49" s="37">
        <v>4149.6989999999996</v>
      </c>
      <c r="E49" s="37">
        <v>4210.5243</v>
      </c>
      <c r="F49" s="37">
        <v>60.825300000000425</v>
      </c>
      <c r="G49" s="37" t="b">
        <f t="shared" si="3"/>
        <v>1</v>
      </c>
      <c r="H49" s="37">
        <v>3.4590163230895996</v>
      </c>
      <c r="I49" s="40" t="b">
        <f t="shared" si="1"/>
        <v>1</v>
      </c>
      <c r="J49" s="37">
        <v>37.663399155292254</v>
      </c>
      <c r="K49" s="40" t="b">
        <f t="shared" si="2"/>
        <v>1</v>
      </c>
      <c r="L49"/>
      <c r="M49"/>
      <c r="N49"/>
      <c r="O49"/>
    </row>
    <row r="50" spans="1:15" x14ac:dyDescent="0.3">
      <c r="A50" s="26">
        <v>48</v>
      </c>
      <c r="D50" s="37">
        <v>4323.6298999999999</v>
      </c>
      <c r="E50" s="37">
        <v>4338.2758000000003</v>
      </c>
      <c r="F50" s="37">
        <v>14.645900000000438</v>
      </c>
      <c r="G50" s="28" t="b">
        <f t="shared" si="3"/>
        <v>0</v>
      </c>
      <c r="H50" s="37">
        <v>0.78571426868438721</v>
      </c>
      <c r="I50" s="28" t="b">
        <f t="shared" si="1"/>
        <v>0</v>
      </c>
      <c r="J50" s="37">
        <v>1.2308707275395805</v>
      </c>
      <c r="K50" s="28" t="b">
        <f t="shared" si="2"/>
        <v>0</v>
      </c>
      <c r="L50"/>
      <c r="M50"/>
      <c r="N50"/>
      <c r="O50"/>
    </row>
    <row r="51" spans="1:15" x14ac:dyDescent="0.3">
      <c r="A51" s="26">
        <v>49</v>
      </c>
      <c r="B51" s="45">
        <v>4373.4040999999997</v>
      </c>
      <c r="C51" s="45">
        <v>4446.7380999999996</v>
      </c>
      <c r="D51" s="37">
        <v>4373.4076999999997</v>
      </c>
      <c r="E51" s="37">
        <v>4446.5105000000003</v>
      </c>
      <c r="F51" s="37">
        <v>73.10280000000057</v>
      </c>
      <c r="G51" s="37" t="b">
        <f t="shared" si="3"/>
        <v>1</v>
      </c>
      <c r="H51" s="37">
        <v>2.7945206165313721</v>
      </c>
      <c r="I51" s="40" t="b">
        <f t="shared" si="1"/>
        <v>1</v>
      </c>
      <c r="J51" s="37">
        <v>34.104014214676965</v>
      </c>
      <c r="K51" s="40" t="b">
        <f t="shared" si="2"/>
        <v>1</v>
      </c>
      <c r="L51"/>
      <c r="M51"/>
      <c r="N51"/>
      <c r="O51"/>
    </row>
    <row r="52" spans="1:15" x14ac:dyDescent="0.3">
      <c r="A52" s="26">
        <v>50</v>
      </c>
      <c r="D52" s="37">
        <v>4572.5132999999996</v>
      </c>
      <c r="E52" s="37">
        <v>4584.1256999999996</v>
      </c>
      <c r="F52" s="37">
        <v>11.61239999999998</v>
      </c>
      <c r="G52" s="28" t="b">
        <f t="shared" si="3"/>
        <v>0</v>
      </c>
      <c r="H52" s="37">
        <v>1</v>
      </c>
      <c r="I52" s="28" t="b">
        <f t="shared" si="1"/>
        <v>0</v>
      </c>
      <c r="J52" s="37">
        <v>1.1036067900341169</v>
      </c>
      <c r="K52" s="28" t="b">
        <f t="shared" si="2"/>
        <v>0</v>
      </c>
      <c r="L52"/>
      <c r="M52"/>
      <c r="N52"/>
      <c r="O52"/>
    </row>
    <row r="53" spans="1:15" x14ac:dyDescent="0.3">
      <c r="A53" s="26">
        <v>51</v>
      </c>
      <c r="B53" s="45">
        <v>4622.2412999999997</v>
      </c>
      <c r="C53" s="45">
        <v>4698.3756000000003</v>
      </c>
      <c r="D53" s="37">
        <v>4622.2884000000004</v>
      </c>
      <c r="E53" s="37">
        <v>4698.3042999999998</v>
      </c>
      <c r="F53" s="37">
        <v>76.015899999999419</v>
      </c>
      <c r="G53" s="37" t="b">
        <f t="shared" si="3"/>
        <v>1</v>
      </c>
      <c r="H53" s="37">
        <v>2.8157894611358643</v>
      </c>
      <c r="I53" s="47" t="b">
        <f t="shared" si="1"/>
        <v>1</v>
      </c>
      <c r="J53" s="37">
        <v>32.3820630671025</v>
      </c>
      <c r="K53" s="40" t="b">
        <f t="shared" si="2"/>
        <v>1</v>
      </c>
      <c r="L53"/>
      <c r="M53"/>
      <c r="N53"/>
      <c r="O53"/>
    </row>
    <row r="54" spans="1:15" x14ac:dyDescent="0.3">
      <c r="A54" s="26">
        <v>52</v>
      </c>
      <c r="B54" s="46">
        <v>4821.3881000000001</v>
      </c>
      <c r="C54" s="46">
        <v>4886.3981000000003</v>
      </c>
      <c r="D54" s="37">
        <v>4821.3936000000003</v>
      </c>
      <c r="E54" s="37">
        <v>4886.6827000000003</v>
      </c>
      <c r="F54" s="37">
        <v>65.289099999999962</v>
      </c>
      <c r="G54" s="37" t="b">
        <f t="shared" si="3"/>
        <v>1</v>
      </c>
      <c r="H54" s="37">
        <v>2.8125</v>
      </c>
      <c r="I54" s="40" t="b">
        <f t="shared" si="1"/>
        <v>1</v>
      </c>
      <c r="J54" s="37">
        <v>30.783266645758495</v>
      </c>
      <c r="K54" s="40" t="b">
        <f t="shared" si="2"/>
        <v>1</v>
      </c>
      <c r="L54"/>
      <c r="M54"/>
      <c r="N54"/>
      <c r="O54"/>
    </row>
    <row r="55" spans="1:15" x14ac:dyDescent="0.3">
      <c r="A55" s="26">
        <v>53</v>
      </c>
      <c r="B55" s="45">
        <v>5041.7843000000003</v>
      </c>
      <c r="C55" s="45">
        <v>5114.9964</v>
      </c>
      <c r="D55" s="37">
        <v>5041.7699000000002</v>
      </c>
      <c r="E55" s="37">
        <v>5120.2782999999999</v>
      </c>
      <c r="F55" s="37">
        <v>78.50839999999971</v>
      </c>
      <c r="G55" s="37" t="b">
        <f t="shared" si="3"/>
        <v>1</v>
      </c>
      <c r="H55" s="37">
        <v>2.9871795177459717</v>
      </c>
      <c r="I55" s="40" t="b">
        <f t="shared" si="1"/>
        <v>1</v>
      </c>
      <c r="J55" s="37">
        <v>29.964510333861046</v>
      </c>
      <c r="K55" s="40" t="b">
        <f t="shared" si="2"/>
        <v>1</v>
      </c>
      <c r="L55"/>
      <c r="M55"/>
      <c r="N55"/>
      <c r="O55"/>
    </row>
    <row r="56" spans="1:15" x14ac:dyDescent="0.3">
      <c r="A56" s="26">
        <v>54</v>
      </c>
      <c r="D56" s="37">
        <v>5169.7955000000002</v>
      </c>
      <c r="E56" s="37">
        <v>5198.1984000000002</v>
      </c>
      <c r="F56" s="37">
        <v>28.402900000000045</v>
      </c>
      <c r="G56" s="37" t="b">
        <f t="shared" si="3"/>
        <v>1</v>
      </c>
      <c r="H56" s="37">
        <v>0.40740740299224854</v>
      </c>
      <c r="I56" s="28" t="b">
        <f t="shared" si="1"/>
        <v>0</v>
      </c>
      <c r="J56" s="37">
        <v>0.58023418715944042</v>
      </c>
      <c r="K56" s="28" t="b">
        <f t="shared" si="2"/>
        <v>0</v>
      </c>
      <c r="L56"/>
      <c r="M56"/>
      <c r="N56"/>
      <c r="O56"/>
    </row>
    <row r="57" spans="1:15" x14ac:dyDescent="0.3">
      <c r="A57" s="26">
        <v>55</v>
      </c>
      <c r="D57" s="37">
        <v>5219.6063000000004</v>
      </c>
      <c r="E57" s="37">
        <v>5232.8549000000003</v>
      </c>
      <c r="F57" s="37">
        <v>13.248599999999897</v>
      </c>
      <c r="G57" s="28" t="b">
        <f t="shared" si="3"/>
        <v>0</v>
      </c>
      <c r="H57" s="37">
        <v>0.58333331346511841</v>
      </c>
      <c r="I57" s="28" t="b">
        <f t="shared" si="1"/>
        <v>0</v>
      </c>
      <c r="J57" s="37">
        <v>0.74006452402763701</v>
      </c>
      <c r="K57" s="28" t="b">
        <f t="shared" si="2"/>
        <v>0</v>
      </c>
      <c r="L57"/>
      <c r="M57"/>
      <c r="N57"/>
      <c r="O57"/>
    </row>
    <row r="58" spans="1:15" x14ac:dyDescent="0.3">
      <c r="A58" s="26">
        <v>56</v>
      </c>
      <c r="D58" s="37">
        <v>5269.3822</v>
      </c>
      <c r="E58" s="37">
        <v>5290.6135000000004</v>
      </c>
      <c r="F58" s="37">
        <v>21.231300000000374</v>
      </c>
      <c r="G58" s="28" t="b">
        <f t="shared" si="3"/>
        <v>0</v>
      </c>
      <c r="H58" s="37">
        <v>0.44999998807907104</v>
      </c>
      <c r="I58" s="28" t="b">
        <f t="shared" si="1"/>
        <v>0</v>
      </c>
      <c r="J58" s="37">
        <v>0.74302217708618656</v>
      </c>
      <c r="K58" s="28" t="b">
        <f t="shared" si="2"/>
        <v>0</v>
      </c>
      <c r="L58"/>
      <c r="M58"/>
      <c r="N58"/>
      <c r="O58"/>
    </row>
    <row r="59" spans="1:15" x14ac:dyDescent="0.3">
      <c r="A59" s="26">
        <v>57</v>
      </c>
      <c r="B59" s="45">
        <v>5319.152</v>
      </c>
      <c r="C59" s="45">
        <v>5389.2595000000001</v>
      </c>
      <c r="D59" s="37">
        <v>5319.1578</v>
      </c>
      <c r="E59" s="37">
        <v>5389.2768999999998</v>
      </c>
      <c r="F59" s="37">
        <v>70.119099999999889</v>
      </c>
      <c r="G59" s="37" t="b">
        <f t="shared" si="3"/>
        <v>1</v>
      </c>
      <c r="H59" s="37">
        <v>3.6428570747375488</v>
      </c>
      <c r="I59" s="40" t="b">
        <f t="shared" si="1"/>
        <v>1</v>
      </c>
      <c r="J59" s="37">
        <v>38.527036348398305</v>
      </c>
      <c r="K59" s="40" t="b">
        <f t="shared" si="2"/>
        <v>1</v>
      </c>
      <c r="L59"/>
      <c r="M59"/>
      <c r="N59"/>
      <c r="O59"/>
    </row>
    <row r="60" spans="1:15" x14ac:dyDescent="0.3">
      <c r="A60" s="26">
        <v>58</v>
      </c>
      <c r="D60" s="37">
        <v>5436.2254999999996</v>
      </c>
      <c r="E60" s="37">
        <v>5459.2088000000003</v>
      </c>
      <c r="F60" s="37">
        <v>22.983300000000781</v>
      </c>
      <c r="G60" s="28" t="b">
        <f t="shared" si="3"/>
        <v>0</v>
      </c>
      <c r="H60" s="37">
        <v>0.59090906381607056</v>
      </c>
      <c r="I60" s="28" t="b">
        <f t="shared" si="1"/>
        <v>0</v>
      </c>
      <c r="J60" s="37">
        <v>0.66954502506777647</v>
      </c>
      <c r="K60" s="28" t="b">
        <f t="shared" si="2"/>
        <v>0</v>
      </c>
      <c r="L60"/>
      <c r="M60"/>
      <c r="N60"/>
      <c r="O60"/>
    </row>
    <row r="61" spans="1:15" x14ac:dyDescent="0.3">
      <c r="A61" s="26">
        <v>59</v>
      </c>
      <c r="D61" s="37">
        <v>5468.4886999999999</v>
      </c>
      <c r="E61" s="37">
        <v>5480.4215000000004</v>
      </c>
      <c r="F61" s="37">
        <v>11.932800000000498</v>
      </c>
      <c r="G61" s="28" t="b">
        <f t="shared" si="3"/>
        <v>0</v>
      </c>
      <c r="H61" s="37">
        <v>0.63636362552642822</v>
      </c>
      <c r="I61" s="28" t="b">
        <f t="shared" si="1"/>
        <v>0</v>
      </c>
      <c r="J61" s="37">
        <v>0.69890479094350266</v>
      </c>
      <c r="K61" s="28" t="b">
        <f t="shared" si="2"/>
        <v>0</v>
      </c>
      <c r="L61"/>
      <c r="M61"/>
      <c r="N61"/>
      <c r="O61"/>
    </row>
    <row r="62" spans="1:15" x14ac:dyDescent="0.3">
      <c r="A62" s="26">
        <v>60</v>
      </c>
      <c r="B62" s="45">
        <v>5518.2626</v>
      </c>
      <c r="C62" s="45">
        <v>5580.0767999999998</v>
      </c>
      <c r="D62" s="37">
        <v>5518.2632999999996</v>
      </c>
      <c r="E62" s="37">
        <v>5580.4206000000004</v>
      </c>
      <c r="F62" s="37">
        <v>62.15730000000076</v>
      </c>
      <c r="G62" s="37" t="b">
        <f t="shared" si="3"/>
        <v>1</v>
      </c>
      <c r="H62" s="37">
        <v>3.1129031181335449</v>
      </c>
      <c r="I62" s="40" t="b">
        <f t="shared" si="1"/>
        <v>1</v>
      </c>
      <c r="J62" s="37">
        <v>35.5888958277189</v>
      </c>
      <c r="K62" s="40" t="b">
        <f t="shared" si="2"/>
        <v>1</v>
      </c>
      <c r="L62"/>
      <c r="M62"/>
      <c r="N62"/>
      <c r="O62"/>
    </row>
    <row r="63" spans="1:15" x14ac:dyDescent="0.3">
      <c r="A63" s="26">
        <v>61</v>
      </c>
      <c r="D63" s="37">
        <v>5657.1082999999999</v>
      </c>
      <c r="E63" s="37">
        <v>5678.1574000000001</v>
      </c>
      <c r="F63" s="37">
        <v>21.04910000000018</v>
      </c>
      <c r="G63" s="28" t="b">
        <f t="shared" si="3"/>
        <v>0</v>
      </c>
      <c r="H63" s="37">
        <v>0.40000000596046448</v>
      </c>
      <c r="I63" s="28" t="b">
        <f t="shared" si="1"/>
        <v>0</v>
      </c>
      <c r="J63" s="37">
        <v>0.4887094304360855</v>
      </c>
      <c r="K63" s="28" t="b">
        <f t="shared" si="2"/>
        <v>0</v>
      </c>
      <c r="L63"/>
      <c r="M63"/>
      <c r="N63"/>
      <c r="O63"/>
    </row>
    <row r="64" spans="1:15" x14ac:dyDescent="0.3">
      <c r="A64" s="26">
        <v>62</v>
      </c>
      <c r="B64" s="45">
        <v>5717.3639999999996</v>
      </c>
      <c r="C64" s="45">
        <v>5785.5126</v>
      </c>
      <c r="D64" s="37">
        <v>5717.3690999999999</v>
      </c>
      <c r="E64" s="37">
        <v>5798.89</v>
      </c>
      <c r="F64" s="37">
        <v>81.520900000000438</v>
      </c>
      <c r="G64" s="37" t="b">
        <f t="shared" si="3"/>
        <v>1</v>
      </c>
      <c r="H64" s="37">
        <v>2.8518519401550293</v>
      </c>
      <c r="I64" s="40" t="b">
        <f t="shared" si="1"/>
        <v>1</v>
      </c>
      <c r="J64" s="37">
        <v>28.223590545854147</v>
      </c>
      <c r="K64" s="40" t="b">
        <f t="shared" si="2"/>
        <v>1</v>
      </c>
      <c r="L64"/>
      <c r="M64"/>
      <c r="N64"/>
      <c r="O64"/>
    </row>
    <row r="65" spans="1:15" x14ac:dyDescent="0.3">
      <c r="A65" s="26">
        <v>63</v>
      </c>
      <c r="D65" s="37">
        <v>5839.5689000000002</v>
      </c>
      <c r="E65" s="37">
        <v>5881.6067000000003</v>
      </c>
      <c r="F65" s="37">
        <v>42.037800000000061</v>
      </c>
      <c r="G65" s="37" t="b">
        <f t="shared" si="3"/>
        <v>1</v>
      </c>
      <c r="H65" s="37">
        <v>0.42500001192092896</v>
      </c>
      <c r="I65" s="28" t="b">
        <f t="shared" si="1"/>
        <v>0</v>
      </c>
      <c r="J65" s="37">
        <v>0.56471149950352761</v>
      </c>
      <c r="K65" s="28" t="b">
        <f t="shared" si="2"/>
        <v>0</v>
      </c>
      <c r="L65"/>
      <c r="M65"/>
      <c r="N65"/>
      <c r="O65"/>
    </row>
    <row r="66" spans="1:15" x14ac:dyDescent="0.3">
      <c r="A66" s="26">
        <v>64</v>
      </c>
      <c r="B66" s="45">
        <v>5909.6968999999999</v>
      </c>
      <c r="C66" s="45">
        <v>5967.9479000000001</v>
      </c>
      <c r="D66" s="37">
        <v>5911.0109000000002</v>
      </c>
      <c r="E66" s="37">
        <v>5971.1938</v>
      </c>
      <c r="F66" s="37">
        <v>60.18289999999979</v>
      </c>
      <c r="G66" s="37" t="b">
        <f t="shared" si="3"/>
        <v>1</v>
      </c>
      <c r="H66" s="37">
        <v>3.1525423526763916</v>
      </c>
      <c r="I66" s="40" t="b">
        <f t="shared" si="1"/>
        <v>1</v>
      </c>
      <c r="J66" s="37">
        <v>30.291621077901546</v>
      </c>
      <c r="K66" s="40" t="b">
        <f t="shared" si="2"/>
        <v>1</v>
      </c>
      <c r="L66"/>
      <c r="M66"/>
      <c r="N66"/>
      <c r="O66"/>
    </row>
    <row r="67" spans="1:15" x14ac:dyDescent="0.3">
      <c r="A67" s="26">
        <v>65</v>
      </c>
      <c r="D67" s="37">
        <v>6016.0236999999997</v>
      </c>
      <c r="E67" s="37">
        <v>6027.5762000000004</v>
      </c>
      <c r="F67" s="37">
        <v>11.552500000000691</v>
      </c>
      <c r="G67" s="28" t="b">
        <f t="shared" ref="G67:G98" si="4">F67&gt;25.78</f>
        <v>0</v>
      </c>
      <c r="H67" s="37">
        <v>0.81818181276321411</v>
      </c>
      <c r="I67" s="28" t="b">
        <f t="shared" si="1"/>
        <v>0</v>
      </c>
      <c r="J67" s="37">
        <v>0.9073029845076227</v>
      </c>
      <c r="K67" s="28" t="b">
        <f t="shared" si="2"/>
        <v>0</v>
      </c>
      <c r="L67"/>
      <c r="M67"/>
      <c r="N67"/>
      <c r="O67"/>
    </row>
    <row r="68" spans="1:15" x14ac:dyDescent="0.3">
      <c r="A68" s="26">
        <v>66</v>
      </c>
      <c r="B68" s="45">
        <v>6065.7930999999999</v>
      </c>
      <c r="C68" s="45">
        <v>6136.0246999999999</v>
      </c>
      <c r="D68" s="37">
        <v>6065.7674999999999</v>
      </c>
      <c r="E68" s="37">
        <v>6150.5591999999997</v>
      </c>
      <c r="F68" s="37">
        <v>84.791699999999764</v>
      </c>
      <c r="G68" s="37" t="b">
        <f t="shared" si="4"/>
        <v>1</v>
      </c>
      <c r="H68" s="37">
        <v>2.654761791229248</v>
      </c>
      <c r="I68" s="40" t="b">
        <f t="shared" ref="I68:I82" si="5">H68&gt;1</f>
        <v>1</v>
      </c>
      <c r="J68" s="37">
        <v>22.527665298682898</v>
      </c>
      <c r="K68" s="40" t="b">
        <f t="shared" ref="K68:K82" si="6">J68&gt;13.06</f>
        <v>1</v>
      </c>
      <c r="L68"/>
      <c r="M68"/>
      <c r="N68"/>
      <c r="O68"/>
    </row>
    <row r="69" spans="1:15" x14ac:dyDescent="0.3">
      <c r="A69" s="26">
        <v>67</v>
      </c>
      <c r="D69" s="37">
        <v>6203.3486999999996</v>
      </c>
      <c r="E69" s="37">
        <v>6223.2974000000004</v>
      </c>
      <c r="F69" s="37">
        <v>19.948700000000827</v>
      </c>
      <c r="G69" s="28" t="b">
        <f t="shared" si="4"/>
        <v>0</v>
      </c>
      <c r="H69" s="37">
        <v>0.3888888955116272</v>
      </c>
      <c r="I69" s="28" t="b">
        <f t="shared" si="5"/>
        <v>0</v>
      </c>
      <c r="J69" s="37">
        <v>0.51113697075993558</v>
      </c>
      <c r="K69" s="28" t="b">
        <f t="shared" si="6"/>
        <v>0</v>
      </c>
      <c r="L69"/>
      <c r="M69"/>
      <c r="N69"/>
      <c r="O69"/>
    </row>
    <row r="70" spans="1:15" x14ac:dyDescent="0.3">
      <c r="A70" s="26">
        <v>68</v>
      </c>
      <c r="B70" s="45">
        <v>6260.5261</v>
      </c>
      <c r="C70" s="45">
        <v>6319.6005999999998</v>
      </c>
      <c r="D70" s="37">
        <v>6260.8836000000001</v>
      </c>
      <c r="E70" s="37">
        <v>6320.5259999999998</v>
      </c>
      <c r="F70" s="37">
        <v>59.642399999999725</v>
      </c>
      <c r="G70" s="37" t="b">
        <f t="shared" si="4"/>
        <v>1</v>
      </c>
      <c r="H70" s="37">
        <v>3</v>
      </c>
      <c r="I70" s="40" t="b">
        <f t="shared" si="5"/>
        <v>1</v>
      </c>
      <c r="J70" s="37">
        <v>28.490298486411607</v>
      </c>
      <c r="K70" s="40" t="b">
        <f t="shared" si="6"/>
        <v>1</v>
      </c>
      <c r="L70"/>
      <c r="M70"/>
      <c r="N70"/>
      <c r="O70"/>
    </row>
    <row r="71" spans="1:15" x14ac:dyDescent="0.3">
      <c r="A71" s="26">
        <v>69</v>
      </c>
      <c r="B71" s="45">
        <v>6364.4691999999995</v>
      </c>
      <c r="C71" s="45">
        <v>6442.7878000000001</v>
      </c>
      <c r="D71" s="37">
        <v>6363.0213999999996</v>
      </c>
      <c r="E71" s="37">
        <v>6449.8779999999997</v>
      </c>
      <c r="F71" s="37">
        <v>86.856600000000071</v>
      </c>
      <c r="G71" s="37" t="b">
        <f t="shared" si="4"/>
        <v>1</v>
      </c>
      <c r="H71" s="37">
        <v>2.2906975746154785</v>
      </c>
      <c r="I71" s="40" t="b">
        <f t="shared" si="5"/>
        <v>1</v>
      </c>
      <c r="J71" s="37">
        <v>18.026299307793511</v>
      </c>
      <c r="K71" s="40" t="b">
        <f t="shared" si="6"/>
        <v>1</v>
      </c>
      <c r="L71"/>
      <c r="M71"/>
      <c r="N71"/>
      <c r="O71"/>
    </row>
    <row r="72" spans="1:15" x14ac:dyDescent="0.3">
      <c r="A72" s="26">
        <v>70</v>
      </c>
      <c r="D72" s="37">
        <v>6503.3566000000001</v>
      </c>
      <c r="E72" s="37">
        <v>6526.9215999999997</v>
      </c>
      <c r="F72" s="37">
        <v>23.5649999999996</v>
      </c>
      <c r="G72" s="28" t="b">
        <f t="shared" si="4"/>
        <v>0</v>
      </c>
      <c r="H72" s="37">
        <v>0.40909090638160706</v>
      </c>
      <c r="I72" s="28" t="b">
        <f t="shared" si="5"/>
        <v>0</v>
      </c>
      <c r="J72" s="37">
        <v>0.48080657354696471</v>
      </c>
      <c r="K72" s="28" t="b">
        <f t="shared" si="6"/>
        <v>0</v>
      </c>
      <c r="L72"/>
      <c r="M72"/>
      <c r="N72"/>
      <c r="O72"/>
    </row>
    <row r="73" spans="1:15" x14ac:dyDescent="0.3">
      <c r="A73" s="26">
        <v>71</v>
      </c>
      <c r="B73" s="45">
        <v>6613.3521000000001</v>
      </c>
      <c r="C73" s="45">
        <v>6682.2474000000002</v>
      </c>
      <c r="D73" s="37">
        <v>6613.6001999999999</v>
      </c>
      <c r="E73" s="37">
        <v>6701.4161999999997</v>
      </c>
      <c r="F73" s="37">
        <v>87.815999999999804</v>
      </c>
      <c r="G73" s="37" t="b">
        <f t="shared" si="4"/>
        <v>1</v>
      </c>
      <c r="H73" s="37">
        <v>2.6206896305084229</v>
      </c>
      <c r="I73" s="40" t="b">
        <f t="shared" si="5"/>
        <v>1</v>
      </c>
      <c r="J73" s="37">
        <v>22.956642177692647</v>
      </c>
      <c r="K73" s="40" t="b">
        <f t="shared" si="6"/>
        <v>1</v>
      </c>
      <c r="L73"/>
      <c r="M73"/>
      <c r="N73"/>
      <c r="O73"/>
    </row>
    <row r="74" spans="1:15" x14ac:dyDescent="0.3">
      <c r="A74" s="26">
        <v>72</v>
      </c>
      <c r="D74" s="37">
        <v>6743.1342000000004</v>
      </c>
      <c r="E74" s="37">
        <v>6780.2308999999996</v>
      </c>
      <c r="F74" s="37">
        <v>37.096699999999146</v>
      </c>
      <c r="G74" s="37" t="b">
        <f t="shared" si="4"/>
        <v>1</v>
      </c>
      <c r="H74" s="37">
        <v>0.34285715222358704</v>
      </c>
      <c r="I74" s="28" t="b">
        <f t="shared" si="5"/>
        <v>0</v>
      </c>
      <c r="J74" s="37">
        <v>0.54190945240456223</v>
      </c>
      <c r="K74" s="28" t="b">
        <f t="shared" si="6"/>
        <v>0</v>
      </c>
      <c r="L74"/>
      <c r="M74"/>
      <c r="N74"/>
      <c r="O74"/>
    </row>
    <row r="75" spans="1:15" x14ac:dyDescent="0.3">
      <c r="A75" s="26">
        <v>73</v>
      </c>
      <c r="B75" s="45">
        <v>6803.3901999999998</v>
      </c>
      <c r="C75" s="45">
        <v>6862.1848</v>
      </c>
      <c r="D75" s="37">
        <v>6803.6436000000003</v>
      </c>
      <c r="E75" s="37">
        <v>6864.3370999999997</v>
      </c>
      <c r="F75" s="37">
        <v>60.693499999999403</v>
      </c>
      <c r="G75" s="37" t="b">
        <f t="shared" si="4"/>
        <v>1</v>
      </c>
      <c r="H75" s="37">
        <v>3.2166666984558105</v>
      </c>
      <c r="I75" s="40" t="b">
        <f t="shared" si="5"/>
        <v>1</v>
      </c>
      <c r="J75" s="37">
        <v>28.675073742704864</v>
      </c>
      <c r="K75" s="40" t="b">
        <f t="shared" si="6"/>
        <v>1</v>
      </c>
      <c r="L75"/>
      <c r="M75"/>
      <c r="N75"/>
      <c r="O75"/>
    </row>
    <row r="76" spans="1:15" x14ac:dyDescent="0.3">
      <c r="A76" s="26">
        <v>74</v>
      </c>
      <c r="D76" s="37">
        <v>6911.9645</v>
      </c>
      <c r="E76" s="37">
        <v>6950.9584000000004</v>
      </c>
      <c r="F76" s="37">
        <v>38.993900000000394</v>
      </c>
      <c r="G76" s="37" t="b">
        <f t="shared" si="4"/>
        <v>1</v>
      </c>
      <c r="H76" s="37">
        <v>1</v>
      </c>
      <c r="I76" s="28" t="b">
        <f t="shared" si="5"/>
        <v>0</v>
      </c>
      <c r="J76" s="37">
        <v>0.84460879844645387</v>
      </c>
      <c r="K76" s="28" t="b">
        <f t="shared" si="6"/>
        <v>0</v>
      </c>
      <c r="L76"/>
      <c r="M76"/>
      <c r="N76"/>
      <c r="O76"/>
    </row>
    <row r="77" spans="1:15" x14ac:dyDescent="0.3">
      <c r="A77" s="26">
        <v>75</v>
      </c>
      <c r="B77" s="45">
        <v>6971.5577000000003</v>
      </c>
      <c r="C77" s="45">
        <v>7015.3294999999998</v>
      </c>
      <c r="D77" s="37">
        <v>6961.7421000000004</v>
      </c>
      <c r="E77" s="37">
        <v>7039.0923000000003</v>
      </c>
      <c r="F77" s="37">
        <v>77.350199999999859</v>
      </c>
      <c r="G77" s="37" t="b">
        <f t="shared" si="4"/>
        <v>1</v>
      </c>
      <c r="H77" s="37">
        <v>2.2105262279510498</v>
      </c>
      <c r="I77" s="40" t="b">
        <f t="shared" si="5"/>
        <v>1</v>
      </c>
      <c r="J77" s="37">
        <v>23.036606215593697</v>
      </c>
      <c r="K77" s="40" t="b">
        <f t="shared" si="6"/>
        <v>1</v>
      </c>
      <c r="L77"/>
      <c r="M77"/>
      <c r="N77"/>
      <c r="O77"/>
    </row>
    <row r="78" spans="1:15" x14ac:dyDescent="0.3">
      <c r="A78" s="26">
        <v>76</v>
      </c>
      <c r="D78" s="37">
        <v>7061.2934999999998</v>
      </c>
      <c r="E78" s="37">
        <v>7076.1580999999996</v>
      </c>
      <c r="F78" s="37">
        <v>14.864599999999882</v>
      </c>
      <c r="G78" s="28" t="b">
        <f t="shared" si="4"/>
        <v>0</v>
      </c>
      <c r="H78" s="37">
        <v>0.5</v>
      </c>
      <c r="I78" s="28" t="b">
        <f t="shared" si="5"/>
        <v>0</v>
      </c>
      <c r="J78" s="37">
        <v>0.48889292480595953</v>
      </c>
      <c r="K78" s="28" t="b">
        <f t="shared" si="6"/>
        <v>0</v>
      </c>
      <c r="L78"/>
      <c r="M78"/>
      <c r="N78"/>
      <c r="O78"/>
    </row>
    <row r="79" spans="1:15" x14ac:dyDescent="0.3">
      <c r="A79" s="26">
        <v>77</v>
      </c>
      <c r="B79" s="45">
        <v>7134.3280999999997</v>
      </c>
      <c r="C79" s="45">
        <v>7195.6151</v>
      </c>
      <c r="D79" s="37">
        <v>7134.4547000000002</v>
      </c>
      <c r="E79" s="37">
        <v>7212.6827999999996</v>
      </c>
      <c r="F79" s="37">
        <v>78.228099999999358</v>
      </c>
      <c r="G79" s="37" t="b">
        <f t="shared" si="4"/>
        <v>1</v>
      </c>
      <c r="H79" s="37">
        <v>2.8311688899993896</v>
      </c>
      <c r="I79" s="40" t="b">
        <f t="shared" si="5"/>
        <v>1</v>
      </c>
      <c r="J79" s="37">
        <v>23.186744625182058</v>
      </c>
      <c r="K79" s="40" t="b">
        <f t="shared" si="6"/>
        <v>1</v>
      </c>
      <c r="L79"/>
      <c r="M79"/>
      <c r="N79"/>
      <c r="O79"/>
    </row>
    <row r="80" spans="1:15" x14ac:dyDescent="0.3">
      <c r="A80" s="26">
        <v>78</v>
      </c>
      <c r="D80" s="37">
        <v>7270.1215000000002</v>
      </c>
      <c r="E80" s="37">
        <v>7284.7141000000001</v>
      </c>
      <c r="F80" s="37">
        <v>14.592599999999948</v>
      </c>
      <c r="G80" s="28" t="b">
        <f t="shared" si="4"/>
        <v>0</v>
      </c>
      <c r="H80" s="37">
        <v>0.23076923191547394</v>
      </c>
      <c r="I80" s="28" t="b">
        <f t="shared" si="5"/>
        <v>0</v>
      </c>
      <c r="J80" s="37">
        <v>0.28100905848896318</v>
      </c>
      <c r="K80" s="28" t="b">
        <f t="shared" si="6"/>
        <v>0</v>
      </c>
      <c r="L80"/>
      <c r="M80"/>
      <c r="N80"/>
      <c r="O80"/>
    </row>
    <row r="81" spans="1:15" x14ac:dyDescent="0.3">
      <c r="A81" s="26">
        <v>79</v>
      </c>
      <c r="B81" s="45">
        <v>7310.1862000000001</v>
      </c>
      <c r="C81" s="45">
        <v>7361.4897000000001</v>
      </c>
      <c r="D81" s="37">
        <v>7310.6647000000003</v>
      </c>
      <c r="E81" s="37">
        <v>7365.1909999999998</v>
      </c>
      <c r="F81" s="37">
        <v>54.526299999999537</v>
      </c>
      <c r="G81" s="37" t="b">
        <f t="shared" si="4"/>
        <v>1</v>
      </c>
      <c r="H81" s="37">
        <v>3.0370371341705322</v>
      </c>
      <c r="I81" s="40" t="b">
        <f t="shared" si="5"/>
        <v>1</v>
      </c>
      <c r="J81" s="37">
        <v>22.825801307547483</v>
      </c>
      <c r="K81" s="40" t="b">
        <f t="shared" si="6"/>
        <v>1</v>
      </c>
      <c r="L81"/>
      <c r="M81"/>
      <c r="N81"/>
      <c r="O81"/>
    </row>
    <row r="82" spans="1:15" x14ac:dyDescent="0.3">
      <c r="A82" s="26">
        <v>80</v>
      </c>
      <c r="D82" s="37">
        <v>7459.5037000000002</v>
      </c>
      <c r="E82" s="37">
        <v>7509.5778</v>
      </c>
      <c r="F82" s="37">
        <v>50.074099999999817</v>
      </c>
      <c r="G82" s="37" t="b">
        <f t="shared" si="4"/>
        <v>1</v>
      </c>
      <c r="H82" s="37">
        <v>3.6600000858306885</v>
      </c>
      <c r="I82" s="40" t="b">
        <f t="shared" si="5"/>
        <v>1</v>
      </c>
      <c r="J82" s="37">
        <v>40.553659956034288</v>
      </c>
      <c r="K82" s="40" t="b">
        <f t="shared" si="6"/>
        <v>1</v>
      </c>
      <c r="L82"/>
      <c r="M82"/>
      <c r="N82"/>
      <c r="O82"/>
    </row>
    <row r="83" spans="1:15" x14ac:dyDescent="0.3">
      <c r="F83"/>
      <c r="H83"/>
      <c r="I83"/>
      <c r="J83"/>
      <c r="K83"/>
      <c r="L83"/>
      <c r="M83"/>
      <c r="N83"/>
      <c r="O83"/>
    </row>
    <row r="84" spans="1:15" x14ac:dyDescent="0.3">
      <c r="F84"/>
      <c r="H84"/>
      <c r="I84"/>
      <c r="J84"/>
      <c r="K84"/>
      <c r="L84"/>
      <c r="M84"/>
      <c r="N84"/>
      <c r="O84"/>
    </row>
    <row r="85" spans="1:15" x14ac:dyDescent="0.3">
      <c r="F85"/>
      <c r="H85"/>
      <c r="I85"/>
      <c r="J85"/>
      <c r="K85"/>
      <c r="L85"/>
      <c r="M85"/>
      <c r="N85"/>
      <c r="O85"/>
    </row>
    <row r="86" spans="1:15" x14ac:dyDescent="0.3">
      <c r="F86"/>
      <c r="H86"/>
      <c r="I86"/>
      <c r="J86"/>
      <c r="K86"/>
      <c r="L86"/>
      <c r="M86"/>
      <c r="N86"/>
      <c r="O86"/>
    </row>
    <row r="87" spans="1:15" x14ac:dyDescent="0.3">
      <c r="F87"/>
      <c r="H87"/>
      <c r="I87"/>
      <c r="J87"/>
      <c r="K87"/>
      <c r="L87"/>
      <c r="M87"/>
      <c r="N87"/>
      <c r="O87"/>
    </row>
    <row r="88" spans="1:15" x14ac:dyDescent="0.3">
      <c r="F88"/>
      <c r="H88"/>
      <c r="I88"/>
      <c r="J88"/>
      <c r="K88"/>
      <c r="L88"/>
      <c r="M88"/>
      <c r="N88"/>
      <c r="O88"/>
    </row>
    <row r="89" spans="1:15" x14ac:dyDescent="0.3">
      <c r="F89"/>
      <c r="H89"/>
      <c r="I89"/>
      <c r="J89"/>
      <c r="K89"/>
      <c r="L89"/>
      <c r="M89"/>
      <c r="N89"/>
      <c r="O89"/>
    </row>
    <row r="90" spans="1:15" x14ac:dyDescent="0.3">
      <c r="F90"/>
      <c r="H90"/>
      <c r="I90"/>
      <c r="J90"/>
      <c r="K90"/>
      <c r="L90"/>
      <c r="M90"/>
      <c r="N90"/>
      <c r="O90"/>
    </row>
    <row r="91" spans="1:15" x14ac:dyDescent="0.3">
      <c r="F91"/>
      <c r="H91"/>
      <c r="I91"/>
      <c r="J91"/>
      <c r="K91"/>
      <c r="L91"/>
      <c r="M91"/>
      <c r="N91"/>
      <c r="O91"/>
    </row>
    <row r="92" spans="1:15" x14ac:dyDescent="0.3">
      <c r="F92"/>
      <c r="H92"/>
      <c r="I92"/>
      <c r="J92"/>
      <c r="K92"/>
      <c r="L92"/>
      <c r="M92"/>
      <c r="N92"/>
      <c r="O92"/>
    </row>
    <row r="93" spans="1:15" x14ac:dyDescent="0.3">
      <c r="F93"/>
      <c r="H93"/>
      <c r="I93"/>
      <c r="J93"/>
      <c r="K93"/>
      <c r="L93"/>
      <c r="M93"/>
      <c r="N93"/>
      <c r="O93"/>
    </row>
    <row r="94" spans="1:15" x14ac:dyDescent="0.3">
      <c r="F94"/>
      <c r="H94"/>
      <c r="I94"/>
      <c r="J94"/>
      <c r="K94"/>
      <c r="L94"/>
      <c r="M94"/>
      <c r="N94"/>
      <c r="O94"/>
    </row>
    <row r="95" spans="1:15" x14ac:dyDescent="0.3">
      <c r="F95"/>
      <c r="H95"/>
      <c r="I95"/>
      <c r="J95"/>
      <c r="K95"/>
      <c r="L95"/>
      <c r="M95"/>
      <c r="N95"/>
      <c r="O95"/>
    </row>
    <row r="96" spans="1:15" x14ac:dyDescent="0.3">
      <c r="F96"/>
      <c r="H96"/>
      <c r="I96"/>
      <c r="J96"/>
      <c r="K96"/>
      <c r="L96"/>
      <c r="M96"/>
      <c r="N96"/>
      <c r="O96"/>
    </row>
    <row r="97" spans="6:15" x14ac:dyDescent="0.3">
      <c r="F97"/>
      <c r="H97"/>
      <c r="I97"/>
      <c r="J97"/>
      <c r="K97"/>
      <c r="L97"/>
      <c r="M97"/>
      <c r="N97"/>
      <c r="O97"/>
    </row>
    <row r="98" spans="6:15" x14ac:dyDescent="0.3">
      <c r="F98"/>
      <c r="H98"/>
      <c r="I98"/>
      <c r="J98"/>
      <c r="K98"/>
      <c r="L98"/>
      <c r="M98"/>
      <c r="N98"/>
      <c r="O98"/>
    </row>
    <row r="99" spans="6:15" x14ac:dyDescent="0.3">
      <c r="F99"/>
      <c r="H99"/>
      <c r="I99"/>
      <c r="J99"/>
      <c r="K99"/>
      <c r="L99"/>
      <c r="M99"/>
      <c r="N99"/>
      <c r="O99"/>
    </row>
    <row r="100" spans="6:15" x14ac:dyDescent="0.3">
      <c r="F100"/>
      <c r="H100"/>
      <c r="I100"/>
      <c r="J100"/>
      <c r="K100"/>
      <c r="L100"/>
      <c r="M100"/>
      <c r="N100"/>
      <c r="O100"/>
    </row>
    <row r="101" spans="6:15" x14ac:dyDescent="0.3">
      <c r="F101"/>
      <c r="H101"/>
      <c r="I101"/>
      <c r="J101"/>
      <c r="K101"/>
      <c r="L101"/>
      <c r="M101"/>
      <c r="N101"/>
      <c r="O101"/>
    </row>
    <row r="102" spans="6:15" x14ac:dyDescent="0.3">
      <c r="F102"/>
      <c r="H102"/>
      <c r="I102"/>
      <c r="J102"/>
      <c r="K102"/>
      <c r="L102"/>
      <c r="M102"/>
      <c r="N102"/>
      <c r="O102"/>
    </row>
    <row r="103" spans="6:15" x14ac:dyDescent="0.3">
      <c r="F103"/>
      <c r="H103"/>
      <c r="I103"/>
      <c r="J103"/>
      <c r="K103"/>
      <c r="L103"/>
      <c r="M103"/>
      <c r="N103"/>
      <c r="O103"/>
    </row>
    <row r="104" spans="6:15" x14ac:dyDescent="0.3">
      <c r="F104"/>
      <c r="H104"/>
      <c r="I104"/>
      <c r="J104"/>
      <c r="K104"/>
      <c r="L104"/>
      <c r="M104"/>
      <c r="N104"/>
      <c r="O104"/>
    </row>
    <row r="105" spans="6:15" x14ac:dyDescent="0.3">
      <c r="F105"/>
      <c r="H105"/>
      <c r="I105"/>
      <c r="J105"/>
      <c r="K105"/>
      <c r="L105"/>
      <c r="M105"/>
      <c r="N105"/>
      <c r="O105"/>
    </row>
    <row r="106" spans="6:15" x14ac:dyDescent="0.3">
      <c r="F106"/>
      <c r="H106"/>
      <c r="I106"/>
      <c r="J106"/>
      <c r="K106"/>
      <c r="L106"/>
      <c r="M106"/>
      <c r="N106"/>
      <c r="O106"/>
    </row>
    <row r="107" spans="6:15" x14ac:dyDescent="0.3">
      <c r="F107"/>
      <c r="H107"/>
      <c r="I107"/>
      <c r="J107"/>
      <c r="K107"/>
      <c r="L107"/>
      <c r="M107"/>
      <c r="N107"/>
      <c r="O107"/>
    </row>
    <row r="108" spans="6:15" x14ac:dyDescent="0.3">
      <c r="F108"/>
      <c r="H108"/>
      <c r="I108"/>
      <c r="J108"/>
      <c r="K108"/>
      <c r="L108"/>
      <c r="M108"/>
      <c r="N108"/>
      <c r="O108"/>
    </row>
    <row r="109" spans="6:15" x14ac:dyDescent="0.3">
      <c r="F109"/>
      <c r="H109"/>
      <c r="I109"/>
      <c r="J109"/>
      <c r="K109"/>
      <c r="L109"/>
      <c r="M109"/>
      <c r="N109"/>
      <c r="O109"/>
    </row>
    <row r="110" spans="6:15" x14ac:dyDescent="0.3">
      <c r="F110"/>
      <c r="H110"/>
      <c r="I110"/>
      <c r="J110"/>
      <c r="K110"/>
      <c r="L110"/>
      <c r="M110"/>
      <c r="N110"/>
      <c r="O110"/>
    </row>
    <row r="111" spans="6:15" x14ac:dyDescent="0.3">
      <c r="F111"/>
      <c r="H111"/>
      <c r="I111"/>
      <c r="J111"/>
      <c r="K111"/>
      <c r="L111"/>
      <c r="M111"/>
      <c r="N111"/>
      <c r="O111"/>
    </row>
    <row r="112" spans="6:15" x14ac:dyDescent="0.3">
      <c r="F112"/>
      <c r="H112"/>
      <c r="I112"/>
      <c r="J112"/>
      <c r="K112"/>
      <c r="L112"/>
      <c r="M112"/>
      <c r="N112"/>
      <c r="O112"/>
    </row>
    <row r="113" spans="6:15" x14ac:dyDescent="0.3">
      <c r="F113"/>
      <c r="H113"/>
      <c r="I113"/>
      <c r="J113"/>
      <c r="K113"/>
      <c r="L113"/>
      <c r="M113"/>
      <c r="N113"/>
      <c r="O113"/>
    </row>
    <row r="114" spans="6:15" x14ac:dyDescent="0.3">
      <c r="F114"/>
      <c r="H114"/>
      <c r="I114"/>
      <c r="J114"/>
      <c r="K114"/>
      <c r="L114"/>
      <c r="M114"/>
      <c r="N114"/>
      <c r="O114"/>
    </row>
    <row r="115" spans="6:15" x14ac:dyDescent="0.3">
      <c r="F115"/>
      <c r="H115"/>
      <c r="I115"/>
      <c r="J115"/>
      <c r="K115"/>
      <c r="L115"/>
      <c r="M115"/>
      <c r="N115"/>
      <c r="O115"/>
    </row>
    <row r="116" spans="6:15" x14ac:dyDescent="0.3">
      <c r="F116"/>
      <c r="H116"/>
      <c r="I116"/>
      <c r="J116"/>
      <c r="K116"/>
      <c r="L116"/>
      <c r="M116"/>
      <c r="N116"/>
      <c r="O116"/>
    </row>
    <row r="117" spans="6:15" x14ac:dyDescent="0.3">
      <c r="F117"/>
      <c r="H117"/>
      <c r="I117"/>
      <c r="J117"/>
      <c r="K117"/>
      <c r="L117"/>
      <c r="M117"/>
      <c r="N117"/>
      <c r="O117"/>
    </row>
    <row r="118" spans="6:15" x14ac:dyDescent="0.3">
      <c r="F118"/>
      <c r="H118"/>
      <c r="I118"/>
      <c r="J118"/>
      <c r="K118"/>
      <c r="L118"/>
      <c r="M118"/>
      <c r="N118"/>
      <c r="O118"/>
    </row>
    <row r="119" spans="6:15" x14ac:dyDescent="0.3">
      <c r="F119"/>
      <c r="H119"/>
      <c r="I119"/>
      <c r="J119"/>
      <c r="K119"/>
      <c r="L119"/>
      <c r="M119"/>
      <c r="N119"/>
      <c r="O119"/>
    </row>
    <row r="120" spans="6:15" x14ac:dyDescent="0.3">
      <c r="F120"/>
      <c r="H120"/>
      <c r="I120"/>
      <c r="J120"/>
      <c r="K120"/>
      <c r="L120"/>
      <c r="M120"/>
      <c r="N120"/>
      <c r="O120"/>
    </row>
    <row r="121" spans="6:15" x14ac:dyDescent="0.3">
      <c r="F121"/>
      <c r="H121"/>
      <c r="I121"/>
      <c r="J121"/>
      <c r="K121"/>
      <c r="L121"/>
      <c r="M121"/>
      <c r="N121"/>
      <c r="O121"/>
    </row>
    <row r="122" spans="6:15" x14ac:dyDescent="0.3">
      <c r="F122"/>
      <c r="H122"/>
      <c r="I122"/>
      <c r="J122"/>
      <c r="K122"/>
      <c r="L122"/>
      <c r="M122"/>
      <c r="N122"/>
      <c r="O122"/>
    </row>
    <row r="123" spans="6:15" x14ac:dyDescent="0.3">
      <c r="F123"/>
      <c r="H123"/>
      <c r="I123"/>
      <c r="J123"/>
      <c r="K123"/>
      <c r="L123"/>
      <c r="M123"/>
      <c r="N123"/>
      <c r="O123"/>
    </row>
    <row r="124" spans="6:15" x14ac:dyDescent="0.3">
      <c r="F124"/>
      <c r="H124"/>
      <c r="I124"/>
      <c r="J124"/>
      <c r="K124"/>
      <c r="L124"/>
      <c r="M124"/>
      <c r="N124"/>
      <c r="O124"/>
    </row>
    <row r="125" spans="6:15" x14ac:dyDescent="0.3">
      <c r="F125"/>
      <c r="H125"/>
      <c r="I125"/>
      <c r="J125"/>
      <c r="K125"/>
      <c r="L125"/>
      <c r="M125"/>
      <c r="N125"/>
      <c r="O125"/>
    </row>
    <row r="126" spans="6:15" x14ac:dyDescent="0.3">
      <c r="F126"/>
      <c r="H126"/>
      <c r="I126"/>
      <c r="J126"/>
      <c r="K126"/>
      <c r="L126"/>
      <c r="M126"/>
      <c r="N126"/>
      <c r="O126"/>
    </row>
    <row r="127" spans="6:15" x14ac:dyDescent="0.3">
      <c r="F127"/>
      <c r="H127"/>
      <c r="I127"/>
      <c r="J127"/>
      <c r="K127"/>
      <c r="L127"/>
      <c r="M127"/>
      <c r="N127"/>
      <c r="O127"/>
    </row>
    <row r="128" spans="6:15" x14ac:dyDescent="0.3">
      <c r="F128"/>
      <c r="H128"/>
      <c r="I128"/>
      <c r="J128"/>
      <c r="K128"/>
      <c r="L128"/>
      <c r="M128"/>
      <c r="N128"/>
      <c r="O128"/>
    </row>
    <row r="129" spans="6:15" x14ac:dyDescent="0.3">
      <c r="F129"/>
      <c r="H129"/>
      <c r="I129"/>
      <c r="J129"/>
      <c r="K129"/>
      <c r="L129"/>
      <c r="M129"/>
      <c r="N129"/>
      <c r="O129"/>
    </row>
    <row r="130" spans="6:15" x14ac:dyDescent="0.3">
      <c r="F130"/>
      <c r="H130"/>
      <c r="I130"/>
      <c r="J130"/>
      <c r="K130"/>
      <c r="L130"/>
      <c r="M130"/>
      <c r="N130"/>
      <c r="O130"/>
    </row>
    <row r="131" spans="6:15" x14ac:dyDescent="0.3">
      <c r="F131"/>
      <c r="H131"/>
      <c r="I131"/>
      <c r="J131"/>
      <c r="K131"/>
      <c r="L131"/>
      <c r="M131"/>
      <c r="N131"/>
      <c r="O131"/>
    </row>
    <row r="132" spans="6:15" x14ac:dyDescent="0.3">
      <c r="F132"/>
      <c r="H132"/>
      <c r="I132"/>
      <c r="J132"/>
      <c r="K132"/>
      <c r="L132"/>
      <c r="M132"/>
      <c r="N132"/>
      <c r="O132"/>
    </row>
    <row r="133" spans="6:15" x14ac:dyDescent="0.3">
      <c r="F133"/>
      <c r="H133"/>
      <c r="I133"/>
      <c r="J133"/>
      <c r="K133"/>
      <c r="L133"/>
      <c r="M133"/>
      <c r="N133"/>
      <c r="O133"/>
    </row>
    <row r="134" spans="6:15" x14ac:dyDescent="0.3">
      <c r="F134"/>
      <c r="H134"/>
      <c r="I134"/>
      <c r="J134"/>
      <c r="K134"/>
      <c r="L134"/>
      <c r="M134"/>
      <c r="N134"/>
      <c r="O134"/>
    </row>
    <row r="135" spans="6:15" x14ac:dyDescent="0.3">
      <c r="F135"/>
      <c r="H135"/>
      <c r="I135"/>
      <c r="J135"/>
      <c r="K135"/>
      <c r="L135"/>
      <c r="M135"/>
      <c r="N135"/>
      <c r="O135"/>
    </row>
    <row r="136" spans="6:15" x14ac:dyDescent="0.3">
      <c r="F136"/>
      <c r="H136"/>
      <c r="I136"/>
      <c r="J136"/>
      <c r="K136"/>
      <c r="L136"/>
      <c r="M136"/>
      <c r="N136"/>
      <c r="O136"/>
    </row>
    <row r="137" spans="6:15" x14ac:dyDescent="0.3">
      <c r="F137"/>
      <c r="H137"/>
      <c r="I137"/>
      <c r="J137"/>
      <c r="K137"/>
      <c r="L137"/>
      <c r="M137"/>
      <c r="N137"/>
      <c r="O137"/>
    </row>
    <row r="138" spans="6:15" x14ac:dyDescent="0.3">
      <c r="F138"/>
      <c r="H138"/>
      <c r="I138"/>
      <c r="J138"/>
      <c r="K138"/>
      <c r="L138"/>
      <c r="M138"/>
      <c r="N138"/>
      <c r="O138"/>
    </row>
    <row r="139" spans="6:15" x14ac:dyDescent="0.3">
      <c r="F139"/>
      <c r="H139"/>
      <c r="I139"/>
      <c r="J139"/>
      <c r="K139"/>
      <c r="L139"/>
      <c r="M139"/>
      <c r="N139"/>
      <c r="O139"/>
    </row>
    <row r="140" spans="6:15" x14ac:dyDescent="0.3">
      <c r="F140"/>
      <c r="H140"/>
      <c r="I140"/>
      <c r="J140"/>
      <c r="K140"/>
      <c r="L140"/>
      <c r="M140"/>
      <c r="N140"/>
      <c r="O140"/>
    </row>
    <row r="141" spans="6:15" x14ac:dyDescent="0.3">
      <c r="F141"/>
      <c r="H141"/>
      <c r="I141"/>
      <c r="J141"/>
      <c r="K141"/>
      <c r="L141"/>
      <c r="M141"/>
      <c r="N141"/>
      <c r="O141"/>
    </row>
    <row r="142" spans="6:15" x14ac:dyDescent="0.3">
      <c r="F142"/>
      <c r="H142"/>
      <c r="I142"/>
      <c r="J142"/>
      <c r="K142"/>
      <c r="L142"/>
      <c r="M142"/>
      <c r="N142"/>
      <c r="O142"/>
    </row>
    <row r="143" spans="6:15" x14ac:dyDescent="0.3">
      <c r="F143"/>
      <c r="H143"/>
      <c r="I143"/>
      <c r="J143"/>
      <c r="K143"/>
      <c r="L143"/>
      <c r="M143"/>
      <c r="N143"/>
      <c r="O143"/>
    </row>
    <row r="144" spans="6:15" x14ac:dyDescent="0.3">
      <c r="F144"/>
      <c r="H144"/>
      <c r="I144"/>
      <c r="J144"/>
      <c r="K144"/>
      <c r="L144"/>
      <c r="M144"/>
      <c r="N144"/>
      <c r="O144"/>
    </row>
    <row r="145" spans="6:15" x14ac:dyDescent="0.3">
      <c r="F145"/>
      <c r="H145"/>
      <c r="I145"/>
      <c r="J145"/>
      <c r="K145"/>
      <c r="L145"/>
      <c r="M145"/>
      <c r="N145"/>
      <c r="O145"/>
    </row>
    <row r="146" spans="6:15" x14ac:dyDescent="0.3">
      <c r="F146"/>
      <c r="H146"/>
      <c r="I146"/>
      <c r="J146"/>
      <c r="K146"/>
      <c r="L146"/>
      <c r="M146"/>
      <c r="N146"/>
      <c r="O146"/>
    </row>
    <row r="147" spans="6:15" x14ac:dyDescent="0.3">
      <c r="F147"/>
      <c r="H147"/>
      <c r="I147"/>
      <c r="J147"/>
      <c r="K147"/>
      <c r="L147"/>
      <c r="M147"/>
      <c r="N147"/>
      <c r="O147"/>
    </row>
    <row r="148" spans="6:15" x14ac:dyDescent="0.3">
      <c r="F148"/>
      <c r="H148"/>
      <c r="I148"/>
      <c r="J148"/>
      <c r="K148"/>
      <c r="L148"/>
      <c r="M148"/>
      <c r="N148"/>
      <c r="O148"/>
    </row>
    <row r="149" spans="6:15" x14ac:dyDescent="0.3">
      <c r="F149"/>
      <c r="H149"/>
      <c r="I149"/>
      <c r="J149"/>
      <c r="K149"/>
      <c r="L149"/>
      <c r="M149"/>
      <c r="N149"/>
      <c r="O149"/>
    </row>
    <row r="150" spans="6:15" x14ac:dyDescent="0.3">
      <c r="F150"/>
      <c r="H150"/>
      <c r="I150"/>
      <c r="J150"/>
      <c r="K150"/>
      <c r="L150"/>
      <c r="M150"/>
      <c r="N150"/>
      <c r="O150"/>
    </row>
    <row r="151" spans="6:15" x14ac:dyDescent="0.3">
      <c r="F151"/>
      <c r="H151"/>
      <c r="I151"/>
      <c r="J151"/>
      <c r="K151"/>
      <c r="L151"/>
      <c r="M151"/>
      <c r="N151"/>
      <c r="O151"/>
    </row>
    <row r="152" spans="6:15" x14ac:dyDescent="0.3">
      <c r="F152"/>
      <c r="H152"/>
      <c r="I152"/>
      <c r="J152"/>
      <c r="K152"/>
      <c r="L152"/>
      <c r="M152"/>
      <c r="N152"/>
      <c r="O152"/>
    </row>
    <row r="153" spans="6:15" x14ac:dyDescent="0.3">
      <c r="F153"/>
      <c r="H153"/>
      <c r="I153"/>
      <c r="J153"/>
      <c r="K153"/>
      <c r="L153"/>
      <c r="M153"/>
      <c r="N153"/>
      <c r="O153"/>
    </row>
    <row r="154" spans="6:15" x14ac:dyDescent="0.3">
      <c r="F154"/>
      <c r="H154"/>
      <c r="I154"/>
      <c r="J154"/>
      <c r="K154"/>
      <c r="L154"/>
      <c r="M154"/>
      <c r="N154"/>
      <c r="O154"/>
    </row>
    <row r="155" spans="6:15" x14ac:dyDescent="0.3">
      <c r="F155"/>
      <c r="H155"/>
      <c r="I155"/>
      <c r="J155"/>
      <c r="K155"/>
      <c r="L155"/>
      <c r="M155"/>
      <c r="N155"/>
      <c r="O155"/>
    </row>
    <row r="156" spans="6:15" x14ac:dyDescent="0.3">
      <c r="F156"/>
      <c r="H156"/>
      <c r="I156"/>
      <c r="J156"/>
      <c r="K156"/>
      <c r="L156"/>
      <c r="M156"/>
      <c r="N156"/>
      <c r="O156"/>
    </row>
    <row r="157" spans="6:15" x14ac:dyDescent="0.3">
      <c r="F157"/>
      <c r="H157"/>
      <c r="I157"/>
      <c r="J157"/>
      <c r="K157"/>
      <c r="L157"/>
      <c r="M157"/>
      <c r="N157"/>
      <c r="O157"/>
    </row>
    <row r="158" spans="6:15" x14ac:dyDescent="0.3">
      <c r="F158"/>
      <c r="H158"/>
      <c r="I158"/>
      <c r="J158"/>
      <c r="K158"/>
      <c r="L158"/>
      <c r="M158"/>
      <c r="N158"/>
      <c r="O158"/>
    </row>
    <row r="159" spans="6:15" x14ac:dyDescent="0.3">
      <c r="F159"/>
      <c r="H159"/>
      <c r="I159"/>
      <c r="J159"/>
      <c r="K159"/>
      <c r="L159"/>
      <c r="M159"/>
      <c r="N159"/>
      <c r="O159"/>
    </row>
    <row r="160" spans="6:15" x14ac:dyDescent="0.3">
      <c r="F160"/>
      <c r="H160"/>
      <c r="I160"/>
      <c r="J160"/>
      <c r="K160"/>
      <c r="L160"/>
      <c r="M160"/>
      <c r="N160"/>
      <c r="O160"/>
    </row>
    <row r="161" spans="6:15" x14ac:dyDescent="0.3">
      <c r="F161"/>
      <c r="H161"/>
      <c r="I161"/>
      <c r="J161"/>
      <c r="K161"/>
      <c r="L161"/>
      <c r="M161"/>
      <c r="N161"/>
      <c r="O161"/>
    </row>
    <row r="162" spans="6:15" x14ac:dyDescent="0.3">
      <c r="F162"/>
      <c r="H162"/>
      <c r="I162"/>
      <c r="J162"/>
      <c r="K162"/>
      <c r="L162"/>
      <c r="M162"/>
      <c r="N162"/>
      <c r="O162"/>
    </row>
    <row r="163" spans="6:15" x14ac:dyDescent="0.3">
      <c r="F163"/>
      <c r="H163"/>
      <c r="I163"/>
      <c r="J163"/>
      <c r="K163"/>
      <c r="L163"/>
      <c r="M163"/>
      <c r="N163"/>
      <c r="O163"/>
    </row>
    <row r="164" spans="6:15" x14ac:dyDescent="0.3">
      <c r="F164"/>
      <c r="H164"/>
      <c r="I164"/>
      <c r="J164"/>
      <c r="K164"/>
      <c r="L164"/>
      <c r="M164"/>
      <c r="N164"/>
      <c r="O164"/>
    </row>
    <row r="165" spans="6:15" x14ac:dyDescent="0.3">
      <c r="F165"/>
      <c r="H165"/>
      <c r="I165"/>
      <c r="J165"/>
      <c r="K165"/>
      <c r="L165"/>
      <c r="M165"/>
      <c r="N165"/>
      <c r="O165"/>
    </row>
    <row r="166" spans="6:15" x14ac:dyDescent="0.3">
      <c r="F166"/>
      <c r="H166"/>
      <c r="I166"/>
      <c r="J166"/>
      <c r="K166"/>
      <c r="L166"/>
      <c r="M166"/>
      <c r="N166"/>
      <c r="O166"/>
    </row>
    <row r="167" spans="6:15" x14ac:dyDescent="0.3">
      <c r="F167"/>
      <c r="H167"/>
      <c r="I167"/>
      <c r="J167"/>
      <c r="K167"/>
      <c r="L167"/>
      <c r="M167"/>
      <c r="N167"/>
      <c r="O167"/>
    </row>
    <row r="168" spans="6:15" x14ac:dyDescent="0.3">
      <c r="F168"/>
      <c r="H168"/>
      <c r="I168"/>
      <c r="J168"/>
      <c r="K168"/>
      <c r="L168"/>
      <c r="M168"/>
      <c r="N168"/>
      <c r="O168"/>
    </row>
    <row r="169" spans="6:15" x14ac:dyDescent="0.3">
      <c r="F169"/>
      <c r="H169"/>
      <c r="I169"/>
      <c r="J169"/>
      <c r="K169"/>
      <c r="L169"/>
      <c r="M169"/>
      <c r="N169"/>
      <c r="O169"/>
    </row>
    <row r="170" spans="6:15" x14ac:dyDescent="0.3">
      <c r="F170"/>
      <c r="H170"/>
      <c r="I170"/>
      <c r="J170"/>
      <c r="K170"/>
      <c r="L170"/>
      <c r="M170"/>
      <c r="N170"/>
      <c r="O170"/>
    </row>
    <row r="171" spans="6:15" x14ac:dyDescent="0.3">
      <c r="F171"/>
      <c r="H171"/>
      <c r="I171"/>
      <c r="J171"/>
      <c r="K171"/>
      <c r="L171"/>
      <c r="M171"/>
      <c r="N171"/>
      <c r="O171"/>
    </row>
    <row r="172" spans="6:15" x14ac:dyDescent="0.3">
      <c r="F172"/>
      <c r="H172"/>
      <c r="I172"/>
      <c r="J172"/>
      <c r="K172"/>
      <c r="L172"/>
      <c r="M172"/>
      <c r="N172"/>
      <c r="O172"/>
    </row>
    <row r="173" spans="6:15" x14ac:dyDescent="0.3">
      <c r="F173"/>
      <c r="H173"/>
      <c r="I173"/>
      <c r="J173"/>
      <c r="K173"/>
      <c r="L173"/>
      <c r="M173"/>
      <c r="N173"/>
      <c r="O173"/>
    </row>
    <row r="174" spans="6:15" x14ac:dyDescent="0.3">
      <c r="F174"/>
      <c r="H174"/>
      <c r="I174"/>
      <c r="J174"/>
      <c r="K174"/>
      <c r="L174"/>
      <c r="M174"/>
      <c r="N174"/>
      <c r="O174"/>
    </row>
    <row r="175" spans="6:15" x14ac:dyDescent="0.3">
      <c r="F175"/>
      <c r="H175"/>
      <c r="I175"/>
      <c r="J175"/>
      <c r="K175"/>
      <c r="L175"/>
      <c r="M175"/>
      <c r="N175"/>
      <c r="O175"/>
    </row>
    <row r="176" spans="6:15" x14ac:dyDescent="0.3">
      <c r="F176"/>
      <c r="H176"/>
      <c r="I176"/>
      <c r="J176"/>
      <c r="K176"/>
      <c r="L176"/>
      <c r="M176"/>
      <c r="N176"/>
      <c r="O176"/>
    </row>
    <row r="177" spans="6:15" x14ac:dyDescent="0.3">
      <c r="F177"/>
      <c r="H177"/>
      <c r="I177"/>
      <c r="J177"/>
      <c r="K177"/>
      <c r="L177"/>
      <c r="M177"/>
      <c r="N177"/>
      <c r="O177"/>
    </row>
    <row r="178" spans="6:15" x14ac:dyDescent="0.3">
      <c r="F178"/>
      <c r="H178"/>
      <c r="I178"/>
      <c r="J178"/>
      <c r="K178"/>
      <c r="L178"/>
      <c r="M178"/>
      <c r="N178"/>
      <c r="O178"/>
    </row>
    <row r="179" spans="6:15" x14ac:dyDescent="0.3">
      <c r="F179"/>
      <c r="H179"/>
      <c r="I179"/>
      <c r="J179"/>
      <c r="K179"/>
      <c r="L179"/>
      <c r="M179"/>
      <c r="N179"/>
      <c r="O179"/>
    </row>
    <row r="180" spans="6:15" x14ac:dyDescent="0.3">
      <c r="F180"/>
      <c r="H180"/>
      <c r="I180"/>
      <c r="J180"/>
      <c r="K180"/>
      <c r="L180"/>
      <c r="M180"/>
      <c r="N180"/>
      <c r="O180"/>
    </row>
    <row r="181" spans="6:15" x14ac:dyDescent="0.3">
      <c r="F181"/>
      <c r="H181"/>
      <c r="I181"/>
      <c r="J181"/>
      <c r="K181"/>
      <c r="L181"/>
      <c r="M181"/>
      <c r="N181"/>
      <c r="O181"/>
    </row>
    <row r="182" spans="6:15" x14ac:dyDescent="0.3">
      <c r="F182"/>
      <c r="H182"/>
      <c r="I182"/>
      <c r="J182"/>
      <c r="K182"/>
      <c r="L182"/>
      <c r="M182"/>
      <c r="N182"/>
      <c r="O182"/>
    </row>
    <row r="183" spans="6:15" x14ac:dyDescent="0.3">
      <c r="F183"/>
      <c r="H183"/>
      <c r="I183"/>
      <c r="J183"/>
      <c r="K183"/>
      <c r="L183"/>
      <c r="M183"/>
      <c r="N183"/>
      <c r="O183"/>
    </row>
    <row r="184" spans="6:15" x14ac:dyDescent="0.3">
      <c r="F184"/>
      <c r="H184"/>
      <c r="I184"/>
      <c r="J184"/>
      <c r="K184"/>
      <c r="L184"/>
      <c r="M184"/>
      <c r="N184"/>
      <c r="O184"/>
    </row>
    <row r="185" spans="6:15" x14ac:dyDescent="0.3">
      <c r="F185"/>
      <c r="H185"/>
      <c r="I185"/>
      <c r="J185"/>
      <c r="K185"/>
      <c r="L185"/>
      <c r="M185"/>
      <c r="N185"/>
      <c r="O185"/>
    </row>
    <row r="186" spans="6:15" x14ac:dyDescent="0.3">
      <c r="F186"/>
      <c r="H186"/>
      <c r="I186"/>
      <c r="J186"/>
      <c r="K186"/>
      <c r="L186"/>
      <c r="M186"/>
      <c r="N186"/>
      <c r="O186"/>
    </row>
    <row r="187" spans="6:15" x14ac:dyDescent="0.3">
      <c r="F187"/>
      <c r="H187"/>
      <c r="I187"/>
      <c r="J187"/>
      <c r="K187"/>
      <c r="L187"/>
      <c r="M187"/>
      <c r="N187"/>
      <c r="O187"/>
    </row>
    <row r="188" spans="6:15" x14ac:dyDescent="0.3">
      <c r="F188"/>
      <c r="H188"/>
      <c r="I188"/>
      <c r="J188"/>
      <c r="K188"/>
      <c r="L188"/>
      <c r="M188"/>
      <c r="N188"/>
      <c r="O188"/>
    </row>
    <row r="189" spans="6:15" x14ac:dyDescent="0.3">
      <c r="F189"/>
      <c r="H189"/>
      <c r="I189"/>
      <c r="J189"/>
      <c r="K189"/>
      <c r="L189"/>
      <c r="M189"/>
      <c r="N189"/>
      <c r="O189"/>
    </row>
    <row r="190" spans="6:15" x14ac:dyDescent="0.3">
      <c r="F190"/>
      <c r="H190"/>
      <c r="I190"/>
      <c r="J190"/>
      <c r="K190"/>
      <c r="L190"/>
      <c r="M190"/>
      <c r="N190"/>
      <c r="O190"/>
    </row>
    <row r="191" spans="6:15" x14ac:dyDescent="0.3">
      <c r="F191"/>
      <c r="H191"/>
      <c r="I191"/>
      <c r="J191"/>
      <c r="K191"/>
      <c r="L191"/>
      <c r="M191"/>
      <c r="N191"/>
      <c r="O191"/>
    </row>
    <row r="192" spans="6:15" x14ac:dyDescent="0.3">
      <c r="F192"/>
      <c r="H192"/>
      <c r="I192"/>
      <c r="J192"/>
      <c r="K192"/>
      <c r="L192"/>
      <c r="M192"/>
      <c r="N192"/>
      <c r="O192"/>
    </row>
    <row r="193" spans="6:15" x14ac:dyDescent="0.3">
      <c r="F193"/>
      <c r="H193"/>
      <c r="I193"/>
      <c r="J193"/>
      <c r="K193"/>
      <c r="L193"/>
      <c r="M193"/>
      <c r="N193"/>
      <c r="O193"/>
    </row>
    <row r="194" spans="6:15" x14ac:dyDescent="0.3">
      <c r="F194"/>
      <c r="H194"/>
      <c r="I194"/>
      <c r="J194"/>
      <c r="K194"/>
      <c r="L194"/>
      <c r="M194"/>
      <c r="N194"/>
      <c r="O194"/>
    </row>
    <row r="195" spans="6:15" x14ac:dyDescent="0.3">
      <c r="F195"/>
      <c r="H195"/>
      <c r="I195"/>
      <c r="J195"/>
      <c r="K195"/>
      <c r="L195"/>
      <c r="M195"/>
      <c r="N195"/>
      <c r="O195"/>
    </row>
    <row r="196" spans="6:15" x14ac:dyDescent="0.3">
      <c r="F196"/>
      <c r="H196"/>
      <c r="I196"/>
      <c r="J196"/>
      <c r="K196"/>
      <c r="L196"/>
      <c r="M196"/>
      <c r="N196"/>
      <c r="O196"/>
    </row>
    <row r="197" spans="6:15" x14ac:dyDescent="0.3">
      <c r="F197"/>
      <c r="H197"/>
      <c r="I197"/>
      <c r="J197"/>
      <c r="K197"/>
      <c r="L197"/>
      <c r="M197"/>
      <c r="N197"/>
      <c r="O197"/>
    </row>
    <row r="198" spans="6:15" x14ac:dyDescent="0.3">
      <c r="F198"/>
      <c r="H198"/>
      <c r="I198"/>
      <c r="J198"/>
      <c r="K198"/>
      <c r="L198"/>
      <c r="M198"/>
      <c r="N198"/>
      <c r="O198"/>
    </row>
    <row r="199" spans="6:15" x14ac:dyDescent="0.3">
      <c r="F199"/>
      <c r="H199"/>
      <c r="I199"/>
      <c r="J199"/>
      <c r="K199"/>
      <c r="L199"/>
      <c r="M199"/>
      <c r="N199"/>
      <c r="O199"/>
    </row>
    <row r="200" spans="6:15" x14ac:dyDescent="0.3">
      <c r="F200"/>
      <c r="H200"/>
      <c r="I200"/>
      <c r="J200"/>
      <c r="K200"/>
      <c r="L200"/>
      <c r="M200"/>
      <c r="N200"/>
      <c r="O200"/>
    </row>
    <row r="201" spans="6:15" x14ac:dyDescent="0.3">
      <c r="F201"/>
      <c r="H201"/>
      <c r="I201"/>
      <c r="J201"/>
      <c r="K201"/>
      <c r="L201"/>
      <c r="M201"/>
      <c r="N201"/>
      <c r="O201"/>
    </row>
    <row r="202" spans="6:15" x14ac:dyDescent="0.3">
      <c r="F202"/>
      <c r="H202"/>
      <c r="I202"/>
      <c r="J202"/>
      <c r="K202"/>
      <c r="L202"/>
      <c r="M202"/>
      <c r="N202"/>
      <c r="O202"/>
    </row>
    <row r="203" spans="6:15" x14ac:dyDescent="0.3">
      <c r="F203"/>
      <c r="H203"/>
      <c r="I203"/>
      <c r="J203"/>
      <c r="K203"/>
      <c r="L203"/>
      <c r="M203"/>
      <c r="N203"/>
      <c r="O203"/>
    </row>
    <row r="204" spans="6:15" x14ac:dyDescent="0.3">
      <c r="F204"/>
      <c r="H204"/>
      <c r="I204"/>
      <c r="J204"/>
      <c r="K204"/>
      <c r="L204"/>
      <c r="M204"/>
      <c r="N204"/>
      <c r="O204"/>
    </row>
    <row r="205" spans="6:15" x14ac:dyDescent="0.3">
      <c r="F205"/>
      <c r="H205"/>
      <c r="I205"/>
      <c r="J205"/>
      <c r="K205"/>
      <c r="L205"/>
      <c r="M205"/>
      <c r="N205"/>
      <c r="O205"/>
    </row>
    <row r="206" spans="6:15" x14ac:dyDescent="0.3">
      <c r="F206"/>
      <c r="H206"/>
      <c r="I206"/>
      <c r="J206"/>
      <c r="K206"/>
      <c r="L206"/>
      <c r="M206"/>
      <c r="N206"/>
      <c r="O206"/>
    </row>
    <row r="207" spans="6:15" x14ac:dyDescent="0.3">
      <c r="F207"/>
      <c r="H207"/>
      <c r="I207"/>
      <c r="J207"/>
      <c r="K207"/>
      <c r="L207"/>
      <c r="M207"/>
      <c r="N207"/>
      <c r="O207"/>
    </row>
    <row r="208" spans="6:15" x14ac:dyDescent="0.3">
      <c r="F208"/>
      <c r="H208"/>
      <c r="I208"/>
      <c r="J208"/>
      <c r="K208"/>
      <c r="L208"/>
      <c r="M208"/>
      <c r="N208"/>
      <c r="O208"/>
    </row>
    <row r="209" spans="6:15" x14ac:dyDescent="0.3">
      <c r="F209"/>
      <c r="H209"/>
      <c r="I209"/>
      <c r="J209"/>
      <c r="K209"/>
      <c r="L209"/>
      <c r="M209"/>
      <c r="N209"/>
      <c r="O209"/>
    </row>
    <row r="210" spans="6:15" x14ac:dyDescent="0.3">
      <c r="F210"/>
      <c r="H210"/>
      <c r="I210"/>
      <c r="J210"/>
      <c r="K210"/>
      <c r="L210"/>
      <c r="M210"/>
      <c r="N210"/>
      <c r="O210"/>
    </row>
    <row r="211" spans="6:15" x14ac:dyDescent="0.3">
      <c r="F211"/>
      <c r="H211"/>
      <c r="I211"/>
      <c r="J211"/>
      <c r="K211"/>
      <c r="L211"/>
      <c r="M211"/>
      <c r="N211"/>
      <c r="O211"/>
    </row>
    <row r="212" spans="6:15" x14ac:dyDescent="0.3">
      <c r="F212"/>
      <c r="H212"/>
      <c r="I212"/>
      <c r="J212"/>
      <c r="K212"/>
      <c r="L212"/>
      <c r="M212"/>
      <c r="N212"/>
      <c r="O212"/>
    </row>
    <row r="213" spans="6:15" x14ac:dyDescent="0.3">
      <c r="F213"/>
      <c r="H213"/>
      <c r="I213"/>
      <c r="J213"/>
      <c r="K213"/>
      <c r="L213"/>
      <c r="M213"/>
      <c r="N213"/>
      <c r="O213"/>
    </row>
    <row r="214" spans="6:15" x14ac:dyDescent="0.3">
      <c r="F214"/>
      <c r="H214"/>
      <c r="I214"/>
      <c r="J214"/>
      <c r="K214"/>
      <c r="L214"/>
      <c r="M214"/>
      <c r="N214"/>
      <c r="O214"/>
    </row>
    <row r="215" spans="6:15" x14ac:dyDescent="0.3">
      <c r="F215"/>
      <c r="H215"/>
      <c r="I215"/>
      <c r="J215"/>
      <c r="K215"/>
      <c r="L215"/>
      <c r="M215"/>
      <c r="N215"/>
      <c r="O215"/>
    </row>
    <row r="216" spans="6:15" x14ac:dyDescent="0.3">
      <c r="F216"/>
      <c r="H216"/>
      <c r="I216"/>
      <c r="J216"/>
      <c r="K216"/>
      <c r="L216"/>
      <c r="M216"/>
      <c r="N216"/>
      <c r="O216"/>
    </row>
    <row r="217" spans="6:15" x14ac:dyDescent="0.3">
      <c r="F217"/>
      <c r="H217"/>
      <c r="I217"/>
      <c r="J217"/>
      <c r="K217"/>
      <c r="L217"/>
      <c r="M217"/>
      <c r="N217"/>
      <c r="O217"/>
    </row>
    <row r="218" spans="6:15" x14ac:dyDescent="0.3">
      <c r="F218"/>
      <c r="H218"/>
      <c r="I218"/>
      <c r="J218"/>
      <c r="K218"/>
      <c r="L218"/>
      <c r="M218"/>
      <c r="N218"/>
      <c r="O218"/>
    </row>
    <row r="219" spans="6:15" x14ac:dyDescent="0.3">
      <c r="F219"/>
      <c r="H219"/>
      <c r="I219"/>
      <c r="J219"/>
      <c r="K219"/>
      <c r="L219"/>
      <c r="M219"/>
      <c r="N219"/>
      <c r="O219"/>
    </row>
    <row r="220" spans="6:15" x14ac:dyDescent="0.3">
      <c r="F220"/>
      <c r="H220"/>
      <c r="I220"/>
      <c r="J220"/>
      <c r="K220"/>
      <c r="L220"/>
      <c r="M220"/>
      <c r="N220"/>
      <c r="O220"/>
    </row>
    <row r="221" spans="6:15" x14ac:dyDescent="0.3">
      <c r="F221"/>
      <c r="H221"/>
      <c r="I221"/>
      <c r="J221"/>
      <c r="K221"/>
      <c r="L221"/>
      <c r="M221"/>
      <c r="N221"/>
      <c r="O221"/>
    </row>
    <row r="222" spans="6:15" x14ac:dyDescent="0.3">
      <c r="F222"/>
      <c r="H222"/>
      <c r="I222"/>
      <c r="J222"/>
      <c r="K222"/>
      <c r="L222"/>
      <c r="M222"/>
      <c r="N222"/>
      <c r="O222"/>
    </row>
    <row r="223" spans="6:15" x14ac:dyDescent="0.3">
      <c r="F223"/>
      <c r="H223"/>
      <c r="I223"/>
      <c r="J223"/>
      <c r="K223"/>
      <c r="L223"/>
      <c r="M223"/>
      <c r="N223"/>
      <c r="O223"/>
    </row>
    <row r="224" spans="6:15" x14ac:dyDescent="0.3">
      <c r="F224"/>
      <c r="H224"/>
      <c r="I224"/>
      <c r="J224"/>
      <c r="K224"/>
      <c r="L224"/>
      <c r="M224"/>
      <c r="N224"/>
      <c r="O224"/>
    </row>
    <row r="225" spans="6:15" x14ac:dyDescent="0.3">
      <c r="F225"/>
      <c r="H225"/>
      <c r="I225"/>
      <c r="J225"/>
      <c r="K225"/>
      <c r="L225"/>
      <c r="M225"/>
      <c r="N225"/>
      <c r="O225"/>
    </row>
    <row r="226" spans="6:15" x14ac:dyDescent="0.3">
      <c r="F226"/>
      <c r="H226"/>
      <c r="I226"/>
      <c r="J226"/>
      <c r="K226"/>
      <c r="L226"/>
      <c r="M226"/>
      <c r="N226"/>
      <c r="O226"/>
    </row>
    <row r="227" spans="6:15" x14ac:dyDescent="0.3">
      <c r="F227"/>
      <c r="H227"/>
      <c r="I227"/>
      <c r="J227"/>
      <c r="K227"/>
      <c r="L227"/>
      <c r="M227"/>
      <c r="N227"/>
      <c r="O227"/>
    </row>
    <row r="228" spans="6:15" x14ac:dyDescent="0.3">
      <c r="F228"/>
      <c r="H228"/>
      <c r="I228"/>
      <c r="J228"/>
      <c r="K228"/>
      <c r="L228"/>
      <c r="M228"/>
      <c r="N228"/>
      <c r="O228"/>
    </row>
    <row r="229" spans="6:15" x14ac:dyDescent="0.3">
      <c r="F229"/>
      <c r="H229"/>
      <c r="I229"/>
      <c r="J229"/>
      <c r="K229"/>
      <c r="L229"/>
      <c r="M229"/>
      <c r="N229"/>
      <c r="O229"/>
    </row>
    <row r="230" spans="6:15" x14ac:dyDescent="0.3">
      <c r="F230"/>
      <c r="H230"/>
      <c r="I230"/>
      <c r="J230"/>
      <c r="K230"/>
      <c r="L230"/>
      <c r="M230"/>
      <c r="N230"/>
      <c r="O230"/>
    </row>
    <row r="231" spans="6:15" x14ac:dyDescent="0.3">
      <c r="F231"/>
      <c r="H231"/>
      <c r="I231"/>
      <c r="J231"/>
      <c r="K231"/>
      <c r="L231"/>
      <c r="M231"/>
      <c r="N231"/>
      <c r="O231"/>
    </row>
    <row r="232" spans="6:15" x14ac:dyDescent="0.3">
      <c r="F232"/>
      <c r="H232"/>
      <c r="I232"/>
      <c r="J232"/>
      <c r="K232"/>
      <c r="L232"/>
      <c r="M232"/>
      <c r="N232"/>
      <c r="O232"/>
    </row>
    <row r="233" spans="6:15" x14ac:dyDescent="0.3">
      <c r="F233"/>
      <c r="H233"/>
      <c r="I233"/>
      <c r="J233"/>
      <c r="K233"/>
      <c r="L233"/>
      <c r="M233"/>
      <c r="N233"/>
      <c r="O233"/>
    </row>
    <row r="234" spans="6:15" x14ac:dyDescent="0.3">
      <c r="F234"/>
      <c r="H234"/>
      <c r="I234"/>
      <c r="J234"/>
      <c r="K234"/>
      <c r="L234"/>
      <c r="M234"/>
      <c r="N234"/>
      <c r="O234"/>
    </row>
    <row r="235" spans="6:15" x14ac:dyDescent="0.3">
      <c r="F235"/>
      <c r="H235"/>
      <c r="I235"/>
      <c r="J235"/>
      <c r="K235"/>
      <c r="L235"/>
      <c r="M235"/>
      <c r="N235"/>
      <c r="O235"/>
    </row>
    <row r="236" spans="6:15" x14ac:dyDescent="0.3">
      <c r="F236"/>
      <c r="H236"/>
      <c r="I236"/>
      <c r="J236"/>
      <c r="K236"/>
      <c r="L236"/>
      <c r="M236"/>
      <c r="N236"/>
      <c r="O236"/>
    </row>
    <row r="237" spans="6:15" x14ac:dyDescent="0.3">
      <c r="F237"/>
      <c r="H237"/>
      <c r="I237"/>
      <c r="J237"/>
      <c r="K237"/>
      <c r="L237"/>
      <c r="M237"/>
      <c r="N237"/>
      <c r="O237"/>
    </row>
    <row r="238" spans="6:15" x14ac:dyDescent="0.3">
      <c r="F238"/>
      <c r="H238"/>
      <c r="I238"/>
      <c r="J238"/>
      <c r="K238"/>
      <c r="L238"/>
      <c r="M238"/>
      <c r="N238"/>
      <c r="O238"/>
    </row>
    <row r="239" spans="6:15" x14ac:dyDescent="0.3">
      <c r="F239"/>
      <c r="H239"/>
      <c r="I239"/>
      <c r="J239"/>
      <c r="K239"/>
      <c r="L239"/>
      <c r="M239"/>
      <c r="N239"/>
      <c r="O239"/>
    </row>
    <row r="240" spans="6:15" x14ac:dyDescent="0.3">
      <c r="F240"/>
      <c r="H240"/>
      <c r="I240"/>
      <c r="J240"/>
      <c r="K240"/>
      <c r="L240"/>
      <c r="M240"/>
      <c r="N240"/>
      <c r="O240"/>
    </row>
    <row r="241" spans="6:15" x14ac:dyDescent="0.3">
      <c r="F241"/>
      <c r="H241"/>
      <c r="I241"/>
      <c r="J241"/>
      <c r="K241"/>
      <c r="L241"/>
      <c r="M241"/>
      <c r="N241"/>
      <c r="O241"/>
    </row>
    <row r="242" spans="6:15" x14ac:dyDescent="0.3">
      <c r="F242"/>
      <c r="H242"/>
      <c r="I242"/>
      <c r="J242"/>
      <c r="K242"/>
      <c r="L242"/>
      <c r="M242"/>
      <c r="N242"/>
      <c r="O242"/>
    </row>
    <row r="243" spans="6:15" x14ac:dyDescent="0.3">
      <c r="F243"/>
      <c r="H243"/>
      <c r="I243"/>
      <c r="J243"/>
      <c r="K243"/>
      <c r="L243"/>
      <c r="M243"/>
      <c r="N243"/>
      <c r="O243"/>
    </row>
    <row r="244" spans="6:15" x14ac:dyDescent="0.3">
      <c r="F244"/>
      <c r="H244"/>
      <c r="I244"/>
      <c r="J244"/>
      <c r="K244"/>
      <c r="L244"/>
      <c r="M244"/>
      <c r="N244"/>
      <c r="O244"/>
    </row>
    <row r="245" spans="6:15" x14ac:dyDescent="0.3">
      <c r="F245"/>
      <c r="H245"/>
      <c r="I245"/>
      <c r="J245"/>
      <c r="K245"/>
      <c r="L245"/>
      <c r="M245"/>
      <c r="N245"/>
      <c r="O245"/>
    </row>
    <row r="246" spans="6:15" x14ac:dyDescent="0.3">
      <c r="F246"/>
      <c r="H246"/>
      <c r="I246"/>
      <c r="J246"/>
      <c r="K246"/>
      <c r="L246"/>
      <c r="M246"/>
      <c r="N246"/>
      <c r="O246"/>
    </row>
    <row r="247" spans="6:15" x14ac:dyDescent="0.3">
      <c r="F247"/>
      <c r="H247"/>
      <c r="I247"/>
      <c r="J247"/>
      <c r="K247"/>
      <c r="L247"/>
      <c r="M247"/>
      <c r="N247"/>
      <c r="O247"/>
    </row>
    <row r="248" spans="6:15" x14ac:dyDescent="0.3">
      <c r="F248"/>
      <c r="H248"/>
      <c r="I248"/>
      <c r="J248"/>
      <c r="K248"/>
      <c r="L248"/>
      <c r="M248"/>
      <c r="N248"/>
      <c r="O248"/>
    </row>
    <row r="249" spans="6:15" x14ac:dyDescent="0.3">
      <c r="F249"/>
      <c r="H249"/>
      <c r="I249"/>
      <c r="J249"/>
      <c r="K249"/>
      <c r="L249"/>
      <c r="M249"/>
      <c r="N249"/>
      <c r="O249"/>
    </row>
    <row r="250" spans="6:15" x14ac:dyDescent="0.3">
      <c r="F250"/>
      <c r="H250"/>
      <c r="I250"/>
      <c r="J250"/>
      <c r="K250"/>
      <c r="L250"/>
      <c r="M250"/>
      <c r="N250"/>
      <c r="O250"/>
    </row>
    <row r="251" spans="6:15" x14ac:dyDescent="0.3">
      <c r="F251"/>
      <c r="H251"/>
      <c r="I251"/>
      <c r="J251"/>
      <c r="K251"/>
      <c r="L251"/>
      <c r="M251"/>
      <c r="N251"/>
      <c r="O251"/>
    </row>
    <row r="252" spans="6:15" x14ac:dyDescent="0.3">
      <c r="F252"/>
      <c r="H252"/>
      <c r="I252"/>
      <c r="J252"/>
      <c r="K252"/>
      <c r="L252"/>
      <c r="M252"/>
      <c r="N252"/>
      <c r="O252"/>
    </row>
    <row r="253" spans="6:15" x14ac:dyDescent="0.3">
      <c r="F253"/>
      <c r="H253"/>
      <c r="I253"/>
      <c r="J253"/>
      <c r="K253"/>
      <c r="L253"/>
      <c r="M253"/>
      <c r="N253"/>
      <c r="O253"/>
    </row>
    <row r="254" spans="6:15" x14ac:dyDescent="0.3">
      <c r="F254"/>
      <c r="H254"/>
      <c r="I254"/>
      <c r="J254"/>
      <c r="K254"/>
      <c r="L254"/>
      <c r="M254"/>
      <c r="N254"/>
      <c r="O254"/>
    </row>
    <row r="255" spans="6:15" x14ac:dyDescent="0.3">
      <c r="F255"/>
      <c r="H255"/>
      <c r="I255"/>
      <c r="J255"/>
      <c r="K255"/>
      <c r="L255"/>
      <c r="M255"/>
      <c r="N255"/>
      <c r="O255"/>
    </row>
    <row r="256" spans="6:15" x14ac:dyDescent="0.3">
      <c r="F256"/>
      <c r="H256"/>
      <c r="I256"/>
      <c r="J256"/>
      <c r="K256"/>
      <c r="L256"/>
      <c r="M256"/>
      <c r="N256"/>
      <c r="O256"/>
    </row>
    <row r="257" spans="6:15" x14ac:dyDescent="0.3">
      <c r="F257"/>
      <c r="H257"/>
      <c r="I257"/>
      <c r="J257"/>
      <c r="K257"/>
      <c r="L257"/>
      <c r="M257"/>
      <c r="N257"/>
      <c r="O257"/>
    </row>
    <row r="258" spans="6:15" x14ac:dyDescent="0.3">
      <c r="F258"/>
      <c r="H258"/>
      <c r="I258"/>
      <c r="J258"/>
      <c r="K258"/>
      <c r="L258"/>
      <c r="M258"/>
      <c r="N258"/>
      <c r="O258"/>
    </row>
    <row r="259" spans="6:15" x14ac:dyDescent="0.3">
      <c r="F259"/>
      <c r="H259"/>
      <c r="I259"/>
      <c r="J259"/>
      <c r="K259"/>
      <c r="L259"/>
      <c r="M259"/>
      <c r="N259"/>
      <c r="O259"/>
    </row>
    <row r="260" spans="6:15" x14ac:dyDescent="0.3">
      <c r="F260"/>
      <c r="H260"/>
      <c r="I260"/>
      <c r="J260"/>
      <c r="K260"/>
      <c r="L260"/>
      <c r="M260"/>
      <c r="N260"/>
      <c r="O260"/>
    </row>
    <row r="261" spans="6:15" x14ac:dyDescent="0.3">
      <c r="F261"/>
      <c r="H261"/>
      <c r="I261"/>
      <c r="J261"/>
      <c r="K261"/>
      <c r="L261"/>
      <c r="M261"/>
      <c r="N261"/>
      <c r="O261"/>
    </row>
    <row r="262" spans="6:15" x14ac:dyDescent="0.3">
      <c r="F262"/>
      <c r="H262"/>
      <c r="I262"/>
      <c r="J262"/>
      <c r="K262"/>
      <c r="L262"/>
      <c r="M262"/>
      <c r="N262"/>
      <c r="O262"/>
    </row>
    <row r="263" spans="6:15" x14ac:dyDescent="0.3">
      <c r="F263"/>
      <c r="H263"/>
      <c r="I263"/>
      <c r="J263"/>
      <c r="K263"/>
      <c r="L263"/>
      <c r="M263"/>
      <c r="N263"/>
      <c r="O263"/>
    </row>
    <row r="264" spans="6:15" x14ac:dyDescent="0.3">
      <c r="F264"/>
      <c r="H264"/>
      <c r="I264"/>
      <c r="J264"/>
      <c r="K264"/>
      <c r="L264"/>
      <c r="M264"/>
      <c r="N264"/>
      <c r="O264"/>
    </row>
    <row r="265" spans="6:15" x14ac:dyDescent="0.3">
      <c r="F265"/>
      <c r="H265"/>
      <c r="I265"/>
      <c r="J265"/>
      <c r="K265"/>
      <c r="L265"/>
      <c r="M265"/>
      <c r="N265"/>
      <c r="O265"/>
    </row>
    <row r="266" spans="6:15" x14ac:dyDescent="0.3">
      <c r="F266"/>
      <c r="H266"/>
      <c r="I266"/>
      <c r="J266"/>
      <c r="K266"/>
      <c r="L266"/>
      <c r="M266"/>
      <c r="N266"/>
      <c r="O266"/>
    </row>
    <row r="267" spans="6:15" x14ac:dyDescent="0.3">
      <c r="F267"/>
      <c r="H267"/>
      <c r="I267"/>
      <c r="J267"/>
      <c r="K267"/>
      <c r="L267"/>
      <c r="M267"/>
      <c r="N267"/>
      <c r="O267"/>
    </row>
    <row r="268" spans="6:15" x14ac:dyDescent="0.3">
      <c r="F268"/>
      <c r="H268"/>
      <c r="I268"/>
      <c r="J268"/>
      <c r="K268"/>
      <c r="L268"/>
      <c r="M268"/>
      <c r="N268"/>
      <c r="O268"/>
    </row>
    <row r="269" spans="6:15" x14ac:dyDescent="0.3">
      <c r="F269"/>
      <c r="H269"/>
      <c r="I269"/>
      <c r="J269"/>
      <c r="K269"/>
      <c r="L269"/>
      <c r="M269"/>
      <c r="N269"/>
      <c r="O269"/>
    </row>
    <row r="270" spans="6:15" x14ac:dyDescent="0.3">
      <c r="F270"/>
      <c r="H270"/>
      <c r="I270"/>
      <c r="J270"/>
      <c r="K270"/>
      <c r="L270"/>
      <c r="M270"/>
      <c r="N270"/>
      <c r="O270"/>
    </row>
    <row r="271" spans="6:15" x14ac:dyDescent="0.3">
      <c r="F271"/>
      <c r="H271"/>
      <c r="I271"/>
      <c r="J271"/>
      <c r="K271"/>
      <c r="L271"/>
      <c r="M271"/>
      <c r="N271"/>
      <c r="O271"/>
    </row>
    <row r="272" spans="6:15" x14ac:dyDescent="0.3">
      <c r="F272"/>
      <c r="H272"/>
      <c r="I272"/>
      <c r="J272"/>
      <c r="K272"/>
      <c r="L272"/>
      <c r="M272"/>
      <c r="N272"/>
      <c r="O272"/>
    </row>
    <row r="273" spans="6:15" x14ac:dyDescent="0.3">
      <c r="F273"/>
      <c r="H273"/>
      <c r="I273"/>
      <c r="J273"/>
      <c r="K273"/>
      <c r="L273"/>
      <c r="M273"/>
      <c r="N273"/>
      <c r="O273"/>
    </row>
    <row r="274" spans="6:15" x14ac:dyDescent="0.3">
      <c r="F274"/>
      <c r="H274"/>
      <c r="I274"/>
      <c r="J274"/>
      <c r="K274"/>
      <c r="L274"/>
      <c r="M274"/>
      <c r="N274"/>
      <c r="O274"/>
    </row>
    <row r="275" spans="6:15" x14ac:dyDescent="0.3">
      <c r="F275"/>
      <c r="H275"/>
      <c r="I275"/>
      <c r="J275"/>
      <c r="K275"/>
      <c r="L275"/>
      <c r="M275"/>
      <c r="N275"/>
      <c r="O275"/>
    </row>
    <row r="276" spans="6:15" x14ac:dyDescent="0.3">
      <c r="F276"/>
      <c r="H276"/>
      <c r="I276"/>
      <c r="J276"/>
      <c r="K276"/>
      <c r="L276"/>
      <c r="M276"/>
      <c r="N276"/>
      <c r="O276"/>
    </row>
    <row r="277" spans="6:15" x14ac:dyDescent="0.3">
      <c r="F277"/>
      <c r="H277"/>
      <c r="I277"/>
      <c r="J277"/>
      <c r="K277"/>
      <c r="L277"/>
      <c r="M277"/>
      <c r="N277"/>
      <c r="O277"/>
    </row>
    <row r="278" spans="6:15" x14ac:dyDescent="0.3">
      <c r="F278"/>
      <c r="H278"/>
      <c r="I278"/>
      <c r="J278"/>
      <c r="K278"/>
      <c r="L278"/>
      <c r="M278"/>
      <c r="N278"/>
      <c r="O278"/>
    </row>
    <row r="279" spans="6:15" x14ac:dyDescent="0.3">
      <c r="F279"/>
      <c r="H279"/>
      <c r="I279"/>
      <c r="J279"/>
      <c r="K279"/>
      <c r="L279"/>
      <c r="M279"/>
      <c r="N279"/>
      <c r="O279"/>
    </row>
    <row r="280" spans="6:15" x14ac:dyDescent="0.3">
      <c r="F280"/>
      <c r="H280"/>
      <c r="I280"/>
      <c r="J280"/>
      <c r="K280"/>
      <c r="L280"/>
      <c r="M280"/>
      <c r="N280"/>
      <c r="O280"/>
    </row>
    <row r="281" spans="6:15" x14ac:dyDescent="0.3">
      <c r="F281"/>
      <c r="H281"/>
      <c r="I281"/>
      <c r="J281"/>
      <c r="K281"/>
      <c r="L281"/>
      <c r="M281"/>
      <c r="N281"/>
      <c r="O281"/>
    </row>
    <row r="282" spans="6:15" x14ac:dyDescent="0.3">
      <c r="F282"/>
      <c r="H282"/>
      <c r="I282"/>
      <c r="J282"/>
      <c r="K282"/>
      <c r="L282"/>
      <c r="M282"/>
      <c r="N282"/>
      <c r="O282"/>
    </row>
    <row r="283" spans="6:15" x14ac:dyDescent="0.3">
      <c r="F283"/>
      <c r="H283"/>
      <c r="I283"/>
      <c r="J283"/>
      <c r="K283"/>
      <c r="L283"/>
      <c r="M283"/>
      <c r="N283"/>
      <c r="O283"/>
    </row>
    <row r="284" spans="6:15" x14ac:dyDescent="0.3">
      <c r="F284"/>
      <c r="H284"/>
      <c r="I284"/>
      <c r="J284"/>
      <c r="K284"/>
      <c r="L284"/>
      <c r="M284"/>
      <c r="N284"/>
      <c r="O284"/>
    </row>
    <row r="285" spans="6:15" x14ac:dyDescent="0.3">
      <c r="F285"/>
      <c r="H285"/>
      <c r="I285"/>
      <c r="J285"/>
      <c r="K285"/>
      <c r="L285"/>
      <c r="M285"/>
      <c r="N285"/>
      <c r="O285"/>
    </row>
    <row r="286" spans="6:15" x14ac:dyDescent="0.3">
      <c r="F286"/>
      <c r="H286"/>
      <c r="I286"/>
      <c r="J286"/>
      <c r="K286"/>
      <c r="L286"/>
      <c r="M286"/>
      <c r="N286"/>
      <c r="O286"/>
    </row>
    <row r="287" spans="6:15" x14ac:dyDescent="0.3">
      <c r="F287"/>
      <c r="H287"/>
      <c r="I287"/>
      <c r="J287"/>
      <c r="K287"/>
      <c r="L287"/>
      <c r="M287"/>
      <c r="N287"/>
      <c r="O287"/>
    </row>
    <row r="288" spans="6:15" x14ac:dyDescent="0.3">
      <c r="F288"/>
      <c r="H288"/>
      <c r="I288"/>
      <c r="J288"/>
      <c r="K288"/>
      <c r="L288"/>
      <c r="M288"/>
      <c r="N288"/>
      <c r="O288"/>
    </row>
    <row r="289" spans="6:15" x14ac:dyDescent="0.3">
      <c r="F289"/>
      <c r="H289"/>
      <c r="I289"/>
      <c r="J289"/>
      <c r="K289"/>
      <c r="L289"/>
      <c r="M289"/>
      <c r="N289"/>
      <c r="O289"/>
    </row>
    <row r="290" spans="6:15" x14ac:dyDescent="0.3">
      <c r="F290"/>
      <c r="H290"/>
      <c r="I290"/>
      <c r="J290"/>
      <c r="K290"/>
      <c r="L290"/>
      <c r="M290"/>
      <c r="N290"/>
      <c r="O290"/>
    </row>
    <row r="291" spans="6:15" x14ac:dyDescent="0.3">
      <c r="F291"/>
      <c r="H291"/>
      <c r="I291"/>
      <c r="J291"/>
      <c r="K291"/>
      <c r="L291"/>
      <c r="M291"/>
      <c r="N291"/>
      <c r="O291"/>
    </row>
    <row r="292" spans="6:15" x14ac:dyDescent="0.3">
      <c r="F292"/>
      <c r="H292"/>
      <c r="I292"/>
      <c r="J292"/>
      <c r="K292"/>
      <c r="L292"/>
      <c r="M292"/>
      <c r="N292"/>
      <c r="O292"/>
    </row>
    <row r="293" spans="6:15" x14ac:dyDescent="0.3">
      <c r="F293"/>
      <c r="H293"/>
      <c r="I293"/>
      <c r="J293"/>
      <c r="K293"/>
      <c r="L293"/>
      <c r="M293"/>
      <c r="N293"/>
      <c r="O293"/>
    </row>
    <row r="294" spans="6:15" x14ac:dyDescent="0.3">
      <c r="F294"/>
      <c r="H294"/>
      <c r="I294"/>
      <c r="J294"/>
      <c r="K294"/>
      <c r="L294"/>
      <c r="M294"/>
      <c r="N294"/>
      <c r="O294"/>
    </row>
    <row r="295" spans="6:15" x14ac:dyDescent="0.3">
      <c r="F295"/>
      <c r="H295"/>
      <c r="I295"/>
      <c r="J295"/>
      <c r="K295"/>
      <c r="L295"/>
      <c r="M295"/>
      <c r="N295"/>
      <c r="O295"/>
    </row>
    <row r="296" spans="6:15" x14ac:dyDescent="0.3">
      <c r="F296"/>
      <c r="H296"/>
      <c r="I296"/>
      <c r="J296"/>
      <c r="K296"/>
      <c r="L296"/>
      <c r="M296"/>
      <c r="N296"/>
      <c r="O296"/>
    </row>
    <row r="297" spans="6:15" x14ac:dyDescent="0.3">
      <c r="F297"/>
      <c r="H297"/>
      <c r="I297"/>
      <c r="J297"/>
      <c r="K297"/>
      <c r="L297"/>
      <c r="M297"/>
      <c r="N297"/>
      <c r="O297"/>
    </row>
    <row r="298" spans="6:15" x14ac:dyDescent="0.3">
      <c r="F298"/>
      <c r="H298"/>
      <c r="I298"/>
      <c r="J298"/>
      <c r="K298"/>
      <c r="L298"/>
      <c r="M298"/>
      <c r="N298"/>
      <c r="O298"/>
    </row>
    <row r="299" spans="6:15" x14ac:dyDescent="0.3">
      <c r="F299"/>
      <c r="H299"/>
      <c r="I299"/>
      <c r="J299"/>
      <c r="K299"/>
      <c r="L299"/>
      <c r="M299"/>
      <c r="N299"/>
      <c r="O299"/>
    </row>
    <row r="300" spans="6:15" x14ac:dyDescent="0.3">
      <c r="F300"/>
      <c r="H300"/>
      <c r="I300"/>
      <c r="J300"/>
      <c r="K300"/>
      <c r="L300"/>
      <c r="M300"/>
      <c r="N300"/>
      <c r="O300"/>
    </row>
    <row r="301" spans="6:15" x14ac:dyDescent="0.3">
      <c r="F301"/>
      <c r="H301"/>
      <c r="I301"/>
      <c r="J301"/>
      <c r="K301"/>
      <c r="L301"/>
      <c r="M301"/>
      <c r="N301"/>
      <c r="O301"/>
    </row>
    <row r="302" spans="6:15" x14ac:dyDescent="0.3">
      <c r="F302"/>
      <c r="H302"/>
      <c r="I302"/>
      <c r="J302"/>
      <c r="K302"/>
      <c r="L302"/>
      <c r="M302"/>
      <c r="N302"/>
      <c r="O302"/>
    </row>
    <row r="303" spans="6:15" x14ac:dyDescent="0.3">
      <c r="F303"/>
      <c r="H303"/>
      <c r="I303"/>
      <c r="J303"/>
      <c r="K303"/>
      <c r="L303"/>
      <c r="M303"/>
      <c r="N303"/>
      <c r="O303"/>
    </row>
    <row r="304" spans="6:15" x14ac:dyDescent="0.3">
      <c r="F304"/>
      <c r="H304"/>
      <c r="I304"/>
      <c r="J304"/>
      <c r="K304"/>
      <c r="L304"/>
      <c r="M304"/>
      <c r="N304"/>
      <c r="O304"/>
    </row>
    <row r="305" spans="6:15" x14ac:dyDescent="0.3">
      <c r="F305"/>
      <c r="H305"/>
      <c r="I305"/>
      <c r="J305"/>
      <c r="K305"/>
      <c r="L305"/>
      <c r="M305"/>
      <c r="N305"/>
      <c r="O305"/>
    </row>
    <row r="306" spans="6:15" x14ac:dyDescent="0.3">
      <c r="F306"/>
      <c r="H306"/>
      <c r="I306"/>
      <c r="J306"/>
      <c r="K306"/>
      <c r="L306"/>
      <c r="M306"/>
      <c r="N306"/>
      <c r="O306"/>
    </row>
    <row r="307" spans="6:15" x14ac:dyDescent="0.3">
      <c r="F307"/>
      <c r="H307"/>
      <c r="I307"/>
      <c r="J307"/>
      <c r="K307"/>
      <c r="L307"/>
      <c r="M307"/>
      <c r="N307"/>
      <c r="O307"/>
    </row>
    <row r="308" spans="6:15" x14ac:dyDescent="0.3">
      <c r="F308"/>
      <c r="H308"/>
      <c r="I308"/>
      <c r="J308"/>
      <c r="K308"/>
      <c r="L308"/>
      <c r="M308"/>
      <c r="N308"/>
      <c r="O308"/>
    </row>
    <row r="309" spans="6:15" x14ac:dyDescent="0.3">
      <c r="F309"/>
      <c r="H309"/>
      <c r="I309"/>
      <c r="J309"/>
      <c r="K309"/>
      <c r="L309"/>
      <c r="M309"/>
      <c r="N309"/>
      <c r="O309"/>
    </row>
    <row r="310" spans="6:15" x14ac:dyDescent="0.3">
      <c r="F310"/>
      <c r="H310"/>
      <c r="I310"/>
      <c r="J310"/>
      <c r="K310"/>
      <c r="L310"/>
      <c r="M310"/>
      <c r="N310"/>
      <c r="O310"/>
    </row>
    <row r="311" spans="6:15" x14ac:dyDescent="0.3">
      <c r="F311"/>
      <c r="H311"/>
      <c r="I311"/>
      <c r="J311"/>
      <c r="K311"/>
      <c r="L311"/>
      <c r="M311"/>
      <c r="N311"/>
      <c r="O311"/>
    </row>
    <row r="312" spans="6:15" x14ac:dyDescent="0.3">
      <c r="F312"/>
      <c r="H312"/>
      <c r="I312"/>
      <c r="J312"/>
      <c r="K312"/>
      <c r="L312"/>
      <c r="M312"/>
      <c r="N312"/>
      <c r="O312"/>
    </row>
    <row r="313" spans="6:15" x14ac:dyDescent="0.3">
      <c r="F313"/>
      <c r="H313"/>
      <c r="I313"/>
      <c r="J313"/>
      <c r="K313"/>
      <c r="L313"/>
      <c r="M313"/>
      <c r="N313"/>
      <c r="O313"/>
    </row>
    <row r="314" spans="6:15" x14ac:dyDescent="0.3">
      <c r="F314"/>
      <c r="H314"/>
      <c r="I314"/>
      <c r="J314"/>
      <c r="K314"/>
      <c r="L314"/>
      <c r="M314"/>
      <c r="N314"/>
      <c r="O314"/>
    </row>
    <row r="315" spans="6:15" x14ac:dyDescent="0.3">
      <c r="F315"/>
      <c r="H315"/>
      <c r="I315"/>
      <c r="J315"/>
      <c r="K315"/>
      <c r="L315"/>
      <c r="M315"/>
      <c r="N315"/>
      <c r="O315"/>
    </row>
    <row r="316" spans="6:15" x14ac:dyDescent="0.3">
      <c r="F316"/>
      <c r="H316"/>
      <c r="I316"/>
      <c r="J316"/>
      <c r="K316"/>
      <c r="L316"/>
      <c r="M316"/>
      <c r="N316"/>
      <c r="O316"/>
    </row>
    <row r="317" spans="6:15" x14ac:dyDescent="0.3">
      <c r="F317"/>
      <c r="H317"/>
      <c r="I317"/>
      <c r="J317"/>
      <c r="K317"/>
      <c r="L317"/>
      <c r="M317"/>
      <c r="N317"/>
      <c r="O317"/>
    </row>
    <row r="318" spans="6:15" x14ac:dyDescent="0.3">
      <c r="F318"/>
      <c r="H318"/>
      <c r="I318"/>
      <c r="J318"/>
      <c r="K318"/>
      <c r="L318"/>
      <c r="M318"/>
      <c r="N318"/>
      <c r="O318"/>
    </row>
    <row r="319" spans="6:15" x14ac:dyDescent="0.3">
      <c r="F319"/>
      <c r="H319"/>
      <c r="I319"/>
      <c r="J319"/>
      <c r="K319"/>
      <c r="L319"/>
      <c r="M319"/>
      <c r="N319"/>
      <c r="O319"/>
    </row>
    <row r="320" spans="6:15" x14ac:dyDescent="0.3">
      <c r="F320"/>
      <c r="H320"/>
      <c r="I320"/>
      <c r="J320"/>
      <c r="K320"/>
      <c r="L320"/>
      <c r="M320"/>
      <c r="N320"/>
      <c r="O320"/>
    </row>
    <row r="321" spans="6:15" x14ac:dyDescent="0.3">
      <c r="F321"/>
      <c r="H321"/>
      <c r="I321"/>
      <c r="J321"/>
      <c r="K321"/>
      <c r="L321"/>
      <c r="M321"/>
      <c r="N321"/>
      <c r="O321"/>
    </row>
    <row r="322" spans="6:15" x14ac:dyDescent="0.3">
      <c r="F322"/>
      <c r="H322"/>
      <c r="I322"/>
      <c r="J322"/>
      <c r="K322"/>
      <c r="L322"/>
      <c r="M322"/>
      <c r="N322"/>
      <c r="O322"/>
    </row>
    <row r="323" spans="6:15" x14ac:dyDescent="0.3">
      <c r="F323"/>
      <c r="H323"/>
      <c r="I323"/>
      <c r="J323"/>
      <c r="K323"/>
      <c r="L323"/>
      <c r="M323"/>
      <c r="N323"/>
      <c r="O323"/>
    </row>
    <row r="324" spans="6:15" x14ac:dyDescent="0.3">
      <c r="F324"/>
      <c r="H324"/>
      <c r="I324"/>
      <c r="J324"/>
      <c r="K324"/>
      <c r="L324"/>
      <c r="M324"/>
      <c r="N324"/>
      <c r="O324"/>
    </row>
    <row r="325" spans="6:15" x14ac:dyDescent="0.3">
      <c r="F325"/>
      <c r="H325"/>
      <c r="I325"/>
      <c r="J325"/>
      <c r="K325"/>
      <c r="L325"/>
      <c r="M325"/>
      <c r="N325"/>
      <c r="O325"/>
    </row>
    <row r="326" spans="6:15" x14ac:dyDescent="0.3">
      <c r="F326"/>
      <c r="H326"/>
      <c r="I326"/>
      <c r="J326"/>
      <c r="K326"/>
      <c r="L326"/>
      <c r="M326"/>
      <c r="N326"/>
      <c r="O326"/>
    </row>
    <row r="327" spans="6:15" x14ac:dyDescent="0.3">
      <c r="F327"/>
      <c r="H327"/>
      <c r="I327"/>
      <c r="J327"/>
      <c r="K327"/>
      <c r="L327"/>
      <c r="M327"/>
      <c r="N327"/>
      <c r="O327"/>
    </row>
    <row r="328" spans="6:15" x14ac:dyDescent="0.3">
      <c r="F328"/>
      <c r="H328"/>
      <c r="I328"/>
      <c r="J328"/>
      <c r="K328"/>
      <c r="L328"/>
      <c r="M328"/>
      <c r="N328"/>
      <c r="O328"/>
    </row>
    <row r="329" spans="6:15" x14ac:dyDescent="0.3">
      <c r="F329"/>
      <c r="H329"/>
      <c r="I329"/>
      <c r="J329"/>
      <c r="K329"/>
      <c r="L329"/>
      <c r="M329"/>
      <c r="N329"/>
      <c r="O329"/>
    </row>
    <row r="330" spans="6:15" x14ac:dyDescent="0.3">
      <c r="F330"/>
      <c r="H330"/>
      <c r="I330"/>
      <c r="J330"/>
      <c r="K330"/>
      <c r="L330"/>
      <c r="M330"/>
      <c r="N330"/>
      <c r="O330"/>
    </row>
    <row r="331" spans="6:15" x14ac:dyDescent="0.3">
      <c r="F331"/>
      <c r="H331"/>
      <c r="I331"/>
      <c r="J331"/>
      <c r="K331"/>
      <c r="L331"/>
      <c r="M331"/>
      <c r="N331"/>
      <c r="O331"/>
    </row>
    <row r="332" spans="6:15" x14ac:dyDescent="0.3">
      <c r="F332"/>
      <c r="H332"/>
      <c r="I332"/>
      <c r="J332"/>
      <c r="K332"/>
      <c r="L332"/>
      <c r="M332"/>
      <c r="N332"/>
      <c r="O332"/>
    </row>
    <row r="333" spans="6:15" x14ac:dyDescent="0.3">
      <c r="F333"/>
      <c r="H333"/>
      <c r="I333"/>
      <c r="J333"/>
      <c r="K333"/>
      <c r="L333"/>
      <c r="M333"/>
      <c r="N333"/>
      <c r="O333"/>
    </row>
    <row r="334" spans="6:15" x14ac:dyDescent="0.3">
      <c r="F334"/>
      <c r="H334"/>
      <c r="I334"/>
      <c r="J334"/>
      <c r="K334"/>
      <c r="L334"/>
      <c r="M334"/>
      <c r="N334"/>
      <c r="O334"/>
    </row>
  </sheetData>
  <pageMargins left="0.7" right="0.7" top="0.75" bottom="0.75" header="0.3" footer="0.3"/>
  <pageSetup orientation="landscape" horizontalDpi="360" verticalDpi="36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F83E-7019-456E-A96C-67A874E10A33}">
  <dimension ref="A1:P334"/>
  <sheetViews>
    <sheetView zoomScale="70" zoomScaleNormal="70" workbookViewId="0">
      <selection activeCell="G3" sqref="G3"/>
    </sheetView>
  </sheetViews>
  <sheetFormatPr defaultColWidth="11.5703125" defaultRowHeight="18.75" x14ac:dyDescent="0.3"/>
  <cols>
    <col min="1" max="1" width="11.5703125" style="26"/>
    <col min="2" max="7" width="11.5703125" style="27"/>
    <col min="8" max="8" width="11.5703125" style="36"/>
    <col min="9" max="11" width="11.5703125" style="27"/>
    <col min="12" max="14" width="11.5703125" style="36"/>
    <col min="15" max="16" width="11.5703125" style="27"/>
    <col min="17" max="16384" width="11.5703125" style="15"/>
  </cols>
  <sheetData>
    <row r="1" spans="1:16" ht="20.25" thickTop="1" thickBot="1" x14ac:dyDescent="0.35">
      <c r="B1" s="2" t="s">
        <v>0</v>
      </c>
      <c r="C1" s="2"/>
      <c r="D1" s="3" t="s">
        <v>1</v>
      </c>
      <c r="E1" s="3"/>
      <c r="F1" s="3"/>
      <c r="G1" s="41" t="s">
        <v>23</v>
      </c>
      <c r="H1" s="42"/>
      <c r="I1" s="39" t="s">
        <v>24</v>
      </c>
      <c r="J1" s="39"/>
      <c r="K1" s="39" t="s">
        <v>25</v>
      </c>
      <c r="L1" s="39"/>
      <c r="M1" s="39" t="s">
        <v>26</v>
      </c>
      <c r="N1" s="39"/>
      <c r="O1" s="39"/>
      <c r="P1" s="39" t="s">
        <v>27</v>
      </c>
    </row>
    <row r="2" spans="1:16" ht="19.5" thickTop="1" x14ac:dyDescent="0.3">
      <c r="A2" s="26" t="s">
        <v>12</v>
      </c>
      <c r="B2" s="4" t="s">
        <v>2</v>
      </c>
      <c r="C2" s="4" t="s">
        <v>3</v>
      </c>
      <c r="D2" s="3" t="s">
        <v>2</v>
      </c>
      <c r="E2" s="3" t="s">
        <v>3</v>
      </c>
      <c r="F2" s="3" t="s">
        <v>4</v>
      </c>
      <c r="G2" s="3"/>
      <c r="H2" s="9" t="s">
        <v>5</v>
      </c>
      <c r="J2" s="27" t="s">
        <v>14</v>
      </c>
      <c r="L2" s="9" t="s">
        <v>6</v>
      </c>
      <c r="M2" s="9"/>
      <c r="N2" s="9" t="s">
        <v>7</v>
      </c>
      <c r="O2" s="3" t="s">
        <v>21</v>
      </c>
    </row>
    <row r="3" spans="1:16" x14ac:dyDescent="0.3">
      <c r="A3" s="26">
        <v>1</v>
      </c>
      <c r="B3" s="37"/>
      <c r="C3" s="37"/>
      <c r="D3" s="37">
        <v>6.2412000000000001</v>
      </c>
      <c r="E3" s="37">
        <v>17.209</v>
      </c>
      <c r="F3" s="37">
        <v>10.9678</v>
      </c>
      <c r="G3" s="28" t="b">
        <f>F3&gt;20.5</f>
        <v>0</v>
      </c>
      <c r="H3" s="37">
        <v>0.26666668057441711</v>
      </c>
      <c r="I3" s="28" t="b">
        <f>H3&gt;1</f>
        <v>0</v>
      </c>
      <c r="J3" s="37">
        <v>0.9713289816476034</v>
      </c>
      <c r="K3" s="28" t="b">
        <f>J3&gt;13.19</f>
        <v>0</v>
      </c>
      <c r="L3" s="37">
        <v>0.28571429848670959</v>
      </c>
      <c r="M3" s="28" t="b">
        <f>L3&gt;1.88</f>
        <v>0</v>
      </c>
      <c r="N3" s="37">
        <v>0.25</v>
      </c>
      <c r="O3" s="37">
        <f>L3/N3</f>
        <v>1.1428571939468384</v>
      </c>
      <c r="P3" t="b">
        <f>O3&gt;1</f>
        <v>1</v>
      </c>
    </row>
    <row r="4" spans="1:16" x14ac:dyDescent="0.3">
      <c r="A4" s="26">
        <v>2</v>
      </c>
      <c r="B4" s="37"/>
      <c r="C4" s="37"/>
      <c r="D4" s="37">
        <v>984.32889999999998</v>
      </c>
      <c r="E4" s="37">
        <v>1000.5016000000001</v>
      </c>
      <c r="F4" s="37">
        <v>16.172700000000077</v>
      </c>
      <c r="G4" s="28" t="b">
        <f t="shared" ref="G4:G33" si="0">F4&gt;20.5</f>
        <v>0</v>
      </c>
      <c r="H4" s="37">
        <v>2</v>
      </c>
      <c r="I4" s="37" t="b">
        <f t="shared" ref="I4:I33" si="1">H4&gt;1</f>
        <v>1</v>
      </c>
      <c r="J4" s="37">
        <v>36.15410224812733</v>
      </c>
      <c r="K4" s="37" t="b">
        <f t="shared" ref="K4:K33" si="2">J4&gt;13.19</f>
        <v>1</v>
      </c>
      <c r="L4" s="37">
        <v>1.875</v>
      </c>
      <c r="M4" s="28" t="b">
        <f t="shared" ref="M4:M33" si="3">L4&gt;1.88</f>
        <v>0</v>
      </c>
      <c r="N4" s="37">
        <v>1.8888888359069824</v>
      </c>
      <c r="O4" s="37">
        <f t="shared" ref="O4:O33" si="4">L4/N4</f>
        <v>0.99264708666653034</v>
      </c>
      <c r="P4" s="31" t="b">
        <f t="shared" ref="P4:P33" si="5">O4&gt;1</f>
        <v>0</v>
      </c>
    </row>
    <row r="5" spans="1:16" x14ac:dyDescent="0.3">
      <c r="A5" s="26">
        <v>3</v>
      </c>
      <c r="B5" s="37"/>
      <c r="C5" s="37"/>
      <c r="D5" s="37">
        <v>1016.7494</v>
      </c>
      <c r="E5" s="37">
        <v>1035.6641999999999</v>
      </c>
      <c r="F5" s="37">
        <v>18.9147999999999</v>
      </c>
      <c r="G5" s="28" t="b">
        <f t="shared" si="0"/>
        <v>0</v>
      </c>
      <c r="H5" s="37">
        <v>2.5789473056793213</v>
      </c>
      <c r="I5" s="37" t="b">
        <f t="shared" si="1"/>
        <v>1</v>
      </c>
      <c r="J5" s="37">
        <v>44.700772051568578</v>
      </c>
      <c r="K5" s="37" t="b">
        <f t="shared" si="2"/>
        <v>1</v>
      </c>
      <c r="L5" s="37">
        <v>3</v>
      </c>
      <c r="M5" s="37" t="b">
        <f t="shared" si="3"/>
        <v>1</v>
      </c>
      <c r="N5" s="37">
        <v>2.2000000476837158</v>
      </c>
      <c r="O5" s="37">
        <f t="shared" si="4"/>
        <v>1.3636363340803421</v>
      </c>
      <c r="P5" t="b">
        <f t="shared" si="5"/>
        <v>1</v>
      </c>
    </row>
    <row r="6" spans="1:16" x14ac:dyDescent="0.3">
      <c r="A6" s="26">
        <v>4</v>
      </c>
      <c r="B6" s="37"/>
      <c r="C6" s="37"/>
      <c r="D6" s="37">
        <v>1066.3377</v>
      </c>
      <c r="E6" s="37">
        <v>1095.6319000000001</v>
      </c>
      <c r="F6" s="37">
        <v>29.294200000000046</v>
      </c>
      <c r="G6" s="37" t="b">
        <f t="shared" si="0"/>
        <v>1</v>
      </c>
      <c r="H6" s="37">
        <v>1.2333333492279053</v>
      </c>
      <c r="I6" s="37" t="b">
        <f t="shared" si="1"/>
        <v>1</v>
      </c>
      <c r="J6" s="37">
        <v>43.343927991795745</v>
      </c>
      <c r="K6" s="37" t="b">
        <f t="shared" si="2"/>
        <v>1</v>
      </c>
      <c r="L6" s="37">
        <v>1.6666666269302368</v>
      </c>
      <c r="M6" s="28" t="b">
        <f t="shared" si="3"/>
        <v>0</v>
      </c>
      <c r="N6" s="37">
        <v>0.75</v>
      </c>
      <c r="O6" s="37">
        <f t="shared" si="4"/>
        <v>2.2222221692403159</v>
      </c>
      <c r="P6" t="b">
        <f t="shared" si="5"/>
        <v>1</v>
      </c>
    </row>
    <row r="7" spans="1:16" x14ac:dyDescent="0.3">
      <c r="A7" s="26">
        <v>5</v>
      </c>
      <c r="B7" s="37"/>
      <c r="C7" s="37"/>
      <c r="D7" s="37">
        <v>1116.3012000000001</v>
      </c>
      <c r="E7" s="37">
        <v>1133.2107000000001</v>
      </c>
      <c r="F7" s="37">
        <v>16.90949999999998</v>
      </c>
      <c r="G7" s="28" t="b">
        <f t="shared" si="0"/>
        <v>0</v>
      </c>
      <c r="H7" s="37">
        <v>2.8235294818878174</v>
      </c>
      <c r="I7" s="37" t="b">
        <f t="shared" si="1"/>
        <v>1</v>
      </c>
      <c r="J7" s="37">
        <v>67.268216027050627</v>
      </c>
      <c r="K7" s="37" t="b">
        <f t="shared" si="2"/>
        <v>1</v>
      </c>
      <c r="L7" s="37">
        <v>3.25</v>
      </c>
      <c r="M7" s="37" t="b">
        <f t="shared" si="3"/>
        <v>1</v>
      </c>
      <c r="N7" s="37">
        <v>2.4444444179534912</v>
      </c>
      <c r="O7" s="37">
        <f t="shared" si="4"/>
        <v>1.3295454689540156</v>
      </c>
      <c r="P7" t="b">
        <f t="shared" si="5"/>
        <v>1</v>
      </c>
    </row>
    <row r="8" spans="1:16" x14ac:dyDescent="0.3">
      <c r="A8" s="26">
        <v>6</v>
      </c>
      <c r="B8" s="37"/>
      <c r="C8" s="37"/>
      <c r="D8" s="37">
        <v>1194.7453</v>
      </c>
      <c r="E8" s="37">
        <v>1217.8146999999999</v>
      </c>
      <c r="F8" s="37">
        <v>23.06939999999986</v>
      </c>
      <c r="G8" s="37" t="b">
        <f t="shared" si="0"/>
        <v>1</v>
      </c>
      <c r="H8" s="37">
        <v>1.4347826242446899</v>
      </c>
      <c r="I8" s="37" t="b">
        <f t="shared" si="1"/>
        <v>1</v>
      </c>
      <c r="J8" s="37">
        <v>39.718882916837522</v>
      </c>
      <c r="K8" s="37" t="b">
        <f t="shared" si="2"/>
        <v>1</v>
      </c>
      <c r="L8" s="37">
        <v>1.6363636255264282</v>
      </c>
      <c r="M8" s="28" t="b">
        <f t="shared" si="3"/>
        <v>0</v>
      </c>
      <c r="N8" s="37">
        <v>1.25</v>
      </c>
      <c r="O8" s="37">
        <f t="shared" si="4"/>
        <v>1.3090909004211426</v>
      </c>
      <c r="P8" t="b">
        <f t="shared" si="5"/>
        <v>1</v>
      </c>
    </row>
    <row r="9" spans="1:16" x14ac:dyDescent="0.3">
      <c r="A9" s="26">
        <v>7</v>
      </c>
      <c r="B9" s="40" t="s">
        <v>22</v>
      </c>
      <c r="C9" s="37"/>
      <c r="D9" s="37">
        <v>1250.0808999999999</v>
      </c>
      <c r="E9" s="37">
        <v>1274.4491</v>
      </c>
      <c r="F9" s="37">
        <v>24.368200000000115</v>
      </c>
      <c r="G9" s="40" t="b">
        <f t="shared" si="0"/>
        <v>1</v>
      </c>
      <c r="H9" s="37">
        <v>2.9200000762939453</v>
      </c>
      <c r="I9" s="40" t="b">
        <f t="shared" si="1"/>
        <v>1</v>
      </c>
      <c r="J9" s="37">
        <v>55.440933175193642</v>
      </c>
      <c r="K9" s="40" t="b">
        <f t="shared" si="2"/>
        <v>1</v>
      </c>
      <c r="L9" s="37">
        <v>3.5833332538604736</v>
      </c>
      <c r="M9" s="40" t="b">
        <f t="shared" si="3"/>
        <v>1</v>
      </c>
      <c r="N9" s="37">
        <v>2.307692289352417</v>
      </c>
      <c r="O9" s="37">
        <f t="shared" si="4"/>
        <v>1.5527777556799074</v>
      </c>
      <c r="P9" s="33" t="b">
        <f t="shared" si="5"/>
        <v>1</v>
      </c>
    </row>
    <row r="10" spans="1:16" x14ac:dyDescent="0.3">
      <c r="A10" s="26">
        <v>8</v>
      </c>
      <c r="B10" s="37">
        <v>1315.3612000000001</v>
      </c>
      <c r="C10" s="37">
        <v>1350.8043</v>
      </c>
      <c r="D10" s="37">
        <v>1315.3910000000001</v>
      </c>
      <c r="E10" s="37">
        <v>1349.9302</v>
      </c>
      <c r="F10" s="37">
        <v>34.539199999999937</v>
      </c>
      <c r="G10" s="37" t="b">
        <f t="shared" si="0"/>
        <v>1</v>
      </c>
      <c r="H10" s="37">
        <v>2.1714286804199219</v>
      </c>
      <c r="I10" s="37" t="b">
        <f t="shared" si="1"/>
        <v>1</v>
      </c>
      <c r="J10" s="37">
        <v>53.68408335602998</v>
      </c>
      <c r="K10" s="37" t="b">
        <f t="shared" si="2"/>
        <v>1</v>
      </c>
      <c r="L10" s="37">
        <v>2.7058823108673096</v>
      </c>
      <c r="M10" s="37" t="b">
        <f t="shared" si="3"/>
        <v>1</v>
      </c>
      <c r="N10" s="37">
        <v>1.6666666269302368</v>
      </c>
      <c r="O10" s="37">
        <f t="shared" si="4"/>
        <v>1.6235294252283436</v>
      </c>
      <c r="P10" t="b">
        <f t="shared" si="5"/>
        <v>1</v>
      </c>
    </row>
    <row r="11" spans="1:16" x14ac:dyDescent="0.3">
      <c r="A11" s="26">
        <v>9</v>
      </c>
      <c r="B11" s="37">
        <v>1414.9115999999999</v>
      </c>
      <c r="C11" s="37">
        <v>1443.5550000000001</v>
      </c>
      <c r="D11" s="37">
        <v>1414.9413</v>
      </c>
      <c r="E11" s="37">
        <v>1442.7329999999999</v>
      </c>
      <c r="F11" s="37">
        <v>27.791699999999992</v>
      </c>
      <c r="G11" s="37" t="b">
        <f t="shared" si="0"/>
        <v>1</v>
      </c>
      <c r="H11" s="37">
        <v>2.6785714626312256</v>
      </c>
      <c r="I11" s="37" t="b">
        <f t="shared" si="1"/>
        <v>1</v>
      </c>
      <c r="J11" s="37">
        <v>69.766057638346965</v>
      </c>
      <c r="K11" s="37" t="b">
        <f t="shared" si="2"/>
        <v>1</v>
      </c>
      <c r="L11" s="37">
        <v>3.4285714626312256</v>
      </c>
      <c r="M11" s="37" t="b">
        <f t="shared" si="3"/>
        <v>1</v>
      </c>
      <c r="N11" s="37">
        <v>1.9333332777023315</v>
      </c>
      <c r="O11" s="37">
        <f t="shared" si="4"/>
        <v>1.7733990834244102</v>
      </c>
      <c r="P11" t="b">
        <f t="shared" si="5"/>
        <v>1</v>
      </c>
    </row>
    <row r="12" spans="1:16" x14ac:dyDescent="0.3">
      <c r="A12" s="26">
        <v>10</v>
      </c>
      <c r="B12" s="37">
        <v>1514.4626000000001</v>
      </c>
      <c r="C12" s="37">
        <v>1552.1695</v>
      </c>
      <c r="D12" s="37">
        <v>1514.4927</v>
      </c>
      <c r="E12" s="37">
        <v>1551.2284999999999</v>
      </c>
      <c r="F12" s="37">
        <v>36.735799999999927</v>
      </c>
      <c r="G12" s="37" t="b">
        <f t="shared" si="0"/>
        <v>1</v>
      </c>
      <c r="H12" s="37">
        <v>2.7027027606964111</v>
      </c>
      <c r="I12" s="37" t="b">
        <f t="shared" si="1"/>
        <v>1</v>
      </c>
      <c r="J12" s="37">
        <v>63.458710042615422</v>
      </c>
      <c r="K12" s="37" t="b">
        <f t="shared" si="2"/>
        <v>1</v>
      </c>
      <c r="L12" s="37">
        <v>3.7777776718139648</v>
      </c>
      <c r="M12" s="37" t="b">
        <f t="shared" si="3"/>
        <v>1</v>
      </c>
      <c r="N12" s="37">
        <v>1.6842105388641357</v>
      </c>
      <c r="O12" s="37">
        <f t="shared" si="4"/>
        <v>2.2430554759274761</v>
      </c>
      <c r="P12" t="b">
        <f t="shared" si="5"/>
        <v>1</v>
      </c>
    </row>
    <row r="13" spans="1:16" x14ac:dyDescent="0.3">
      <c r="A13" s="26">
        <v>11</v>
      </c>
      <c r="D13" s="37">
        <v>1614.0473999999999</v>
      </c>
      <c r="E13" s="37">
        <v>1626.547</v>
      </c>
      <c r="F13" s="37">
        <v>12.4996000000001</v>
      </c>
      <c r="G13" s="28" t="b">
        <f t="shared" si="0"/>
        <v>0</v>
      </c>
      <c r="H13" s="37">
        <v>2.384615421295166</v>
      </c>
      <c r="I13" s="37" t="b">
        <f t="shared" si="1"/>
        <v>1</v>
      </c>
      <c r="J13" s="37">
        <v>65.879220984554252</v>
      </c>
      <c r="K13" s="37" t="b">
        <f t="shared" si="2"/>
        <v>1</v>
      </c>
      <c r="L13" s="37">
        <v>2.6666667461395264</v>
      </c>
      <c r="M13" s="37" t="b">
        <f t="shared" si="3"/>
        <v>1</v>
      </c>
      <c r="N13" s="37">
        <v>2.1428570747375488</v>
      </c>
      <c r="O13" s="37">
        <f t="shared" si="4"/>
        <v>1.2444445210916049</v>
      </c>
      <c r="P13" t="b">
        <f t="shared" si="5"/>
        <v>1</v>
      </c>
    </row>
    <row r="14" spans="1:16" x14ac:dyDescent="0.3">
      <c r="A14" s="26">
        <v>12</v>
      </c>
      <c r="B14" s="37">
        <v>1663.7942</v>
      </c>
      <c r="C14" s="37">
        <v>1702.2127</v>
      </c>
      <c r="D14" s="37">
        <v>1663.827</v>
      </c>
      <c r="E14" s="37">
        <v>1701.1476</v>
      </c>
      <c r="F14" s="37">
        <v>37.320600000000013</v>
      </c>
      <c r="G14" s="37" t="b">
        <f t="shared" si="0"/>
        <v>1</v>
      </c>
      <c r="H14" s="37">
        <v>3</v>
      </c>
      <c r="I14" s="37" t="b">
        <f t="shared" si="1"/>
        <v>1</v>
      </c>
      <c r="J14" s="37">
        <v>49.486347930869123</v>
      </c>
      <c r="K14" s="37" t="b">
        <f t="shared" si="2"/>
        <v>1</v>
      </c>
      <c r="L14" s="37">
        <v>4.0526313781738281</v>
      </c>
      <c r="M14" s="37" t="b">
        <f t="shared" si="3"/>
        <v>1</v>
      </c>
      <c r="N14" s="37">
        <v>2.0999999046325684</v>
      </c>
      <c r="O14" s="37">
        <f t="shared" si="4"/>
        <v>1.9298245534363043</v>
      </c>
      <c r="P14" t="b">
        <f t="shared" si="5"/>
        <v>1</v>
      </c>
    </row>
    <row r="15" spans="1:16" x14ac:dyDescent="0.3">
      <c r="A15" s="26">
        <v>13</v>
      </c>
      <c r="B15" s="37">
        <v>1813.1193000000001</v>
      </c>
      <c r="C15" s="37">
        <v>1855.1104</v>
      </c>
      <c r="D15" s="37">
        <v>1813.1537000000001</v>
      </c>
      <c r="E15" s="37">
        <v>1863.3489</v>
      </c>
      <c r="F15" s="37">
        <v>50.195199999999886</v>
      </c>
      <c r="G15" s="37" t="b">
        <f t="shared" si="0"/>
        <v>1</v>
      </c>
      <c r="H15" s="37">
        <v>2.5490195751190186</v>
      </c>
      <c r="I15" s="37" t="b">
        <f t="shared" si="1"/>
        <v>1</v>
      </c>
      <c r="J15" s="37">
        <v>43.888341294439527</v>
      </c>
      <c r="K15" s="37" t="b">
        <f t="shared" si="2"/>
        <v>1</v>
      </c>
      <c r="L15" s="37">
        <v>3.7999999523162842</v>
      </c>
      <c r="M15" s="37" t="b">
        <f t="shared" si="3"/>
        <v>1</v>
      </c>
      <c r="N15" s="37">
        <v>1.3461538553237915</v>
      </c>
      <c r="O15" s="37">
        <f t="shared" si="4"/>
        <v>2.8228570882057662</v>
      </c>
      <c r="P15" t="b">
        <f t="shared" si="5"/>
        <v>1</v>
      </c>
    </row>
    <row r="16" spans="1:16" x14ac:dyDescent="0.3">
      <c r="A16" s="26">
        <v>14</v>
      </c>
      <c r="B16" s="37">
        <v>1962.4505999999999</v>
      </c>
      <c r="C16" s="37">
        <v>2011.5565999999999</v>
      </c>
      <c r="D16" s="37">
        <v>1962.4834000000001</v>
      </c>
      <c r="E16" s="37">
        <v>2015.5400999999999</v>
      </c>
      <c r="F16" s="37">
        <v>53.056699999999864</v>
      </c>
      <c r="G16" s="37" t="b">
        <f t="shared" si="0"/>
        <v>1</v>
      </c>
      <c r="H16" s="37">
        <v>2.75</v>
      </c>
      <c r="I16" s="37" t="b">
        <f t="shared" si="1"/>
        <v>1</v>
      </c>
      <c r="J16" s="37">
        <v>44.84626085454795</v>
      </c>
      <c r="K16" s="37" t="b">
        <f t="shared" si="2"/>
        <v>1</v>
      </c>
      <c r="L16" s="37">
        <v>3.730769157409668</v>
      </c>
      <c r="M16" s="37" t="b">
        <f t="shared" si="3"/>
        <v>1</v>
      </c>
      <c r="N16" s="37">
        <v>1.7777777910232544</v>
      </c>
      <c r="O16" s="37">
        <f t="shared" si="4"/>
        <v>2.0985576354074653</v>
      </c>
      <c r="P16" t="b">
        <f t="shared" si="5"/>
        <v>1</v>
      </c>
    </row>
    <row r="17" spans="1:16" x14ac:dyDescent="0.3">
      <c r="A17" s="26">
        <v>15</v>
      </c>
      <c r="D17" s="37">
        <v>2062.0378000000001</v>
      </c>
      <c r="E17" s="37">
        <v>2073.7197999999999</v>
      </c>
      <c r="F17" s="37">
        <v>11.681999999999789</v>
      </c>
      <c r="G17" s="28" t="b">
        <f t="shared" si="0"/>
        <v>0</v>
      </c>
      <c r="H17" s="37">
        <v>1.6363636255264282</v>
      </c>
      <c r="I17" s="37" t="b">
        <f t="shared" si="1"/>
        <v>1</v>
      </c>
      <c r="J17" s="37">
        <v>28.854639579437897</v>
      </c>
      <c r="K17" s="37" t="b">
        <f t="shared" si="2"/>
        <v>1</v>
      </c>
      <c r="L17" s="37">
        <v>2.4000000953674316</v>
      </c>
      <c r="M17" s="37" t="b">
        <f t="shared" si="3"/>
        <v>1</v>
      </c>
      <c r="N17" s="37">
        <v>1</v>
      </c>
      <c r="O17" s="37">
        <f t="shared" si="4"/>
        <v>2.4000000953674316</v>
      </c>
      <c r="P17" t="b">
        <f t="shared" si="5"/>
        <v>1</v>
      </c>
    </row>
    <row r="18" spans="1:16" x14ac:dyDescent="0.3">
      <c r="A18" s="26">
        <v>16</v>
      </c>
      <c r="B18" s="37">
        <v>2111.779</v>
      </c>
      <c r="C18" s="37">
        <v>2167.0007000000001</v>
      </c>
      <c r="D18" s="37">
        <v>2111.8312999999998</v>
      </c>
      <c r="E18" s="37">
        <v>2168.9126000000001</v>
      </c>
      <c r="F18" s="37">
        <v>57.081300000000283</v>
      </c>
      <c r="G18" s="37" t="b">
        <f t="shared" si="0"/>
        <v>1</v>
      </c>
      <c r="H18" s="37">
        <v>2.5357143878936768</v>
      </c>
      <c r="I18" s="37" t="b">
        <f t="shared" si="1"/>
        <v>1</v>
      </c>
      <c r="J18" s="37">
        <v>35.271259981761432</v>
      </c>
      <c r="K18" s="37" t="b">
        <f t="shared" si="2"/>
        <v>1</v>
      </c>
      <c r="L18" s="37">
        <v>3.8214285373687744</v>
      </c>
      <c r="M18" s="37" t="b">
        <f t="shared" si="3"/>
        <v>1</v>
      </c>
      <c r="N18" s="37">
        <v>1.3103448152542114</v>
      </c>
      <c r="O18" s="37">
        <f t="shared" si="4"/>
        <v>2.9163533849122025</v>
      </c>
      <c r="P18" t="b">
        <f t="shared" si="5"/>
        <v>1</v>
      </c>
    </row>
    <row r="19" spans="1:16" x14ac:dyDescent="0.3">
      <c r="A19" s="26">
        <v>17</v>
      </c>
      <c r="D19" s="37">
        <v>2211.3685</v>
      </c>
      <c r="E19" s="37">
        <v>2224.2752</v>
      </c>
      <c r="F19" s="37">
        <v>12.906700000000001</v>
      </c>
      <c r="G19" s="28" t="b">
        <f t="shared" si="0"/>
        <v>0</v>
      </c>
      <c r="H19" s="37">
        <v>1.4166666269302368</v>
      </c>
      <c r="I19" s="37" t="b">
        <f t="shared" si="1"/>
        <v>1</v>
      </c>
      <c r="J19" s="37">
        <v>19.663872287044676</v>
      </c>
      <c r="K19" s="37" t="b">
        <f t="shared" si="2"/>
        <v>1</v>
      </c>
      <c r="L19" s="37">
        <v>2.1666667461395264</v>
      </c>
      <c r="M19" s="37" t="b">
        <f t="shared" si="3"/>
        <v>1</v>
      </c>
      <c r="N19" s="37">
        <v>0.71428573131561279</v>
      </c>
      <c r="O19" s="37">
        <f t="shared" si="4"/>
        <v>3.0333333722750337</v>
      </c>
      <c r="P19" t="b">
        <f t="shared" si="5"/>
        <v>1</v>
      </c>
    </row>
    <row r="20" spans="1:16" x14ac:dyDescent="0.3">
      <c r="A20" s="26">
        <v>18</v>
      </c>
      <c r="B20" s="37">
        <v>2261.1071999999999</v>
      </c>
      <c r="C20" s="37">
        <v>2316.2406999999998</v>
      </c>
      <c r="D20" s="37">
        <v>2261.1473000000001</v>
      </c>
      <c r="E20" s="37">
        <v>2323.2087000000001</v>
      </c>
      <c r="F20" s="37">
        <v>62.061400000000049</v>
      </c>
      <c r="G20" s="37" t="b">
        <f t="shared" si="0"/>
        <v>1</v>
      </c>
      <c r="H20" s="37">
        <v>2.3278689384460449</v>
      </c>
      <c r="I20" s="37" t="b">
        <f t="shared" si="1"/>
        <v>1</v>
      </c>
      <c r="J20" s="37">
        <v>31.752917074962905</v>
      </c>
      <c r="K20" s="37" t="b">
        <f t="shared" si="2"/>
        <v>1</v>
      </c>
      <c r="L20" s="37">
        <v>3.5333333015441895</v>
      </c>
      <c r="M20" s="37" t="b">
        <f t="shared" si="3"/>
        <v>1</v>
      </c>
      <c r="N20" s="37">
        <v>1.1612902879714966</v>
      </c>
      <c r="O20" s="37">
        <f t="shared" si="4"/>
        <v>3.0425926558949348</v>
      </c>
      <c r="P20" t="b">
        <f t="shared" si="5"/>
        <v>1</v>
      </c>
    </row>
    <row r="21" spans="1:16" x14ac:dyDescent="0.3">
      <c r="A21" s="26">
        <v>19</v>
      </c>
      <c r="D21" s="37">
        <v>2360.6981000000001</v>
      </c>
      <c r="E21" s="37">
        <v>2372.3312000000001</v>
      </c>
      <c r="F21" s="37">
        <v>11.633100000000013</v>
      </c>
      <c r="G21" s="28" t="b">
        <f t="shared" si="0"/>
        <v>0</v>
      </c>
      <c r="H21" s="37">
        <v>1.6363636255264282</v>
      </c>
      <c r="I21" s="37" t="b">
        <f t="shared" si="1"/>
        <v>1</v>
      </c>
      <c r="J21" s="37">
        <v>17.033257115592708</v>
      </c>
      <c r="K21" s="37" t="b">
        <f t="shared" si="2"/>
        <v>1</v>
      </c>
      <c r="L21" s="37">
        <v>2.4000000953674316</v>
      </c>
      <c r="M21" s="37" t="b">
        <f t="shared" si="3"/>
        <v>1</v>
      </c>
      <c r="N21" s="37">
        <v>1</v>
      </c>
      <c r="O21" s="37">
        <f t="shared" si="4"/>
        <v>2.4000000953674316</v>
      </c>
      <c r="P21" t="b">
        <f t="shared" si="5"/>
        <v>1</v>
      </c>
    </row>
    <row r="22" spans="1:16" x14ac:dyDescent="0.3">
      <c r="A22" s="26">
        <v>20</v>
      </c>
      <c r="B22" s="37">
        <v>2410.4369000000002</v>
      </c>
      <c r="C22" s="37">
        <v>2459.4277999999999</v>
      </c>
      <c r="D22" s="37">
        <v>2410.4928</v>
      </c>
      <c r="E22" s="37">
        <v>2463.7962000000002</v>
      </c>
      <c r="F22" s="37">
        <v>53.303400000000238</v>
      </c>
      <c r="G22" s="37" t="b">
        <f t="shared" si="0"/>
        <v>1</v>
      </c>
      <c r="H22" s="37">
        <v>2.6603772640228271</v>
      </c>
      <c r="I22" s="37" t="b">
        <f t="shared" si="1"/>
        <v>1</v>
      </c>
      <c r="J22" s="37">
        <v>29.068541769401712</v>
      </c>
      <c r="K22" s="37" t="b">
        <f t="shared" si="2"/>
        <v>1</v>
      </c>
      <c r="L22" s="37">
        <v>3.923076868057251</v>
      </c>
      <c r="M22" s="37" t="b">
        <f t="shared" si="3"/>
        <v>1</v>
      </c>
      <c r="N22" s="37">
        <v>1.4444444179534912</v>
      </c>
      <c r="O22" s="37">
        <f t="shared" si="4"/>
        <v>2.7159763430811137</v>
      </c>
      <c r="P22" t="b">
        <f t="shared" si="5"/>
        <v>1</v>
      </c>
    </row>
    <row r="23" spans="1:16" x14ac:dyDescent="0.3">
      <c r="A23" s="26">
        <v>21</v>
      </c>
      <c r="D23" s="37">
        <v>2510.0302000000001</v>
      </c>
      <c r="E23" s="37">
        <v>2522.6361000000002</v>
      </c>
      <c r="F23" s="37">
        <v>12.60590000000002</v>
      </c>
      <c r="G23" s="28" t="b">
        <f t="shared" si="0"/>
        <v>0</v>
      </c>
      <c r="H23" s="37">
        <v>1.75</v>
      </c>
      <c r="I23" s="37" t="b">
        <f t="shared" si="1"/>
        <v>1</v>
      </c>
      <c r="J23" s="37">
        <v>13.599951184257316</v>
      </c>
      <c r="K23" s="37" t="b">
        <f t="shared" si="2"/>
        <v>1</v>
      </c>
      <c r="L23" s="37">
        <v>2.1666667461395264</v>
      </c>
      <c r="M23" s="37" t="b">
        <f t="shared" si="3"/>
        <v>1</v>
      </c>
      <c r="N23" s="37">
        <v>1.4285714626312256</v>
      </c>
      <c r="O23" s="37">
        <f t="shared" si="4"/>
        <v>1.5166666861375169</v>
      </c>
      <c r="P23" t="b">
        <f t="shared" si="5"/>
        <v>1</v>
      </c>
    </row>
    <row r="24" spans="1:16" x14ac:dyDescent="0.3">
      <c r="A24" s="26">
        <v>22</v>
      </c>
      <c r="B24" s="37">
        <v>2559.7653</v>
      </c>
      <c r="C24" s="37">
        <v>2612.1351</v>
      </c>
      <c r="D24" s="37">
        <v>2559.8225000000002</v>
      </c>
      <c r="E24" s="37">
        <v>2620.8153000000002</v>
      </c>
      <c r="F24" s="37">
        <v>60.992799999999988</v>
      </c>
      <c r="G24" s="37" t="b">
        <f t="shared" si="0"/>
        <v>1</v>
      </c>
      <c r="H24" s="37">
        <v>2.4833333492279053</v>
      </c>
      <c r="I24" s="37" t="b">
        <f t="shared" si="1"/>
        <v>1</v>
      </c>
      <c r="J24" s="37">
        <v>25.192413280029744</v>
      </c>
      <c r="K24" s="37" t="b">
        <f t="shared" si="2"/>
        <v>1</v>
      </c>
      <c r="L24" s="37">
        <v>3.7666666507720947</v>
      </c>
      <c r="M24" s="37" t="b">
        <f t="shared" si="3"/>
        <v>1</v>
      </c>
      <c r="N24" s="37">
        <v>1.2580645084381104</v>
      </c>
      <c r="O24" s="37">
        <f t="shared" si="4"/>
        <v>2.9940170996862627</v>
      </c>
      <c r="P24" t="b">
        <f t="shared" si="5"/>
        <v>1</v>
      </c>
    </row>
    <row r="25" spans="1:16" x14ac:dyDescent="0.3">
      <c r="A25" s="26">
        <v>23</v>
      </c>
      <c r="D25" s="37">
        <v>2659.3551000000002</v>
      </c>
      <c r="E25" s="37">
        <v>2674.9956000000002</v>
      </c>
      <c r="F25" s="37">
        <v>15.640499999999975</v>
      </c>
      <c r="G25" s="28" t="b">
        <f t="shared" si="0"/>
        <v>0</v>
      </c>
      <c r="H25" s="37">
        <v>1.5333333015441895</v>
      </c>
      <c r="I25" s="37" t="b">
        <f t="shared" si="1"/>
        <v>1</v>
      </c>
      <c r="J25" s="37">
        <v>9.4559407130631623</v>
      </c>
      <c r="K25" s="28" t="b">
        <f t="shared" si="2"/>
        <v>0</v>
      </c>
      <c r="L25" s="37">
        <v>2.1428570747375488</v>
      </c>
      <c r="M25" s="37" t="b">
        <f t="shared" si="3"/>
        <v>1</v>
      </c>
      <c r="N25" s="37">
        <v>1</v>
      </c>
      <c r="O25" s="37">
        <f t="shared" si="4"/>
        <v>2.1428570747375488</v>
      </c>
      <c r="P25" t="b">
        <f t="shared" si="5"/>
        <v>1</v>
      </c>
    </row>
    <row r="26" spans="1:16" x14ac:dyDescent="0.3">
      <c r="A26" s="26">
        <v>24</v>
      </c>
      <c r="B26" s="37">
        <v>2709.0963999999999</v>
      </c>
      <c r="C26" s="37">
        <v>2756.7721000000001</v>
      </c>
      <c r="D26" s="37">
        <v>2700.4666999999999</v>
      </c>
      <c r="E26" s="37">
        <v>2766.9061000000002</v>
      </c>
      <c r="F26" s="37">
        <v>66.439400000000205</v>
      </c>
      <c r="G26" s="37" t="b">
        <f t="shared" si="0"/>
        <v>1</v>
      </c>
      <c r="H26" s="37">
        <v>2.0757575035095215</v>
      </c>
      <c r="I26" s="37" t="b">
        <f t="shared" si="1"/>
        <v>1</v>
      </c>
      <c r="J26" s="37">
        <v>21.971059430730392</v>
      </c>
      <c r="K26" s="37" t="b">
        <f t="shared" si="2"/>
        <v>1</v>
      </c>
      <c r="L26" s="37">
        <v>2.7575757503509521</v>
      </c>
      <c r="M26" s="37" t="b">
        <f t="shared" si="3"/>
        <v>1</v>
      </c>
      <c r="N26" s="37">
        <v>1.4117647409439087</v>
      </c>
      <c r="O26" s="37">
        <f t="shared" si="4"/>
        <v>1.9532827746549553</v>
      </c>
      <c r="P26" t="b">
        <f t="shared" si="5"/>
        <v>1</v>
      </c>
    </row>
    <row r="27" spans="1:16" x14ac:dyDescent="0.3">
      <c r="A27" s="26">
        <v>25</v>
      </c>
      <c r="D27" s="37">
        <v>2808.7022999999999</v>
      </c>
      <c r="E27" s="37">
        <v>2824.2148999999999</v>
      </c>
      <c r="F27" s="37">
        <v>15.51260000000002</v>
      </c>
      <c r="G27" s="28" t="b">
        <f t="shared" si="0"/>
        <v>0</v>
      </c>
      <c r="H27" s="37">
        <v>1.5333333015441895</v>
      </c>
      <c r="I27" s="37" t="b">
        <f>H27&gt;1</f>
        <v>1</v>
      </c>
      <c r="J27" s="37">
        <v>15.644952260662885</v>
      </c>
      <c r="K27" s="37" t="b">
        <f t="shared" si="2"/>
        <v>1</v>
      </c>
      <c r="L27" s="37">
        <v>2</v>
      </c>
      <c r="M27" s="37" t="b">
        <f t="shared" si="3"/>
        <v>1</v>
      </c>
      <c r="N27" s="37">
        <v>1.125</v>
      </c>
      <c r="O27" s="37">
        <f t="shared" si="4"/>
        <v>1.7777777777777777</v>
      </c>
      <c r="P27" t="b">
        <f t="shared" si="5"/>
        <v>1</v>
      </c>
    </row>
    <row r="28" spans="1:16" x14ac:dyDescent="0.3">
      <c r="A28" s="26">
        <v>26</v>
      </c>
      <c r="B28" s="37">
        <v>2858.4245999999998</v>
      </c>
      <c r="C28" s="37">
        <v>2911.1386000000002</v>
      </c>
      <c r="D28" s="37">
        <v>2858.4832999999999</v>
      </c>
      <c r="E28" s="37">
        <v>2918.6379999999999</v>
      </c>
      <c r="F28" s="37">
        <v>60.154700000000048</v>
      </c>
      <c r="G28" s="37" t="b">
        <f t="shared" si="0"/>
        <v>1</v>
      </c>
      <c r="H28" s="37">
        <v>2.3050847053527832</v>
      </c>
      <c r="I28" s="37" t="b">
        <f t="shared" si="1"/>
        <v>1</v>
      </c>
      <c r="J28" s="37">
        <v>20.634520105223412</v>
      </c>
      <c r="K28" s="37" t="b">
        <f t="shared" si="2"/>
        <v>1</v>
      </c>
      <c r="L28" s="37">
        <v>3.5172414779663086</v>
      </c>
      <c r="M28" s="37" t="b">
        <f t="shared" si="3"/>
        <v>1</v>
      </c>
      <c r="N28" s="37">
        <v>1.1333333253860474</v>
      </c>
      <c r="O28" s="37">
        <f t="shared" si="4"/>
        <v>3.1034483846737944</v>
      </c>
      <c r="P28" t="b">
        <f t="shared" si="5"/>
        <v>1</v>
      </c>
    </row>
    <row r="29" spans="1:16" x14ac:dyDescent="0.3">
      <c r="A29" s="26">
        <v>27</v>
      </c>
      <c r="D29" s="37">
        <v>2958.0326</v>
      </c>
      <c r="E29" s="37">
        <v>2971.3105999999998</v>
      </c>
      <c r="F29" s="37">
        <v>13.277999999999793</v>
      </c>
      <c r="G29" s="28" t="b">
        <f t="shared" si="0"/>
        <v>0</v>
      </c>
      <c r="H29" s="37">
        <v>1.8333333730697632</v>
      </c>
      <c r="I29" s="37" t="b">
        <f t="shared" si="1"/>
        <v>1</v>
      </c>
      <c r="J29" s="37">
        <v>10.581539783490605</v>
      </c>
      <c r="K29" s="28" t="b">
        <f t="shared" si="2"/>
        <v>0</v>
      </c>
      <c r="L29" s="37">
        <v>2.3333332538604736</v>
      </c>
      <c r="M29" s="37" t="b">
        <f t="shared" si="3"/>
        <v>1</v>
      </c>
      <c r="N29" s="37">
        <v>1.5714285373687744</v>
      </c>
      <c r="O29" s="37">
        <f t="shared" si="4"/>
        <v>1.4848484664580706</v>
      </c>
      <c r="P29" t="b">
        <f t="shared" si="5"/>
        <v>1</v>
      </c>
    </row>
    <row r="30" spans="1:16" x14ac:dyDescent="0.3">
      <c r="A30" s="26">
        <v>28</v>
      </c>
      <c r="B30" s="37">
        <v>3007.7528000000002</v>
      </c>
      <c r="C30" s="37">
        <v>3054.0281</v>
      </c>
      <c r="D30" s="37">
        <v>3007.8112999999998</v>
      </c>
      <c r="E30" s="37">
        <v>3068.5898999999999</v>
      </c>
      <c r="F30" s="37">
        <v>60.778600000000097</v>
      </c>
      <c r="G30" s="37" t="b">
        <f t="shared" si="0"/>
        <v>1</v>
      </c>
      <c r="H30" s="37">
        <v>2.25</v>
      </c>
      <c r="I30" s="37" t="b">
        <f t="shared" si="1"/>
        <v>1</v>
      </c>
      <c r="J30" s="37">
        <v>21.266483417319282</v>
      </c>
      <c r="K30" s="37" t="b">
        <f t="shared" si="2"/>
        <v>1</v>
      </c>
      <c r="L30" s="37">
        <v>3.4666666984558105</v>
      </c>
      <c r="M30" s="37" t="b">
        <f t="shared" si="3"/>
        <v>1</v>
      </c>
      <c r="N30" s="37">
        <v>1.0967742204666138</v>
      </c>
      <c r="O30" s="37">
        <f t="shared" si="4"/>
        <v>3.1607842651342999</v>
      </c>
      <c r="P30" t="b">
        <f t="shared" si="5"/>
        <v>1</v>
      </c>
    </row>
    <row r="31" spans="1:16" x14ac:dyDescent="0.3">
      <c r="A31" s="26">
        <v>29</v>
      </c>
      <c r="D31" s="37">
        <v>3107.3625999999999</v>
      </c>
      <c r="E31" s="37">
        <v>3121.1016</v>
      </c>
      <c r="F31" s="37">
        <v>13.739000000000033</v>
      </c>
      <c r="G31" s="28" t="b">
        <f t="shared" si="0"/>
        <v>0</v>
      </c>
      <c r="H31" s="37">
        <v>1.5384615659713745</v>
      </c>
      <c r="I31" s="37" t="b">
        <f t="shared" si="1"/>
        <v>1</v>
      </c>
      <c r="J31" s="37">
        <v>10.566654204470078</v>
      </c>
      <c r="K31" s="28" t="b">
        <f t="shared" si="2"/>
        <v>0</v>
      </c>
      <c r="L31" s="37">
        <v>1.6666666269302368</v>
      </c>
      <c r="M31" s="28" t="b">
        <f t="shared" si="3"/>
        <v>0</v>
      </c>
      <c r="N31" s="37">
        <v>1.4285714626312256</v>
      </c>
      <c r="O31" s="37">
        <f t="shared" si="4"/>
        <v>1.1666666110356663</v>
      </c>
      <c r="P31" t="b">
        <f t="shared" si="5"/>
        <v>1</v>
      </c>
    </row>
    <row r="32" spans="1:16" x14ac:dyDescent="0.3">
      <c r="A32" s="26">
        <v>30</v>
      </c>
      <c r="B32" s="37">
        <v>3157.0846000000001</v>
      </c>
      <c r="C32" s="37">
        <v>3218.5509000000002</v>
      </c>
      <c r="D32" s="37">
        <v>3157.1406000000002</v>
      </c>
      <c r="E32" s="37">
        <v>3227.6298999999999</v>
      </c>
      <c r="F32" s="37">
        <v>70.48929999999973</v>
      </c>
      <c r="G32" s="37" t="b">
        <f t="shared" si="0"/>
        <v>1</v>
      </c>
      <c r="H32" s="37">
        <v>2.2173912525177002</v>
      </c>
      <c r="I32" s="37" t="b">
        <f t="shared" si="1"/>
        <v>1</v>
      </c>
      <c r="J32" s="37">
        <v>17.974890012077637</v>
      </c>
      <c r="K32" s="37" t="b">
        <f t="shared" si="2"/>
        <v>1</v>
      </c>
      <c r="L32" s="37">
        <v>3.4411764144897461</v>
      </c>
      <c r="M32" s="37" t="b">
        <f t="shared" si="3"/>
        <v>1</v>
      </c>
      <c r="N32" s="37">
        <v>1.0285714864730835</v>
      </c>
      <c r="O32" s="37">
        <f t="shared" si="4"/>
        <v>3.3455879924198126</v>
      </c>
      <c r="P32" t="b">
        <f t="shared" si="5"/>
        <v>1</v>
      </c>
    </row>
    <row r="33" spans="1:16" x14ac:dyDescent="0.3">
      <c r="A33" s="26">
        <v>31</v>
      </c>
      <c r="D33" s="37">
        <v>3256.6956</v>
      </c>
      <c r="E33" s="37">
        <v>3271.7037</v>
      </c>
      <c r="F33" s="37">
        <v>15.008100000000013</v>
      </c>
      <c r="G33" s="28" t="b">
        <f t="shared" si="0"/>
        <v>0</v>
      </c>
      <c r="H33" s="37">
        <v>1.5</v>
      </c>
      <c r="I33" s="37" t="b">
        <f t="shared" si="1"/>
        <v>1</v>
      </c>
      <c r="J33" s="37">
        <v>6.6639515543323595</v>
      </c>
      <c r="K33" s="28" t="b">
        <f t="shared" si="2"/>
        <v>0</v>
      </c>
      <c r="L33" s="37">
        <v>1.8571428060531616</v>
      </c>
      <c r="M33" s="28" t="b">
        <f t="shared" si="3"/>
        <v>0</v>
      </c>
      <c r="N33" s="37">
        <v>1.125</v>
      </c>
      <c r="O33" s="37">
        <f t="shared" si="4"/>
        <v>1.6507936053805881</v>
      </c>
      <c r="P33" t="b">
        <f t="shared" si="5"/>
        <v>1</v>
      </c>
    </row>
    <row r="34" spans="1:16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 s="1"/>
    </row>
    <row r="35" spans="1:16" x14ac:dyDescent="0.3">
      <c r="A35"/>
      <c r="B35"/>
      <c r="C35"/>
      <c r="D35"/>
      <c r="E35"/>
      <c r="F35">
        <f>AVERAGE(F3:F33)</f>
        <v>32.423941935483874</v>
      </c>
      <c r="G35"/>
      <c r="H35"/>
      <c r="I35"/>
      <c r="J35">
        <f>AVERAGE(J3:J33)</f>
        <v>32.70335578217685</v>
      </c>
      <c r="K35"/>
      <c r="L35">
        <f>AVERAGE(L3:L33)</f>
        <v>2.8006411492824554</v>
      </c>
      <c r="M35"/>
      <c r="N35"/>
      <c r="O35"/>
      <c r="P35" s="1"/>
    </row>
    <row r="36" spans="1:16" x14ac:dyDescent="0.3">
      <c r="A36"/>
      <c r="B36"/>
      <c r="C36"/>
      <c r="D36"/>
      <c r="E36"/>
      <c r="F36">
        <f>STDEV(F3:F33)</f>
        <v>20.540381773030667</v>
      </c>
      <c r="G36"/>
      <c r="H36"/>
      <c r="I36"/>
      <c r="J36">
        <f>STDEV(J3:J33)</f>
        <v>19.511907921048724</v>
      </c>
      <c r="K36"/>
      <c r="L36">
        <f>STDEV(L3:L33)</f>
        <v>0.91685951830126988</v>
      </c>
      <c r="M36"/>
      <c r="N36"/>
      <c r="O36"/>
      <c r="P36" s="1"/>
    </row>
    <row r="37" spans="1:16" x14ac:dyDescent="0.3">
      <c r="A37"/>
      <c r="B37"/>
      <c r="C37"/>
      <c r="D37"/>
      <c r="E37"/>
      <c r="F37">
        <f>F35-F36</f>
        <v>11.883560162453207</v>
      </c>
      <c r="G37"/>
      <c r="H37"/>
      <c r="I37"/>
      <c r="J37">
        <f>J35-J36</f>
        <v>13.191447861128125</v>
      </c>
      <c r="K37"/>
      <c r="L37">
        <f>L35-L36</f>
        <v>1.8837816309811855</v>
      </c>
      <c r="M37"/>
      <c r="N37"/>
      <c r="O37"/>
      <c r="P37" s="1"/>
    </row>
    <row r="38" spans="1:16" x14ac:dyDescent="0.3">
      <c r="F38"/>
      <c r="G38"/>
      <c r="H38"/>
      <c r="I38"/>
      <c r="J38"/>
      <c r="K38"/>
      <c r="L38"/>
      <c r="M38"/>
      <c r="N38"/>
      <c r="O38"/>
    </row>
    <row r="39" spans="1:16" x14ac:dyDescent="0.3">
      <c r="F39"/>
      <c r="G39"/>
      <c r="H39"/>
      <c r="I39"/>
      <c r="J39"/>
      <c r="K39"/>
      <c r="L39"/>
      <c r="M39"/>
      <c r="N39"/>
      <c r="O39"/>
    </row>
    <row r="40" spans="1:16" x14ac:dyDescent="0.3">
      <c r="F40"/>
      <c r="G40"/>
      <c r="H40"/>
      <c r="I40"/>
      <c r="J40"/>
      <c r="K40"/>
      <c r="L40"/>
      <c r="M40"/>
      <c r="N40"/>
      <c r="O40"/>
    </row>
    <row r="41" spans="1:16" x14ac:dyDescent="0.3">
      <c r="F41"/>
      <c r="G41"/>
      <c r="H41"/>
      <c r="I41"/>
      <c r="J41"/>
      <c r="K41"/>
      <c r="L41"/>
      <c r="M41"/>
      <c r="N41"/>
      <c r="O41"/>
    </row>
    <row r="42" spans="1:16" x14ac:dyDescent="0.3">
      <c r="F42"/>
      <c r="G42"/>
      <c r="H42"/>
      <c r="I42"/>
      <c r="J42"/>
      <c r="K42"/>
      <c r="L42"/>
      <c r="M42"/>
      <c r="N42"/>
      <c r="O42"/>
    </row>
    <row r="43" spans="1:16" x14ac:dyDescent="0.3">
      <c r="F43"/>
      <c r="G43"/>
      <c r="H43"/>
      <c r="I43"/>
      <c r="J43"/>
      <c r="K43"/>
      <c r="L43"/>
      <c r="M43"/>
      <c r="N43"/>
      <c r="O43"/>
    </row>
    <row r="44" spans="1:16" x14ac:dyDescent="0.3">
      <c r="F44"/>
      <c r="G44"/>
      <c r="H44"/>
      <c r="I44"/>
      <c r="J44"/>
      <c r="K44"/>
      <c r="L44"/>
      <c r="M44"/>
      <c r="N44"/>
      <c r="O44"/>
    </row>
    <row r="45" spans="1:16" x14ac:dyDescent="0.3">
      <c r="F45"/>
      <c r="G45"/>
      <c r="H45"/>
      <c r="I45"/>
      <c r="J45"/>
      <c r="K45"/>
      <c r="L45"/>
      <c r="M45"/>
      <c r="N45"/>
      <c r="O45"/>
    </row>
    <row r="46" spans="1:16" x14ac:dyDescent="0.3">
      <c r="F46"/>
      <c r="G46"/>
      <c r="H46"/>
      <c r="I46"/>
      <c r="J46"/>
      <c r="K46"/>
      <c r="L46"/>
      <c r="M46"/>
      <c r="N46"/>
      <c r="O46"/>
    </row>
    <row r="47" spans="1:16" x14ac:dyDescent="0.3">
      <c r="F47"/>
      <c r="G47"/>
      <c r="H47"/>
      <c r="I47"/>
      <c r="J47"/>
      <c r="K47"/>
      <c r="L47"/>
      <c r="M47"/>
      <c r="N47"/>
      <c r="O47"/>
    </row>
    <row r="48" spans="1:16" x14ac:dyDescent="0.3">
      <c r="F48"/>
      <c r="G48"/>
      <c r="H48"/>
      <c r="I48"/>
      <c r="J48"/>
      <c r="K48"/>
      <c r="L48"/>
      <c r="M48"/>
      <c r="N48"/>
      <c r="O48"/>
    </row>
    <row r="49" spans="6:15" x14ac:dyDescent="0.3">
      <c r="F49"/>
      <c r="G49"/>
      <c r="H49"/>
      <c r="I49"/>
      <c r="J49"/>
      <c r="K49"/>
      <c r="L49"/>
      <c r="M49"/>
      <c r="N49"/>
      <c r="O49"/>
    </row>
    <row r="50" spans="6:15" x14ac:dyDescent="0.3">
      <c r="F50"/>
      <c r="G50"/>
      <c r="H50"/>
      <c r="I50"/>
      <c r="J50"/>
      <c r="K50"/>
      <c r="L50"/>
      <c r="M50"/>
      <c r="N50"/>
      <c r="O50"/>
    </row>
    <row r="51" spans="6:15" x14ac:dyDescent="0.3">
      <c r="F51"/>
      <c r="G51"/>
      <c r="H51"/>
      <c r="I51"/>
      <c r="J51"/>
      <c r="K51"/>
      <c r="L51"/>
      <c r="M51"/>
      <c r="N51"/>
      <c r="O51"/>
    </row>
    <row r="52" spans="6:15" x14ac:dyDescent="0.3">
      <c r="F52"/>
      <c r="G52"/>
      <c r="H52"/>
      <c r="I52"/>
      <c r="J52"/>
      <c r="K52"/>
      <c r="L52"/>
      <c r="M52"/>
      <c r="N52"/>
      <c r="O52"/>
    </row>
    <row r="53" spans="6:15" x14ac:dyDescent="0.3">
      <c r="F53"/>
      <c r="G53"/>
      <c r="H53"/>
      <c r="I53"/>
      <c r="J53"/>
      <c r="K53"/>
      <c r="L53"/>
      <c r="M53"/>
      <c r="N53"/>
      <c r="O53"/>
    </row>
    <row r="54" spans="6:15" x14ac:dyDescent="0.3">
      <c r="F54"/>
      <c r="G54"/>
      <c r="H54"/>
      <c r="I54"/>
      <c r="J54"/>
      <c r="K54"/>
      <c r="L54"/>
      <c r="M54"/>
      <c r="N54"/>
      <c r="O54"/>
    </row>
    <row r="55" spans="6:15" x14ac:dyDescent="0.3">
      <c r="F55"/>
      <c r="G55"/>
      <c r="H55"/>
      <c r="I55"/>
      <c r="J55"/>
      <c r="K55"/>
      <c r="L55"/>
      <c r="M55"/>
      <c r="N55"/>
      <c r="O55"/>
    </row>
    <row r="56" spans="6:15" x14ac:dyDescent="0.3">
      <c r="F56"/>
      <c r="G56"/>
      <c r="H56"/>
      <c r="I56"/>
      <c r="J56"/>
      <c r="K56"/>
      <c r="L56"/>
      <c r="M56"/>
      <c r="N56"/>
      <c r="O56"/>
    </row>
    <row r="57" spans="6:15" x14ac:dyDescent="0.3">
      <c r="F57"/>
      <c r="G57"/>
      <c r="H57"/>
      <c r="I57"/>
      <c r="J57"/>
      <c r="K57"/>
      <c r="L57"/>
      <c r="M57"/>
      <c r="N57"/>
      <c r="O57"/>
    </row>
    <row r="58" spans="6:15" x14ac:dyDescent="0.3">
      <c r="F58"/>
      <c r="G58"/>
      <c r="H58"/>
      <c r="I58"/>
      <c r="J58"/>
      <c r="K58"/>
      <c r="L58"/>
      <c r="M58"/>
      <c r="N58"/>
      <c r="O58"/>
    </row>
    <row r="59" spans="6:15" x14ac:dyDescent="0.3">
      <c r="F59"/>
      <c r="G59"/>
      <c r="H59"/>
      <c r="I59"/>
      <c r="J59"/>
      <c r="K59"/>
      <c r="L59"/>
      <c r="M59"/>
      <c r="N59"/>
      <c r="O59"/>
    </row>
    <row r="60" spans="6:15" x14ac:dyDescent="0.3">
      <c r="F60"/>
      <c r="G60"/>
      <c r="H60"/>
      <c r="I60"/>
      <c r="J60"/>
      <c r="K60"/>
      <c r="L60"/>
      <c r="M60"/>
      <c r="N60"/>
      <c r="O60"/>
    </row>
    <row r="61" spans="6:15" x14ac:dyDescent="0.3">
      <c r="F61"/>
      <c r="G61"/>
      <c r="H61"/>
      <c r="I61"/>
      <c r="J61"/>
      <c r="K61"/>
      <c r="L61"/>
      <c r="M61"/>
      <c r="N61"/>
      <c r="O61"/>
    </row>
    <row r="62" spans="6:15" x14ac:dyDescent="0.3">
      <c r="F62"/>
      <c r="G62"/>
      <c r="H62"/>
      <c r="I62"/>
      <c r="J62"/>
      <c r="K62"/>
      <c r="L62"/>
      <c r="M62"/>
      <c r="N62"/>
      <c r="O62"/>
    </row>
    <row r="63" spans="6:15" x14ac:dyDescent="0.3">
      <c r="F63"/>
      <c r="G63"/>
      <c r="H63"/>
      <c r="I63"/>
      <c r="J63"/>
      <c r="K63"/>
      <c r="L63"/>
      <c r="M63"/>
      <c r="N63"/>
      <c r="O63"/>
    </row>
    <row r="64" spans="6:15" x14ac:dyDescent="0.3">
      <c r="F64"/>
      <c r="G64"/>
      <c r="H64"/>
      <c r="I64"/>
      <c r="J64"/>
      <c r="K64"/>
      <c r="L64"/>
      <c r="M64"/>
      <c r="N64"/>
      <c r="O64"/>
    </row>
    <row r="65" spans="6:15" x14ac:dyDescent="0.3">
      <c r="F65"/>
      <c r="G65"/>
      <c r="H65"/>
      <c r="I65"/>
      <c r="J65"/>
      <c r="K65"/>
      <c r="L65"/>
      <c r="M65"/>
      <c r="N65"/>
      <c r="O65"/>
    </row>
    <row r="66" spans="6:15" x14ac:dyDescent="0.3">
      <c r="F66"/>
      <c r="G66"/>
      <c r="H66"/>
      <c r="I66"/>
      <c r="J66"/>
      <c r="K66"/>
      <c r="L66"/>
      <c r="M66"/>
      <c r="N66"/>
      <c r="O66"/>
    </row>
    <row r="67" spans="6:15" x14ac:dyDescent="0.3">
      <c r="F67"/>
      <c r="G67"/>
      <c r="H67"/>
      <c r="I67"/>
      <c r="J67"/>
      <c r="K67"/>
      <c r="L67"/>
      <c r="M67"/>
      <c r="N67"/>
      <c r="O67"/>
    </row>
    <row r="68" spans="6:15" x14ac:dyDescent="0.3">
      <c r="F68"/>
      <c r="G68"/>
      <c r="H68"/>
      <c r="I68"/>
      <c r="J68"/>
      <c r="K68"/>
      <c r="L68"/>
      <c r="M68"/>
      <c r="N68"/>
      <c r="O68"/>
    </row>
    <row r="69" spans="6:15" x14ac:dyDescent="0.3">
      <c r="F69"/>
      <c r="G69"/>
      <c r="H69"/>
      <c r="I69"/>
      <c r="J69"/>
      <c r="K69"/>
      <c r="L69"/>
      <c r="M69"/>
      <c r="N69"/>
      <c r="O69"/>
    </row>
    <row r="70" spans="6:15" x14ac:dyDescent="0.3">
      <c r="F70"/>
      <c r="G70"/>
      <c r="H70"/>
      <c r="I70"/>
      <c r="J70"/>
      <c r="K70"/>
      <c r="L70"/>
      <c r="M70"/>
      <c r="N70"/>
      <c r="O70"/>
    </row>
    <row r="71" spans="6:15" x14ac:dyDescent="0.3">
      <c r="F71"/>
      <c r="G71"/>
      <c r="H71"/>
      <c r="I71"/>
      <c r="J71"/>
      <c r="K71"/>
      <c r="L71"/>
      <c r="M71"/>
      <c r="N71"/>
      <c r="O71"/>
    </row>
    <row r="72" spans="6:15" x14ac:dyDescent="0.3">
      <c r="F72"/>
      <c r="G72"/>
      <c r="H72"/>
      <c r="I72"/>
      <c r="J72"/>
      <c r="K72"/>
      <c r="L72"/>
      <c r="M72"/>
      <c r="N72"/>
      <c r="O72"/>
    </row>
    <row r="73" spans="6:15" x14ac:dyDescent="0.3">
      <c r="F73"/>
      <c r="G73"/>
      <c r="H73"/>
      <c r="I73"/>
      <c r="J73"/>
      <c r="K73"/>
      <c r="L73"/>
      <c r="M73"/>
      <c r="N73"/>
      <c r="O73"/>
    </row>
    <row r="74" spans="6:15" x14ac:dyDescent="0.3">
      <c r="F74"/>
      <c r="G74"/>
      <c r="H74"/>
      <c r="I74"/>
      <c r="J74"/>
      <c r="K74"/>
      <c r="L74"/>
      <c r="M74"/>
      <c r="N74"/>
      <c r="O74"/>
    </row>
    <row r="75" spans="6:15" x14ac:dyDescent="0.3">
      <c r="F75"/>
      <c r="G75"/>
      <c r="H75"/>
      <c r="I75"/>
      <c r="J75"/>
      <c r="K75"/>
      <c r="L75"/>
      <c r="M75"/>
      <c r="N75"/>
      <c r="O75"/>
    </row>
    <row r="76" spans="6:15" x14ac:dyDescent="0.3">
      <c r="F76"/>
      <c r="G76"/>
      <c r="H76"/>
      <c r="I76"/>
      <c r="J76"/>
      <c r="K76"/>
      <c r="L76"/>
      <c r="M76"/>
      <c r="N76"/>
      <c r="O76"/>
    </row>
    <row r="77" spans="6:15" x14ac:dyDescent="0.3">
      <c r="F77"/>
      <c r="G77"/>
      <c r="H77"/>
      <c r="I77"/>
      <c r="J77"/>
      <c r="K77"/>
      <c r="L77"/>
      <c r="M77"/>
      <c r="N77"/>
      <c r="O77"/>
    </row>
    <row r="78" spans="6:15" x14ac:dyDescent="0.3">
      <c r="F78"/>
      <c r="G78"/>
      <c r="H78"/>
      <c r="I78"/>
      <c r="J78"/>
      <c r="K78"/>
      <c r="L78"/>
      <c r="M78"/>
      <c r="N78"/>
      <c r="O78"/>
    </row>
    <row r="79" spans="6:15" x14ac:dyDescent="0.3">
      <c r="F79"/>
      <c r="G79"/>
      <c r="H79"/>
      <c r="I79"/>
      <c r="J79"/>
      <c r="K79"/>
      <c r="L79"/>
      <c r="M79"/>
      <c r="N79"/>
      <c r="O79"/>
    </row>
    <row r="80" spans="6:15" x14ac:dyDescent="0.3">
      <c r="F80"/>
      <c r="G80"/>
      <c r="H80"/>
      <c r="I80"/>
      <c r="J80"/>
      <c r="K80"/>
      <c r="L80"/>
      <c r="M80"/>
      <c r="N80"/>
      <c r="O80"/>
    </row>
    <row r="81" spans="6:15" x14ac:dyDescent="0.3">
      <c r="F81"/>
      <c r="G81"/>
      <c r="H81"/>
      <c r="I81"/>
      <c r="J81"/>
      <c r="K81"/>
      <c r="L81"/>
      <c r="M81"/>
      <c r="N81"/>
      <c r="O81"/>
    </row>
    <row r="82" spans="6:15" x14ac:dyDescent="0.3">
      <c r="F82"/>
      <c r="G82"/>
      <c r="H82"/>
      <c r="I82"/>
      <c r="J82"/>
      <c r="K82"/>
      <c r="L82"/>
      <c r="M82"/>
      <c r="N82"/>
      <c r="O82"/>
    </row>
    <row r="83" spans="6:15" x14ac:dyDescent="0.3">
      <c r="F83"/>
      <c r="G83"/>
      <c r="H83"/>
      <c r="I83"/>
      <c r="J83"/>
      <c r="K83"/>
      <c r="L83"/>
      <c r="M83"/>
      <c r="N83"/>
      <c r="O83"/>
    </row>
    <row r="84" spans="6:15" x14ac:dyDescent="0.3">
      <c r="F84"/>
      <c r="G84"/>
      <c r="H84"/>
      <c r="I84"/>
      <c r="J84"/>
      <c r="K84"/>
      <c r="L84"/>
      <c r="M84"/>
      <c r="N84"/>
      <c r="O84"/>
    </row>
    <row r="85" spans="6:15" x14ac:dyDescent="0.3">
      <c r="F85"/>
      <c r="G85"/>
      <c r="H85"/>
      <c r="I85"/>
      <c r="J85"/>
      <c r="K85"/>
      <c r="L85"/>
      <c r="M85"/>
      <c r="N85"/>
      <c r="O85"/>
    </row>
    <row r="86" spans="6:15" x14ac:dyDescent="0.3">
      <c r="F86"/>
      <c r="G86"/>
      <c r="H86"/>
      <c r="I86"/>
      <c r="J86"/>
      <c r="K86"/>
      <c r="L86"/>
      <c r="M86"/>
      <c r="N86"/>
      <c r="O86"/>
    </row>
    <row r="87" spans="6:15" x14ac:dyDescent="0.3">
      <c r="F87"/>
      <c r="G87"/>
      <c r="H87"/>
      <c r="I87"/>
      <c r="J87"/>
      <c r="K87"/>
      <c r="L87"/>
      <c r="M87"/>
      <c r="N87"/>
      <c r="O87"/>
    </row>
    <row r="88" spans="6:15" x14ac:dyDescent="0.3">
      <c r="F88"/>
      <c r="G88"/>
      <c r="H88"/>
      <c r="I88"/>
      <c r="J88"/>
      <c r="K88"/>
      <c r="L88"/>
      <c r="M88"/>
      <c r="N88"/>
      <c r="O88"/>
    </row>
    <row r="89" spans="6:15" x14ac:dyDescent="0.3">
      <c r="F89"/>
      <c r="G89"/>
      <c r="H89"/>
      <c r="I89"/>
      <c r="J89"/>
      <c r="K89"/>
      <c r="L89"/>
      <c r="M89"/>
      <c r="N89"/>
      <c r="O89"/>
    </row>
    <row r="90" spans="6:15" x14ac:dyDescent="0.3">
      <c r="F90"/>
      <c r="G90"/>
      <c r="H90"/>
      <c r="I90"/>
      <c r="J90"/>
      <c r="K90"/>
      <c r="L90"/>
      <c r="M90"/>
      <c r="N90"/>
      <c r="O90"/>
    </row>
    <row r="91" spans="6:15" x14ac:dyDescent="0.3">
      <c r="F91"/>
      <c r="G91"/>
      <c r="H91"/>
      <c r="I91"/>
      <c r="J91"/>
      <c r="K91"/>
      <c r="L91"/>
      <c r="M91"/>
      <c r="N91"/>
      <c r="O91"/>
    </row>
    <row r="92" spans="6:15" x14ac:dyDescent="0.3">
      <c r="F92"/>
      <c r="G92"/>
      <c r="H92"/>
      <c r="I92"/>
      <c r="J92"/>
      <c r="K92"/>
      <c r="L92"/>
      <c r="M92"/>
      <c r="N92"/>
      <c r="O92"/>
    </row>
    <row r="93" spans="6:15" x14ac:dyDescent="0.3">
      <c r="F93"/>
      <c r="G93"/>
      <c r="H93"/>
      <c r="I93"/>
      <c r="J93"/>
      <c r="K93"/>
      <c r="L93"/>
      <c r="M93"/>
      <c r="N93"/>
      <c r="O93"/>
    </row>
    <row r="94" spans="6:15" x14ac:dyDescent="0.3">
      <c r="F94"/>
      <c r="G94"/>
      <c r="H94"/>
      <c r="I94"/>
      <c r="J94"/>
      <c r="K94"/>
      <c r="L94"/>
      <c r="M94"/>
      <c r="N94"/>
      <c r="O94"/>
    </row>
    <row r="95" spans="6:15" x14ac:dyDescent="0.3">
      <c r="F95"/>
      <c r="G95"/>
      <c r="H95"/>
      <c r="I95"/>
      <c r="J95"/>
      <c r="K95"/>
      <c r="L95"/>
      <c r="M95"/>
      <c r="N95"/>
      <c r="O95"/>
    </row>
    <row r="96" spans="6:15" x14ac:dyDescent="0.3">
      <c r="F96"/>
      <c r="G96"/>
      <c r="H96"/>
      <c r="I96"/>
      <c r="J96"/>
      <c r="K96"/>
      <c r="L96"/>
      <c r="M96"/>
      <c r="N96"/>
      <c r="O96"/>
    </row>
    <row r="97" spans="6:15" x14ac:dyDescent="0.3">
      <c r="F97"/>
      <c r="G97"/>
      <c r="H97"/>
      <c r="I97"/>
      <c r="J97"/>
      <c r="K97"/>
      <c r="L97"/>
      <c r="M97"/>
      <c r="N97"/>
      <c r="O97"/>
    </row>
    <row r="98" spans="6:15" x14ac:dyDescent="0.3">
      <c r="F98"/>
      <c r="G98"/>
      <c r="H98"/>
      <c r="I98"/>
      <c r="J98"/>
      <c r="K98"/>
      <c r="L98"/>
      <c r="M98"/>
      <c r="N98"/>
      <c r="O98"/>
    </row>
    <row r="99" spans="6:15" x14ac:dyDescent="0.3">
      <c r="F99"/>
      <c r="G99"/>
      <c r="H99"/>
      <c r="I99"/>
      <c r="J99"/>
      <c r="K99"/>
      <c r="L99"/>
      <c r="M99"/>
      <c r="N99"/>
      <c r="O99"/>
    </row>
    <row r="100" spans="6:15" x14ac:dyDescent="0.3">
      <c r="F100"/>
      <c r="G100"/>
      <c r="H100"/>
      <c r="I100"/>
      <c r="J100"/>
      <c r="K100"/>
      <c r="L100"/>
      <c r="M100"/>
      <c r="N100"/>
      <c r="O100"/>
    </row>
    <row r="101" spans="6:15" x14ac:dyDescent="0.3">
      <c r="F101"/>
      <c r="G101"/>
      <c r="H101"/>
      <c r="I101"/>
      <c r="J101"/>
      <c r="K101"/>
      <c r="L101"/>
      <c r="M101"/>
      <c r="N101"/>
      <c r="O101"/>
    </row>
    <row r="102" spans="6:15" x14ac:dyDescent="0.3">
      <c r="F102"/>
      <c r="G102"/>
      <c r="H102"/>
      <c r="I102"/>
      <c r="J102"/>
      <c r="K102"/>
      <c r="L102"/>
      <c r="M102"/>
      <c r="N102"/>
      <c r="O102"/>
    </row>
    <row r="103" spans="6:15" x14ac:dyDescent="0.3">
      <c r="F103"/>
      <c r="G103"/>
      <c r="H103"/>
      <c r="I103"/>
      <c r="J103"/>
      <c r="K103"/>
      <c r="L103"/>
      <c r="M103"/>
      <c r="N103"/>
      <c r="O103"/>
    </row>
    <row r="104" spans="6:15" x14ac:dyDescent="0.3">
      <c r="F104"/>
      <c r="G104"/>
      <c r="H104"/>
      <c r="I104"/>
      <c r="J104"/>
      <c r="K104"/>
      <c r="L104"/>
      <c r="M104"/>
      <c r="N104"/>
      <c r="O104"/>
    </row>
    <row r="105" spans="6:15" x14ac:dyDescent="0.3">
      <c r="F105"/>
      <c r="G105"/>
      <c r="H105"/>
      <c r="I105"/>
      <c r="J105"/>
      <c r="K105"/>
      <c r="L105"/>
      <c r="M105"/>
      <c r="N105"/>
      <c r="O105"/>
    </row>
    <row r="106" spans="6:15" x14ac:dyDescent="0.3">
      <c r="F106"/>
      <c r="G106"/>
      <c r="H106"/>
      <c r="I106"/>
      <c r="J106"/>
      <c r="K106"/>
      <c r="L106"/>
      <c r="M106"/>
      <c r="N106"/>
      <c r="O106"/>
    </row>
    <row r="107" spans="6:15" x14ac:dyDescent="0.3">
      <c r="F107"/>
      <c r="G107"/>
      <c r="H107"/>
      <c r="I107"/>
      <c r="J107"/>
      <c r="K107"/>
      <c r="L107"/>
      <c r="M107"/>
      <c r="N107"/>
      <c r="O107"/>
    </row>
    <row r="108" spans="6:15" x14ac:dyDescent="0.3">
      <c r="F108"/>
      <c r="G108"/>
      <c r="H108"/>
      <c r="I108"/>
      <c r="J108"/>
      <c r="K108"/>
      <c r="L108"/>
      <c r="M108"/>
      <c r="N108"/>
      <c r="O108"/>
    </row>
    <row r="109" spans="6:15" x14ac:dyDescent="0.3">
      <c r="F109"/>
      <c r="G109"/>
      <c r="H109"/>
      <c r="I109"/>
      <c r="J109"/>
      <c r="K109"/>
      <c r="L109"/>
      <c r="M109"/>
      <c r="N109"/>
      <c r="O109"/>
    </row>
    <row r="110" spans="6:15" x14ac:dyDescent="0.3">
      <c r="F110"/>
      <c r="G110"/>
      <c r="H110"/>
      <c r="I110"/>
      <c r="J110"/>
      <c r="K110"/>
      <c r="L110"/>
      <c r="M110"/>
      <c r="N110"/>
      <c r="O110"/>
    </row>
    <row r="111" spans="6:15" x14ac:dyDescent="0.3">
      <c r="F111"/>
      <c r="G111"/>
      <c r="H111"/>
      <c r="I111"/>
      <c r="J111"/>
      <c r="K111"/>
      <c r="L111"/>
      <c r="M111"/>
      <c r="N111"/>
      <c r="O111"/>
    </row>
    <row r="112" spans="6:15" x14ac:dyDescent="0.3">
      <c r="F112"/>
      <c r="G112"/>
      <c r="H112"/>
      <c r="I112"/>
      <c r="J112"/>
      <c r="K112"/>
      <c r="L112"/>
      <c r="M112"/>
      <c r="N112"/>
      <c r="O112"/>
    </row>
    <row r="113" spans="6:15" x14ac:dyDescent="0.3">
      <c r="F113"/>
      <c r="G113"/>
      <c r="H113"/>
      <c r="I113"/>
      <c r="J113"/>
      <c r="K113"/>
      <c r="L113"/>
      <c r="M113"/>
      <c r="N113"/>
      <c r="O113"/>
    </row>
    <row r="114" spans="6:15" x14ac:dyDescent="0.3">
      <c r="F114"/>
      <c r="G114"/>
      <c r="H114"/>
      <c r="I114"/>
      <c r="J114"/>
      <c r="K114"/>
      <c r="L114"/>
      <c r="M114"/>
      <c r="N114"/>
      <c r="O114"/>
    </row>
    <row r="115" spans="6:15" x14ac:dyDescent="0.3">
      <c r="F115"/>
      <c r="G115"/>
      <c r="H115"/>
      <c r="I115"/>
      <c r="J115"/>
      <c r="K115"/>
      <c r="L115"/>
      <c r="M115"/>
      <c r="N115"/>
      <c r="O115"/>
    </row>
    <row r="116" spans="6:15" x14ac:dyDescent="0.3">
      <c r="F116"/>
      <c r="G116"/>
      <c r="H116"/>
      <c r="I116"/>
      <c r="J116"/>
      <c r="K116"/>
      <c r="L116"/>
      <c r="M116"/>
      <c r="N116"/>
      <c r="O116"/>
    </row>
    <row r="117" spans="6:15" x14ac:dyDescent="0.3">
      <c r="F117"/>
      <c r="G117"/>
      <c r="H117"/>
      <c r="I117"/>
      <c r="J117"/>
      <c r="K117"/>
      <c r="L117"/>
      <c r="M117"/>
      <c r="N117"/>
      <c r="O117"/>
    </row>
    <row r="118" spans="6:15" x14ac:dyDescent="0.3">
      <c r="F118"/>
      <c r="G118"/>
      <c r="H118"/>
      <c r="I118"/>
      <c r="J118"/>
      <c r="K118"/>
      <c r="L118"/>
      <c r="M118"/>
      <c r="N118"/>
      <c r="O118"/>
    </row>
    <row r="119" spans="6:15" x14ac:dyDescent="0.3">
      <c r="F119"/>
      <c r="G119"/>
      <c r="H119"/>
      <c r="I119"/>
      <c r="J119"/>
      <c r="K119"/>
      <c r="L119"/>
      <c r="M119"/>
      <c r="N119"/>
      <c r="O119"/>
    </row>
    <row r="120" spans="6:15" x14ac:dyDescent="0.3">
      <c r="F120"/>
      <c r="G120"/>
      <c r="H120"/>
      <c r="I120"/>
      <c r="J120"/>
      <c r="K120"/>
      <c r="L120"/>
      <c r="M120"/>
      <c r="N120"/>
      <c r="O120"/>
    </row>
    <row r="121" spans="6:15" x14ac:dyDescent="0.3">
      <c r="F121"/>
      <c r="G121"/>
      <c r="H121"/>
      <c r="I121"/>
      <c r="J121"/>
      <c r="K121"/>
      <c r="L121"/>
      <c r="M121"/>
      <c r="N121"/>
      <c r="O121"/>
    </row>
    <row r="122" spans="6:15" x14ac:dyDescent="0.3">
      <c r="F122"/>
      <c r="G122"/>
      <c r="H122"/>
      <c r="I122"/>
      <c r="J122"/>
      <c r="K122"/>
      <c r="L122"/>
      <c r="M122"/>
      <c r="N122"/>
      <c r="O122"/>
    </row>
    <row r="123" spans="6:15" x14ac:dyDescent="0.3">
      <c r="F123"/>
      <c r="G123"/>
      <c r="H123"/>
      <c r="I123"/>
      <c r="J123"/>
      <c r="K123"/>
      <c r="L123"/>
      <c r="M123"/>
      <c r="N123"/>
      <c r="O123"/>
    </row>
    <row r="124" spans="6:15" x14ac:dyDescent="0.3">
      <c r="F124"/>
      <c r="G124"/>
      <c r="H124"/>
      <c r="I124"/>
      <c r="J124"/>
      <c r="K124"/>
      <c r="L124"/>
      <c r="M124"/>
      <c r="N124"/>
      <c r="O124"/>
    </row>
    <row r="125" spans="6:15" x14ac:dyDescent="0.3">
      <c r="F125"/>
      <c r="G125"/>
      <c r="H125"/>
      <c r="I125"/>
      <c r="J125"/>
      <c r="K125"/>
      <c r="L125"/>
      <c r="M125"/>
      <c r="N125"/>
      <c r="O125"/>
    </row>
    <row r="126" spans="6:15" x14ac:dyDescent="0.3">
      <c r="F126"/>
      <c r="G126"/>
      <c r="H126"/>
      <c r="I126"/>
      <c r="J126"/>
      <c r="K126"/>
      <c r="L126"/>
      <c r="M126"/>
      <c r="N126"/>
      <c r="O126"/>
    </row>
    <row r="127" spans="6:15" x14ac:dyDescent="0.3">
      <c r="F127"/>
      <c r="G127"/>
      <c r="H127"/>
      <c r="I127"/>
      <c r="J127"/>
      <c r="K127"/>
      <c r="L127"/>
      <c r="M127"/>
      <c r="N127"/>
      <c r="O127"/>
    </row>
    <row r="128" spans="6:15" x14ac:dyDescent="0.3">
      <c r="F128"/>
      <c r="G128"/>
      <c r="H128"/>
      <c r="I128"/>
      <c r="J128"/>
      <c r="K128"/>
      <c r="L128"/>
      <c r="M128"/>
      <c r="N128"/>
      <c r="O128"/>
    </row>
    <row r="129" spans="6:15" x14ac:dyDescent="0.3">
      <c r="F129"/>
      <c r="G129"/>
      <c r="H129"/>
      <c r="I129"/>
      <c r="J129"/>
      <c r="K129"/>
      <c r="L129"/>
      <c r="M129"/>
      <c r="N129"/>
      <c r="O129"/>
    </row>
    <row r="130" spans="6:15" x14ac:dyDescent="0.3">
      <c r="F130"/>
      <c r="G130"/>
      <c r="H130"/>
      <c r="I130"/>
      <c r="J130"/>
      <c r="K130"/>
      <c r="L130"/>
      <c r="M130"/>
      <c r="N130"/>
      <c r="O130"/>
    </row>
    <row r="131" spans="6:15" x14ac:dyDescent="0.3">
      <c r="F131"/>
      <c r="G131"/>
      <c r="H131"/>
      <c r="I131"/>
      <c r="J131"/>
      <c r="K131"/>
      <c r="L131"/>
      <c r="M131"/>
      <c r="N131"/>
      <c r="O131"/>
    </row>
    <row r="132" spans="6:15" x14ac:dyDescent="0.3">
      <c r="F132"/>
      <c r="G132"/>
      <c r="H132"/>
      <c r="I132"/>
      <c r="J132"/>
      <c r="K132"/>
      <c r="L132"/>
      <c r="M132"/>
      <c r="N132"/>
      <c r="O132"/>
    </row>
    <row r="133" spans="6:15" x14ac:dyDescent="0.3">
      <c r="F133"/>
      <c r="G133"/>
      <c r="H133"/>
      <c r="I133"/>
      <c r="J133"/>
      <c r="K133"/>
      <c r="L133"/>
      <c r="M133"/>
      <c r="N133"/>
      <c r="O133"/>
    </row>
    <row r="134" spans="6:15" x14ac:dyDescent="0.3">
      <c r="F134"/>
      <c r="G134"/>
      <c r="H134"/>
      <c r="I134"/>
      <c r="J134"/>
      <c r="K134"/>
      <c r="L134"/>
      <c r="M134"/>
      <c r="N134"/>
      <c r="O134"/>
    </row>
    <row r="135" spans="6:15" x14ac:dyDescent="0.3">
      <c r="F135"/>
      <c r="G135"/>
      <c r="H135"/>
      <c r="I135"/>
      <c r="J135"/>
      <c r="K135"/>
      <c r="L135"/>
      <c r="M135"/>
      <c r="N135"/>
      <c r="O135"/>
    </row>
    <row r="136" spans="6:15" x14ac:dyDescent="0.3">
      <c r="F136"/>
      <c r="G136"/>
      <c r="H136"/>
      <c r="I136"/>
      <c r="J136"/>
      <c r="K136"/>
      <c r="L136"/>
      <c r="M136"/>
      <c r="N136"/>
      <c r="O136"/>
    </row>
    <row r="137" spans="6:15" x14ac:dyDescent="0.3">
      <c r="F137"/>
      <c r="G137"/>
      <c r="H137"/>
      <c r="I137"/>
      <c r="J137"/>
      <c r="K137"/>
      <c r="L137"/>
      <c r="M137"/>
      <c r="N137"/>
      <c r="O137"/>
    </row>
    <row r="138" spans="6:15" x14ac:dyDescent="0.3">
      <c r="F138"/>
      <c r="G138"/>
      <c r="H138"/>
      <c r="I138"/>
      <c r="J138"/>
      <c r="K138"/>
      <c r="L138"/>
      <c r="M138"/>
      <c r="N138"/>
      <c r="O138"/>
    </row>
    <row r="139" spans="6:15" x14ac:dyDescent="0.3">
      <c r="F139"/>
      <c r="G139"/>
      <c r="H139"/>
      <c r="I139"/>
      <c r="J139"/>
      <c r="K139"/>
      <c r="L139"/>
      <c r="M139"/>
      <c r="N139"/>
      <c r="O139"/>
    </row>
    <row r="140" spans="6:15" x14ac:dyDescent="0.3">
      <c r="F140"/>
      <c r="G140"/>
      <c r="H140"/>
      <c r="I140"/>
      <c r="J140"/>
      <c r="K140"/>
      <c r="L140"/>
      <c r="M140"/>
      <c r="N140"/>
      <c r="O140"/>
    </row>
    <row r="141" spans="6:15" x14ac:dyDescent="0.3">
      <c r="F141"/>
      <c r="G141"/>
      <c r="H141"/>
      <c r="I141"/>
      <c r="J141"/>
      <c r="K141"/>
      <c r="L141"/>
      <c r="M141"/>
      <c r="N141"/>
      <c r="O141"/>
    </row>
    <row r="142" spans="6:15" x14ac:dyDescent="0.3">
      <c r="F142"/>
      <c r="G142"/>
      <c r="H142"/>
      <c r="I142"/>
      <c r="J142"/>
      <c r="K142"/>
      <c r="L142"/>
      <c r="M142"/>
      <c r="N142"/>
      <c r="O142"/>
    </row>
    <row r="143" spans="6:15" x14ac:dyDescent="0.3">
      <c r="F143"/>
      <c r="G143"/>
      <c r="H143"/>
      <c r="I143"/>
      <c r="J143"/>
      <c r="K143"/>
      <c r="L143"/>
      <c r="M143"/>
      <c r="N143"/>
      <c r="O143"/>
    </row>
    <row r="144" spans="6:15" x14ac:dyDescent="0.3">
      <c r="F144"/>
      <c r="G144"/>
      <c r="H144"/>
      <c r="I144"/>
      <c r="J144"/>
      <c r="K144"/>
      <c r="L144"/>
      <c r="M144"/>
      <c r="N144"/>
      <c r="O144"/>
    </row>
    <row r="145" spans="6:15" x14ac:dyDescent="0.3">
      <c r="F145"/>
      <c r="G145"/>
      <c r="H145"/>
      <c r="I145"/>
      <c r="J145"/>
      <c r="K145"/>
      <c r="L145"/>
      <c r="M145"/>
      <c r="N145"/>
      <c r="O145"/>
    </row>
    <row r="146" spans="6:15" x14ac:dyDescent="0.3">
      <c r="F146"/>
      <c r="G146"/>
      <c r="H146"/>
      <c r="I146"/>
      <c r="J146"/>
      <c r="K146"/>
      <c r="L146"/>
      <c r="M146"/>
      <c r="N146"/>
      <c r="O146"/>
    </row>
    <row r="147" spans="6:15" x14ac:dyDescent="0.3">
      <c r="F147"/>
      <c r="G147"/>
      <c r="H147"/>
      <c r="I147"/>
      <c r="J147"/>
      <c r="K147"/>
      <c r="L147"/>
      <c r="M147"/>
      <c r="N147"/>
      <c r="O147"/>
    </row>
    <row r="148" spans="6:15" x14ac:dyDescent="0.3">
      <c r="F148"/>
      <c r="G148"/>
      <c r="H148"/>
      <c r="I148"/>
      <c r="J148"/>
      <c r="K148"/>
      <c r="L148"/>
      <c r="M148"/>
      <c r="N148"/>
      <c r="O148"/>
    </row>
    <row r="149" spans="6:15" x14ac:dyDescent="0.3">
      <c r="F149"/>
      <c r="G149"/>
      <c r="H149"/>
      <c r="I149"/>
      <c r="J149"/>
      <c r="K149"/>
      <c r="L149"/>
      <c r="M149"/>
      <c r="N149"/>
      <c r="O149"/>
    </row>
    <row r="150" spans="6:15" x14ac:dyDescent="0.3">
      <c r="F150"/>
      <c r="G150"/>
      <c r="H150"/>
      <c r="I150"/>
      <c r="J150"/>
      <c r="K150"/>
      <c r="L150"/>
      <c r="M150"/>
      <c r="N150"/>
      <c r="O150"/>
    </row>
    <row r="151" spans="6:15" x14ac:dyDescent="0.3">
      <c r="F151"/>
      <c r="G151"/>
      <c r="H151"/>
      <c r="I151"/>
      <c r="J151"/>
      <c r="K151"/>
      <c r="L151"/>
      <c r="M151"/>
      <c r="N151"/>
      <c r="O151"/>
    </row>
    <row r="152" spans="6:15" x14ac:dyDescent="0.3">
      <c r="F152"/>
      <c r="G152"/>
      <c r="H152"/>
      <c r="I152"/>
      <c r="J152"/>
      <c r="K152"/>
      <c r="L152"/>
      <c r="M152"/>
      <c r="N152"/>
      <c r="O152"/>
    </row>
    <row r="153" spans="6:15" x14ac:dyDescent="0.3">
      <c r="F153"/>
      <c r="G153"/>
      <c r="H153"/>
      <c r="I153"/>
      <c r="J153"/>
      <c r="K153"/>
      <c r="L153"/>
      <c r="M153"/>
      <c r="N153"/>
      <c r="O153"/>
    </row>
    <row r="154" spans="6:15" x14ac:dyDescent="0.3">
      <c r="F154"/>
      <c r="G154"/>
      <c r="H154"/>
      <c r="I154"/>
      <c r="J154"/>
      <c r="K154"/>
      <c r="L154"/>
      <c r="M154"/>
      <c r="N154"/>
      <c r="O154"/>
    </row>
    <row r="155" spans="6:15" x14ac:dyDescent="0.3">
      <c r="F155"/>
      <c r="G155"/>
      <c r="H155"/>
      <c r="I155"/>
      <c r="J155"/>
      <c r="K155"/>
      <c r="L155"/>
      <c r="M155"/>
      <c r="N155"/>
      <c r="O155"/>
    </row>
    <row r="156" spans="6:15" x14ac:dyDescent="0.3">
      <c r="F156"/>
      <c r="G156"/>
      <c r="H156"/>
      <c r="I156"/>
      <c r="J156"/>
      <c r="K156"/>
      <c r="L156"/>
      <c r="M156"/>
      <c r="N156"/>
      <c r="O156"/>
    </row>
    <row r="157" spans="6:15" x14ac:dyDescent="0.3">
      <c r="F157"/>
      <c r="G157"/>
      <c r="H157"/>
      <c r="I157"/>
      <c r="J157"/>
      <c r="K157"/>
      <c r="L157"/>
      <c r="M157"/>
      <c r="N157"/>
      <c r="O157"/>
    </row>
    <row r="158" spans="6:15" x14ac:dyDescent="0.3">
      <c r="F158"/>
      <c r="G158"/>
      <c r="H158"/>
      <c r="I158"/>
      <c r="J158"/>
      <c r="K158"/>
      <c r="L158"/>
      <c r="M158"/>
      <c r="N158"/>
      <c r="O158"/>
    </row>
    <row r="159" spans="6:15" x14ac:dyDescent="0.3">
      <c r="F159"/>
      <c r="G159"/>
      <c r="H159"/>
      <c r="I159"/>
      <c r="J159"/>
      <c r="K159"/>
      <c r="L159"/>
      <c r="M159"/>
      <c r="N159"/>
      <c r="O159"/>
    </row>
    <row r="160" spans="6:15" x14ac:dyDescent="0.3">
      <c r="F160"/>
      <c r="G160"/>
      <c r="H160"/>
      <c r="I160"/>
      <c r="J160"/>
      <c r="K160"/>
      <c r="L160"/>
      <c r="M160"/>
      <c r="N160"/>
      <c r="O160"/>
    </row>
    <row r="161" spans="6:15" x14ac:dyDescent="0.3">
      <c r="F161"/>
      <c r="G161"/>
      <c r="H161"/>
      <c r="I161"/>
      <c r="J161"/>
      <c r="K161"/>
      <c r="L161"/>
      <c r="M161"/>
      <c r="N161"/>
      <c r="O161"/>
    </row>
    <row r="162" spans="6:15" x14ac:dyDescent="0.3">
      <c r="F162"/>
      <c r="G162"/>
      <c r="H162"/>
      <c r="I162"/>
      <c r="J162"/>
      <c r="K162"/>
      <c r="L162"/>
      <c r="M162"/>
      <c r="N162"/>
      <c r="O162"/>
    </row>
    <row r="163" spans="6:15" x14ac:dyDescent="0.3">
      <c r="F163"/>
      <c r="G163"/>
      <c r="H163"/>
      <c r="I163"/>
      <c r="J163"/>
      <c r="K163"/>
      <c r="L163"/>
      <c r="M163"/>
      <c r="N163"/>
      <c r="O163"/>
    </row>
    <row r="164" spans="6:15" x14ac:dyDescent="0.3">
      <c r="F164"/>
      <c r="G164"/>
      <c r="H164"/>
      <c r="I164"/>
      <c r="J164"/>
      <c r="K164"/>
      <c r="L164"/>
      <c r="M164"/>
      <c r="N164"/>
      <c r="O164"/>
    </row>
    <row r="165" spans="6:15" x14ac:dyDescent="0.3">
      <c r="F165"/>
      <c r="G165"/>
      <c r="H165"/>
      <c r="I165"/>
      <c r="J165"/>
      <c r="K165"/>
      <c r="L165"/>
      <c r="M165"/>
      <c r="N165"/>
      <c r="O165"/>
    </row>
    <row r="166" spans="6:15" x14ac:dyDescent="0.3">
      <c r="F166"/>
      <c r="G166"/>
      <c r="H166"/>
      <c r="I166"/>
      <c r="J166"/>
      <c r="K166"/>
      <c r="L166"/>
      <c r="M166"/>
      <c r="N166"/>
      <c r="O166"/>
    </row>
    <row r="167" spans="6:15" x14ac:dyDescent="0.3">
      <c r="F167"/>
      <c r="G167"/>
      <c r="H167"/>
      <c r="I167"/>
      <c r="J167"/>
      <c r="K167"/>
      <c r="L167"/>
      <c r="M167"/>
      <c r="N167"/>
      <c r="O167"/>
    </row>
    <row r="168" spans="6:15" x14ac:dyDescent="0.3">
      <c r="F168"/>
      <c r="G168"/>
      <c r="H168"/>
      <c r="I168"/>
      <c r="J168"/>
      <c r="K168"/>
      <c r="L168"/>
      <c r="M168"/>
      <c r="N168"/>
      <c r="O168"/>
    </row>
    <row r="169" spans="6:15" x14ac:dyDescent="0.3">
      <c r="F169"/>
      <c r="G169"/>
      <c r="H169"/>
      <c r="I169"/>
      <c r="J169"/>
      <c r="K169"/>
      <c r="L169"/>
      <c r="M169"/>
      <c r="N169"/>
      <c r="O169"/>
    </row>
    <row r="170" spans="6:15" x14ac:dyDescent="0.3">
      <c r="F170"/>
      <c r="G170"/>
      <c r="H170"/>
      <c r="I170"/>
      <c r="J170"/>
      <c r="K170"/>
      <c r="L170"/>
      <c r="M170"/>
      <c r="N170"/>
      <c r="O170"/>
    </row>
    <row r="171" spans="6:15" x14ac:dyDescent="0.3">
      <c r="F171"/>
      <c r="G171"/>
      <c r="H171"/>
      <c r="I171"/>
      <c r="J171"/>
      <c r="K171"/>
      <c r="L171"/>
      <c r="M171"/>
      <c r="N171"/>
      <c r="O171"/>
    </row>
    <row r="172" spans="6:15" x14ac:dyDescent="0.3">
      <c r="F172"/>
      <c r="G172"/>
      <c r="H172"/>
      <c r="I172"/>
      <c r="J172"/>
      <c r="K172"/>
      <c r="L172"/>
      <c r="M172"/>
      <c r="N172"/>
      <c r="O172"/>
    </row>
    <row r="173" spans="6:15" x14ac:dyDescent="0.3">
      <c r="F173"/>
      <c r="G173"/>
      <c r="H173"/>
      <c r="I173"/>
      <c r="J173"/>
      <c r="K173"/>
      <c r="L173"/>
      <c r="M173"/>
      <c r="N173"/>
      <c r="O173"/>
    </row>
    <row r="174" spans="6:15" x14ac:dyDescent="0.3">
      <c r="F174"/>
      <c r="G174"/>
      <c r="H174"/>
      <c r="I174"/>
      <c r="J174"/>
      <c r="K174"/>
      <c r="L174"/>
      <c r="M174"/>
      <c r="N174"/>
      <c r="O174"/>
    </row>
    <row r="175" spans="6:15" x14ac:dyDescent="0.3">
      <c r="F175"/>
      <c r="G175"/>
      <c r="H175"/>
      <c r="I175"/>
      <c r="J175"/>
      <c r="K175"/>
      <c r="L175"/>
      <c r="M175"/>
      <c r="N175"/>
      <c r="O175"/>
    </row>
    <row r="176" spans="6:15" x14ac:dyDescent="0.3">
      <c r="F176"/>
      <c r="G176"/>
      <c r="H176"/>
      <c r="I176"/>
      <c r="J176"/>
      <c r="K176"/>
      <c r="L176"/>
      <c r="M176"/>
      <c r="N176"/>
      <c r="O176"/>
    </row>
    <row r="177" spans="6:15" x14ac:dyDescent="0.3">
      <c r="F177"/>
      <c r="G177"/>
      <c r="H177"/>
      <c r="I177"/>
      <c r="J177"/>
      <c r="K177"/>
      <c r="L177"/>
      <c r="M177"/>
      <c r="N177"/>
      <c r="O177"/>
    </row>
    <row r="178" spans="6:15" x14ac:dyDescent="0.3">
      <c r="F178"/>
      <c r="G178"/>
      <c r="H178"/>
      <c r="I178"/>
      <c r="J178"/>
      <c r="K178"/>
      <c r="L178"/>
      <c r="M178"/>
      <c r="N178"/>
      <c r="O178"/>
    </row>
    <row r="179" spans="6:15" x14ac:dyDescent="0.3">
      <c r="F179"/>
      <c r="G179"/>
      <c r="H179"/>
      <c r="I179"/>
      <c r="J179"/>
      <c r="K179"/>
      <c r="L179"/>
      <c r="M179"/>
      <c r="N179"/>
      <c r="O179"/>
    </row>
    <row r="180" spans="6:15" x14ac:dyDescent="0.3">
      <c r="F180"/>
      <c r="G180"/>
      <c r="H180"/>
      <c r="I180"/>
      <c r="J180"/>
      <c r="K180"/>
      <c r="L180"/>
      <c r="M180"/>
      <c r="N180"/>
      <c r="O180"/>
    </row>
    <row r="181" spans="6:15" x14ac:dyDescent="0.3">
      <c r="F181"/>
      <c r="G181"/>
      <c r="H181"/>
      <c r="I181"/>
      <c r="J181"/>
      <c r="K181"/>
      <c r="L181"/>
      <c r="M181"/>
      <c r="N181"/>
      <c r="O181"/>
    </row>
    <row r="182" spans="6:15" x14ac:dyDescent="0.3">
      <c r="F182"/>
      <c r="G182"/>
      <c r="H182"/>
      <c r="I182"/>
      <c r="J182"/>
      <c r="K182"/>
      <c r="L182"/>
      <c r="M182"/>
      <c r="N182"/>
      <c r="O182"/>
    </row>
    <row r="183" spans="6:15" x14ac:dyDescent="0.3">
      <c r="F183"/>
      <c r="G183"/>
      <c r="H183"/>
      <c r="I183"/>
      <c r="J183"/>
      <c r="K183"/>
      <c r="L183"/>
      <c r="M183"/>
      <c r="N183"/>
      <c r="O183"/>
    </row>
    <row r="184" spans="6:15" x14ac:dyDescent="0.3">
      <c r="F184"/>
      <c r="G184"/>
      <c r="H184"/>
      <c r="I184"/>
      <c r="J184"/>
      <c r="K184"/>
      <c r="L184"/>
      <c r="M184"/>
      <c r="N184"/>
      <c r="O184"/>
    </row>
    <row r="185" spans="6:15" x14ac:dyDescent="0.3">
      <c r="F185"/>
      <c r="G185"/>
      <c r="H185"/>
      <c r="I185"/>
      <c r="J185"/>
      <c r="K185"/>
      <c r="L185"/>
      <c r="M185"/>
      <c r="N185"/>
      <c r="O185"/>
    </row>
    <row r="186" spans="6:15" x14ac:dyDescent="0.3">
      <c r="F186"/>
      <c r="G186"/>
      <c r="H186"/>
      <c r="I186"/>
      <c r="J186"/>
      <c r="K186"/>
      <c r="L186"/>
      <c r="M186"/>
      <c r="N186"/>
      <c r="O186"/>
    </row>
    <row r="187" spans="6:15" x14ac:dyDescent="0.3">
      <c r="F187"/>
      <c r="G187"/>
      <c r="H187"/>
      <c r="I187"/>
      <c r="J187"/>
      <c r="K187"/>
      <c r="L187"/>
      <c r="M187"/>
      <c r="N187"/>
      <c r="O187"/>
    </row>
    <row r="188" spans="6:15" x14ac:dyDescent="0.3">
      <c r="F188"/>
      <c r="G188"/>
      <c r="H188"/>
      <c r="I188"/>
      <c r="J188"/>
      <c r="K188"/>
      <c r="L188"/>
      <c r="M188"/>
      <c r="N188"/>
      <c r="O188"/>
    </row>
    <row r="189" spans="6:15" x14ac:dyDescent="0.3">
      <c r="F189"/>
      <c r="G189"/>
      <c r="H189"/>
      <c r="I189"/>
      <c r="J189"/>
      <c r="K189"/>
      <c r="L189"/>
      <c r="M189"/>
      <c r="N189"/>
      <c r="O189"/>
    </row>
    <row r="190" spans="6:15" x14ac:dyDescent="0.3">
      <c r="F190"/>
      <c r="G190"/>
      <c r="H190"/>
      <c r="I190"/>
      <c r="J190"/>
      <c r="K190"/>
      <c r="L190"/>
      <c r="M190"/>
      <c r="N190"/>
      <c r="O190"/>
    </row>
    <row r="191" spans="6:15" x14ac:dyDescent="0.3">
      <c r="F191"/>
      <c r="G191"/>
      <c r="H191"/>
      <c r="I191"/>
      <c r="J191"/>
      <c r="K191"/>
      <c r="L191"/>
      <c r="M191"/>
      <c r="N191"/>
      <c r="O191"/>
    </row>
    <row r="192" spans="6:15" x14ac:dyDescent="0.3">
      <c r="F192"/>
      <c r="G192"/>
      <c r="H192"/>
      <c r="I192"/>
      <c r="J192"/>
      <c r="K192"/>
      <c r="L192"/>
      <c r="M192"/>
      <c r="N192"/>
      <c r="O192"/>
    </row>
    <row r="193" spans="6:15" x14ac:dyDescent="0.3">
      <c r="F193"/>
      <c r="G193"/>
      <c r="H193"/>
      <c r="I193"/>
      <c r="J193"/>
      <c r="K193"/>
      <c r="L193"/>
      <c r="M193"/>
      <c r="N193"/>
      <c r="O193"/>
    </row>
    <row r="194" spans="6:15" x14ac:dyDescent="0.3">
      <c r="F194"/>
      <c r="G194"/>
      <c r="H194"/>
      <c r="I194"/>
      <c r="J194"/>
      <c r="K194"/>
      <c r="L194"/>
      <c r="M194"/>
      <c r="N194"/>
      <c r="O194"/>
    </row>
    <row r="195" spans="6:15" x14ac:dyDescent="0.3">
      <c r="F195"/>
      <c r="G195"/>
      <c r="H195"/>
      <c r="I195"/>
      <c r="J195"/>
      <c r="K195"/>
      <c r="L195"/>
      <c r="M195"/>
      <c r="N195"/>
      <c r="O195"/>
    </row>
    <row r="196" spans="6:15" x14ac:dyDescent="0.3">
      <c r="F196"/>
      <c r="G196"/>
      <c r="H196"/>
      <c r="I196"/>
      <c r="J196"/>
      <c r="K196"/>
      <c r="L196"/>
      <c r="M196"/>
      <c r="N196"/>
      <c r="O196"/>
    </row>
    <row r="197" spans="6:15" x14ac:dyDescent="0.3">
      <c r="F197"/>
      <c r="G197"/>
      <c r="H197"/>
      <c r="I197"/>
      <c r="J197"/>
      <c r="K197"/>
      <c r="L197"/>
      <c r="M197"/>
      <c r="N197"/>
      <c r="O197"/>
    </row>
    <row r="198" spans="6:15" x14ac:dyDescent="0.3">
      <c r="F198"/>
      <c r="G198"/>
      <c r="H198"/>
      <c r="I198"/>
      <c r="J198"/>
      <c r="K198"/>
      <c r="L198"/>
      <c r="M198"/>
      <c r="N198"/>
      <c r="O198"/>
    </row>
    <row r="199" spans="6:15" x14ac:dyDescent="0.3">
      <c r="F199"/>
      <c r="G199"/>
      <c r="H199"/>
      <c r="I199"/>
      <c r="J199"/>
      <c r="K199"/>
      <c r="L199"/>
      <c r="M199"/>
      <c r="N199"/>
      <c r="O199"/>
    </row>
    <row r="200" spans="6:15" x14ac:dyDescent="0.3">
      <c r="F200"/>
      <c r="G200"/>
      <c r="H200"/>
      <c r="I200"/>
      <c r="J200"/>
      <c r="K200"/>
      <c r="L200"/>
      <c r="M200"/>
      <c r="N200"/>
      <c r="O200"/>
    </row>
    <row r="201" spans="6:15" x14ac:dyDescent="0.3">
      <c r="F201"/>
      <c r="G201"/>
      <c r="H201"/>
      <c r="I201"/>
      <c r="J201"/>
      <c r="K201"/>
      <c r="L201"/>
      <c r="M201"/>
      <c r="N201"/>
      <c r="O201"/>
    </row>
    <row r="202" spans="6:15" x14ac:dyDescent="0.3">
      <c r="F202"/>
      <c r="G202"/>
      <c r="H202"/>
      <c r="I202"/>
      <c r="J202"/>
      <c r="K202"/>
      <c r="L202"/>
      <c r="M202"/>
      <c r="N202"/>
      <c r="O202"/>
    </row>
    <row r="203" spans="6:15" x14ac:dyDescent="0.3">
      <c r="F203"/>
      <c r="G203"/>
      <c r="H203"/>
      <c r="I203"/>
      <c r="J203"/>
      <c r="K203"/>
      <c r="L203"/>
      <c r="M203"/>
      <c r="N203"/>
      <c r="O203"/>
    </row>
    <row r="204" spans="6:15" x14ac:dyDescent="0.3">
      <c r="F204"/>
      <c r="G204"/>
      <c r="H204"/>
      <c r="I204"/>
      <c r="J204"/>
      <c r="K204"/>
      <c r="L204"/>
      <c r="M204"/>
      <c r="N204"/>
      <c r="O204"/>
    </row>
    <row r="205" spans="6:15" x14ac:dyDescent="0.3">
      <c r="F205"/>
      <c r="G205"/>
      <c r="H205"/>
      <c r="I205"/>
      <c r="J205"/>
      <c r="K205"/>
      <c r="L205"/>
      <c r="M205"/>
      <c r="N205"/>
      <c r="O205"/>
    </row>
    <row r="206" spans="6:15" x14ac:dyDescent="0.3">
      <c r="F206"/>
      <c r="G206"/>
      <c r="H206"/>
      <c r="I206"/>
      <c r="J206"/>
      <c r="K206"/>
      <c r="L206"/>
      <c r="M206"/>
      <c r="N206"/>
      <c r="O206"/>
    </row>
    <row r="207" spans="6:15" x14ac:dyDescent="0.3">
      <c r="F207"/>
      <c r="G207"/>
      <c r="H207"/>
      <c r="I207"/>
      <c r="J207"/>
      <c r="K207"/>
      <c r="L207"/>
      <c r="M207"/>
      <c r="N207"/>
      <c r="O207"/>
    </row>
    <row r="208" spans="6:15" x14ac:dyDescent="0.3">
      <c r="F208"/>
      <c r="G208"/>
      <c r="H208"/>
      <c r="I208"/>
      <c r="J208"/>
      <c r="K208"/>
      <c r="L208"/>
      <c r="M208"/>
      <c r="N208"/>
      <c r="O208"/>
    </row>
    <row r="209" spans="6:15" x14ac:dyDescent="0.3">
      <c r="F209"/>
      <c r="G209"/>
      <c r="H209"/>
      <c r="I209"/>
      <c r="J209"/>
      <c r="K209"/>
      <c r="L209"/>
      <c r="M209"/>
      <c r="N209"/>
      <c r="O209"/>
    </row>
    <row r="210" spans="6:15" x14ac:dyDescent="0.3">
      <c r="F210"/>
      <c r="G210"/>
      <c r="H210"/>
      <c r="I210"/>
      <c r="J210"/>
      <c r="K210"/>
      <c r="L210"/>
      <c r="M210"/>
      <c r="N210"/>
      <c r="O210"/>
    </row>
    <row r="211" spans="6:15" x14ac:dyDescent="0.3">
      <c r="F211"/>
      <c r="G211"/>
      <c r="H211"/>
      <c r="I211"/>
      <c r="J211"/>
      <c r="K211"/>
      <c r="L211"/>
      <c r="M211"/>
      <c r="N211"/>
      <c r="O211"/>
    </row>
    <row r="212" spans="6:15" x14ac:dyDescent="0.3">
      <c r="F212"/>
      <c r="G212"/>
      <c r="H212"/>
      <c r="I212"/>
      <c r="J212"/>
      <c r="K212"/>
      <c r="L212"/>
      <c r="M212"/>
      <c r="N212"/>
      <c r="O212"/>
    </row>
    <row r="213" spans="6:15" x14ac:dyDescent="0.3">
      <c r="F213"/>
      <c r="G213"/>
      <c r="H213"/>
      <c r="I213"/>
      <c r="J213"/>
      <c r="K213"/>
      <c r="L213"/>
      <c r="M213"/>
      <c r="N213"/>
      <c r="O213"/>
    </row>
    <row r="214" spans="6:15" x14ac:dyDescent="0.3">
      <c r="F214"/>
      <c r="G214"/>
      <c r="H214"/>
      <c r="I214"/>
      <c r="J214"/>
      <c r="K214"/>
      <c r="L214"/>
      <c r="M214"/>
      <c r="N214"/>
      <c r="O214"/>
    </row>
    <row r="215" spans="6:15" x14ac:dyDescent="0.3">
      <c r="F215"/>
      <c r="G215"/>
      <c r="H215"/>
      <c r="I215"/>
      <c r="J215"/>
      <c r="K215"/>
      <c r="L215"/>
      <c r="M215"/>
      <c r="N215"/>
      <c r="O215"/>
    </row>
    <row r="216" spans="6:15" x14ac:dyDescent="0.3">
      <c r="F216"/>
      <c r="G216"/>
      <c r="H216"/>
      <c r="I216"/>
      <c r="J216"/>
      <c r="K216"/>
      <c r="L216"/>
      <c r="M216"/>
      <c r="N216"/>
      <c r="O216"/>
    </row>
    <row r="217" spans="6:15" x14ac:dyDescent="0.3">
      <c r="F217"/>
      <c r="G217"/>
      <c r="H217"/>
      <c r="I217"/>
      <c r="J217"/>
      <c r="K217"/>
      <c r="L217"/>
      <c r="M217"/>
      <c r="N217"/>
      <c r="O217"/>
    </row>
    <row r="218" spans="6:15" x14ac:dyDescent="0.3">
      <c r="F218"/>
      <c r="G218"/>
      <c r="H218"/>
      <c r="I218"/>
      <c r="J218"/>
      <c r="K218"/>
      <c r="L218"/>
      <c r="M218"/>
      <c r="N218"/>
      <c r="O218"/>
    </row>
    <row r="219" spans="6:15" x14ac:dyDescent="0.3">
      <c r="F219"/>
      <c r="G219"/>
      <c r="H219"/>
      <c r="I219"/>
      <c r="J219"/>
      <c r="K219"/>
      <c r="L219"/>
      <c r="M219"/>
      <c r="N219"/>
      <c r="O219"/>
    </row>
    <row r="220" spans="6:15" x14ac:dyDescent="0.3">
      <c r="F220"/>
      <c r="G220"/>
      <c r="H220"/>
      <c r="I220"/>
      <c r="J220"/>
      <c r="K220"/>
      <c r="L220"/>
      <c r="M220"/>
      <c r="N220"/>
      <c r="O220"/>
    </row>
    <row r="221" spans="6:15" x14ac:dyDescent="0.3">
      <c r="F221"/>
      <c r="G221"/>
      <c r="H221"/>
      <c r="I221"/>
      <c r="J221"/>
      <c r="K221"/>
      <c r="L221"/>
      <c r="M221"/>
      <c r="N221"/>
      <c r="O221"/>
    </row>
    <row r="222" spans="6:15" x14ac:dyDescent="0.3">
      <c r="F222"/>
      <c r="G222"/>
      <c r="H222"/>
      <c r="I222"/>
      <c r="J222"/>
      <c r="K222"/>
      <c r="L222"/>
      <c r="M222"/>
      <c r="N222"/>
      <c r="O222"/>
    </row>
    <row r="223" spans="6:15" x14ac:dyDescent="0.3">
      <c r="F223"/>
      <c r="G223"/>
      <c r="H223"/>
      <c r="I223"/>
      <c r="J223"/>
      <c r="K223"/>
      <c r="L223"/>
      <c r="M223"/>
      <c r="N223"/>
      <c r="O223"/>
    </row>
    <row r="224" spans="6:15" x14ac:dyDescent="0.3">
      <c r="F224"/>
      <c r="G224"/>
      <c r="H224"/>
      <c r="I224"/>
      <c r="J224"/>
      <c r="K224"/>
      <c r="L224"/>
      <c r="M224"/>
      <c r="N224"/>
      <c r="O224"/>
    </row>
    <row r="225" spans="6:15" x14ac:dyDescent="0.3">
      <c r="F225"/>
      <c r="G225"/>
      <c r="H225"/>
      <c r="I225"/>
      <c r="J225"/>
      <c r="K225"/>
      <c r="L225"/>
      <c r="M225"/>
      <c r="N225"/>
      <c r="O225"/>
    </row>
    <row r="226" spans="6:15" x14ac:dyDescent="0.3">
      <c r="F226"/>
      <c r="G226"/>
      <c r="H226"/>
      <c r="I226"/>
      <c r="J226"/>
      <c r="K226"/>
      <c r="L226"/>
      <c r="M226"/>
      <c r="N226"/>
      <c r="O226"/>
    </row>
    <row r="227" spans="6:15" x14ac:dyDescent="0.3">
      <c r="F227"/>
      <c r="G227"/>
      <c r="H227"/>
      <c r="I227"/>
      <c r="J227"/>
      <c r="K227"/>
      <c r="L227"/>
      <c r="M227"/>
      <c r="N227"/>
      <c r="O227"/>
    </row>
    <row r="228" spans="6:15" x14ac:dyDescent="0.3">
      <c r="F228"/>
      <c r="G228"/>
      <c r="H228"/>
      <c r="I228"/>
      <c r="J228"/>
      <c r="K228"/>
      <c r="L228"/>
      <c r="M228"/>
      <c r="N228"/>
      <c r="O228"/>
    </row>
    <row r="229" spans="6:15" x14ac:dyDescent="0.3">
      <c r="F229"/>
      <c r="G229"/>
      <c r="H229"/>
      <c r="I229"/>
      <c r="J229"/>
      <c r="K229"/>
      <c r="L229"/>
      <c r="M229"/>
      <c r="N229"/>
      <c r="O229"/>
    </row>
    <row r="230" spans="6:15" x14ac:dyDescent="0.3">
      <c r="F230"/>
      <c r="G230"/>
      <c r="H230"/>
      <c r="I230"/>
      <c r="J230"/>
      <c r="K230"/>
      <c r="L230"/>
      <c r="M230"/>
      <c r="N230"/>
      <c r="O230"/>
    </row>
    <row r="231" spans="6:15" x14ac:dyDescent="0.3">
      <c r="F231"/>
      <c r="G231"/>
      <c r="H231"/>
      <c r="I231"/>
      <c r="J231"/>
      <c r="K231"/>
      <c r="L231"/>
      <c r="M231"/>
      <c r="N231"/>
      <c r="O231"/>
    </row>
    <row r="232" spans="6:15" x14ac:dyDescent="0.3">
      <c r="F232"/>
      <c r="G232"/>
      <c r="H232"/>
      <c r="I232"/>
      <c r="J232"/>
      <c r="K232"/>
      <c r="L232"/>
      <c r="M232"/>
      <c r="N232"/>
      <c r="O232"/>
    </row>
    <row r="233" spans="6:15" x14ac:dyDescent="0.3">
      <c r="F233"/>
      <c r="G233"/>
      <c r="H233"/>
      <c r="I233"/>
      <c r="J233"/>
      <c r="K233"/>
      <c r="L233"/>
      <c r="M233"/>
      <c r="N233"/>
      <c r="O233"/>
    </row>
    <row r="234" spans="6:15" x14ac:dyDescent="0.3">
      <c r="F234"/>
      <c r="G234"/>
      <c r="H234"/>
      <c r="I234"/>
      <c r="J234"/>
      <c r="K234"/>
      <c r="L234"/>
      <c r="M234"/>
      <c r="N234"/>
      <c r="O234"/>
    </row>
    <row r="235" spans="6:15" x14ac:dyDescent="0.3">
      <c r="F235"/>
      <c r="G235"/>
      <c r="H235"/>
      <c r="I235"/>
      <c r="J235"/>
      <c r="K235"/>
      <c r="L235"/>
      <c r="M235"/>
      <c r="N235"/>
      <c r="O235"/>
    </row>
    <row r="236" spans="6:15" x14ac:dyDescent="0.3">
      <c r="F236"/>
      <c r="G236"/>
      <c r="H236"/>
      <c r="I236"/>
      <c r="J236"/>
      <c r="K236"/>
      <c r="L236"/>
      <c r="M236"/>
      <c r="N236"/>
      <c r="O236"/>
    </row>
    <row r="237" spans="6:15" x14ac:dyDescent="0.3">
      <c r="F237"/>
      <c r="G237"/>
      <c r="H237"/>
      <c r="I237"/>
      <c r="J237"/>
      <c r="K237"/>
      <c r="L237"/>
      <c r="M237"/>
      <c r="N237"/>
      <c r="O237"/>
    </row>
    <row r="238" spans="6:15" x14ac:dyDescent="0.3">
      <c r="F238"/>
      <c r="G238"/>
      <c r="H238"/>
      <c r="I238"/>
      <c r="J238"/>
      <c r="K238"/>
      <c r="L238"/>
      <c r="M238"/>
      <c r="N238"/>
      <c r="O238"/>
    </row>
    <row r="239" spans="6:15" x14ac:dyDescent="0.3">
      <c r="F239"/>
      <c r="G239"/>
      <c r="H239"/>
      <c r="I239"/>
      <c r="J239"/>
      <c r="K239"/>
      <c r="L239"/>
      <c r="M239"/>
      <c r="N239"/>
      <c r="O239"/>
    </row>
    <row r="240" spans="6:15" x14ac:dyDescent="0.3">
      <c r="F240"/>
      <c r="G240"/>
      <c r="H240"/>
      <c r="I240"/>
      <c r="J240"/>
      <c r="K240"/>
      <c r="L240"/>
      <c r="M240"/>
      <c r="N240"/>
      <c r="O240"/>
    </row>
    <row r="241" spans="6:15" x14ac:dyDescent="0.3">
      <c r="F241"/>
      <c r="G241"/>
      <c r="H241"/>
      <c r="I241"/>
      <c r="J241"/>
      <c r="K241"/>
      <c r="L241"/>
      <c r="M241"/>
      <c r="N241"/>
      <c r="O241"/>
    </row>
    <row r="242" spans="6:15" x14ac:dyDescent="0.3">
      <c r="F242"/>
      <c r="G242"/>
      <c r="H242"/>
      <c r="I242"/>
      <c r="J242"/>
      <c r="K242"/>
      <c r="L242"/>
      <c r="M242"/>
      <c r="N242"/>
      <c r="O242"/>
    </row>
    <row r="243" spans="6:15" x14ac:dyDescent="0.3">
      <c r="F243"/>
      <c r="G243"/>
      <c r="H243"/>
      <c r="I243"/>
      <c r="J243"/>
      <c r="K243"/>
      <c r="L243"/>
      <c r="M243"/>
      <c r="N243"/>
      <c r="O243"/>
    </row>
    <row r="244" spans="6:15" x14ac:dyDescent="0.3">
      <c r="F244"/>
      <c r="G244"/>
      <c r="H244"/>
      <c r="I244"/>
      <c r="J244"/>
      <c r="K244"/>
      <c r="L244"/>
      <c r="M244"/>
      <c r="N244"/>
      <c r="O244"/>
    </row>
    <row r="245" spans="6:15" x14ac:dyDescent="0.3">
      <c r="F245"/>
      <c r="G245"/>
      <c r="H245"/>
      <c r="I245"/>
      <c r="J245"/>
      <c r="K245"/>
      <c r="L245"/>
      <c r="M245"/>
      <c r="N245"/>
      <c r="O245"/>
    </row>
    <row r="246" spans="6:15" x14ac:dyDescent="0.3">
      <c r="F246"/>
      <c r="G246"/>
      <c r="H246"/>
      <c r="I246"/>
      <c r="J246"/>
      <c r="K246"/>
      <c r="L246"/>
      <c r="M246"/>
      <c r="N246"/>
      <c r="O246"/>
    </row>
    <row r="247" spans="6:15" x14ac:dyDescent="0.3">
      <c r="F247"/>
      <c r="G247"/>
      <c r="H247"/>
      <c r="I247"/>
      <c r="J247"/>
      <c r="K247"/>
      <c r="L247"/>
      <c r="M247"/>
      <c r="N247"/>
      <c r="O247"/>
    </row>
    <row r="248" spans="6:15" x14ac:dyDescent="0.3">
      <c r="F248"/>
      <c r="G248"/>
      <c r="H248"/>
      <c r="I248"/>
      <c r="J248"/>
      <c r="K248"/>
      <c r="L248"/>
      <c r="M248"/>
      <c r="N248"/>
      <c r="O248"/>
    </row>
    <row r="249" spans="6:15" x14ac:dyDescent="0.3">
      <c r="F249"/>
      <c r="G249"/>
      <c r="H249"/>
      <c r="I249"/>
      <c r="J249"/>
      <c r="K249"/>
      <c r="L249"/>
      <c r="M249"/>
      <c r="N249"/>
      <c r="O249"/>
    </row>
    <row r="250" spans="6:15" x14ac:dyDescent="0.3">
      <c r="F250"/>
      <c r="G250"/>
      <c r="H250"/>
      <c r="I250"/>
      <c r="J250"/>
      <c r="K250"/>
      <c r="L250"/>
      <c r="M250"/>
      <c r="N250"/>
      <c r="O250"/>
    </row>
    <row r="251" spans="6:15" x14ac:dyDescent="0.3">
      <c r="F251"/>
      <c r="G251"/>
      <c r="H251"/>
      <c r="I251"/>
      <c r="J251"/>
      <c r="K251"/>
      <c r="L251"/>
      <c r="M251"/>
      <c r="N251"/>
      <c r="O251"/>
    </row>
    <row r="252" spans="6:15" x14ac:dyDescent="0.3">
      <c r="F252"/>
      <c r="G252"/>
      <c r="H252"/>
      <c r="I252"/>
      <c r="J252"/>
      <c r="K252"/>
      <c r="L252"/>
      <c r="M252"/>
      <c r="N252"/>
      <c r="O252"/>
    </row>
    <row r="253" spans="6:15" x14ac:dyDescent="0.3">
      <c r="F253"/>
      <c r="G253"/>
      <c r="H253"/>
      <c r="I253"/>
      <c r="J253"/>
      <c r="K253"/>
      <c r="L253"/>
      <c r="M253"/>
      <c r="N253"/>
      <c r="O253"/>
    </row>
    <row r="254" spans="6:15" x14ac:dyDescent="0.3">
      <c r="F254"/>
      <c r="G254"/>
      <c r="H254"/>
      <c r="I254"/>
      <c r="J254"/>
      <c r="K254"/>
      <c r="L254"/>
      <c r="M254"/>
      <c r="N254"/>
      <c r="O254"/>
    </row>
    <row r="255" spans="6:15" x14ac:dyDescent="0.3">
      <c r="F255"/>
      <c r="G255"/>
      <c r="H255"/>
      <c r="I255"/>
      <c r="J255"/>
      <c r="K255"/>
      <c r="L255"/>
      <c r="M255"/>
      <c r="N255"/>
      <c r="O255"/>
    </row>
    <row r="256" spans="6:15" x14ac:dyDescent="0.3">
      <c r="F256"/>
      <c r="G256"/>
      <c r="H256"/>
      <c r="I256"/>
      <c r="J256"/>
      <c r="K256"/>
      <c r="L256"/>
      <c r="M256"/>
      <c r="N256"/>
      <c r="O256"/>
    </row>
    <row r="257" spans="6:15" x14ac:dyDescent="0.3">
      <c r="F257"/>
      <c r="G257"/>
      <c r="H257"/>
      <c r="I257"/>
      <c r="J257"/>
      <c r="K257"/>
      <c r="L257"/>
      <c r="M257"/>
      <c r="N257"/>
      <c r="O257"/>
    </row>
    <row r="258" spans="6:15" x14ac:dyDescent="0.3">
      <c r="F258"/>
      <c r="G258"/>
      <c r="H258"/>
      <c r="I258"/>
      <c r="J258"/>
      <c r="K258"/>
      <c r="L258"/>
      <c r="M258"/>
      <c r="N258"/>
      <c r="O258"/>
    </row>
    <row r="259" spans="6:15" x14ac:dyDescent="0.3">
      <c r="F259"/>
      <c r="G259"/>
      <c r="H259"/>
      <c r="I259"/>
      <c r="J259"/>
      <c r="K259"/>
      <c r="L259"/>
      <c r="M259"/>
      <c r="N259"/>
      <c r="O259"/>
    </row>
    <row r="260" spans="6:15" x14ac:dyDescent="0.3">
      <c r="F260"/>
      <c r="G260"/>
      <c r="H260"/>
      <c r="I260"/>
      <c r="J260"/>
      <c r="K260"/>
      <c r="L260"/>
      <c r="M260"/>
      <c r="N260"/>
      <c r="O260"/>
    </row>
    <row r="261" spans="6:15" x14ac:dyDescent="0.3">
      <c r="F261"/>
      <c r="G261"/>
      <c r="H261"/>
      <c r="I261"/>
      <c r="J261"/>
      <c r="K261"/>
      <c r="L261"/>
      <c r="M261"/>
      <c r="N261"/>
      <c r="O261"/>
    </row>
    <row r="262" spans="6:15" x14ac:dyDescent="0.3">
      <c r="F262"/>
      <c r="G262"/>
      <c r="H262"/>
      <c r="I262"/>
      <c r="J262"/>
      <c r="K262"/>
      <c r="L262"/>
      <c r="M262"/>
      <c r="N262"/>
      <c r="O262"/>
    </row>
    <row r="263" spans="6:15" x14ac:dyDescent="0.3">
      <c r="F263"/>
      <c r="G263"/>
      <c r="H263"/>
      <c r="I263"/>
      <c r="J263"/>
      <c r="K263"/>
      <c r="L263"/>
      <c r="M263"/>
      <c r="N263"/>
      <c r="O263"/>
    </row>
    <row r="264" spans="6:15" x14ac:dyDescent="0.3">
      <c r="F264"/>
      <c r="G264"/>
      <c r="H264"/>
      <c r="I264"/>
      <c r="J264"/>
      <c r="K264"/>
      <c r="L264"/>
      <c r="M264"/>
      <c r="N264"/>
      <c r="O264"/>
    </row>
    <row r="265" spans="6:15" x14ac:dyDescent="0.3">
      <c r="F265"/>
      <c r="G265"/>
      <c r="H265"/>
      <c r="I265"/>
      <c r="J265"/>
      <c r="K265"/>
      <c r="L265"/>
      <c r="M265"/>
      <c r="N265"/>
      <c r="O265"/>
    </row>
    <row r="266" spans="6:15" x14ac:dyDescent="0.3">
      <c r="F266"/>
      <c r="G266"/>
      <c r="H266"/>
      <c r="I266"/>
      <c r="J266"/>
      <c r="K266"/>
      <c r="L266"/>
      <c r="M266"/>
      <c r="N266"/>
      <c r="O266"/>
    </row>
    <row r="267" spans="6:15" x14ac:dyDescent="0.3">
      <c r="F267"/>
      <c r="G267"/>
      <c r="H267"/>
      <c r="I267"/>
      <c r="J267"/>
      <c r="K267"/>
      <c r="L267"/>
      <c r="M267"/>
      <c r="N267"/>
      <c r="O267"/>
    </row>
    <row r="268" spans="6:15" x14ac:dyDescent="0.3">
      <c r="F268"/>
      <c r="G268"/>
      <c r="H268"/>
      <c r="I268"/>
      <c r="J268"/>
      <c r="K268"/>
      <c r="L268"/>
      <c r="M268"/>
      <c r="N268"/>
      <c r="O268"/>
    </row>
    <row r="269" spans="6:15" x14ac:dyDescent="0.3">
      <c r="F269"/>
      <c r="G269"/>
      <c r="H269"/>
      <c r="I269"/>
      <c r="J269"/>
      <c r="K269"/>
      <c r="L269"/>
      <c r="M269"/>
      <c r="N269"/>
      <c r="O269"/>
    </row>
    <row r="270" spans="6:15" x14ac:dyDescent="0.3">
      <c r="F270"/>
      <c r="G270"/>
      <c r="H270"/>
      <c r="I270"/>
      <c r="J270"/>
      <c r="K270"/>
      <c r="L270"/>
      <c r="M270"/>
      <c r="N270"/>
      <c r="O270"/>
    </row>
    <row r="271" spans="6:15" x14ac:dyDescent="0.3">
      <c r="F271"/>
      <c r="G271"/>
      <c r="H271"/>
      <c r="I271"/>
      <c r="J271"/>
      <c r="K271"/>
      <c r="L271"/>
      <c r="M271"/>
      <c r="N271"/>
      <c r="O271"/>
    </row>
    <row r="272" spans="6:15" x14ac:dyDescent="0.3">
      <c r="F272"/>
      <c r="G272"/>
      <c r="H272"/>
      <c r="I272"/>
      <c r="J272"/>
      <c r="K272"/>
      <c r="L272"/>
      <c r="M272"/>
      <c r="N272"/>
      <c r="O272"/>
    </row>
    <row r="273" spans="6:15" x14ac:dyDescent="0.3">
      <c r="F273"/>
      <c r="G273"/>
      <c r="H273"/>
      <c r="I273"/>
      <c r="J273"/>
      <c r="K273"/>
      <c r="L273"/>
      <c r="M273"/>
      <c r="N273"/>
      <c r="O273"/>
    </row>
    <row r="274" spans="6:15" x14ac:dyDescent="0.3">
      <c r="F274"/>
      <c r="G274"/>
      <c r="H274"/>
      <c r="I274"/>
      <c r="J274"/>
      <c r="K274"/>
      <c r="L274"/>
      <c r="M274"/>
      <c r="N274"/>
      <c r="O274"/>
    </row>
    <row r="275" spans="6:15" x14ac:dyDescent="0.3">
      <c r="F275"/>
      <c r="G275"/>
      <c r="H275"/>
      <c r="I275"/>
      <c r="J275"/>
      <c r="K275"/>
      <c r="L275"/>
      <c r="M275"/>
      <c r="N275"/>
      <c r="O275"/>
    </row>
    <row r="276" spans="6:15" x14ac:dyDescent="0.3">
      <c r="F276"/>
      <c r="G276"/>
      <c r="H276"/>
      <c r="I276"/>
      <c r="J276"/>
      <c r="K276"/>
      <c r="L276"/>
      <c r="M276"/>
      <c r="N276"/>
      <c r="O276"/>
    </row>
    <row r="277" spans="6:15" x14ac:dyDescent="0.3">
      <c r="F277"/>
      <c r="G277"/>
      <c r="H277"/>
      <c r="I277"/>
      <c r="J277"/>
      <c r="K277"/>
      <c r="L277"/>
      <c r="M277"/>
      <c r="N277"/>
      <c r="O277"/>
    </row>
    <row r="278" spans="6:15" x14ac:dyDescent="0.3">
      <c r="F278"/>
      <c r="G278"/>
      <c r="H278"/>
      <c r="I278"/>
      <c r="J278"/>
      <c r="K278"/>
      <c r="L278"/>
      <c r="M278"/>
      <c r="N278"/>
      <c r="O278"/>
    </row>
    <row r="279" spans="6:15" x14ac:dyDescent="0.3">
      <c r="F279"/>
      <c r="G279"/>
      <c r="H279"/>
      <c r="I279"/>
      <c r="J279"/>
      <c r="K279"/>
      <c r="L279"/>
      <c r="M279"/>
      <c r="N279"/>
      <c r="O279"/>
    </row>
    <row r="280" spans="6:15" x14ac:dyDescent="0.3">
      <c r="F280"/>
      <c r="G280"/>
      <c r="H280"/>
      <c r="I280"/>
      <c r="J280"/>
      <c r="K280"/>
      <c r="L280"/>
      <c r="M280"/>
      <c r="N280"/>
      <c r="O280"/>
    </row>
    <row r="281" spans="6:15" x14ac:dyDescent="0.3">
      <c r="F281"/>
      <c r="G281"/>
      <c r="H281"/>
      <c r="I281"/>
      <c r="J281"/>
      <c r="K281"/>
      <c r="L281"/>
      <c r="M281"/>
      <c r="N281"/>
      <c r="O281"/>
    </row>
    <row r="282" spans="6:15" x14ac:dyDescent="0.3">
      <c r="F282"/>
      <c r="G282"/>
      <c r="H282"/>
      <c r="I282"/>
      <c r="J282"/>
      <c r="K282"/>
      <c r="L282"/>
      <c r="M282"/>
      <c r="N282"/>
      <c r="O282"/>
    </row>
    <row r="283" spans="6:15" x14ac:dyDescent="0.3">
      <c r="F283"/>
      <c r="G283"/>
      <c r="H283"/>
      <c r="I283"/>
      <c r="J283"/>
      <c r="K283"/>
      <c r="L283"/>
      <c r="M283"/>
      <c r="N283"/>
      <c r="O283"/>
    </row>
    <row r="284" spans="6:15" x14ac:dyDescent="0.3">
      <c r="F284"/>
      <c r="G284"/>
      <c r="H284"/>
      <c r="I284"/>
      <c r="J284"/>
      <c r="K284"/>
      <c r="L284"/>
      <c r="M284"/>
      <c r="N284"/>
      <c r="O284"/>
    </row>
    <row r="285" spans="6:15" x14ac:dyDescent="0.3">
      <c r="F285"/>
      <c r="G285"/>
      <c r="H285"/>
      <c r="I285"/>
      <c r="J285"/>
      <c r="K285"/>
      <c r="L285"/>
      <c r="M285"/>
      <c r="N285"/>
      <c r="O285"/>
    </row>
    <row r="286" spans="6:15" x14ac:dyDescent="0.3">
      <c r="F286"/>
      <c r="G286"/>
      <c r="H286"/>
      <c r="I286"/>
      <c r="J286"/>
      <c r="K286"/>
      <c r="L286"/>
      <c r="M286"/>
      <c r="N286"/>
      <c r="O286"/>
    </row>
    <row r="287" spans="6:15" x14ac:dyDescent="0.3">
      <c r="F287"/>
      <c r="G287"/>
      <c r="H287"/>
      <c r="I287"/>
      <c r="J287"/>
      <c r="K287"/>
      <c r="L287"/>
      <c r="M287"/>
      <c r="N287"/>
      <c r="O287"/>
    </row>
    <row r="288" spans="6:15" x14ac:dyDescent="0.3">
      <c r="F288"/>
      <c r="G288"/>
      <c r="H288"/>
      <c r="I288"/>
      <c r="J288"/>
      <c r="K288"/>
      <c r="L288"/>
      <c r="M288"/>
      <c r="N288"/>
      <c r="O288"/>
    </row>
    <row r="289" spans="6:15" x14ac:dyDescent="0.3">
      <c r="F289"/>
      <c r="G289"/>
      <c r="H289"/>
      <c r="I289"/>
      <c r="J289"/>
      <c r="K289"/>
      <c r="L289"/>
      <c r="M289"/>
      <c r="N289"/>
      <c r="O289"/>
    </row>
    <row r="290" spans="6:15" x14ac:dyDescent="0.3">
      <c r="F290"/>
      <c r="G290"/>
      <c r="H290"/>
      <c r="I290"/>
      <c r="J290"/>
      <c r="K290"/>
      <c r="L290"/>
      <c r="M290"/>
      <c r="N290"/>
      <c r="O290"/>
    </row>
    <row r="291" spans="6:15" x14ac:dyDescent="0.3">
      <c r="F291"/>
      <c r="G291"/>
      <c r="H291"/>
      <c r="I291"/>
      <c r="J291"/>
      <c r="K291"/>
      <c r="L291"/>
      <c r="M291"/>
      <c r="N291"/>
      <c r="O291"/>
    </row>
    <row r="292" spans="6:15" x14ac:dyDescent="0.3">
      <c r="F292"/>
      <c r="G292"/>
      <c r="H292"/>
      <c r="I292"/>
      <c r="J292"/>
      <c r="K292"/>
      <c r="L292"/>
      <c r="M292"/>
      <c r="N292"/>
      <c r="O292"/>
    </row>
    <row r="293" spans="6:15" x14ac:dyDescent="0.3">
      <c r="F293"/>
      <c r="G293"/>
      <c r="H293"/>
      <c r="I293"/>
      <c r="J293"/>
      <c r="K293"/>
      <c r="L293"/>
      <c r="M293"/>
      <c r="N293"/>
      <c r="O293"/>
    </row>
    <row r="294" spans="6:15" x14ac:dyDescent="0.3">
      <c r="F294"/>
      <c r="G294"/>
      <c r="H294"/>
      <c r="I294"/>
      <c r="J294"/>
      <c r="K294"/>
      <c r="L294"/>
      <c r="M294"/>
      <c r="N294"/>
      <c r="O294"/>
    </row>
    <row r="295" spans="6:15" x14ac:dyDescent="0.3">
      <c r="F295"/>
      <c r="G295"/>
      <c r="H295"/>
      <c r="I295"/>
      <c r="J295"/>
      <c r="K295"/>
      <c r="L295"/>
      <c r="M295"/>
      <c r="N295"/>
      <c r="O295"/>
    </row>
    <row r="296" spans="6:15" x14ac:dyDescent="0.3">
      <c r="F296"/>
      <c r="G296"/>
      <c r="H296"/>
      <c r="I296"/>
      <c r="J296"/>
      <c r="K296"/>
      <c r="L296"/>
      <c r="M296"/>
      <c r="N296"/>
      <c r="O296"/>
    </row>
    <row r="297" spans="6:15" x14ac:dyDescent="0.3">
      <c r="F297"/>
      <c r="G297"/>
      <c r="H297"/>
      <c r="I297"/>
      <c r="J297"/>
      <c r="K297"/>
      <c r="L297"/>
      <c r="M297"/>
      <c r="N297"/>
      <c r="O297"/>
    </row>
    <row r="298" spans="6:15" x14ac:dyDescent="0.3">
      <c r="F298"/>
      <c r="G298"/>
      <c r="H298"/>
      <c r="I298"/>
      <c r="J298"/>
      <c r="K298"/>
      <c r="L298"/>
      <c r="M298"/>
      <c r="N298"/>
      <c r="O298"/>
    </row>
    <row r="299" spans="6:15" x14ac:dyDescent="0.3">
      <c r="F299"/>
      <c r="G299"/>
      <c r="H299"/>
      <c r="I299"/>
      <c r="J299"/>
      <c r="K299"/>
      <c r="L299"/>
      <c r="M299"/>
      <c r="N299"/>
      <c r="O299"/>
    </row>
    <row r="300" spans="6:15" x14ac:dyDescent="0.3">
      <c r="F300"/>
      <c r="G300"/>
      <c r="H300"/>
      <c r="I300"/>
      <c r="J300"/>
      <c r="K300"/>
      <c r="L300"/>
      <c r="M300"/>
      <c r="N300"/>
      <c r="O300"/>
    </row>
    <row r="301" spans="6:15" x14ac:dyDescent="0.3">
      <c r="F301"/>
      <c r="G301"/>
      <c r="H301"/>
      <c r="I301"/>
      <c r="J301"/>
      <c r="K301"/>
      <c r="L301"/>
      <c r="M301"/>
      <c r="N301"/>
      <c r="O301"/>
    </row>
    <row r="302" spans="6:15" x14ac:dyDescent="0.3">
      <c r="F302"/>
      <c r="G302"/>
      <c r="H302"/>
      <c r="I302"/>
      <c r="J302"/>
      <c r="K302"/>
      <c r="L302"/>
      <c r="M302"/>
      <c r="N302"/>
      <c r="O302"/>
    </row>
    <row r="303" spans="6:15" x14ac:dyDescent="0.3">
      <c r="F303"/>
      <c r="G303"/>
      <c r="H303"/>
      <c r="I303"/>
      <c r="J303"/>
      <c r="K303"/>
      <c r="L303"/>
      <c r="M303"/>
      <c r="N303"/>
      <c r="O303"/>
    </row>
    <row r="304" spans="6:15" x14ac:dyDescent="0.3">
      <c r="F304"/>
      <c r="G304"/>
      <c r="H304"/>
      <c r="I304"/>
      <c r="J304"/>
      <c r="K304"/>
      <c r="L304"/>
      <c r="M304"/>
      <c r="N304"/>
      <c r="O304"/>
    </row>
    <row r="305" spans="6:15" x14ac:dyDescent="0.3">
      <c r="F305"/>
      <c r="G305"/>
      <c r="H305"/>
      <c r="I305"/>
      <c r="J305"/>
      <c r="K305"/>
      <c r="L305"/>
      <c r="M305"/>
      <c r="N305"/>
      <c r="O305"/>
    </row>
    <row r="306" spans="6:15" x14ac:dyDescent="0.3">
      <c r="F306"/>
      <c r="G306"/>
      <c r="H306"/>
      <c r="I306"/>
      <c r="J306"/>
      <c r="K306"/>
      <c r="L306"/>
      <c r="M306"/>
      <c r="N306"/>
      <c r="O306"/>
    </row>
    <row r="307" spans="6:15" x14ac:dyDescent="0.3">
      <c r="F307"/>
      <c r="G307"/>
      <c r="H307"/>
      <c r="I307"/>
      <c r="J307"/>
      <c r="K307"/>
      <c r="L307"/>
      <c r="M307"/>
      <c r="N307"/>
      <c r="O307"/>
    </row>
    <row r="308" spans="6:15" x14ac:dyDescent="0.3">
      <c r="F308"/>
      <c r="G308"/>
      <c r="H308"/>
      <c r="I308"/>
      <c r="J308"/>
      <c r="K308"/>
      <c r="L308"/>
      <c r="M308"/>
      <c r="N308"/>
      <c r="O308"/>
    </row>
    <row r="309" spans="6:15" x14ac:dyDescent="0.3">
      <c r="F309"/>
      <c r="G309"/>
      <c r="H309"/>
      <c r="I309"/>
      <c r="J309"/>
      <c r="K309"/>
      <c r="L309"/>
      <c r="M309"/>
      <c r="N309"/>
      <c r="O309"/>
    </row>
    <row r="310" spans="6:15" x14ac:dyDescent="0.3">
      <c r="F310"/>
      <c r="G310"/>
      <c r="H310"/>
      <c r="I310"/>
      <c r="J310"/>
      <c r="K310"/>
      <c r="L310"/>
      <c r="M310"/>
      <c r="N310"/>
      <c r="O310"/>
    </row>
    <row r="311" spans="6:15" x14ac:dyDescent="0.3">
      <c r="F311"/>
      <c r="G311"/>
      <c r="H311"/>
      <c r="I311"/>
      <c r="J311"/>
      <c r="K311"/>
      <c r="L311"/>
      <c r="M311"/>
      <c r="N311"/>
      <c r="O311"/>
    </row>
    <row r="312" spans="6:15" x14ac:dyDescent="0.3">
      <c r="F312"/>
      <c r="G312"/>
      <c r="H312"/>
      <c r="I312"/>
      <c r="J312"/>
      <c r="K312"/>
      <c r="L312"/>
      <c r="M312"/>
      <c r="N312"/>
      <c r="O312"/>
    </row>
    <row r="313" spans="6:15" x14ac:dyDescent="0.3">
      <c r="F313"/>
      <c r="G313"/>
      <c r="H313"/>
      <c r="I313"/>
      <c r="J313"/>
      <c r="K313"/>
      <c r="L313"/>
      <c r="M313"/>
      <c r="N313"/>
      <c r="O313"/>
    </row>
    <row r="314" spans="6:15" x14ac:dyDescent="0.3">
      <c r="F314"/>
      <c r="G314"/>
      <c r="H314"/>
      <c r="I314"/>
      <c r="J314"/>
      <c r="K314"/>
      <c r="L314"/>
      <c r="M314"/>
      <c r="N314"/>
      <c r="O314"/>
    </row>
    <row r="315" spans="6:15" x14ac:dyDescent="0.3">
      <c r="F315"/>
      <c r="G315"/>
      <c r="H315"/>
      <c r="I315"/>
      <c r="J315"/>
      <c r="K315"/>
      <c r="L315"/>
      <c r="M315"/>
      <c r="N315"/>
      <c r="O315"/>
    </row>
    <row r="316" spans="6:15" x14ac:dyDescent="0.3">
      <c r="F316"/>
      <c r="G316"/>
      <c r="H316"/>
      <c r="I316"/>
      <c r="J316"/>
      <c r="K316"/>
      <c r="L316"/>
      <c r="M316"/>
      <c r="N316"/>
      <c r="O316"/>
    </row>
    <row r="317" spans="6:15" x14ac:dyDescent="0.3">
      <c r="F317"/>
      <c r="G317"/>
      <c r="H317"/>
      <c r="I317"/>
      <c r="J317"/>
      <c r="K317"/>
      <c r="L317"/>
      <c r="M317"/>
      <c r="N317"/>
      <c r="O317"/>
    </row>
    <row r="318" spans="6:15" x14ac:dyDescent="0.3">
      <c r="F318"/>
      <c r="G318"/>
      <c r="H318"/>
      <c r="I318"/>
      <c r="J318"/>
      <c r="K318"/>
      <c r="L318"/>
      <c r="M318"/>
      <c r="N318"/>
      <c r="O318"/>
    </row>
    <row r="319" spans="6:15" x14ac:dyDescent="0.3">
      <c r="F319"/>
      <c r="G319"/>
      <c r="H319"/>
      <c r="I319"/>
      <c r="J319"/>
      <c r="K319"/>
      <c r="L319"/>
      <c r="M319"/>
      <c r="N319"/>
      <c r="O319"/>
    </row>
    <row r="320" spans="6:15" x14ac:dyDescent="0.3">
      <c r="F320"/>
      <c r="G320"/>
      <c r="H320"/>
      <c r="I320"/>
      <c r="J320"/>
      <c r="K320"/>
      <c r="L320"/>
      <c r="M320"/>
      <c r="N320"/>
      <c r="O320"/>
    </row>
    <row r="321" spans="6:15" x14ac:dyDescent="0.3">
      <c r="F321"/>
      <c r="G321"/>
      <c r="H321"/>
      <c r="I321"/>
      <c r="J321"/>
      <c r="K321"/>
      <c r="L321"/>
      <c r="M321"/>
      <c r="N321"/>
      <c r="O321"/>
    </row>
    <row r="322" spans="6:15" x14ac:dyDescent="0.3">
      <c r="F322"/>
      <c r="G322"/>
      <c r="H322"/>
      <c r="I322"/>
      <c r="J322"/>
      <c r="K322"/>
      <c r="L322"/>
      <c r="M322"/>
      <c r="N322"/>
      <c r="O322"/>
    </row>
    <row r="323" spans="6:15" x14ac:dyDescent="0.3">
      <c r="F323"/>
      <c r="G323"/>
      <c r="H323"/>
      <c r="I323"/>
      <c r="J323"/>
      <c r="K323"/>
      <c r="L323"/>
      <c r="M323"/>
      <c r="N323"/>
      <c r="O323"/>
    </row>
    <row r="324" spans="6:15" x14ac:dyDescent="0.3">
      <c r="F324"/>
      <c r="G324"/>
      <c r="H324"/>
      <c r="I324"/>
      <c r="J324"/>
      <c r="K324"/>
      <c r="L324"/>
      <c r="M324"/>
      <c r="N324"/>
      <c r="O324"/>
    </row>
    <row r="325" spans="6:15" x14ac:dyDescent="0.3">
      <c r="F325"/>
      <c r="G325"/>
      <c r="H325"/>
      <c r="I325"/>
      <c r="J325"/>
      <c r="K325"/>
      <c r="L325"/>
      <c r="M325"/>
      <c r="N325"/>
      <c r="O325"/>
    </row>
    <row r="326" spans="6:15" x14ac:dyDescent="0.3">
      <c r="F326"/>
      <c r="G326"/>
      <c r="H326"/>
      <c r="I326"/>
      <c r="J326"/>
      <c r="K326"/>
      <c r="L326"/>
      <c r="M326"/>
      <c r="N326"/>
      <c r="O326"/>
    </row>
    <row r="327" spans="6:15" x14ac:dyDescent="0.3">
      <c r="F327"/>
      <c r="G327"/>
      <c r="H327"/>
      <c r="I327"/>
      <c r="J327"/>
      <c r="K327"/>
      <c r="L327"/>
      <c r="M327"/>
      <c r="N327"/>
      <c r="O327"/>
    </row>
    <row r="328" spans="6:15" x14ac:dyDescent="0.3">
      <c r="F328"/>
      <c r="G328"/>
      <c r="H328"/>
      <c r="I328"/>
      <c r="J328"/>
      <c r="K328"/>
      <c r="L328"/>
      <c r="M328"/>
      <c r="N328"/>
      <c r="O328"/>
    </row>
    <row r="329" spans="6:15" x14ac:dyDescent="0.3">
      <c r="F329"/>
      <c r="G329"/>
      <c r="H329"/>
      <c r="I329"/>
      <c r="J329"/>
      <c r="K329"/>
      <c r="L329"/>
      <c r="M329"/>
      <c r="N329"/>
      <c r="O329"/>
    </row>
    <row r="330" spans="6:15" x14ac:dyDescent="0.3">
      <c r="F330"/>
      <c r="G330"/>
      <c r="H330"/>
      <c r="I330"/>
      <c r="J330"/>
      <c r="K330"/>
      <c r="L330"/>
      <c r="M330"/>
      <c r="N330"/>
      <c r="O330"/>
    </row>
    <row r="331" spans="6:15" x14ac:dyDescent="0.3">
      <c r="F331"/>
      <c r="G331"/>
      <c r="H331"/>
      <c r="I331"/>
      <c r="J331"/>
      <c r="K331"/>
      <c r="L331"/>
      <c r="M331"/>
      <c r="N331"/>
      <c r="O331"/>
    </row>
    <row r="332" spans="6:15" x14ac:dyDescent="0.3">
      <c r="F332"/>
      <c r="G332"/>
      <c r="H332"/>
      <c r="I332"/>
      <c r="J332"/>
      <c r="K332"/>
      <c r="L332"/>
      <c r="M332"/>
      <c r="N332"/>
      <c r="O332"/>
    </row>
    <row r="333" spans="6:15" x14ac:dyDescent="0.3">
      <c r="F333"/>
      <c r="G333"/>
      <c r="H333"/>
      <c r="I333"/>
      <c r="J333"/>
      <c r="K333"/>
      <c r="L333"/>
      <c r="M333"/>
      <c r="N333"/>
      <c r="O333"/>
    </row>
    <row r="334" spans="6:15" x14ac:dyDescent="0.3">
      <c r="F334"/>
      <c r="G334"/>
      <c r="H334"/>
      <c r="I334"/>
      <c r="J334"/>
      <c r="K334"/>
      <c r="L334"/>
      <c r="M334"/>
      <c r="N334"/>
      <c r="O334"/>
    </row>
  </sheetData>
  <pageMargins left="0.7" right="0.7" top="0.75" bottom="0.75" header="0.3" footer="0.3"/>
  <pageSetup orientation="landscape" horizontalDpi="360" verticalDpi="36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91C8-A375-41D5-AEFA-80DFC51A4980}">
  <dimension ref="A1:P39"/>
  <sheetViews>
    <sheetView zoomScale="85" zoomScaleNormal="85" workbookViewId="0">
      <selection activeCell="G6" sqref="G6"/>
    </sheetView>
  </sheetViews>
  <sheetFormatPr defaultColWidth="11.5703125" defaultRowHeight="18.75" x14ac:dyDescent="0.3"/>
  <cols>
    <col min="1" max="1" width="11.5703125" style="26"/>
    <col min="2" max="7" width="11.5703125" style="27"/>
    <col min="8" max="8" width="11.5703125" style="36"/>
    <col min="9" max="11" width="11.5703125" style="27"/>
    <col min="12" max="14" width="11.5703125" style="36"/>
    <col min="15" max="16" width="11.5703125" style="27"/>
    <col min="17" max="16384" width="11.5703125" style="15"/>
  </cols>
  <sheetData>
    <row r="1" spans="1:16" x14ac:dyDescent="0.3">
      <c r="B1" s="2" t="s">
        <v>0</v>
      </c>
      <c r="C1" s="2"/>
      <c r="D1" s="3" t="s">
        <v>1</v>
      </c>
      <c r="E1" s="3"/>
      <c r="F1" s="3"/>
      <c r="G1" s="3"/>
      <c r="H1" s="9"/>
      <c r="L1" s="9"/>
      <c r="M1" s="9"/>
      <c r="N1" s="9"/>
      <c r="O1" s="3"/>
    </row>
    <row r="2" spans="1:16" x14ac:dyDescent="0.3">
      <c r="A2" s="26" t="s">
        <v>12</v>
      </c>
      <c r="B2" s="4" t="s">
        <v>2</v>
      </c>
      <c r="C2" s="4" t="s">
        <v>3</v>
      </c>
      <c r="D2" s="3" t="s">
        <v>2</v>
      </c>
      <c r="E2" s="3" t="s">
        <v>3</v>
      </c>
      <c r="F2" s="3" t="s">
        <v>4</v>
      </c>
      <c r="G2" s="3"/>
      <c r="H2" s="9" t="s">
        <v>5</v>
      </c>
      <c r="J2" s="27" t="s">
        <v>14</v>
      </c>
      <c r="L2" s="9" t="s">
        <v>6</v>
      </c>
      <c r="M2" s="9"/>
      <c r="N2" s="9" t="s">
        <v>7</v>
      </c>
      <c r="O2" s="3" t="s">
        <v>21</v>
      </c>
    </row>
    <row r="3" spans="1:16" x14ac:dyDescent="0.3">
      <c r="A3" s="26">
        <v>1</v>
      </c>
      <c r="B3" s="3" t="s">
        <v>17</v>
      </c>
      <c r="C3" s="3"/>
      <c r="D3" s="27">
        <v>628.86850000000004</v>
      </c>
      <c r="E3" s="27">
        <v>641.91650000000004</v>
      </c>
      <c r="F3" s="27">
        <v>13.048000000000002</v>
      </c>
      <c r="H3" s="27">
        <v>0.90909093618392944</v>
      </c>
      <c r="I3" s="34" t="b">
        <f>H3&gt;1</f>
        <v>0</v>
      </c>
      <c r="J3" s="27">
        <v>3.8837115491283511</v>
      </c>
      <c r="K3" s="34" t="b">
        <f>J3&gt;14.5</f>
        <v>0</v>
      </c>
      <c r="L3" s="27">
        <v>0.80000001192092896</v>
      </c>
      <c r="M3" s="34" t="b">
        <f>L3&gt;3</f>
        <v>0</v>
      </c>
      <c r="N3" s="27">
        <v>1</v>
      </c>
      <c r="O3" s="27">
        <f>L3/N3</f>
        <v>0.80000001192092896</v>
      </c>
      <c r="P3" s="31" t="b">
        <f>O3&gt;1</f>
        <v>0</v>
      </c>
    </row>
    <row r="4" spans="1:16" x14ac:dyDescent="0.3">
      <c r="A4" s="26">
        <v>2</v>
      </c>
      <c r="B4" s="34">
        <v>792.4973</v>
      </c>
      <c r="C4" s="27">
        <v>806.38350000000003</v>
      </c>
      <c r="D4" s="27">
        <v>792.51660000000004</v>
      </c>
      <c r="E4" s="27">
        <v>806.54319999999996</v>
      </c>
      <c r="F4" s="27">
        <v>14.026599999999917</v>
      </c>
      <c r="G4" s="27" t="b">
        <f t="shared" ref="G4:G36" si="0">F4&gt;5.7</f>
        <v>1</v>
      </c>
      <c r="H4" s="27">
        <v>3.1428570747375488</v>
      </c>
      <c r="I4" s="40" t="b">
        <f t="shared" ref="I4:I36" si="1">H4&gt;1</f>
        <v>1</v>
      </c>
      <c r="J4" s="27">
        <v>24.525104233810413</v>
      </c>
      <c r="K4" s="40" t="b">
        <f t="shared" ref="K4:K36" si="2">J4&gt;14.5</f>
        <v>1</v>
      </c>
      <c r="L4" s="27">
        <v>2.1428570747375488</v>
      </c>
      <c r="M4" s="34" t="b">
        <f t="shared" ref="M4:M36" si="3">L4&gt;3</f>
        <v>0</v>
      </c>
      <c r="N4" s="27">
        <v>3.875</v>
      </c>
      <c r="O4" s="27">
        <f t="shared" ref="O4:O30" si="4">L4/N4</f>
        <v>0.55299537412581901</v>
      </c>
      <c r="P4" s="31" t="b">
        <f t="shared" ref="P4:P30" si="5">O4&gt;1</f>
        <v>0</v>
      </c>
    </row>
    <row r="5" spans="1:16" x14ac:dyDescent="0.3">
      <c r="A5" s="26">
        <v>3</v>
      </c>
      <c r="B5" s="34">
        <v>903.61450000000002</v>
      </c>
      <c r="C5" s="27">
        <v>916.52549999999997</v>
      </c>
      <c r="D5" s="27">
        <v>903.66589999999997</v>
      </c>
      <c r="E5" s="27">
        <v>916.4316</v>
      </c>
      <c r="F5" s="27">
        <v>12.765700000000038</v>
      </c>
      <c r="G5" s="27" t="b">
        <f t="shared" si="0"/>
        <v>1</v>
      </c>
      <c r="H5" s="27">
        <v>3.153846263885498</v>
      </c>
      <c r="I5" s="40" t="b">
        <f t="shared" si="1"/>
        <v>1</v>
      </c>
      <c r="J5" s="27">
        <v>30.420354550522202</v>
      </c>
      <c r="K5" s="40" t="b">
        <f t="shared" si="2"/>
        <v>1</v>
      </c>
      <c r="L5" s="27">
        <v>2.5</v>
      </c>
      <c r="M5" s="28" t="b">
        <f t="shared" si="3"/>
        <v>0</v>
      </c>
      <c r="N5" s="27">
        <v>3.7142856121063232</v>
      </c>
      <c r="O5" s="27">
        <f t="shared" si="4"/>
        <v>0.67307694159315934</v>
      </c>
      <c r="P5" s="31" t="b">
        <f t="shared" si="5"/>
        <v>0</v>
      </c>
    </row>
    <row r="6" spans="1:16" x14ac:dyDescent="0.3">
      <c r="A6" s="26">
        <v>4</v>
      </c>
      <c r="B6" s="27">
        <v>1005.8912</v>
      </c>
      <c r="C6" s="27">
        <v>1016.4775000000001</v>
      </c>
      <c r="D6" s="27">
        <v>1005.896</v>
      </c>
      <c r="E6" s="27">
        <v>1016.4767000000001</v>
      </c>
      <c r="F6" s="27">
        <v>10.580700000000093</v>
      </c>
      <c r="G6" s="27" t="b">
        <f t="shared" si="0"/>
        <v>1</v>
      </c>
      <c r="H6" s="27">
        <v>3.9090909957885742</v>
      </c>
      <c r="I6" s="40" t="b">
        <f t="shared" si="1"/>
        <v>1</v>
      </c>
      <c r="J6" s="27">
        <v>45.306384866756346</v>
      </c>
      <c r="K6" s="40" t="b">
        <f t="shared" si="2"/>
        <v>1</v>
      </c>
      <c r="L6" s="27">
        <v>3.5999999046325684</v>
      </c>
      <c r="M6" s="35" t="b">
        <f t="shared" si="3"/>
        <v>1</v>
      </c>
      <c r="N6" s="27">
        <v>4.1666665077209473</v>
      </c>
      <c r="O6" s="27">
        <f t="shared" si="4"/>
        <v>0.86400001007080118</v>
      </c>
      <c r="P6" s="1" t="b">
        <f t="shared" si="5"/>
        <v>0</v>
      </c>
    </row>
    <row r="7" spans="1:16" x14ac:dyDescent="0.3">
      <c r="A7" s="26">
        <v>5</v>
      </c>
      <c r="D7" s="27">
        <v>1155.5263</v>
      </c>
      <c r="E7" s="27">
        <v>1167.9512999999999</v>
      </c>
      <c r="F7" s="27">
        <v>12.424999999999955</v>
      </c>
      <c r="H7" s="27">
        <v>0.83333331346511841</v>
      </c>
      <c r="I7" s="34" t="b">
        <f t="shared" si="1"/>
        <v>0</v>
      </c>
      <c r="J7" s="27">
        <v>7.4974159068811064</v>
      </c>
      <c r="K7" s="34" t="b">
        <f t="shared" si="2"/>
        <v>0</v>
      </c>
      <c r="L7" s="27">
        <v>1.3333333730697632</v>
      </c>
      <c r="M7" s="28" t="b">
        <f t="shared" si="3"/>
        <v>0</v>
      </c>
      <c r="N7" s="27">
        <v>0.28571429848670959</v>
      </c>
      <c r="O7" s="27">
        <f t="shared" ref="O7" si="6">L7/N7</f>
        <v>4.666666597127918</v>
      </c>
      <c r="P7" s="1" t="b">
        <f t="shared" ref="P7" si="7">O7&gt;1</f>
        <v>1</v>
      </c>
    </row>
    <row r="8" spans="1:16" x14ac:dyDescent="0.3">
      <c r="A8" s="26">
        <v>6</v>
      </c>
      <c r="B8" s="27">
        <v>1205.3964000000001</v>
      </c>
      <c r="C8" s="27">
        <v>1216.0599000000002</v>
      </c>
      <c r="D8" s="27">
        <v>1205.4018000000001</v>
      </c>
      <c r="E8" s="27">
        <v>1215.9121</v>
      </c>
      <c r="F8" s="27">
        <v>10.510299999999916</v>
      </c>
      <c r="G8" s="27" t="b">
        <f t="shared" si="0"/>
        <v>1</v>
      </c>
      <c r="H8" s="27">
        <v>4.2727274894714355</v>
      </c>
      <c r="I8" s="40" t="b">
        <f t="shared" si="1"/>
        <v>1</v>
      </c>
      <c r="J8" s="27">
        <v>40.822085044150015</v>
      </c>
      <c r="K8" s="40" t="b">
        <f t="shared" si="2"/>
        <v>1</v>
      </c>
      <c r="L8" s="27">
        <v>4.8000001907348633</v>
      </c>
      <c r="M8" s="40" t="b">
        <f t="shared" si="3"/>
        <v>1</v>
      </c>
      <c r="N8" s="27">
        <v>3.8333332538604736</v>
      </c>
      <c r="O8" s="27">
        <f t="shared" si="4"/>
        <v>1.2521739887605332</v>
      </c>
      <c r="P8" s="33" t="b">
        <f t="shared" si="5"/>
        <v>1</v>
      </c>
    </row>
    <row r="9" spans="1:16" x14ac:dyDescent="0.3">
      <c r="A9" s="26">
        <v>7</v>
      </c>
      <c r="B9" s="27">
        <v>1305.1504</v>
      </c>
      <c r="C9" s="27">
        <v>1318.1197</v>
      </c>
      <c r="D9" s="27">
        <v>1305.1543999999999</v>
      </c>
      <c r="E9" s="27">
        <v>1317.9938</v>
      </c>
      <c r="F9" s="27">
        <v>12.839400000000069</v>
      </c>
      <c r="G9" s="27" t="b">
        <f t="shared" si="0"/>
        <v>1</v>
      </c>
      <c r="H9" s="27">
        <v>4</v>
      </c>
      <c r="I9" s="40" t="b">
        <f t="shared" si="1"/>
        <v>1</v>
      </c>
      <c r="J9" s="27">
        <v>34.405130834275809</v>
      </c>
      <c r="K9" s="35" t="b">
        <f t="shared" si="2"/>
        <v>1</v>
      </c>
      <c r="L9" s="27">
        <v>5.1666665077209473</v>
      </c>
      <c r="M9" s="35" t="b">
        <f t="shared" si="3"/>
        <v>1</v>
      </c>
      <c r="N9" s="27">
        <v>3</v>
      </c>
      <c r="O9" s="27">
        <f t="shared" si="4"/>
        <v>1.7222221692403157</v>
      </c>
      <c r="P9" s="1" t="b">
        <f t="shared" si="5"/>
        <v>1</v>
      </c>
    </row>
    <row r="10" spans="1:16" x14ac:dyDescent="0.3">
      <c r="A10" s="26">
        <v>8</v>
      </c>
      <c r="B10" s="27">
        <v>1404.9023999999999</v>
      </c>
      <c r="C10" s="27">
        <v>1423.7293999999999</v>
      </c>
      <c r="D10" s="27">
        <v>1404.9083000000001</v>
      </c>
      <c r="E10" s="27">
        <v>1423.7356</v>
      </c>
      <c r="F10" s="27">
        <v>18.827299999999923</v>
      </c>
      <c r="G10" s="27" t="b">
        <f t="shared" si="0"/>
        <v>1</v>
      </c>
      <c r="H10" s="27">
        <v>3.1052632331848145</v>
      </c>
      <c r="I10" s="40" t="b">
        <f t="shared" si="1"/>
        <v>1</v>
      </c>
      <c r="J10" s="27">
        <v>33.070443906575896</v>
      </c>
      <c r="K10" s="35" t="b">
        <f t="shared" si="2"/>
        <v>1</v>
      </c>
      <c r="L10" s="27">
        <v>4.2222223281860352</v>
      </c>
      <c r="M10" s="35" t="b">
        <f t="shared" si="3"/>
        <v>1</v>
      </c>
      <c r="N10" s="27">
        <v>2.0999999046325684</v>
      </c>
      <c r="O10" s="27">
        <f t="shared" si="4"/>
        <v>2.0105821523476624</v>
      </c>
      <c r="P10" s="1" t="b">
        <f t="shared" si="5"/>
        <v>1</v>
      </c>
    </row>
    <row r="11" spans="1:16" x14ac:dyDescent="0.3">
      <c r="A11" s="26">
        <v>9</v>
      </c>
      <c r="B11" s="27">
        <v>1504.6438000000001</v>
      </c>
      <c r="C11" s="27">
        <v>1514.1302000000001</v>
      </c>
      <c r="D11" s="27">
        <v>1501.1918000000001</v>
      </c>
      <c r="E11" s="27">
        <v>1514.1224</v>
      </c>
      <c r="F11" s="27">
        <v>12.930599999999913</v>
      </c>
      <c r="G11" s="27" t="b">
        <f t="shared" si="0"/>
        <v>1</v>
      </c>
      <c r="H11" s="27">
        <v>3.692307710647583</v>
      </c>
      <c r="I11" s="40" t="b">
        <f t="shared" si="1"/>
        <v>1</v>
      </c>
      <c r="J11" s="27">
        <v>27.157484712369595</v>
      </c>
      <c r="K11" s="35" t="b">
        <f t="shared" si="2"/>
        <v>1</v>
      </c>
      <c r="L11" s="27">
        <v>3.3333332538604736</v>
      </c>
      <c r="M11" s="35" t="b">
        <f t="shared" si="3"/>
        <v>1</v>
      </c>
      <c r="N11" s="27">
        <v>4</v>
      </c>
      <c r="O11" s="27">
        <f t="shared" si="4"/>
        <v>0.83333331346511841</v>
      </c>
      <c r="P11" s="1" t="b">
        <f t="shared" si="5"/>
        <v>0</v>
      </c>
    </row>
    <row r="12" spans="1:16" x14ac:dyDescent="0.3">
      <c r="A12" s="26">
        <v>10</v>
      </c>
      <c r="B12" s="27">
        <v>1604.4070999999999</v>
      </c>
      <c r="C12" s="27">
        <v>1619.0516</v>
      </c>
      <c r="D12" s="27">
        <v>1604.4138</v>
      </c>
      <c r="E12" s="27">
        <v>1619.0118</v>
      </c>
      <c r="F12" s="27">
        <v>14.597999999999956</v>
      </c>
      <c r="G12" s="27" t="b">
        <f t="shared" si="0"/>
        <v>1</v>
      </c>
      <c r="H12" s="27">
        <v>3.5999999046325684</v>
      </c>
      <c r="I12" s="40" t="b">
        <f t="shared" si="1"/>
        <v>1</v>
      </c>
      <c r="J12" s="27">
        <v>33.262175938812923</v>
      </c>
      <c r="K12" s="35" t="b">
        <f t="shared" si="2"/>
        <v>1</v>
      </c>
      <c r="L12" s="27">
        <v>4.4285712242126465</v>
      </c>
      <c r="M12" s="35" t="b">
        <f t="shared" si="3"/>
        <v>1</v>
      </c>
      <c r="N12" s="27">
        <v>2.875</v>
      </c>
      <c r="O12" s="27">
        <f t="shared" si="4"/>
        <v>1.5403725997261379</v>
      </c>
      <c r="P12" s="1" t="b">
        <f t="shared" si="5"/>
        <v>1</v>
      </c>
    </row>
    <row r="13" spans="1:16" x14ac:dyDescent="0.3">
      <c r="A13" s="26">
        <v>11</v>
      </c>
      <c r="B13" s="27">
        <v>1704.1621</v>
      </c>
      <c r="C13" s="27">
        <v>1723.1361999999999</v>
      </c>
      <c r="D13" s="27">
        <v>1704.1661999999999</v>
      </c>
      <c r="E13" s="27">
        <v>1723.1947</v>
      </c>
      <c r="F13" s="27">
        <v>19.028500000000122</v>
      </c>
      <c r="G13" s="27" t="b">
        <f t="shared" si="0"/>
        <v>1</v>
      </c>
      <c r="H13" s="27">
        <v>3.0526316165924072</v>
      </c>
      <c r="I13" s="40" t="b">
        <f t="shared" si="1"/>
        <v>1</v>
      </c>
      <c r="J13" s="27">
        <v>31.005645790020978</v>
      </c>
      <c r="K13" s="35" t="b">
        <f t="shared" si="2"/>
        <v>1</v>
      </c>
      <c r="L13" s="27">
        <v>4.1111111640930176</v>
      </c>
      <c r="M13" s="35" t="b">
        <f t="shared" si="3"/>
        <v>1</v>
      </c>
      <c r="N13" s="27">
        <v>2.0999999046325684</v>
      </c>
      <c r="O13" s="27">
        <f t="shared" si="4"/>
        <v>1.9576720718053215</v>
      </c>
      <c r="P13" s="1" t="b">
        <f t="shared" si="5"/>
        <v>1</v>
      </c>
    </row>
    <row r="14" spans="1:16" x14ac:dyDescent="0.3">
      <c r="A14" s="26">
        <v>12</v>
      </c>
      <c r="B14" s="27">
        <v>1803.9136999999998</v>
      </c>
      <c r="C14" s="27">
        <v>1819.2096999999999</v>
      </c>
      <c r="D14" s="27">
        <v>1803.9190000000001</v>
      </c>
      <c r="E14" s="27">
        <v>1819.1187</v>
      </c>
      <c r="F14" s="27">
        <v>15.199699999999893</v>
      </c>
      <c r="G14" s="27" t="b">
        <f t="shared" si="0"/>
        <v>1</v>
      </c>
      <c r="H14" s="27">
        <v>3.3333332538604736</v>
      </c>
      <c r="I14" s="40" t="b">
        <f t="shared" si="1"/>
        <v>1</v>
      </c>
      <c r="J14" s="27">
        <v>37.320632596537884</v>
      </c>
      <c r="K14" s="35" t="b">
        <f t="shared" si="2"/>
        <v>1</v>
      </c>
      <c r="L14" s="27">
        <v>4.1428570747375488</v>
      </c>
      <c r="M14" s="35" t="b">
        <f t="shared" si="3"/>
        <v>1</v>
      </c>
      <c r="N14" s="27">
        <v>2.625</v>
      </c>
      <c r="O14" s="27">
        <f t="shared" si="4"/>
        <v>1.5782312665666853</v>
      </c>
      <c r="P14" s="1" t="b">
        <f t="shared" si="5"/>
        <v>1</v>
      </c>
    </row>
    <row r="15" spans="1:16" x14ac:dyDescent="0.3">
      <c r="A15" s="26">
        <v>13</v>
      </c>
      <c r="B15" s="27">
        <v>1903.6664000000001</v>
      </c>
      <c r="C15" s="27">
        <v>1920.9311</v>
      </c>
      <c r="D15" s="27">
        <v>1903.6718000000001</v>
      </c>
      <c r="E15" s="27">
        <v>1920.9784999999999</v>
      </c>
      <c r="F15" s="27">
        <v>17.306699999999864</v>
      </c>
      <c r="G15" s="27" t="b">
        <f t="shared" si="0"/>
        <v>1</v>
      </c>
      <c r="H15" s="27">
        <v>3.470588207244873</v>
      </c>
      <c r="I15" s="40" t="b">
        <f t="shared" si="1"/>
        <v>1</v>
      </c>
      <c r="J15" s="27">
        <v>23.949728675752613</v>
      </c>
      <c r="K15" s="35" t="b">
        <f t="shared" si="2"/>
        <v>1</v>
      </c>
      <c r="L15" s="27">
        <v>4.875</v>
      </c>
      <c r="M15" s="35" t="b">
        <f t="shared" si="3"/>
        <v>1</v>
      </c>
      <c r="N15" s="27">
        <v>2.2222223281860352</v>
      </c>
      <c r="O15" s="27">
        <f t="shared" si="4"/>
        <v>2.1937498953938532</v>
      </c>
      <c r="P15" s="1" t="b">
        <f t="shared" si="5"/>
        <v>1</v>
      </c>
    </row>
    <row r="16" spans="1:16" x14ac:dyDescent="0.3">
      <c r="A16" s="26">
        <v>14</v>
      </c>
      <c r="B16" s="27">
        <v>2003.4191000000001</v>
      </c>
      <c r="C16" s="27">
        <v>2027.2248</v>
      </c>
      <c r="D16" s="27">
        <v>2003.4241</v>
      </c>
      <c r="E16" s="27">
        <v>2027.1974</v>
      </c>
      <c r="F16" s="27">
        <v>23.773300000000063</v>
      </c>
      <c r="G16" s="27" t="b">
        <f t="shared" si="0"/>
        <v>1</v>
      </c>
      <c r="H16" s="27">
        <v>3.1666667461395264</v>
      </c>
      <c r="I16" s="40" t="b">
        <f t="shared" si="1"/>
        <v>1</v>
      </c>
      <c r="J16" s="27">
        <v>21.787353005697057</v>
      </c>
      <c r="K16" s="35" t="b">
        <f t="shared" si="2"/>
        <v>1</v>
      </c>
      <c r="L16" s="27">
        <v>4.1666665077209473</v>
      </c>
      <c r="M16" s="35" t="b">
        <f t="shared" si="3"/>
        <v>1</v>
      </c>
      <c r="N16" s="27">
        <v>2.153846263885498</v>
      </c>
      <c r="O16" s="27">
        <f t="shared" si="4"/>
        <v>1.9345236368933592</v>
      </c>
      <c r="P16" s="1" t="b">
        <f t="shared" si="5"/>
        <v>1</v>
      </c>
    </row>
    <row r="17" spans="1:16" x14ac:dyDescent="0.3">
      <c r="A17" s="26">
        <v>15</v>
      </c>
      <c r="B17" s="27">
        <v>2103.1734999999999</v>
      </c>
      <c r="C17" s="27">
        <v>2117.5902999999998</v>
      </c>
      <c r="D17" s="27">
        <v>2103.1761000000001</v>
      </c>
      <c r="E17" s="27">
        <v>2117.5506</v>
      </c>
      <c r="F17" s="27">
        <v>14.374499999999898</v>
      </c>
      <c r="G17" s="27" t="b">
        <f t="shared" si="0"/>
        <v>1</v>
      </c>
      <c r="H17" s="27">
        <v>3.3571429252624512</v>
      </c>
      <c r="I17" s="33" t="b">
        <f t="shared" si="1"/>
        <v>1</v>
      </c>
      <c r="J17" s="27">
        <v>34.797853698261449</v>
      </c>
      <c r="K17" s="35" t="b">
        <f t="shared" si="2"/>
        <v>1</v>
      </c>
      <c r="L17" s="27">
        <v>3.8571429252624512</v>
      </c>
      <c r="M17" s="35" t="b">
        <f t="shared" si="3"/>
        <v>1</v>
      </c>
      <c r="N17" s="27">
        <v>3.25</v>
      </c>
      <c r="O17" s="27">
        <f t="shared" si="4"/>
        <v>1.186813207773062</v>
      </c>
      <c r="P17" s="1" t="b">
        <f t="shared" si="5"/>
        <v>1</v>
      </c>
    </row>
    <row r="18" spans="1:16" x14ac:dyDescent="0.3">
      <c r="A18" s="26">
        <v>16</v>
      </c>
      <c r="B18" s="27" t="s">
        <v>16</v>
      </c>
      <c r="C18" s="44" t="s">
        <v>9</v>
      </c>
      <c r="D18" s="27">
        <v>2201.2636000000002</v>
      </c>
      <c r="E18" s="27">
        <v>2218.7420000000002</v>
      </c>
      <c r="F18" s="27">
        <v>17.478399999999965</v>
      </c>
      <c r="G18" s="27" t="b">
        <f t="shared" si="0"/>
        <v>1</v>
      </c>
      <c r="H18" s="27">
        <v>3.1111111640930176</v>
      </c>
      <c r="I18" s="40" t="b">
        <f t="shared" si="1"/>
        <v>1</v>
      </c>
      <c r="J18" s="27">
        <v>22.418776420324029</v>
      </c>
      <c r="K18" s="35" t="b">
        <f t="shared" si="2"/>
        <v>1</v>
      </c>
      <c r="L18" s="27">
        <v>4.2222223281860352</v>
      </c>
      <c r="M18" s="35" t="b">
        <f t="shared" si="3"/>
        <v>1</v>
      </c>
      <c r="N18" s="27">
        <v>2.2000000476837158</v>
      </c>
      <c r="O18" s="27">
        <f t="shared" si="4"/>
        <v>1.9191919257599239</v>
      </c>
      <c r="P18" s="1" t="b">
        <f t="shared" si="5"/>
        <v>1</v>
      </c>
    </row>
    <row r="19" spans="1:16" x14ac:dyDescent="0.3">
      <c r="A19" s="26">
        <v>17</v>
      </c>
      <c r="B19" s="27">
        <v>2302.6788999999999</v>
      </c>
      <c r="C19" s="27">
        <v>2328.4505999999997</v>
      </c>
      <c r="D19" s="27">
        <v>2302.683</v>
      </c>
      <c r="E19" s="27">
        <v>2328.4713000000002</v>
      </c>
      <c r="F19" s="27">
        <v>25.788300000000163</v>
      </c>
      <c r="G19" s="27" t="b">
        <f t="shared" si="0"/>
        <v>1</v>
      </c>
      <c r="H19" s="27">
        <v>3.076923131942749</v>
      </c>
      <c r="I19" s="40" t="b">
        <f t="shared" si="1"/>
        <v>1</v>
      </c>
      <c r="J19" s="27">
        <v>19.932492991282036</v>
      </c>
      <c r="K19" s="35" t="b">
        <f t="shared" si="2"/>
        <v>1</v>
      </c>
      <c r="L19" s="27">
        <v>4.384615421295166</v>
      </c>
      <c r="M19" s="35" t="b">
        <f t="shared" si="3"/>
        <v>1</v>
      </c>
      <c r="N19" s="27">
        <v>1.7857142686843872</v>
      </c>
      <c r="O19" s="27">
        <f t="shared" si="4"/>
        <v>2.4553846593416657</v>
      </c>
      <c r="P19" s="1" t="b">
        <f t="shared" si="5"/>
        <v>1</v>
      </c>
    </row>
    <row r="20" spans="1:16" x14ac:dyDescent="0.3">
      <c r="A20" s="26">
        <v>18</v>
      </c>
      <c r="B20" s="27">
        <v>2402.42</v>
      </c>
      <c r="C20" s="27">
        <v>2415.7672900000002</v>
      </c>
      <c r="D20" s="27">
        <v>2402.4351999999999</v>
      </c>
      <c r="E20" s="27">
        <v>2415.7642999999998</v>
      </c>
      <c r="F20" s="27">
        <v>13.329099999999926</v>
      </c>
      <c r="G20" s="27" t="b">
        <f t="shared" si="0"/>
        <v>1</v>
      </c>
      <c r="H20" s="27">
        <v>4</v>
      </c>
      <c r="I20" s="40" t="b">
        <f t="shared" si="1"/>
        <v>1</v>
      </c>
      <c r="J20" s="27">
        <v>25.167745488317546</v>
      </c>
      <c r="K20" s="35" t="b">
        <f t="shared" si="2"/>
        <v>1</v>
      </c>
      <c r="L20" s="27">
        <v>5.1666665077209473</v>
      </c>
      <c r="M20" s="35" t="b">
        <f t="shared" si="3"/>
        <v>1</v>
      </c>
      <c r="N20" s="27">
        <v>3</v>
      </c>
      <c r="O20" s="27">
        <f t="shared" si="4"/>
        <v>1.7222221692403157</v>
      </c>
      <c r="P20" s="1" t="b">
        <f t="shared" si="5"/>
        <v>1</v>
      </c>
    </row>
    <row r="21" spans="1:16" x14ac:dyDescent="0.3">
      <c r="A21" s="26">
        <v>19</v>
      </c>
      <c r="B21" s="27">
        <v>2502.1832999999997</v>
      </c>
      <c r="C21" s="27">
        <v>2519.4818999999998</v>
      </c>
      <c r="D21" s="27">
        <v>2502.1900999999998</v>
      </c>
      <c r="E21" s="27">
        <v>2519.4216000000001</v>
      </c>
      <c r="F21" s="27">
        <v>17.231500000000324</v>
      </c>
      <c r="G21" s="27" t="b">
        <f t="shared" si="0"/>
        <v>1</v>
      </c>
      <c r="H21" s="27">
        <v>3.4117646217346191</v>
      </c>
      <c r="I21" s="40" t="b">
        <f t="shared" si="1"/>
        <v>1</v>
      </c>
      <c r="J21" s="27">
        <v>23.673828608772371</v>
      </c>
      <c r="K21" s="35" t="b">
        <f t="shared" si="2"/>
        <v>1</v>
      </c>
      <c r="L21" s="27">
        <v>4.375</v>
      </c>
      <c r="M21" s="35" t="b">
        <f t="shared" si="3"/>
        <v>1</v>
      </c>
      <c r="N21" s="27">
        <v>2.5555555820465088</v>
      </c>
      <c r="O21" s="27">
        <f t="shared" si="4"/>
        <v>1.7119565039929463</v>
      </c>
      <c r="P21" s="1" t="b">
        <f t="shared" si="5"/>
        <v>1</v>
      </c>
    </row>
    <row r="22" spans="1:16" x14ac:dyDescent="0.3">
      <c r="A22" s="26">
        <v>20</v>
      </c>
      <c r="B22" s="27">
        <v>2601.9354000000003</v>
      </c>
      <c r="C22" s="27">
        <v>2623.3689000000004</v>
      </c>
      <c r="D22" s="27">
        <v>2601.9398000000001</v>
      </c>
      <c r="E22" s="27">
        <v>2623.2991999999999</v>
      </c>
      <c r="F22" s="27">
        <v>21.359399999999823</v>
      </c>
      <c r="G22" s="27" t="b">
        <f t="shared" si="0"/>
        <v>1</v>
      </c>
      <c r="H22" s="27">
        <v>3.2272727489471436</v>
      </c>
      <c r="I22" s="40" t="b">
        <f t="shared" si="1"/>
        <v>1</v>
      </c>
      <c r="J22" s="27">
        <v>20.615154125287781</v>
      </c>
      <c r="K22" s="35" t="b">
        <f t="shared" si="2"/>
        <v>1</v>
      </c>
      <c r="L22" s="27">
        <v>4.1818180084228516</v>
      </c>
      <c r="M22" s="35" t="b">
        <f t="shared" si="3"/>
        <v>1</v>
      </c>
      <c r="N22" s="27">
        <v>2.25</v>
      </c>
      <c r="O22" s="27">
        <f t="shared" si="4"/>
        <v>1.8585857815212674</v>
      </c>
      <c r="P22" s="1" t="b">
        <f t="shared" si="5"/>
        <v>1</v>
      </c>
    </row>
    <row r="23" spans="1:16" x14ac:dyDescent="0.3">
      <c r="A23" s="26">
        <v>21</v>
      </c>
      <c r="B23" s="27">
        <v>2701.6832999999997</v>
      </c>
      <c r="C23" s="27">
        <v>2728.5609999999997</v>
      </c>
      <c r="D23" s="27">
        <v>2701.6916000000001</v>
      </c>
      <c r="E23" s="27">
        <v>2728.6053999999999</v>
      </c>
      <c r="F23" s="27">
        <v>26.91379999999981</v>
      </c>
      <c r="G23" s="27" t="b">
        <f t="shared" si="0"/>
        <v>1</v>
      </c>
      <c r="H23" s="27">
        <v>3.1111111640930176</v>
      </c>
      <c r="I23" s="40" t="b">
        <f t="shared" si="1"/>
        <v>1</v>
      </c>
      <c r="J23" s="27">
        <v>20.18450663154205</v>
      </c>
      <c r="K23" s="35" t="b">
        <f t="shared" si="2"/>
        <v>1</v>
      </c>
      <c r="L23" s="27">
        <v>4.4615383148193359</v>
      </c>
      <c r="M23" s="35" t="b">
        <f t="shared" si="3"/>
        <v>1</v>
      </c>
      <c r="N23" s="27">
        <v>1.8571428060531616</v>
      </c>
      <c r="O23" s="27">
        <f t="shared" si="4"/>
        <v>2.4023668509914375</v>
      </c>
      <c r="P23" s="1" t="b">
        <f t="shared" si="5"/>
        <v>1</v>
      </c>
    </row>
    <row r="24" spans="1:16" x14ac:dyDescent="0.3">
      <c r="A24" s="26">
        <v>22</v>
      </c>
      <c r="B24" s="27">
        <v>2801.4351000000001</v>
      </c>
      <c r="C24" s="27">
        <v>2817.8120000000004</v>
      </c>
      <c r="D24" s="27">
        <v>2801.4425999999999</v>
      </c>
      <c r="E24" s="27">
        <v>2817.8081000000002</v>
      </c>
      <c r="F24" s="27">
        <v>16.365500000000338</v>
      </c>
      <c r="G24" s="27" t="b">
        <f t="shared" si="0"/>
        <v>1</v>
      </c>
      <c r="H24" s="27">
        <v>3.4375</v>
      </c>
      <c r="I24" s="40" t="b">
        <f t="shared" si="1"/>
        <v>1</v>
      </c>
      <c r="J24" s="27">
        <v>22.207694687585949</v>
      </c>
      <c r="K24" s="35" t="b">
        <f t="shared" si="2"/>
        <v>1</v>
      </c>
      <c r="L24" s="27">
        <v>4.625</v>
      </c>
      <c r="M24" s="35" t="b">
        <f t="shared" si="3"/>
        <v>1</v>
      </c>
      <c r="N24" s="27">
        <v>2.4444444179534912</v>
      </c>
      <c r="O24" s="27">
        <f t="shared" si="4"/>
        <v>1.8920454750499451</v>
      </c>
      <c r="P24" s="1" t="b">
        <f t="shared" si="5"/>
        <v>1</v>
      </c>
    </row>
    <row r="25" spans="1:16" x14ac:dyDescent="0.3">
      <c r="A25" s="26">
        <v>23</v>
      </c>
      <c r="B25" s="27">
        <v>2901.181</v>
      </c>
      <c r="C25" s="27">
        <v>2921.1471999999999</v>
      </c>
      <c r="D25" s="27">
        <v>2901.1995000000002</v>
      </c>
      <c r="E25" s="27">
        <v>2921.1390999999999</v>
      </c>
      <c r="F25" s="27">
        <v>19.9395999999997</v>
      </c>
      <c r="G25" s="27" t="b">
        <f t="shared" si="0"/>
        <v>1</v>
      </c>
      <c r="H25" s="27">
        <v>3.3499999046325684</v>
      </c>
      <c r="I25" s="40" t="b">
        <f t="shared" si="1"/>
        <v>1</v>
      </c>
      <c r="J25" s="27">
        <v>21.266970960003061</v>
      </c>
      <c r="K25" s="35" t="b">
        <f t="shared" si="2"/>
        <v>1</v>
      </c>
      <c r="L25" s="27">
        <v>4.3000001907348633</v>
      </c>
      <c r="M25" s="35" t="b">
        <f t="shared" si="3"/>
        <v>1</v>
      </c>
      <c r="N25" s="27">
        <v>2.3636362552642822</v>
      </c>
      <c r="O25" s="27">
        <f t="shared" si="4"/>
        <v>1.8192309333375296</v>
      </c>
      <c r="P25" s="1" t="b">
        <f t="shared" si="5"/>
        <v>1</v>
      </c>
    </row>
    <row r="26" spans="1:16" x14ac:dyDescent="0.3">
      <c r="A26" s="26">
        <v>24</v>
      </c>
      <c r="B26" s="27">
        <v>3000.9366</v>
      </c>
      <c r="C26" s="27">
        <v>3026.2006000000001</v>
      </c>
      <c r="D26" s="27">
        <v>3000.9607999999998</v>
      </c>
      <c r="E26" s="27">
        <v>3026.17</v>
      </c>
      <c r="F26" s="27">
        <v>25.209200000000237</v>
      </c>
      <c r="G26" s="27" t="b">
        <f t="shared" si="0"/>
        <v>1</v>
      </c>
      <c r="H26" s="27">
        <v>3.119999885559082</v>
      </c>
      <c r="I26" s="40" t="b">
        <f>H26&gt;1</f>
        <v>1</v>
      </c>
      <c r="J26" s="27">
        <v>18.854355762453302</v>
      </c>
      <c r="K26" s="35" t="b">
        <f t="shared" si="2"/>
        <v>1</v>
      </c>
      <c r="L26" s="27">
        <v>4.5</v>
      </c>
      <c r="M26" s="35" t="b">
        <f t="shared" si="3"/>
        <v>1</v>
      </c>
      <c r="N26" s="27">
        <v>1.8461538553237915</v>
      </c>
      <c r="O26" s="27">
        <f t="shared" si="4"/>
        <v>2.4374999878928065</v>
      </c>
      <c r="P26" s="1" t="b">
        <f t="shared" si="5"/>
        <v>1</v>
      </c>
    </row>
    <row r="27" spans="1:16" x14ac:dyDescent="0.3">
      <c r="A27" s="26">
        <v>25</v>
      </c>
      <c r="B27" s="27">
        <v>3100.6927999999998</v>
      </c>
      <c r="C27" s="27">
        <v>3126.5418</v>
      </c>
      <c r="D27" s="27">
        <v>3100.7026999999998</v>
      </c>
      <c r="E27" s="27">
        <v>3126.5401999999999</v>
      </c>
      <c r="F27" s="27">
        <v>25.837500000000091</v>
      </c>
      <c r="G27" s="27" t="b">
        <f t="shared" si="0"/>
        <v>1</v>
      </c>
      <c r="H27" s="27">
        <v>3.115384578704834</v>
      </c>
      <c r="I27" s="40" t="b">
        <f t="shared" si="1"/>
        <v>1</v>
      </c>
      <c r="J27" s="27">
        <v>18.525493654330951</v>
      </c>
      <c r="K27" s="35" t="b">
        <f t="shared" si="2"/>
        <v>1</v>
      </c>
      <c r="L27" s="27">
        <v>4.230769157409668</v>
      </c>
      <c r="M27" s="35" t="b">
        <f t="shared" si="3"/>
        <v>1</v>
      </c>
      <c r="N27" s="27">
        <v>2</v>
      </c>
      <c r="O27" s="27">
        <f t="shared" si="4"/>
        <v>2.115384578704834</v>
      </c>
      <c r="P27" s="1" t="b">
        <f t="shared" si="5"/>
        <v>1</v>
      </c>
    </row>
    <row r="28" spans="1:16" x14ac:dyDescent="0.3">
      <c r="A28" s="26">
        <v>26</v>
      </c>
      <c r="B28" s="27">
        <v>3200.4430000000002</v>
      </c>
      <c r="C28" s="27">
        <v>3224.9406000000004</v>
      </c>
      <c r="D28" s="27">
        <v>3200.4506999999999</v>
      </c>
      <c r="E28" s="27">
        <v>3224.8942000000002</v>
      </c>
      <c r="F28" s="27">
        <v>24.443500000000313</v>
      </c>
      <c r="G28" s="27" t="b">
        <f t="shared" si="0"/>
        <v>1</v>
      </c>
      <c r="H28" s="27">
        <v>3.2400000095367432</v>
      </c>
      <c r="I28" s="40" t="b">
        <f t="shared" si="1"/>
        <v>1</v>
      </c>
      <c r="J28" s="27">
        <v>17.971259639188368</v>
      </c>
      <c r="K28" s="35" t="b">
        <f t="shared" si="2"/>
        <v>1</v>
      </c>
      <c r="L28" s="27">
        <v>4.4166665077209473</v>
      </c>
      <c r="M28" s="35" t="b">
        <f t="shared" si="3"/>
        <v>1</v>
      </c>
      <c r="N28" s="27">
        <v>2.153846263885498</v>
      </c>
      <c r="O28" s="27">
        <f t="shared" si="4"/>
        <v>2.050595059534734</v>
      </c>
      <c r="P28" s="1" t="b">
        <f t="shared" si="5"/>
        <v>1</v>
      </c>
    </row>
    <row r="29" spans="1:16" x14ac:dyDescent="0.3">
      <c r="A29" s="26">
        <v>27</v>
      </c>
      <c r="B29" s="27">
        <v>3284.9751999999999</v>
      </c>
      <c r="C29" s="27">
        <v>3298.1963000000001</v>
      </c>
      <c r="D29" s="27">
        <v>3285.0711000000001</v>
      </c>
      <c r="E29" s="27">
        <v>3298.1167999999998</v>
      </c>
      <c r="F29" s="27">
        <v>13.04569999999967</v>
      </c>
      <c r="G29" s="27" t="b">
        <f t="shared" si="0"/>
        <v>1</v>
      </c>
      <c r="H29" s="27">
        <v>4.0769228935241699</v>
      </c>
      <c r="I29" s="40" t="b">
        <f t="shared" si="1"/>
        <v>1</v>
      </c>
      <c r="J29" s="27">
        <v>21.234830183383277</v>
      </c>
      <c r="K29" s="35" t="b">
        <f t="shared" si="2"/>
        <v>1</v>
      </c>
      <c r="L29" s="27">
        <v>5.3333334922790527</v>
      </c>
      <c r="M29" s="35" t="b">
        <f t="shared" si="3"/>
        <v>1</v>
      </c>
      <c r="N29" s="27">
        <v>3</v>
      </c>
      <c r="O29" s="27">
        <f t="shared" si="4"/>
        <v>1.7777778307596843</v>
      </c>
      <c r="P29" s="1" t="b">
        <f t="shared" si="5"/>
        <v>1</v>
      </c>
    </row>
    <row r="30" spans="1:16" x14ac:dyDescent="0.3">
      <c r="A30" s="26">
        <v>28</v>
      </c>
      <c r="B30" s="27">
        <v>3383.4793</v>
      </c>
      <c r="C30" s="27">
        <v>3410.4566</v>
      </c>
      <c r="D30" s="27">
        <v>3383.4825000000001</v>
      </c>
      <c r="E30" s="27">
        <v>3410.4832999999999</v>
      </c>
      <c r="F30" s="27">
        <v>27.000799999999799</v>
      </c>
      <c r="G30" s="27" t="b">
        <f t="shared" si="0"/>
        <v>1</v>
      </c>
      <c r="H30" s="27">
        <v>2.9629628658294678</v>
      </c>
      <c r="I30" s="40" t="b">
        <f t="shared" si="1"/>
        <v>1</v>
      </c>
      <c r="J30" s="27">
        <v>18.922925628172806</v>
      </c>
      <c r="K30" s="35" t="b">
        <f t="shared" si="2"/>
        <v>1</v>
      </c>
      <c r="L30" s="27">
        <v>4.0769228935241699</v>
      </c>
      <c r="M30" s="35" t="b">
        <f t="shared" si="3"/>
        <v>1</v>
      </c>
      <c r="N30" s="27">
        <v>1.9285714626312256</v>
      </c>
      <c r="O30" s="27">
        <f t="shared" si="4"/>
        <v>2.1139599815305079</v>
      </c>
      <c r="P30" s="1" t="b">
        <f t="shared" si="5"/>
        <v>1</v>
      </c>
    </row>
    <row r="31" spans="1:16" x14ac:dyDescent="0.3">
      <c r="A31" s="26">
        <v>29</v>
      </c>
      <c r="B31" s="27">
        <v>3459.3359999999998</v>
      </c>
      <c r="C31" s="27">
        <v>3472.4094</v>
      </c>
      <c r="D31" s="27">
        <v>3459.4443999999999</v>
      </c>
      <c r="E31" s="27">
        <v>3472.3402000000001</v>
      </c>
      <c r="F31" s="27">
        <v>12.895800000000236</v>
      </c>
      <c r="G31" s="27" t="b">
        <f t="shared" si="0"/>
        <v>1</v>
      </c>
      <c r="H31" s="27">
        <v>3.384615421295166</v>
      </c>
      <c r="I31" s="40" t="b">
        <f t="shared" si="1"/>
        <v>1</v>
      </c>
      <c r="J31" s="27">
        <v>24.917387639427805</v>
      </c>
      <c r="K31" s="35" t="b">
        <f t="shared" si="2"/>
        <v>1</v>
      </c>
      <c r="L31" s="27">
        <v>3.6666667461395264</v>
      </c>
      <c r="M31" s="35" t="b">
        <f t="shared" si="3"/>
        <v>1</v>
      </c>
      <c r="N31" s="27">
        <v>3.1428570747375488</v>
      </c>
      <c r="O31" s="27">
        <f t="shared" ref="O31:O36" si="8">L31/N31</f>
        <v>1.1666667172403058</v>
      </c>
      <c r="P31" s="1" t="b">
        <f t="shared" ref="P31:P36" si="9">O31&gt;1</f>
        <v>1</v>
      </c>
    </row>
    <row r="32" spans="1:16" x14ac:dyDescent="0.3">
      <c r="A32" s="26">
        <v>30</v>
      </c>
      <c r="B32" s="27">
        <v>3561.9139</v>
      </c>
      <c r="C32" s="27">
        <v>3589.6345999999999</v>
      </c>
      <c r="D32" s="27">
        <v>3561.9236000000001</v>
      </c>
      <c r="E32" s="27">
        <v>3589.7094000000002</v>
      </c>
      <c r="F32" s="27">
        <v>27.785800000000108</v>
      </c>
      <c r="G32" s="27" t="b">
        <f t="shared" si="0"/>
        <v>1</v>
      </c>
      <c r="H32" s="27">
        <v>3.0714285373687744</v>
      </c>
      <c r="I32" s="40" t="b">
        <f t="shared" si="1"/>
        <v>1</v>
      </c>
      <c r="J32" s="27">
        <v>19.634245324218572</v>
      </c>
      <c r="K32" s="35" t="b">
        <f t="shared" si="2"/>
        <v>1</v>
      </c>
      <c r="L32" s="27">
        <v>4.0714287757873535</v>
      </c>
      <c r="M32" s="35" t="b">
        <f t="shared" si="3"/>
        <v>1</v>
      </c>
      <c r="N32" s="27">
        <v>2.0666666030883789</v>
      </c>
      <c r="O32" s="27">
        <f t="shared" si="8"/>
        <v>1.9700462424384777</v>
      </c>
      <c r="P32" s="38" t="b">
        <f t="shared" si="9"/>
        <v>1</v>
      </c>
    </row>
    <row r="33" spans="1:16" x14ac:dyDescent="0.3">
      <c r="A33" s="26">
        <v>31</v>
      </c>
      <c r="B33" s="27">
        <v>3684.07</v>
      </c>
      <c r="C33" s="27">
        <v>3705.2089000000001</v>
      </c>
      <c r="D33" s="27">
        <v>3684.0578999999998</v>
      </c>
      <c r="E33" s="27">
        <v>3705.2640000000001</v>
      </c>
      <c r="F33" s="27">
        <v>21.206100000000333</v>
      </c>
      <c r="G33" s="27" t="b">
        <f t="shared" si="0"/>
        <v>1</v>
      </c>
      <c r="H33" s="27">
        <v>3.5238094329833984</v>
      </c>
      <c r="I33" s="40" t="b">
        <f t="shared" si="1"/>
        <v>1</v>
      </c>
      <c r="J33" s="27">
        <v>25.170821311360577</v>
      </c>
      <c r="K33" s="35" t="b">
        <f t="shared" si="2"/>
        <v>1</v>
      </c>
      <c r="L33" s="27">
        <v>4.4000000953674316</v>
      </c>
      <c r="M33" s="35" t="b">
        <f t="shared" si="3"/>
        <v>1</v>
      </c>
      <c r="N33" s="27">
        <v>2.7272727489471436</v>
      </c>
      <c r="O33" s="27">
        <f t="shared" si="8"/>
        <v>1.61333335547977</v>
      </c>
      <c r="P33" s="1" t="b">
        <f t="shared" si="9"/>
        <v>1</v>
      </c>
    </row>
    <row r="34" spans="1:16" x14ac:dyDescent="0.3">
      <c r="A34" s="26">
        <v>32</v>
      </c>
      <c r="B34" s="27">
        <v>3770.3578000000002</v>
      </c>
      <c r="C34" s="27">
        <v>3798.7777999999998</v>
      </c>
      <c r="D34" s="27">
        <v>3770.3384000000001</v>
      </c>
      <c r="E34" s="27">
        <v>3798.7574</v>
      </c>
      <c r="F34" s="27">
        <v>28.418999999999869</v>
      </c>
      <c r="G34" s="27" t="b">
        <f t="shared" si="0"/>
        <v>1</v>
      </c>
      <c r="H34" s="27">
        <v>2.9642856121063232</v>
      </c>
      <c r="I34" s="40" t="b">
        <f t="shared" si="1"/>
        <v>1</v>
      </c>
      <c r="J34" s="27">
        <v>19.059027688161731</v>
      </c>
      <c r="K34" s="35" t="b">
        <f t="shared" si="2"/>
        <v>1</v>
      </c>
      <c r="L34" s="27">
        <v>4.0714287757873535</v>
      </c>
      <c r="M34" s="35" t="b">
        <f t="shared" si="3"/>
        <v>1</v>
      </c>
      <c r="N34" s="27">
        <v>1.9333332777023315</v>
      </c>
      <c r="O34" s="27">
        <f t="shared" si="8"/>
        <v>2.1059114963489587</v>
      </c>
      <c r="P34" s="1" t="b">
        <f t="shared" si="9"/>
        <v>1</v>
      </c>
    </row>
    <row r="35" spans="1:16" x14ac:dyDescent="0.3">
      <c r="A35" s="26">
        <v>33</v>
      </c>
      <c r="B35" s="27">
        <v>3864.1334000000002</v>
      </c>
      <c r="C35" s="27">
        <v>3889.3011000000001</v>
      </c>
      <c r="D35" s="27">
        <v>3864.1543000000001</v>
      </c>
      <c r="E35" s="27">
        <v>3889.2784999999999</v>
      </c>
      <c r="F35" s="27">
        <v>25.124199999999746</v>
      </c>
      <c r="G35" s="27" t="b">
        <f t="shared" si="0"/>
        <v>1</v>
      </c>
      <c r="H35" s="27">
        <v>3.119999885559082</v>
      </c>
      <c r="I35" s="40" t="b">
        <f t="shared" si="1"/>
        <v>1</v>
      </c>
      <c r="J35" s="27">
        <v>19.237525796858609</v>
      </c>
      <c r="K35" s="35" t="b">
        <f t="shared" si="2"/>
        <v>1</v>
      </c>
      <c r="L35" s="27">
        <v>3.9166667461395264</v>
      </c>
      <c r="M35" s="35" t="b">
        <f t="shared" si="3"/>
        <v>1</v>
      </c>
      <c r="N35" s="27">
        <v>2.384615421295166</v>
      </c>
      <c r="O35" s="27">
        <f t="shared" si="8"/>
        <v>1.6424731263426331</v>
      </c>
      <c r="P35" s="1" t="b">
        <f t="shared" si="9"/>
        <v>1</v>
      </c>
    </row>
    <row r="36" spans="1:16" x14ac:dyDescent="0.3">
      <c r="A36" s="26">
        <v>34</v>
      </c>
      <c r="B36" s="27">
        <v>3979.4933000000001</v>
      </c>
      <c r="C36" s="27">
        <v>4002.4119000000001</v>
      </c>
      <c r="D36" s="27">
        <v>3979.4928</v>
      </c>
      <c r="E36" s="27">
        <v>4002.3485999999998</v>
      </c>
      <c r="F36" s="27">
        <v>22.855799999999817</v>
      </c>
      <c r="G36" s="27" t="b">
        <f t="shared" si="0"/>
        <v>1</v>
      </c>
      <c r="H36" s="27">
        <v>3.3913042545318604</v>
      </c>
      <c r="I36" s="40" t="b">
        <f t="shared" si="1"/>
        <v>1</v>
      </c>
      <c r="J36" s="27">
        <v>21.992162657620408</v>
      </c>
      <c r="K36" s="35" t="b">
        <f t="shared" si="2"/>
        <v>1</v>
      </c>
      <c r="L36" s="27">
        <v>4.2727274894714355</v>
      </c>
      <c r="M36" s="35" t="b">
        <f t="shared" si="3"/>
        <v>1</v>
      </c>
      <c r="N36" s="27">
        <v>2.5833332538604736</v>
      </c>
      <c r="O36" s="27">
        <f t="shared" si="8"/>
        <v>1.6539590790643717</v>
      </c>
      <c r="P36" s="1" t="b">
        <f t="shared" si="9"/>
        <v>1</v>
      </c>
    </row>
    <row r="37" spans="1:16" x14ac:dyDescent="0.3">
      <c r="F37" s="27">
        <f>AVERAGE(F3:F36)</f>
        <v>18.660685294117645</v>
      </c>
      <c r="J37" s="27">
        <f>AVERAGE(J3:J36)</f>
        <v>24.417609132583635</v>
      </c>
      <c r="L37" s="27">
        <f>AVERAGE(L3:L36)</f>
        <v>4.0045068526969239</v>
      </c>
    </row>
    <row r="38" spans="1:16" x14ac:dyDescent="0.3">
      <c r="F38" s="27">
        <f>STDEV(F3:F36)</f>
        <v>5.6982330775549057</v>
      </c>
      <c r="J38" s="27">
        <f>STDEV(J3:J36)</f>
        <v>8.42011667904627</v>
      </c>
      <c r="L38" s="27">
        <f>STDEV(L3:L36)</f>
        <v>0.98139550071608328</v>
      </c>
    </row>
    <row r="39" spans="1:16" x14ac:dyDescent="0.3">
      <c r="F39" s="27">
        <f>F37-F38</f>
        <v>12.962452216562738</v>
      </c>
      <c r="J39" s="27">
        <f>J37-J38</f>
        <v>15.997492453537365</v>
      </c>
      <c r="L39" s="27">
        <f>L37-L38</f>
        <v>3.0231113519808406</v>
      </c>
    </row>
  </sheetData>
  <pageMargins left="0.7" right="0.7" top="0.75" bottom="0.75" header="0.3" footer="0.3"/>
  <pageSetup orientation="landscape" horizontalDpi="360" verticalDpi="36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8381-DD31-440A-AEBF-B7504465E3D2}">
  <dimension ref="A1:S30"/>
  <sheetViews>
    <sheetView zoomScaleNormal="100" workbookViewId="0">
      <selection activeCell="S4" sqref="S4"/>
    </sheetView>
  </sheetViews>
  <sheetFormatPr defaultColWidth="10.85546875" defaultRowHeight="18.75" x14ac:dyDescent="0.3"/>
  <cols>
    <col min="1" max="1" width="10.85546875" style="26"/>
    <col min="2" max="6" width="10.85546875" style="15"/>
    <col min="7" max="7" width="10.85546875" style="25"/>
    <col min="8" max="10" width="10.85546875" style="24"/>
    <col min="11" max="12" width="10.85546875" style="25"/>
    <col min="13" max="13" width="10.85546875" style="15"/>
    <col min="15" max="16" width="10.85546875" style="24"/>
    <col min="17" max="16384" width="10.85546875" style="15"/>
  </cols>
  <sheetData>
    <row r="1" spans="1:19" s="24" customFormat="1" x14ac:dyDescent="0.3">
      <c r="A1" s="26"/>
      <c r="B1" s="11" t="s">
        <v>0</v>
      </c>
      <c r="C1" s="11"/>
      <c r="D1" s="12" t="s">
        <v>1</v>
      </c>
      <c r="E1" s="12"/>
      <c r="F1" s="12"/>
      <c r="G1" s="13"/>
      <c r="H1" s="15"/>
      <c r="I1" s="15"/>
      <c r="J1" s="15"/>
      <c r="K1" s="13"/>
      <c r="L1" s="13"/>
      <c r="M1" s="12"/>
      <c r="N1"/>
      <c r="Q1" s="15"/>
      <c r="R1" s="24" t="s">
        <v>33</v>
      </c>
    </row>
    <row r="2" spans="1:19" s="24" customFormat="1" x14ac:dyDescent="0.3">
      <c r="A2" s="26" t="s">
        <v>12</v>
      </c>
      <c r="B2" s="14" t="s">
        <v>2</v>
      </c>
      <c r="C2" s="14" t="s">
        <v>3</v>
      </c>
      <c r="D2" s="12" t="s">
        <v>2</v>
      </c>
      <c r="E2" s="12" t="s">
        <v>3</v>
      </c>
      <c r="F2" s="12" t="s">
        <v>4</v>
      </c>
      <c r="G2" s="13" t="s">
        <v>5</v>
      </c>
      <c r="H2" s="15"/>
      <c r="I2" s="15" t="s">
        <v>14</v>
      </c>
      <c r="J2" s="15"/>
      <c r="K2" s="13" t="s">
        <v>6</v>
      </c>
      <c r="L2" s="13" t="s">
        <v>7</v>
      </c>
      <c r="M2" s="12" t="s">
        <v>21</v>
      </c>
      <c r="N2"/>
      <c r="Q2" s="15"/>
      <c r="R2" s="24" t="s">
        <v>34</v>
      </c>
      <c r="S2" s="24">
        <f>AVERAGE(I:I)</f>
        <v>42.75467757496682</v>
      </c>
    </row>
    <row r="3" spans="1:19" s="24" customFormat="1" x14ac:dyDescent="0.3">
      <c r="A3" s="26">
        <v>1</v>
      </c>
      <c r="B3" s="3" t="s">
        <v>17</v>
      </c>
      <c r="C3" s="3"/>
      <c r="D3" s="27">
        <v>249.4502</v>
      </c>
      <c r="E3" s="27">
        <v>262.01850000000002</v>
      </c>
      <c r="F3" s="27">
        <v>12.568300000000001</v>
      </c>
      <c r="G3" s="27">
        <v>1.38461542129517</v>
      </c>
      <c r="H3" s="28" t="b">
        <f>G3&gt;1</f>
        <v>1</v>
      </c>
      <c r="I3" s="27">
        <v>10.499909599391399</v>
      </c>
      <c r="J3" s="28" t="b">
        <f>I3&gt;30</f>
        <v>0</v>
      </c>
      <c r="K3" s="27">
        <v>1.1666666269302399</v>
      </c>
      <c r="L3" s="27">
        <v>1.57142853736877</v>
      </c>
      <c r="M3" s="29">
        <f>K3/L3</f>
        <v>0.74242423322903939</v>
      </c>
      <c r="N3" s="31" t="b">
        <f>M3&gt;1</f>
        <v>0</v>
      </c>
      <c r="Q3" s="15"/>
      <c r="R3" s="24" t="s">
        <v>35</v>
      </c>
      <c r="S3" s="24">
        <f>STDEV(I:I)</f>
        <v>21.871237405836002</v>
      </c>
    </row>
    <row r="4" spans="1:19" s="24" customFormat="1" x14ac:dyDescent="0.3">
      <c r="A4" s="26">
        <v>2</v>
      </c>
      <c r="B4" s="3" t="s">
        <v>17</v>
      </c>
      <c r="C4" s="3"/>
      <c r="D4" s="27">
        <v>354.17649999999998</v>
      </c>
      <c r="E4" s="27">
        <v>367.81299999999999</v>
      </c>
      <c r="F4" s="27">
        <v>13.6365</v>
      </c>
      <c r="G4" s="27">
        <v>2.2857143878936799</v>
      </c>
      <c r="H4" s="27" t="b">
        <f t="shared" ref="H4:H30" si="0">G4&gt;1</f>
        <v>1</v>
      </c>
      <c r="I4" s="27">
        <v>81.257751604877299</v>
      </c>
      <c r="J4" s="27" t="b">
        <f t="shared" ref="J4:J30" si="1">I4&gt;30</f>
        <v>1</v>
      </c>
      <c r="K4" s="27">
        <v>1.7142857313156099</v>
      </c>
      <c r="L4" s="27">
        <v>2.75</v>
      </c>
      <c r="M4" s="29">
        <f t="shared" ref="M4:M30" si="2">K4/L4</f>
        <v>0.62337662956931272</v>
      </c>
      <c r="N4" s="31" t="b">
        <f t="shared" ref="N4:N30" si="3">M4&gt;1</f>
        <v>0</v>
      </c>
      <c r="Q4" s="15"/>
    </row>
    <row r="5" spans="1:19" s="24" customFormat="1" x14ac:dyDescent="0.3">
      <c r="A5" s="26">
        <v>3</v>
      </c>
      <c r="B5" s="3" t="s">
        <v>17</v>
      </c>
      <c r="C5" s="3"/>
      <c r="D5" s="27">
        <v>553.6825</v>
      </c>
      <c r="E5" s="27">
        <v>569.49919999999997</v>
      </c>
      <c r="F5" s="27">
        <v>15.816700000000001</v>
      </c>
      <c r="G5" s="27">
        <v>1.4375</v>
      </c>
      <c r="H5" s="27" t="b">
        <f t="shared" si="0"/>
        <v>1</v>
      </c>
      <c r="I5" s="27">
        <v>36.385402259884302</v>
      </c>
      <c r="J5" s="27" t="b">
        <f t="shared" si="1"/>
        <v>1</v>
      </c>
      <c r="K5" s="27">
        <v>0.5</v>
      </c>
      <c r="L5" s="27">
        <v>2.1111111640930198</v>
      </c>
      <c r="M5" s="29">
        <f t="shared" si="2"/>
        <v>0.2368420993192043</v>
      </c>
      <c r="N5" s="31" t="b">
        <f t="shared" si="3"/>
        <v>0</v>
      </c>
      <c r="Q5" s="15"/>
    </row>
    <row r="6" spans="1:19" s="24" customFormat="1" x14ac:dyDescent="0.3">
      <c r="A6" s="26">
        <v>4</v>
      </c>
      <c r="B6" s="27" t="s">
        <v>18</v>
      </c>
      <c r="C6" s="3"/>
      <c r="D6" s="27">
        <v>683.51400000000001</v>
      </c>
      <c r="E6" s="27">
        <v>718.47339999999997</v>
      </c>
      <c r="F6" s="27">
        <v>34.959400000000002</v>
      </c>
      <c r="G6" s="27">
        <v>1.54285717010498</v>
      </c>
      <c r="H6" s="27" t="b">
        <f t="shared" si="0"/>
        <v>1</v>
      </c>
      <c r="I6" s="27">
        <v>36.140053638799799</v>
      </c>
      <c r="J6" s="27" t="b">
        <f t="shared" si="1"/>
        <v>1</v>
      </c>
      <c r="K6" s="27">
        <v>2.0588235855102499</v>
      </c>
      <c r="L6" s="27">
        <v>1.0555555820465099</v>
      </c>
      <c r="M6" s="29">
        <f t="shared" si="2"/>
        <v>1.9504644004805556</v>
      </c>
      <c r="N6" t="b">
        <f t="shared" si="3"/>
        <v>1</v>
      </c>
      <c r="Q6" s="15"/>
    </row>
    <row r="7" spans="1:19" s="24" customFormat="1" x14ac:dyDescent="0.3">
      <c r="A7" s="26">
        <v>5</v>
      </c>
      <c r="B7" s="27" t="s">
        <v>19</v>
      </c>
      <c r="C7" s="27"/>
      <c r="D7" s="27">
        <v>787.26679999999999</v>
      </c>
      <c r="E7" s="27">
        <v>811.53210000000001</v>
      </c>
      <c r="F7" s="27">
        <v>24.2653</v>
      </c>
      <c r="G7" s="27">
        <v>2.1600000858306898</v>
      </c>
      <c r="H7" s="27" t="b">
        <f t="shared" si="0"/>
        <v>1</v>
      </c>
      <c r="I7" s="27">
        <v>138.19044097563199</v>
      </c>
      <c r="J7" s="27" t="b">
        <f t="shared" si="1"/>
        <v>1</v>
      </c>
      <c r="K7" s="27">
        <v>1.1666666269302399</v>
      </c>
      <c r="L7" s="27">
        <v>3.0769231319427499</v>
      </c>
      <c r="M7" s="29">
        <f t="shared" si="2"/>
        <v>0.37916664697229985</v>
      </c>
      <c r="N7" s="31" t="b">
        <f t="shared" si="3"/>
        <v>0</v>
      </c>
      <c r="Q7" s="15"/>
    </row>
    <row r="8" spans="1:19" s="24" customFormat="1" x14ac:dyDescent="0.3">
      <c r="A8" s="26">
        <v>6</v>
      </c>
      <c r="B8" s="27" t="s">
        <v>20</v>
      </c>
      <c r="C8" s="27"/>
      <c r="D8" s="27">
        <v>852.94060000000002</v>
      </c>
      <c r="E8" s="27">
        <v>868.43669999999997</v>
      </c>
      <c r="F8" s="27">
        <v>15.4961</v>
      </c>
      <c r="G8" s="27">
        <v>1.375</v>
      </c>
      <c r="H8" s="27" t="b">
        <f t="shared" si="0"/>
        <v>1</v>
      </c>
      <c r="I8" s="27">
        <v>16.371729719692802</v>
      </c>
      <c r="J8" s="28" t="b">
        <f t="shared" si="1"/>
        <v>0</v>
      </c>
      <c r="K8" s="27">
        <v>0.75</v>
      </c>
      <c r="L8" s="27">
        <v>2</v>
      </c>
      <c r="M8" s="29">
        <f t="shared" si="2"/>
        <v>0.375</v>
      </c>
      <c r="N8" s="31" t="b">
        <f t="shared" si="3"/>
        <v>0</v>
      </c>
      <c r="Q8" s="15"/>
    </row>
    <row r="9" spans="1:19" s="24" customFormat="1" x14ac:dyDescent="0.3">
      <c r="A9" s="26">
        <v>7</v>
      </c>
      <c r="B9" s="27" t="s">
        <v>15</v>
      </c>
      <c r="C9" s="27" t="s">
        <v>16</v>
      </c>
      <c r="D9" s="27">
        <v>952.69320000000005</v>
      </c>
      <c r="E9" s="27">
        <v>970.26390000000004</v>
      </c>
      <c r="F9" s="27">
        <v>17.570699999999999</v>
      </c>
      <c r="G9" s="27">
        <v>2.4444444179534899</v>
      </c>
      <c r="H9" s="32" t="b">
        <f t="shared" si="0"/>
        <v>1</v>
      </c>
      <c r="I9" s="27">
        <v>33.917377014156102</v>
      </c>
      <c r="J9" s="27" t="b">
        <f t="shared" si="1"/>
        <v>1</v>
      </c>
      <c r="K9" s="27">
        <v>3.4444444179534899</v>
      </c>
      <c r="L9" s="27">
        <v>1.5</v>
      </c>
      <c r="M9" s="29">
        <f t="shared" si="2"/>
        <v>2.2962962786356598</v>
      </c>
      <c r="N9" s="33" t="b">
        <f t="shared" si="3"/>
        <v>1</v>
      </c>
      <c r="Q9" s="15"/>
    </row>
    <row r="10" spans="1:19" s="24" customFormat="1" x14ac:dyDescent="0.3">
      <c r="A10" s="26">
        <v>8</v>
      </c>
      <c r="B10" s="27" t="s">
        <v>15</v>
      </c>
      <c r="C10" s="27" t="s">
        <v>16</v>
      </c>
      <c r="D10" s="27">
        <v>1052.4000000000001</v>
      </c>
      <c r="E10" s="27">
        <v>1072.3</v>
      </c>
      <c r="F10" s="27">
        <v>19.820599999999999</v>
      </c>
      <c r="G10" s="27">
        <v>2.7999999523162802</v>
      </c>
      <c r="H10" s="32" t="b">
        <f t="shared" si="0"/>
        <v>1</v>
      </c>
      <c r="I10" s="27">
        <v>36.495483964883697</v>
      </c>
      <c r="J10" s="27" t="b">
        <f t="shared" si="1"/>
        <v>1</v>
      </c>
      <c r="K10" s="27">
        <v>4</v>
      </c>
      <c r="L10" s="27">
        <v>1.63636362552643</v>
      </c>
      <c r="M10" s="29">
        <f t="shared" si="2"/>
        <v>2.444444460633358</v>
      </c>
      <c r="N10" s="33" t="b">
        <f t="shared" si="3"/>
        <v>1</v>
      </c>
      <c r="Q10" s="15"/>
    </row>
    <row r="11" spans="1:19" s="24" customFormat="1" x14ac:dyDescent="0.3">
      <c r="A11" s="26">
        <v>9</v>
      </c>
      <c r="B11" s="30">
        <v>1152.1876999999999</v>
      </c>
      <c r="C11" s="30">
        <v>1172.3296</v>
      </c>
      <c r="D11" s="27">
        <v>1152.2</v>
      </c>
      <c r="E11" s="27">
        <v>1172.2</v>
      </c>
      <c r="F11" s="27">
        <v>19.999700000000001</v>
      </c>
      <c r="G11" s="27">
        <v>2.9000000953674299</v>
      </c>
      <c r="H11" s="27" t="b">
        <f t="shared" si="0"/>
        <v>1</v>
      </c>
      <c r="I11" s="27">
        <v>36.989903929986802</v>
      </c>
      <c r="J11" s="27" t="b">
        <f t="shared" si="1"/>
        <v>1</v>
      </c>
      <c r="K11" s="27">
        <v>4.0999999046325701</v>
      </c>
      <c r="L11" s="27">
        <v>1.90909087657928</v>
      </c>
      <c r="M11" s="29">
        <f t="shared" si="2"/>
        <v>2.1476190342384189</v>
      </c>
      <c r="N11" s="33" t="b">
        <f t="shared" si="3"/>
        <v>1</v>
      </c>
      <c r="Q11" s="15"/>
    </row>
    <row r="12" spans="1:19" s="24" customFormat="1" x14ac:dyDescent="0.3">
      <c r="A12" s="26">
        <v>10</v>
      </c>
      <c r="B12" s="30">
        <v>1251.941</v>
      </c>
      <c r="C12" s="30">
        <v>1271.4050999999999</v>
      </c>
      <c r="D12" s="27">
        <v>1252</v>
      </c>
      <c r="E12" s="27">
        <v>1271.4000000000001</v>
      </c>
      <c r="F12" s="27">
        <v>19.438099999999999</v>
      </c>
      <c r="G12" s="27">
        <v>2.6842105388641402</v>
      </c>
      <c r="H12" s="27" t="b">
        <f t="shared" si="0"/>
        <v>1</v>
      </c>
      <c r="I12" s="27">
        <v>41.401903388491199</v>
      </c>
      <c r="J12" s="27" t="b">
        <f t="shared" si="1"/>
        <v>1</v>
      </c>
      <c r="K12" s="27">
        <v>3.8888888359069802</v>
      </c>
      <c r="L12" s="27">
        <v>1.6000000238418599</v>
      </c>
      <c r="M12" s="29">
        <f t="shared" si="2"/>
        <v>2.4305554862237604</v>
      </c>
      <c r="N12" s="33" t="b">
        <f t="shared" si="3"/>
        <v>1</v>
      </c>
      <c r="Q12" s="15"/>
    </row>
    <row r="13" spans="1:19" s="24" customFormat="1" x14ac:dyDescent="0.3">
      <c r="A13" s="26">
        <v>11</v>
      </c>
      <c r="B13" s="30">
        <v>1351.6958</v>
      </c>
      <c r="C13" s="30">
        <v>1370.4816000000001</v>
      </c>
      <c r="D13" s="27">
        <v>1351.7</v>
      </c>
      <c r="E13" s="27">
        <v>1370.5</v>
      </c>
      <c r="F13" s="27">
        <v>18.755700000000001</v>
      </c>
      <c r="G13" s="27">
        <v>3</v>
      </c>
      <c r="H13" s="27" t="b">
        <f t="shared" si="0"/>
        <v>1</v>
      </c>
      <c r="I13" s="27">
        <v>41.774413290816199</v>
      </c>
      <c r="J13" s="27" t="b">
        <f t="shared" si="1"/>
        <v>1</v>
      </c>
      <c r="K13" s="27">
        <v>4</v>
      </c>
      <c r="L13" s="27">
        <v>2.0999999046325701</v>
      </c>
      <c r="M13" s="29">
        <f t="shared" si="2"/>
        <v>1.904761991262979</v>
      </c>
      <c r="N13" s="33" t="b">
        <f t="shared" si="3"/>
        <v>1</v>
      </c>
      <c r="Q13" s="15"/>
    </row>
    <row r="14" spans="1:19" s="24" customFormat="1" x14ac:dyDescent="0.3">
      <c r="A14" s="26">
        <v>12</v>
      </c>
      <c r="B14" s="30">
        <v>1451.4506000000001</v>
      </c>
      <c r="C14" s="30">
        <v>1470.6713999999999</v>
      </c>
      <c r="D14" s="27">
        <v>1451.5</v>
      </c>
      <c r="E14" s="27">
        <v>1470.7</v>
      </c>
      <c r="F14" s="27">
        <v>19.291699999999999</v>
      </c>
      <c r="G14" s="27">
        <v>3.10526323318481</v>
      </c>
      <c r="H14" s="27" t="b">
        <f t="shared" si="0"/>
        <v>1</v>
      </c>
      <c r="I14" s="27">
        <v>40.956359462038399</v>
      </c>
      <c r="J14" s="27" t="b">
        <f t="shared" si="1"/>
        <v>1</v>
      </c>
      <c r="K14" s="27">
        <v>4.2222223281860396</v>
      </c>
      <c r="L14" s="27">
        <v>2.0999999046325701</v>
      </c>
      <c r="M14" s="29">
        <f t="shared" si="2"/>
        <v>2.0105821523476628</v>
      </c>
      <c r="N14" s="33" t="b">
        <f t="shared" si="3"/>
        <v>1</v>
      </c>
      <c r="Q14" s="15"/>
    </row>
    <row r="15" spans="1:19" s="24" customFormat="1" x14ac:dyDescent="0.3">
      <c r="A15" s="26">
        <v>13</v>
      </c>
      <c r="B15" s="30">
        <v>1551.2057</v>
      </c>
      <c r="C15" s="30">
        <v>1571.0468000000001</v>
      </c>
      <c r="D15" s="27">
        <v>1551.2</v>
      </c>
      <c r="E15" s="27">
        <v>1571.1</v>
      </c>
      <c r="F15" s="27">
        <v>19.918500000000002</v>
      </c>
      <c r="G15" s="27">
        <v>3</v>
      </c>
      <c r="H15" s="27" t="b">
        <f t="shared" si="0"/>
        <v>1</v>
      </c>
      <c r="I15" s="27">
        <v>41.3311576111197</v>
      </c>
      <c r="J15" s="27" t="b">
        <f t="shared" si="1"/>
        <v>1</v>
      </c>
      <c r="K15" s="27">
        <v>3.9000000953674299</v>
      </c>
      <c r="L15" s="27">
        <v>2.0909090042114298</v>
      </c>
      <c r="M15" s="29">
        <f t="shared" si="2"/>
        <v>1.8652175142544209</v>
      </c>
      <c r="N15" s="33" t="b">
        <f t="shared" si="3"/>
        <v>1</v>
      </c>
      <c r="Q15" s="15"/>
    </row>
    <row r="16" spans="1:19" s="24" customFormat="1" x14ac:dyDescent="0.3">
      <c r="A16" s="26">
        <v>14</v>
      </c>
      <c r="B16" s="27" t="s">
        <v>15</v>
      </c>
      <c r="C16" s="27" t="s">
        <v>16</v>
      </c>
      <c r="D16" s="27">
        <v>1645.6</v>
      </c>
      <c r="E16" s="27">
        <v>1665.2</v>
      </c>
      <c r="F16" s="27">
        <v>19.617899999999999</v>
      </c>
      <c r="G16" s="27">
        <v>2.7000000476837198</v>
      </c>
      <c r="H16" s="32" t="b">
        <f t="shared" si="0"/>
        <v>1</v>
      </c>
      <c r="I16" s="27">
        <v>32.9886750423208</v>
      </c>
      <c r="J16" s="27" t="b">
        <f t="shared" si="1"/>
        <v>1</v>
      </c>
      <c r="K16" s="27">
        <v>3.5</v>
      </c>
      <c r="L16" s="27">
        <v>2</v>
      </c>
      <c r="M16" s="29">
        <f t="shared" si="2"/>
        <v>1.75</v>
      </c>
      <c r="N16" s="33" t="b">
        <f t="shared" si="3"/>
        <v>1</v>
      </c>
      <c r="Q16" s="15"/>
    </row>
    <row r="17" spans="1:17" s="24" customFormat="1" x14ac:dyDescent="0.3">
      <c r="A17" s="26">
        <v>15</v>
      </c>
      <c r="B17" s="30">
        <v>1750.7105999999999</v>
      </c>
      <c r="C17" s="30">
        <v>1772.8755000000001</v>
      </c>
      <c r="D17" s="27">
        <v>1750.7</v>
      </c>
      <c r="E17" s="27">
        <v>1772.7</v>
      </c>
      <c r="F17" s="27">
        <v>22.026</v>
      </c>
      <c r="G17" s="27">
        <v>3</v>
      </c>
      <c r="H17" s="27" t="b">
        <f t="shared" si="0"/>
        <v>1</v>
      </c>
      <c r="I17" s="27">
        <v>40.921124497054798</v>
      </c>
      <c r="J17" s="27" t="b">
        <f t="shared" si="1"/>
        <v>1</v>
      </c>
      <c r="K17" s="27">
        <v>4.1818180084228498</v>
      </c>
      <c r="L17" s="27">
        <v>2</v>
      </c>
      <c r="M17" s="29">
        <f t="shared" si="2"/>
        <v>2.0909090042114249</v>
      </c>
      <c r="N17" s="33" t="b">
        <f t="shared" si="3"/>
        <v>1</v>
      </c>
      <c r="Q17" s="15"/>
    </row>
    <row r="18" spans="1:17" s="24" customFormat="1" x14ac:dyDescent="0.3">
      <c r="A18" s="26">
        <v>16</v>
      </c>
      <c r="B18" s="30">
        <v>1850.461</v>
      </c>
      <c r="C18" s="30">
        <v>1871.7448999999999</v>
      </c>
      <c r="D18" s="27">
        <v>1850.5</v>
      </c>
      <c r="E18" s="27">
        <v>1871.7</v>
      </c>
      <c r="F18" s="27">
        <v>21.264500000000002</v>
      </c>
      <c r="G18" s="27">
        <v>3.04761910438538</v>
      </c>
      <c r="H18" s="27" t="b">
        <f t="shared" si="0"/>
        <v>1</v>
      </c>
      <c r="I18" s="27">
        <v>38.377383640971999</v>
      </c>
      <c r="J18" s="27" t="b">
        <f t="shared" si="1"/>
        <v>1</v>
      </c>
      <c r="K18" s="27">
        <v>4.3000001907348597</v>
      </c>
      <c r="L18" s="27">
        <v>1.90909087657928</v>
      </c>
      <c r="M18" s="29">
        <f t="shared" si="2"/>
        <v>2.2523810906475155</v>
      </c>
      <c r="N18" s="33" t="b">
        <f t="shared" si="3"/>
        <v>1</v>
      </c>
      <c r="Q18" s="15"/>
    </row>
    <row r="19" spans="1:17" s="24" customFormat="1" x14ac:dyDescent="0.3">
      <c r="A19" s="26">
        <v>17</v>
      </c>
      <c r="B19" s="30">
        <v>1950.2139</v>
      </c>
      <c r="C19" s="30">
        <v>1973.1379999999999</v>
      </c>
      <c r="D19" s="27">
        <v>1950.2</v>
      </c>
      <c r="E19" s="27">
        <v>1973.3</v>
      </c>
      <c r="F19" s="27">
        <v>23.0975</v>
      </c>
      <c r="G19" s="27">
        <v>3.0869565010070801</v>
      </c>
      <c r="H19" s="27" t="b">
        <f t="shared" si="0"/>
        <v>1</v>
      </c>
      <c r="I19" s="27">
        <v>42.646868426053302</v>
      </c>
      <c r="J19" s="27" t="b">
        <f t="shared" si="1"/>
        <v>1</v>
      </c>
      <c r="K19" s="27">
        <v>4.3636364936828604</v>
      </c>
      <c r="L19" s="27">
        <v>1.9166666269302399</v>
      </c>
      <c r="M19" s="29">
        <f t="shared" si="2"/>
        <v>2.2766799569478193</v>
      </c>
      <c r="N19" s="33" t="b">
        <f t="shared" si="3"/>
        <v>1</v>
      </c>
      <c r="Q19" s="15"/>
    </row>
    <row r="20" spans="1:17" s="24" customFormat="1" x14ac:dyDescent="0.3">
      <c r="A20" s="26">
        <v>18</v>
      </c>
      <c r="B20" s="30">
        <v>2049.9657999999999</v>
      </c>
      <c r="C20" s="30">
        <v>2073.1565000000001</v>
      </c>
      <c r="D20" s="27">
        <v>2050</v>
      </c>
      <c r="E20" s="27">
        <v>2073.3000000000002</v>
      </c>
      <c r="F20" s="27">
        <v>23.358000000000001</v>
      </c>
      <c r="G20" s="27">
        <v>2.95652174949646</v>
      </c>
      <c r="H20" s="27" t="b">
        <f t="shared" si="0"/>
        <v>1</v>
      </c>
      <c r="I20" s="27">
        <v>42.235226229299997</v>
      </c>
      <c r="J20" s="27" t="b">
        <f t="shared" si="1"/>
        <v>1</v>
      </c>
      <c r="K20" s="27">
        <v>4.5454545021057102</v>
      </c>
      <c r="L20" s="27">
        <v>1.5</v>
      </c>
      <c r="M20" s="29">
        <f t="shared" si="2"/>
        <v>3.0303030014038068</v>
      </c>
      <c r="N20" s="33" t="b">
        <f t="shared" si="3"/>
        <v>1</v>
      </c>
      <c r="Q20" s="15"/>
    </row>
    <row r="21" spans="1:17" s="24" customFormat="1" x14ac:dyDescent="0.3">
      <c r="A21" s="26">
        <v>19</v>
      </c>
      <c r="B21" s="30">
        <v>2149.7184999999999</v>
      </c>
      <c r="C21" s="30">
        <v>2168.5331999999999</v>
      </c>
      <c r="D21" s="27">
        <v>2149.6999999999998</v>
      </c>
      <c r="E21" s="27">
        <v>2168.6</v>
      </c>
      <c r="F21" s="27">
        <v>18.8277</v>
      </c>
      <c r="G21" s="27">
        <v>3.4736843109130899</v>
      </c>
      <c r="H21" s="27" t="b">
        <f t="shared" si="0"/>
        <v>1</v>
      </c>
      <c r="I21" s="27">
        <v>48.679424510015501</v>
      </c>
      <c r="J21" s="27" t="b">
        <f t="shared" si="1"/>
        <v>1</v>
      </c>
      <c r="K21" s="27">
        <v>4.6666665077209499</v>
      </c>
      <c r="L21" s="27">
        <v>2.4000000953674299</v>
      </c>
      <c r="M21" s="29">
        <f t="shared" si="2"/>
        <v>1.9444443009517893</v>
      </c>
      <c r="N21" s="33" t="b">
        <f t="shared" si="3"/>
        <v>1</v>
      </c>
      <c r="Q21" s="15"/>
    </row>
    <row r="22" spans="1:17" s="24" customFormat="1" x14ac:dyDescent="0.3">
      <c r="A22" s="26">
        <v>20</v>
      </c>
      <c r="B22" s="30">
        <v>2249.4731999999999</v>
      </c>
      <c r="C22" s="30">
        <v>2270.8982000000001</v>
      </c>
      <c r="D22" s="27">
        <v>2249.5</v>
      </c>
      <c r="E22" s="27">
        <v>2270.8000000000002</v>
      </c>
      <c r="F22" s="27">
        <v>21.296099999999999</v>
      </c>
      <c r="G22" s="27">
        <v>3.0952382087707502</v>
      </c>
      <c r="H22" s="27" t="b">
        <f t="shared" si="0"/>
        <v>1</v>
      </c>
      <c r="I22" s="27">
        <v>46.448069544763698</v>
      </c>
      <c r="J22" s="27" t="b">
        <f t="shared" si="1"/>
        <v>1</v>
      </c>
      <c r="K22" s="27">
        <v>4.0999999046325701</v>
      </c>
      <c r="L22" s="27">
        <v>2.1818182468414302</v>
      </c>
      <c r="M22" s="29">
        <f t="shared" si="2"/>
        <v>1.8791665669530673</v>
      </c>
      <c r="N22" s="33" t="b">
        <f t="shared" si="3"/>
        <v>1</v>
      </c>
      <c r="Q22" s="15"/>
    </row>
    <row r="23" spans="1:17" s="24" customFormat="1" x14ac:dyDescent="0.3">
      <c r="A23" s="26">
        <v>21</v>
      </c>
      <c r="B23" s="30">
        <v>2349.2257</v>
      </c>
      <c r="C23" s="30">
        <v>2371.6396</v>
      </c>
      <c r="D23" s="27">
        <v>2349.1999999999998</v>
      </c>
      <c r="E23" s="27">
        <v>2371.6999999999998</v>
      </c>
      <c r="F23" s="27">
        <v>22.485199999999999</v>
      </c>
      <c r="G23" s="27">
        <v>3.2608695030212398</v>
      </c>
      <c r="H23" s="27" t="b">
        <f t="shared" si="0"/>
        <v>1</v>
      </c>
      <c r="I23" s="27">
        <v>42.623085022720403</v>
      </c>
      <c r="J23" s="27" t="b">
        <f t="shared" si="1"/>
        <v>1</v>
      </c>
      <c r="K23" s="27">
        <v>4.4545454978942898</v>
      </c>
      <c r="L23" s="27">
        <v>2.1666667461395299</v>
      </c>
      <c r="M23" s="29">
        <f t="shared" si="2"/>
        <v>2.0559440005396308</v>
      </c>
      <c r="N23" s="33" t="b">
        <f t="shared" si="3"/>
        <v>1</v>
      </c>
      <c r="Q23" s="15"/>
    </row>
    <row r="24" spans="1:17" s="24" customFormat="1" x14ac:dyDescent="0.3">
      <c r="A24" s="26">
        <v>22</v>
      </c>
      <c r="B24" s="30">
        <v>2448.9770000000003</v>
      </c>
      <c r="C24" s="30">
        <v>2471.6529999999998</v>
      </c>
      <c r="D24" s="27">
        <v>2449</v>
      </c>
      <c r="E24" s="27">
        <v>2471.6</v>
      </c>
      <c r="F24" s="27">
        <v>22.598400000000002</v>
      </c>
      <c r="G24" s="27">
        <v>3.04347825050354</v>
      </c>
      <c r="H24" s="27" t="b">
        <f t="shared" si="0"/>
        <v>1</v>
      </c>
      <c r="I24" s="27">
        <v>42.075367157421503</v>
      </c>
      <c r="J24" s="27" t="b">
        <f t="shared" si="1"/>
        <v>1</v>
      </c>
      <c r="K24" s="27">
        <v>4.0909090042114302</v>
      </c>
      <c r="L24" s="27">
        <v>2.0833332538604701</v>
      </c>
      <c r="M24" s="29">
        <f t="shared" si="2"/>
        <v>1.9636363969282737</v>
      </c>
      <c r="N24" s="33" t="b">
        <f t="shared" si="3"/>
        <v>1</v>
      </c>
      <c r="Q24" s="15"/>
    </row>
    <row r="25" spans="1:17" s="24" customFormat="1" x14ac:dyDescent="0.3">
      <c r="A25" s="26">
        <v>23</v>
      </c>
      <c r="B25" s="30">
        <v>2548.7290000000003</v>
      </c>
      <c r="C25" s="30">
        <v>2570.9965999999999</v>
      </c>
      <c r="D25" s="27">
        <v>2548.6999999999998</v>
      </c>
      <c r="E25" s="27">
        <v>2570.8000000000002</v>
      </c>
      <c r="F25" s="27">
        <v>22.104099999999999</v>
      </c>
      <c r="G25" s="27">
        <v>3.0909090042114298</v>
      </c>
      <c r="H25" s="27" t="b">
        <f t="shared" si="0"/>
        <v>1</v>
      </c>
      <c r="I25" s="27">
        <v>39.4872292291208</v>
      </c>
      <c r="J25" s="27" t="b">
        <f t="shared" si="1"/>
        <v>1</v>
      </c>
      <c r="K25" s="27">
        <v>4.1818180084228498</v>
      </c>
      <c r="L25" s="27">
        <v>2.0833332538604701</v>
      </c>
      <c r="M25" s="29">
        <f t="shared" si="2"/>
        <v>2.007272720614349</v>
      </c>
      <c r="N25" s="33" t="b">
        <f t="shared" si="3"/>
        <v>1</v>
      </c>
      <c r="Q25" s="15"/>
    </row>
    <row r="26" spans="1:17" s="24" customFormat="1" x14ac:dyDescent="0.3">
      <c r="A26" s="26">
        <v>24</v>
      </c>
      <c r="B26" s="30">
        <v>2648.4821000000002</v>
      </c>
      <c r="C26" s="30">
        <v>2669.7923999999998</v>
      </c>
      <c r="D26" s="27">
        <v>2648.5</v>
      </c>
      <c r="E26" s="27">
        <v>2669.8</v>
      </c>
      <c r="F26" s="27">
        <v>21.2971</v>
      </c>
      <c r="G26" s="27">
        <v>3.42857146263123</v>
      </c>
      <c r="H26" s="27" t="b">
        <f>G26&gt;1</f>
        <v>1</v>
      </c>
      <c r="I26" s="27">
        <v>41.344973164102598</v>
      </c>
      <c r="J26" s="27" t="b">
        <f t="shared" si="1"/>
        <v>1</v>
      </c>
      <c r="K26" s="27">
        <v>4.4000000953674299</v>
      </c>
      <c r="L26" s="27">
        <v>2.5454545021057098</v>
      </c>
      <c r="M26" s="29">
        <f t="shared" si="2"/>
        <v>1.7285714954746039</v>
      </c>
      <c r="N26" s="33" t="b">
        <f t="shared" si="3"/>
        <v>1</v>
      </c>
      <c r="Q26" s="15"/>
    </row>
    <row r="27" spans="1:17" s="24" customFormat="1" x14ac:dyDescent="0.3">
      <c r="A27" s="26">
        <v>25</v>
      </c>
      <c r="B27" s="30">
        <v>2748.2372</v>
      </c>
      <c r="C27" s="30">
        <v>2771.1977999999999</v>
      </c>
      <c r="D27" s="27">
        <v>2748.2</v>
      </c>
      <c r="E27" s="27">
        <v>2771</v>
      </c>
      <c r="F27" s="27">
        <v>22.783200000000001</v>
      </c>
      <c r="G27" s="27">
        <v>3.0869565010070801</v>
      </c>
      <c r="H27" s="27" t="b">
        <f t="shared" si="0"/>
        <v>1</v>
      </c>
      <c r="I27" s="27">
        <v>38.386744534962503</v>
      </c>
      <c r="J27" s="27" t="b">
        <f t="shared" si="1"/>
        <v>1</v>
      </c>
      <c r="K27" s="27">
        <v>4.4545454978942898</v>
      </c>
      <c r="L27" s="27">
        <v>1.8333333730697601</v>
      </c>
      <c r="M27" s="29">
        <f t="shared" si="2"/>
        <v>2.4297520370970687</v>
      </c>
      <c r="N27" s="33" t="b">
        <f t="shared" si="3"/>
        <v>1</v>
      </c>
      <c r="Q27" s="15"/>
    </row>
    <row r="28" spans="1:17" s="24" customFormat="1" x14ac:dyDescent="0.3">
      <c r="A28" s="26">
        <v>26</v>
      </c>
      <c r="B28" s="30">
        <v>2847.9875000000002</v>
      </c>
      <c r="C28" s="30">
        <v>2871.2986999999998</v>
      </c>
      <c r="D28" s="27">
        <v>2848</v>
      </c>
      <c r="E28" s="27">
        <v>2871.2</v>
      </c>
      <c r="F28" s="27">
        <v>23.193999999999999</v>
      </c>
      <c r="G28" s="27">
        <v>2.7826087474822998</v>
      </c>
      <c r="H28" s="27" t="b">
        <f t="shared" si="0"/>
        <v>1</v>
      </c>
      <c r="I28" s="27">
        <v>34.091453025085698</v>
      </c>
      <c r="J28" s="27" t="b">
        <f t="shared" si="1"/>
        <v>1</v>
      </c>
      <c r="K28" s="27">
        <v>4.1818180084228498</v>
      </c>
      <c r="L28" s="27">
        <v>1.5</v>
      </c>
      <c r="M28" s="29">
        <f t="shared" si="2"/>
        <v>2.7878786722819</v>
      </c>
      <c r="N28" s="33" t="b">
        <f t="shared" si="3"/>
        <v>1</v>
      </c>
      <c r="Q28" s="15"/>
    </row>
    <row r="29" spans="1:17" s="24" customFormat="1" x14ac:dyDescent="0.3">
      <c r="A29" s="26">
        <v>27</v>
      </c>
      <c r="B29" s="30">
        <v>2947.7380000000003</v>
      </c>
      <c r="C29" s="30">
        <v>2968.2674999999999</v>
      </c>
      <c r="D29" s="27">
        <v>2947.7</v>
      </c>
      <c r="E29" s="27">
        <v>2968.4</v>
      </c>
      <c r="F29" s="27">
        <v>20.605899999999998</v>
      </c>
      <c r="G29" s="27">
        <v>3.1904761791229301</v>
      </c>
      <c r="H29" s="27" t="b">
        <f t="shared" si="0"/>
        <v>1</v>
      </c>
      <c r="I29" s="27">
        <v>40.5116714721863</v>
      </c>
      <c r="J29" s="27" t="b">
        <f t="shared" si="1"/>
        <v>1</v>
      </c>
      <c r="K29" s="27">
        <v>4.3000001907348597</v>
      </c>
      <c r="L29" s="27">
        <v>2.1818182468414302</v>
      </c>
      <c r="M29" s="29">
        <f t="shared" si="2"/>
        <v>1.9708333620180665</v>
      </c>
      <c r="N29" s="33" t="b">
        <f t="shared" si="3"/>
        <v>1</v>
      </c>
      <c r="Q29" s="15"/>
    </row>
    <row r="30" spans="1:17" s="24" customFormat="1" x14ac:dyDescent="0.3">
      <c r="A30" s="26">
        <v>28</v>
      </c>
      <c r="B30" s="30">
        <v>3047.4924000000001</v>
      </c>
      <c r="C30" s="30">
        <v>3071.2793999999999</v>
      </c>
      <c r="D30" s="27">
        <v>3047.5</v>
      </c>
      <c r="E30" s="27">
        <v>3071.3</v>
      </c>
      <c r="F30" s="27">
        <v>23.764800000000001</v>
      </c>
      <c r="G30" s="27">
        <v>2.9583332538604701</v>
      </c>
      <c r="H30" s="27" t="b">
        <f t="shared" si="0"/>
        <v>1</v>
      </c>
      <c r="I30" s="27">
        <v>34.601790143221599</v>
      </c>
      <c r="J30" s="27" t="b">
        <f t="shared" si="1"/>
        <v>1</v>
      </c>
      <c r="K30" s="27">
        <v>4.25</v>
      </c>
      <c r="L30" s="27">
        <v>1.8461538553237899</v>
      </c>
      <c r="M30" s="29">
        <f t="shared" si="2"/>
        <v>2.3020833218987637</v>
      </c>
      <c r="N30" s="33" t="b">
        <f t="shared" si="3"/>
        <v>1</v>
      </c>
      <c r="Q30" s="15"/>
    </row>
  </sheetData>
  <pageMargins left="0.7" right="0.7" top="0.75" bottom="0.75" header="0.3" footer="0.3"/>
  <pageSetup orientation="landscape" horizontalDpi="360" verticalDpi="36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064C-00F5-43C9-868E-76E23D23ADF7}">
  <dimension ref="A1:U33"/>
  <sheetViews>
    <sheetView zoomScaleNormal="100" workbookViewId="0">
      <selection activeCell="J30" sqref="J30"/>
    </sheetView>
  </sheetViews>
  <sheetFormatPr defaultColWidth="10.85546875" defaultRowHeight="18.75" x14ac:dyDescent="0.3"/>
  <cols>
    <col min="1" max="6" width="10.85546875" style="1"/>
    <col min="7" max="7" width="10.85546875" style="10"/>
    <col min="8" max="8" width="10.85546875" style="1"/>
    <col min="9" max="9" width="17.140625" style="15" bestFit="1" customWidth="1"/>
    <col min="10" max="11" width="10.85546875" style="15"/>
    <col min="12" max="13" width="10.85546875" style="10"/>
    <col min="14" max="14" width="10.85546875" style="1"/>
    <col min="18" max="16384" width="10.85546875" style="1"/>
  </cols>
  <sheetData>
    <row r="1" spans="1:21" x14ac:dyDescent="0.3">
      <c r="B1" s="11" t="s">
        <v>0</v>
      </c>
      <c r="C1" s="11"/>
      <c r="D1" s="12" t="s">
        <v>1</v>
      </c>
      <c r="E1" s="12"/>
      <c r="F1" s="12"/>
      <c r="G1" s="13"/>
      <c r="H1" s="12"/>
      <c r="L1" s="13"/>
      <c r="M1" s="13"/>
      <c r="N1" s="12"/>
      <c r="T1" s="1" t="s">
        <v>33</v>
      </c>
    </row>
    <row r="2" spans="1:21" x14ac:dyDescent="0.3">
      <c r="A2" s="1" t="s">
        <v>12</v>
      </c>
      <c r="B2" s="14" t="s">
        <v>2</v>
      </c>
      <c r="C2" s="14" t="s">
        <v>3</v>
      </c>
      <c r="D2" s="12" t="s">
        <v>2</v>
      </c>
      <c r="E2" s="12" t="s">
        <v>3</v>
      </c>
      <c r="F2" s="12" t="s">
        <v>4</v>
      </c>
      <c r="G2" s="13" t="s">
        <v>5</v>
      </c>
      <c r="H2" s="12"/>
      <c r="I2" s="15" t="s">
        <v>13</v>
      </c>
      <c r="J2" s="15" t="s">
        <v>14</v>
      </c>
      <c r="L2" s="13" t="s">
        <v>6</v>
      </c>
      <c r="M2" s="13" t="s">
        <v>7</v>
      </c>
      <c r="N2" s="12"/>
      <c r="T2" s="1" t="s">
        <v>34</v>
      </c>
      <c r="U2" s="15">
        <f>AVERAGE(J:J)</f>
        <v>40.965917976797598</v>
      </c>
    </row>
    <row r="3" spans="1:21" x14ac:dyDescent="0.3">
      <c r="A3" s="1">
        <v>1</v>
      </c>
      <c r="B3" s="12"/>
      <c r="C3" s="12"/>
      <c r="D3" s="15">
        <v>132.8366</v>
      </c>
      <c r="E3" s="15">
        <v>150.59299999999999</v>
      </c>
      <c r="F3" s="15">
        <v>17.756399999999999</v>
      </c>
      <c r="G3" s="15">
        <v>0.52941179275512695</v>
      </c>
      <c r="H3" s="18" t="b">
        <f>G3&gt;1</f>
        <v>0</v>
      </c>
      <c r="I3" s="15">
        <v>47.962744427326498</v>
      </c>
      <c r="J3" s="15">
        <v>2.8213379074897902</v>
      </c>
      <c r="K3" s="22" t="b">
        <f>J3&gt;30</f>
        <v>0</v>
      </c>
      <c r="L3" s="15">
        <v>0.625</v>
      </c>
      <c r="M3" s="15">
        <v>0.44444444775581399</v>
      </c>
      <c r="N3" s="16">
        <f>L3/M3</f>
        <v>1.4062499895226199</v>
      </c>
      <c r="O3" t="b">
        <f>N3&gt;1</f>
        <v>1</v>
      </c>
      <c r="T3" s="1" t="s">
        <v>35</v>
      </c>
      <c r="U3" s="1">
        <f>STDEV(J:J)</f>
        <v>20.651792469126978</v>
      </c>
    </row>
    <row r="4" spans="1:21" x14ac:dyDescent="0.3">
      <c r="A4" s="1">
        <v>2</v>
      </c>
      <c r="B4" s="12"/>
      <c r="C4" s="12"/>
      <c r="D4" s="15">
        <v>237.34219999999999</v>
      </c>
      <c r="E4" s="15">
        <v>293.93950000000001</v>
      </c>
      <c r="F4" s="15">
        <v>56.597299999999997</v>
      </c>
      <c r="G4" s="15">
        <v>0.45614033937454201</v>
      </c>
      <c r="H4" s="18" t="b">
        <f t="shared" ref="H4:H33" si="0">G4&gt;1</f>
        <v>0</v>
      </c>
      <c r="I4" s="15">
        <v>1381.5409389574099</v>
      </c>
      <c r="J4" s="22">
        <v>24.237560332586199</v>
      </c>
      <c r="K4" s="22" t="b">
        <f t="shared" ref="K4:K33" si="1">J4&gt;30</f>
        <v>0</v>
      </c>
      <c r="L4" s="15">
        <v>0.46428570151329002</v>
      </c>
      <c r="M4" s="15">
        <v>0.44827586412429798</v>
      </c>
      <c r="N4" s="16">
        <f t="shared" ref="N4:N33" si="2">L4/M4</f>
        <v>1.0357142524732335</v>
      </c>
      <c r="O4" t="b">
        <f t="shared" ref="O4:O33" si="3">N4&gt;1</f>
        <v>1</v>
      </c>
    </row>
    <row r="5" spans="1:21" x14ac:dyDescent="0.3">
      <c r="A5" s="1">
        <v>3</v>
      </c>
      <c r="B5" s="12"/>
      <c r="C5" s="12"/>
      <c r="D5" s="15">
        <v>333.8338</v>
      </c>
      <c r="E5" s="15">
        <v>382.3648</v>
      </c>
      <c r="F5" s="15">
        <v>48.530999999999999</v>
      </c>
      <c r="G5" s="15">
        <v>0.46938776969909701</v>
      </c>
      <c r="H5" s="18" t="b">
        <f t="shared" si="0"/>
        <v>0</v>
      </c>
      <c r="I5" s="15">
        <v>956.01563187668296</v>
      </c>
      <c r="J5" s="15">
        <v>19.5105230995242</v>
      </c>
      <c r="K5" s="22" t="b">
        <f t="shared" si="1"/>
        <v>0</v>
      </c>
      <c r="L5" s="15">
        <v>0.45833334326744102</v>
      </c>
      <c r="M5" s="15">
        <v>0.479999989271164</v>
      </c>
      <c r="N5" s="16">
        <f t="shared" si="2"/>
        <v>0.95486115314997866</v>
      </c>
      <c r="O5" s="31" t="b">
        <f t="shared" si="3"/>
        <v>0</v>
      </c>
    </row>
    <row r="6" spans="1:21" x14ac:dyDescent="0.3">
      <c r="A6" s="1">
        <v>4</v>
      </c>
      <c r="B6" s="1" t="s">
        <v>11</v>
      </c>
      <c r="C6" s="12" t="s">
        <v>10</v>
      </c>
      <c r="D6" s="15">
        <v>452.31290000000001</v>
      </c>
      <c r="E6" s="15">
        <v>494.26839999999999</v>
      </c>
      <c r="F6" s="15">
        <v>41.955500000000001</v>
      </c>
      <c r="G6" s="15">
        <v>1.0243902206420901</v>
      </c>
      <c r="H6" s="21" t="b">
        <f t="shared" si="0"/>
        <v>1</v>
      </c>
      <c r="I6" s="15">
        <v>1817.4908755552899</v>
      </c>
      <c r="J6" s="15">
        <v>44.329045745250902</v>
      </c>
      <c r="K6" s="23" t="b">
        <f t="shared" si="1"/>
        <v>1</v>
      </c>
      <c r="L6" s="15">
        <v>1.1000000238418599</v>
      </c>
      <c r="M6" s="15">
        <v>0.95238095521926902</v>
      </c>
      <c r="N6" s="16">
        <f t="shared" si="2"/>
        <v>1.1550000215917844</v>
      </c>
      <c r="O6" t="b">
        <f t="shared" si="3"/>
        <v>1</v>
      </c>
    </row>
    <row r="7" spans="1:21" x14ac:dyDescent="0.3">
      <c r="A7" s="1">
        <v>5</v>
      </c>
      <c r="B7" s="15">
        <v>554.24709999999993</v>
      </c>
      <c r="C7" s="15">
        <v>602.29489999999998</v>
      </c>
      <c r="D7" s="15">
        <v>554.2278</v>
      </c>
      <c r="E7" s="15">
        <v>611.87919999999997</v>
      </c>
      <c r="F7" s="15">
        <v>57.651400000000002</v>
      </c>
      <c r="G7" s="15">
        <v>1.1578947305679299</v>
      </c>
      <c r="H7" s="17" t="b">
        <f t="shared" si="0"/>
        <v>1</v>
      </c>
      <c r="I7" s="15">
        <v>2811.4324267575398</v>
      </c>
      <c r="J7" s="15">
        <v>49.323375908027103</v>
      </c>
      <c r="K7" s="23" t="b">
        <f t="shared" si="1"/>
        <v>1</v>
      </c>
      <c r="L7" s="15">
        <v>1.32142853736877</v>
      </c>
      <c r="M7" s="15">
        <v>1</v>
      </c>
      <c r="N7" s="16">
        <f t="shared" si="2"/>
        <v>1.32142853736877</v>
      </c>
      <c r="O7" t="b">
        <f t="shared" si="3"/>
        <v>1</v>
      </c>
    </row>
    <row r="8" spans="1:21" x14ac:dyDescent="0.3">
      <c r="A8" s="1">
        <v>6</v>
      </c>
      <c r="D8" s="15">
        <v>719.73929999999996</v>
      </c>
      <c r="E8" s="15">
        <v>746.1268</v>
      </c>
      <c r="F8" s="15">
        <v>26.387499999999999</v>
      </c>
      <c r="G8" s="15">
        <v>0.96153843402862604</v>
      </c>
      <c r="H8" s="18" t="b">
        <f t="shared" si="0"/>
        <v>0</v>
      </c>
      <c r="I8" s="15">
        <v>713.77490443851195</v>
      </c>
      <c r="J8" s="22">
        <v>27.452880939942801</v>
      </c>
      <c r="K8" s="22" t="b">
        <f t="shared" si="1"/>
        <v>0</v>
      </c>
      <c r="L8" s="15">
        <v>1</v>
      </c>
      <c r="M8" s="15">
        <v>0.92857140302658103</v>
      </c>
      <c r="N8" s="16">
        <f t="shared" si="2"/>
        <v>1.0769231065490548</v>
      </c>
      <c r="O8" t="b">
        <f t="shared" si="3"/>
        <v>1</v>
      </c>
    </row>
    <row r="9" spans="1:21" x14ac:dyDescent="0.3">
      <c r="A9" s="1">
        <v>7</v>
      </c>
      <c r="B9" s="15">
        <v>788.58719999999994</v>
      </c>
      <c r="C9" s="15">
        <v>834.01619999999991</v>
      </c>
      <c r="D9" s="15">
        <v>788.61580000000004</v>
      </c>
      <c r="E9" s="15">
        <v>827.03399999999999</v>
      </c>
      <c r="F9" s="15">
        <v>38.418199999999999</v>
      </c>
      <c r="G9" s="15">
        <v>1.5</v>
      </c>
      <c r="H9" s="17" t="b">
        <f t="shared" si="0"/>
        <v>1</v>
      </c>
      <c r="I9" s="15">
        <v>2895.6439988883399</v>
      </c>
      <c r="J9" s="15">
        <v>76.201157865482699</v>
      </c>
      <c r="K9" s="23" t="b">
        <f t="shared" si="1"/>
        <v>1</v>
      </c>
      <c r="L9" s="15">
        <v>1.21052634716034</v>
      </c>
      <c r="M9" s="15">
        <v>1.70000004768372</v>
      </c>
      <c r="N9" s="16">
        <f t="shared" si="2"/>
        <v>0.7120743018858755</v>
      </c>
      <c r="O9" s="31" t="b">
        <f t="shared" si="3"/>
        <v>0</v>
      </c>
    </row>
    <row r="10" spans="1:21" x14ac:dyDescent="0.3">
      <c r="A10" s="1">
        <v>8</v>
      </c>
      <c r="B10" s="1" t="s">
        <v>11</v>
      </c>
      <c r="C10" s="1" t="s">
        <v>10</v>
      </c>
      <c r="D10" s="15">
        <v>857.654</v>
      </c>
      <c r="E10" s="15">
        <v>868.66240000000005</v>
      </c>
      <c r="F10" s="15">
        <v>11.008400000000099</v>
      </c>
      <c r="G10" s="15">
        <v>1.29999995231628</v>
      </c>
      <c r="H10" s="21" t="b">
        <f t="shared" si="0"/>
        <v>1</v>
      </c>
      <c r="I10" s="15">
        <v>600.31294505535004</v>
      </c>
      <c r="J10" s="15">
        <v>60.031294505535001</v>
      </c>
      <c r="K10" s="23" t="b">
        <f t="shared" si="1"/>
        <v>1</v>
      </c>
      <c r="L10" s="15">
        <v>1.3999999761581401</v>
      </c>
      <c r="M10" s="15">
        <v>1</v>
      </c>
      <c r="N10" s="16">
        <f t="shared" si="2"/>
        <v>1.3999999761581401</v>
      </c>
      <c r="O10" t="b">
        <f t="shared" si="3"/>
        <v>1</v>
      </c>
    </row>
    <row r="11" spans="1:21" x14ac:dyDescent="0.3">
      <c r="A11" s="1">
        <v>9</v>
      </c>
      <c r="D11" s="15">
        <v>926.3673</v>
      </c>
      <c r="E11" s="15">
        <v>941.84220000000005</v>
      </c>
      <c r="F11" s="15">
        <v>15.4749</v>
      </c>
      <c r="G11" s="15">
        <v>0.80000001192092896</v>
      </c>
      <c r="H11" s="18" t="b">
        <f t="shared" si="0"/>
        <v>0</v>
      </c>
      <c r="I11" s="15">
        <v>158.85055497764299</v>
      </c>
      <c r="J11" s="22">
        <v>10.5900369985095</v>
      </c>
      <c r="K11" s="22" t="b">
        <f t="shared" si="1"/>
        <v>0</v>
      </c>
      <c r="L11" s="15">
        <v>0.85714286565780595</v>
      </c>
      <c r="M11" s="15">
        <v>0.75</v>
      </c>
      <c r="N11" s="16">
        <f t="shared" si="2"/>
        <v>1.142857154210408</v>
      </c>
      <c r="O11" t="b">
        <f t="shared" si="3"/>
        <v>1</v>
      </c>
    </row>
    <row r="12" spans="1:21" x14ac:dyDescent="0.3">
      <c r="A12" s="1">
        <v>10</v>
      </c>
      <c r="B12" s="15">
        <v>995.2136999999999</v>
      </c>
      <c r="C12" s="15">
        <v>1019.2613999999999</v>
      </c>
      <c r="D12" s="15">
        <v>995.24260000000004</v>
      </c>
      <c r="E12" s="15">
        <v>1051.4944</v>
      </c>
      <c r="F12" s="15">
        <v>56.251800000000003</v>
      </c>
      <c r="G12" s="15">
        <v>1.20000004768372</v>
      </c>
      <c r="H12" s="17" t="b">
        <f t="shared" si="0"/>
        <v>1</v>
      </c>
      <c r="I12" s="15">
        <v>3418.2556196127998</v>
      </c>
      <c r="J12" s="15">
        <v>62.150102174778297</v>
      </c>
      <c r="K12" s="23" t="b">
        <f t="shared" si="1"/>
        <v>1</v>
      </c>
      <c r="L12" s="15">
        <v>1.5925925970077499</v>
      </c>
      <c r="M12" s="15">
        <v>0.82142859697341897</v>
      </c>
      <c r="N12" s="16">
        <f t="shared" si="2"/>
        <v>1.9388083186727494</v>
      </c>
      <c r="O12" t="b">
        <f t="shared" si="3"/>
        <v>1</v>
      </c>
    </row>
    <row r="13" spans="1:21" x14ac:dyDescent="0.3">
      <c r="A13" s="1">
        <v>11</v>
      </c>
      <c r="D13" s="15">
        <v>1132.9937</v>
      </c>
      <c r="E13" s="15">
        <v>1145.5127</v>
      </c>
      <c r="F13" s="15">
        <v>12.519</v>
      </c>
      <c r="G13" s="15">
        <v>0.91666668653488204</v>
      </c>
      <c r="H13" s="18" t="b">
        <f t="shared" si="0"/>
        <v>0</v>
      </c>
      <c r="I13" s="15">
        <v>141.07713596521401</v>
      </c>
      <c r="J13" s="22">
        <v>11.756427997101101</v>
      </c>
      <c r="K13" s="22" t="b">
        <f t="shared" si="1"/>
        <v>0</v>
      </c>
      <c r="L13" s="15">
        <v>0.83333331346511796</v>
      </c>
      <c r="M13" s="15">
        <v>1</v>
      </c>
      <c r="N13" s="16">
        <f t="shared" si="2"/>
        <v>0.83333331346511796</v>
      </c>
      <c r="O13" s="31" t="b">
        <f t="shared" si="3"/>
        <v>0</v>
      </c>
    </row>
    <row r="14" spans="1:21" x14ac:dyDescent="0.3">
      <c r="A14" s="1">
        <v>12</v>
      </c>
      <c r="B14" s="1" t="s">
        <v>8</v>
      </c>
      <c r="C14" s="1" t="s">
        <v>9</v>
      </c>
      <c r="D14" s="15">
        <v>1201.8692000000001</v>
      </c>
      <c r="E14" s="15">
        <v>1238.1987999999999</v>
      </c>
      <c r="F14" s="15">
        <v>36.3295999999998</v>
      </c>
      <c r="G14" s="15">
        <v>1.1944444179534901</v>
      </c>
      <c r="H14" s="20" t="b">
        <f t="shared" si="0"/>
        <v>1</v>
      </c>
      <c r="I14" s="15">
        <v>1362.47852976528</v>
      </c>
      <c r="J14" s="15">
        <v>37.846625826813202</v>
      </c>
      <c r="K14" s="23" t="b">
        <f t="shared" si="1"/>
        <v>1</v>
      </c>
      <c r="L14" s="15">
        <v>1.38888883590698</v>
      </c>
      <c r="M14" s="15">
        <v>1.0526316165924099</v>
      </c>
      <c r="N14" s="16">
        <f t="shared" si="2"/>
        <v>1.3194443469246206</v>
      </c>
      <c r="O14" t="b">
        <f t="shared" si="3"/>
        <v>1</v>
      </c>
    </row>
    <row r="15" spans="1:21" x14ac:dyDescent="0.3">
      <c r="A15" s="1">
        <v>13</v>
      </c>
      <c r="B15" s="15">
        <v>1270.7157000000004</v>
      </c>
      <c r="C15" s="15">
        <v>1303.4889000000005</v>
      </c>
      <c r="D15" s="15">
        <v>1270.7427</v>
      </c>
      <c r="E15" s="15">
        <v>1287.2766999999999</v>
      </c>
      <c r="F15" s="15">
        <v>16.533999999999899</v>
      </c>
      <c r="G15" s="15">
        <v>1.5</v>
      </c>
      <c r="H15" s="17" t="b">
        <f t="shared" si="0"/>
        <v>1</v>
      </c>
      <c r="I15" s="15">
        <v>1049.62617840137</v>
      </c>
      <c r="J15" s="15">
        <v>65.601636150085398</v>
      </c>
      <c r="K15" s="23" t="b">
        <f t="shared" si="1"/>
        <v>1</v>
      </c>
      <c r="L15" s="15">
        <v>1.625</v>
      </c>
      <c r="M15" s="15">
        <v>1.77777779102325</v>
      </c>
      <c r="N15" s="16">
        <f t="shared" si="2"/>
        <v>0.914062493189706</v>
      </c>
      <c r="O15" s="31" t="b">
        <f t="shared" si="3"/>
        <v>0</v>
      </c>
    </row>
    <row r="16" spans="1:21" x14ac:dyDescent="0.3">
      <c r="A16" s="1">
        <v>14</v>
      </c>
      <c r="D16" s="19">
        <v>1408.4962</v>
      </c>
      <c r="E16" s="15">
        <v>1433.5556999999999</v>
      </c>
      <c r="F16" s="15">
        <v>25.059499999999801</v>
      </c>
      <c r="G16" s="15">
        <v>0.875</v>
      </c>
      <c r="H16" s="18" t="b">
        <f t="shared" si="0"/>
        <v>0</v>
      </c>
      <c r="I16" s="15">
        <v>308.14511850252899</v>
      </c>
      <c r="J16" s="22">
        <v>12.839379937605401</v>
      </c>
      <c r="K16" s="22" t="b">
        <f t="shared" si="1"/>
        <v>0</v>
      </c>
      <c r="L16" s="15">
        <v>0.91666668653488204</v>
      </c>
      <c r="M16" s="15">
        <v>0.76923078298568703</v>
      </c>
      <c r="N16" s="16">
        <f t="shared" si="2"/>
        <v>1.1916666711866863</v>
      </c>
      <c r="O16" t="b">
        <f t="shared" si="3"/>
        <v>1</v>
      </c>
    </row>
    <row r="17" spans="1:15" x14ac:dyDescent="0.3">
      <c r="A17" s="1">
        <v>15</v>
      </c>
      <c r="B17" s="15">
        <v>1477.3422000000007</v>
      </c>
      <c r="C17" s="15">
        <v>1511.4578000000008</v>
      </c>
      <c r="D17" s="15">
        <v>1477.3715999999999</v>
      </c>
      <c r="E17" s="15">
        <v>1511.3542</v>
      </c>
      <c r="F17" s="15">
        <v>33.982600000000097</v>
      </c>
      <c r="G17" s="15">
        <v>1.5588235855102499</v>
      </c>
      <c r="H17" s="17" t="b">
        <f t="shared" si="0"/>
        <v>1</v>
      </c>
      <c r="I17" s="15">
        <v>2055.76814023212</v>
      </c>
      <c r="J17" s="15">
        <v>60.4637688303565</v>
      </c>
      <c r="K17" s="23" t="b">
        <f t="shared" si="1"/>
        <v>1</v>
      </c>
      <c r="L17" s="15">
        <v>1.58823525905609</v>
      </c>
      <c r="M17" s="15">
        <v>1.61111116409302</v>
      </c>
      <c r="N17" s="16">
        <f t="shared" si="2"/>
        <v>0.98580116285780439</v>
      </c>
      <c r="O17" s="31" t="b">
        <f t="shared" si="3"/>
        <v>0</v>
      </c>
    </row>
    <row r="18" spans="1:15" x14ac:dyDescent="0.3">
      <c r="A18" s="1">
        <v>16</v>
      </c>
      <c r="D18" s="15">
        <v>1615.123</v>
      </c>
      <c r="E18" s="15">
        <v>1642.5637999999999</v>
      </c>
      <c r="F18" s="15">
        <v>27.4407999999999</v>
      </c>
      <c r="G18" s="15">
        <v>0.55555558204650901</v>
      </c>
      <c r="H18" s="18" t="b">
        <f t="shared" si="0"/>
        <v>0</v>
      </c>
      <c r="I18" s="15">
        <v>115.205183420732</v>
      </c>
      <c r="J18" s="22">
        <v>4.2668586452123103</v>
      </c>
      <c r="K18" s="22" t="b">
        <f t="shared" si="1"/>
        <v>0</v>
      </c>
      <c r="L18" s="15">
        <v>0.69230771064758301</v>
      </c>
      <c r="M18" s="15">
        <v>0.42857143282890298</v>
      </c>
      <c r="N18" s="16">
        <f t="shared" si="2"/>
        <v>1.61538464213029</v>
      </c>
      <c r="O18" t="b">
        <f t="shared" si="3"/>
        <v>1</v>
      </c>
    </row>
    <row r="19" spans="1:15" x14ac:dyDescent="0.3">
      <c r="A19" s="1">
        <v>17</v>
      </c>
      <c r="B19" s="15">
        <v>1683.968700000001</v>
      </c>
      <c r="C19" s="15">
        <v>1729.822200000001</v>
      </c>
      <c r="D19" s="15">
        <v>1683.9985999999999</v>
      </c>
      <c r="E19" s="15">
        <v>1716.7426</v>
      </c>
      <c r="F19" s="15">
        <v>32.744000000000099</v>
      </c>
      <c r="G19" s="15">
        <v>1.27272725105286</v>
      </c>
      <c r="H19" s="17" t="b">
        <f t="shared" si="0"/>
        <v>1</v>
      </c>
      <c r="I19" s="15">
        <v>1757.7089276233601</v>
      </c>
      <c r="J19" s="15">
        <v>53.263906897677501</v>
      </c>
      <c r="K19" s="23" t="b">
        <f t="shared" si="1"/>
        <v>1</v>
      </c>
      <c r="L19" s="15">
        <v>1.4375</v>
      </c>
      <c r="M19" s="15">
        <v>1.11764705181122</v>
      </c>
      <c r="N19" s="16">
        <f t="shared" si="2"/>
        <v>1.2861842185960561</v>
      </c>
      <c r="O19" t="b">
        <f t="shared" si="3"/>
        <v>1</v>
      </c>
    </row>
    <row r="20" spans="1:15" x14ac:dyDescent="0.3">
      <c r="A20" s="1">
        <v>18</v>
      </c>
      <c r="B20" s="15">
        <v>1890.5952000000013</v>
      </c>
      <c r="C20" s="15">
        <v>1914.8328000000013</v>
      </c>
      <c r="D20" s="19">
        <v>1890.6279999999999</v>
      </c>
      <c r="E20" s="15">
        <v>1914.6282000000001</v>
      </c>
      <c r="F20" s="15">
        <v>24.000200000000198</v>
      </c>
      <c r="G20" s="15">
        <v>1.7083333730697601</v>
      </c>
      <c r="H20" s="17" t="b">
        <f t="shared" si="0"/>
        <v>1</v>
      </c>
      <c r="I20" s="15">
        <v>1456.4120156111701</v>
      </c>
      <c r="J20" s="15">
        <v>60.683833983798799</v>
      </c>
      <c r="K20" s="23" t="b">
        <f t="shared" si="1"/>
        <v>1</v>
      </c>
      <c r="L20" s="15">
        <v>1.5833333730697601</v>
      </c>
      <c r="M20" s="15">
        <v>1.8461538553237899</v>
      </c>
      <c r="N20" s="16">
        <f t="shared" si="2"/>
        <v>0.85763890615284888</v>
      </c>
      <c r="O20" s="31" t="b">
        <f t="shared" si="3"/>
        <v>0</v>
      </c>
    </row>
    <row r="21" spans="1:15" x14ac:dyDescent="0.3">
      <c r="A21" s="1">
        <v>19</v>
      </c>
      <c r="B21" s="15">
        <v>2028.3462000000015</v>
      </c>
      <c r="C21" s="15">
        <v>2065.6045000000017</v>
      </c>
      <c r="D21" s="15">
        <v>2028.3794</v>
      </c>
      <c r="E21" s="15">
        <v>2073.0439000000001</v>
      </c>
      <c r="F21" s="15">
        <v>44.664500000000103</v>
      </c>
      <c r="G21" s="15">
        <v>1.75</v>
      </c>
      <c r="H21" s="17" t="b">
        <f t="shared" si="0"/>
        <v>1</v>
      </c>
      <c r="I21" s="15">
        <v>2586.81855631608</v>
      </c>
      <c r="J21" s="15">
        <v>58.791330825365499</v>
      </c>
      <c r="K21" s="23" t="b">
        <f t="shared" si="1"/>
        <v>1</v>
      </c>
      <c r="L21" s="15">
        <v>2.0454545021057098</v>
      </c>
      <c r="M21" s="15">
        <v>1.3913043737411499</v>
      </c>
      <c r="N21" s="16">
        <f t="shared" si="2"/>
        <v>1.4701703960044212</v>
      </c>
      <c r="O21" t="b">
        <f t="shared" si="3"/>
        <v>1</v>
      </c>
    </row>
    <row r="22" spans="1:15" x14ac:dyDescent="0.3">
      <c r="A22" s="1">
        <v>20</v>
      </c>
      <c r="D22" s="15">
        <v>2166.1307000000002</v>
      </c>
      <c r="E22" s="15">
        <v>2183.1165999999998</v>
      </c>
      <c r="F22" s="15">
        <v>16.985899999999699</v>
      </c>
      <c r="G22" s="15">
        <v>0.6875</v>
      </c>
      <c r="H22" s="18" t="b">
        <f t="shared" si="0"/>
        <v>0</v>
      </c>
      <c r="I22" s="15">
        <v>102.408511847119</v>
      </c>
      <c r="J22" s="22">
        <v>6.4005319904449403</v>
      </c>
      <c r="K22" s="22" t="b">
        <f t="shared" si="1"/>
        <v>0</v>
      </c>
      <c r="L22" s="15">
        <v>0.5</v>
      </c>
      <c r="M22" s="15">
        <v>0.88888889551162698</v>
      </c>
      <c r="N22" s="16">
        <f t="shared" si="2"/>
        <v>0.56249999580904864</v>
      </c>
      <c r="O22" s="31" t="b">
        <f t="shared" si="3"/>
        <v>0</v>
      </c>
    </row>
    <row r="23" spans="1:15" x14ac:dyDescent="0.3">
      <c r="A23" s="1">
        <v>21</v>
      </c>
      <c r="B23" s="15">
        <v>2234.9727000000016</v>
      </c>
      <c r="C23" s="15">
        <v>2267.8392000000017</v>
      </c>
      <c r="D23" s="15">
        <v>2235.0064000000002</v>
      </c>
      <c r="E23" s="15">
        <v>2286.6275000000001</v>
      </c>
      <c r="F23" s="15">
        <v>51.621099999999799</v>
      </c>
      <c r="G23" s="15">
        <v>1.6538461446762101</v>
      </c>
      <c r="H23" s="17" t="b">
        <f t="shared" si="0"/>
        <v>1</v>
      </c>
      <c r="I23" s="15">
        <v>2932.0801110050502</v>
      </c>
      <c r="J23" s="15">
        <v>56.386155980866299</v>
      </c>
      <c r="K23" s="23" t="b">
        <f t="shared" si="1"/>
        <v>1</v>
      </c>
      <c r="L23" s="15">
        <v>2.4615385532379199</v>
      </c>
      <c r="M23" s="15">
        <v>1</v>
      </c>
      <c r="N23" s="16">
        <f t="shared" si="2"/>
        <v>2.4615385532379199</v>
      </c>
      <c r="O23" t="b">
        <f t="shared" si="3"/>
        <v>1</v>
      </c>
    </row>
    <row r="24" spans="1:15" x14ac:dyDescent="0.3">
      <c r="A24" s="1">
        <v>22</v>
      </c>
      <c r="B24" s="15">
        <v>2441.5992000000019</v>
      </c>
      <c r="C24" s="15">
        <v>2472.4637000000021</v>
      </c>
      <c r="D24" s="15">
        <v>2441.634</v>
      </c>
      <c r="E24" s="15">
        <v>2482.6649000000002</v>
      </c>
      <c r="F24" s="15">
        <v>41.030900000000202</v>
      </c>
      <c r="G24" s="15">
        <v>1.90243899822235</v>
      </c>
      <c r="H24" s="17" t="b">
        <f t="shared" si="0"/>
        <v>1</v>
      </c>
      <c r="I24" s="15">
        <v>2488.4354702854198</v>
      </c>
      <c r="J24" s="15">
        <v>60.6935480557419</v>
      </c>
      <c r="K24" s="23" t="b">
        <f t="shared" si="1"/>
        <v>1</v>
      </c>
      <c r="L24" s="15">
        <v>2.2999999523162802</v>
      </c>
      <c r="M24" s="15">
        <v>1.52380955219269</v>
      </c>
      <c r="N24" s="16">
        <f t="shared" si="2"/>
        <v>1.5093749405932577</v>
      </c>
      <c r="O24" t="b">
        <f t="shared" si="3"/>
        <v>1</v>
      </c>
    </row>
    <row r="25" spans="1:15" x14ac:dyDescent="0.3">
      <c r="A25" s="1">
        <v>23</v>
      </c>
      <c r="B25" s="15">
        <v>2648.2257000000022</v>
      </c>
      <c r="C25" s="15">
        <v>2680.7912000000024</v>
      </c>
      <c r="D25" s="15">
        <v>2648.2572</v>
      </c>
      <c r="E25" s="15">
        <v>2680.9596999999999</v>
      </c>
      <c r="F25" s="15">
        <v>32.702499999999901</v>
      </c>
      <c r="G25" s="15">
        <v>2.2424242496490501</v>
      </c>
      <c r="H25" s="17" t="b">
        <f t="shared" si="0"/>
        <v>1</v>
      </c>
      <c r="I25" s="15">
        <v>2008.24254196428</v>
      </c>
      <c r="J25" s="15">
        <v>60.855834604978298</v>
      </c>
      <c r="K25" s="23" t="b">
        <f t="shared" si="1"/>
        <v>1</v>
      </c>
      <c r="L25" s="15">
        <v>2.125</v>
      </c>
      <c r="M25" s="15">
        <v>2.3529412746429399</v>
      </c>
      <c r="N25" s="16">
        <f t="shared" si="2"/>
        <v>0.90312496231869188</v>
      </c>
      <c r="O25" s="31" t="b">
        <f t="shared" si="3"/>
        <v>0</v>
      </c>
    </row>
    <row r="26" spans="1:15" x14ac:dyDescent="0.3">
      <c r="A26" s="1">
        <v>24</v>
      </c>
      <c r="B26" s="15">
        <v>2854.8522000000025</v>
      </c>
      <c r="C26" s="15">
        <v>2892.8002000000024</v>
      </c>
      <c r="D26" s="15">
        <v>2854.8827000000001</v>
      </c>
      <c r="E26" s="15">
        <v>2902.9475000000002</v>
      </c>
      <c r="F26" s="15">
        <v>48.064800000000098</v>
      </c>
      <c r="G26" s="15">
        <v>1.7708333730697601</v>
      </c>
      <c r="H26" s="17" t="b">
        <f>G26&gt;1</f>
        <v>1</v>
      </c>
      <c r="I26" s="15">
        <v>2574.5560233195602</v>
      </c>
      <c r="J26" s="15">
        <v>53.6365838191576</v>
      </c>
      <c r="K26" s="23" t="b">
        <f t="shared" si="1"/>
        <v>1</v>
      </c>
      <c r="L26" s="15">
        <v>2.25</v>
      </c>
      <c r="M26" s="15">
        <v>1.2799999713897701</v>
      </c>
      <c r="N26" s="16">
        <f t="shared" si="2"/>
        <v>1.7578125392901727</v>
      </c>
      <c r="O26" t="b">
        <f t="shared" si="3"/>
        <v>1</v>
      </c>
    </row>
    <row r="27" spans="1:15" x14ac:dyDescent="0.3">
      <c r="A27" s="1">
        <v>25</v>
      </c>
      <c r="B27" s="15">
        <v>3061.4787000000028</v>
      </c>
      <c r="C27" s="15">
        <v>3115.945300000003</v>
      </c>
      <c r="D27" s="15">
        <v>3061.5074</v>
      </c>
      <c r="E27" s="15">
        <v>3115.6253000000002</v>
      </c>
      <c r="F27" s="15">
        <v>54.117900000000198</v>
      </c>
      <c r="G27" s="15">
        <v>1.7037037611007699</v>
      </c>
      <c r="H27" s="17" t="b">
        <f t="shared" si="0"/>
        <v>1</v>
      </c>
      <c r="I27" s="15">
        <v>2673.63950882879</v>
      </c>
      <c r="J27" s="15">
        <v>49.511842756088598</v>
      </c>
      <c r="K27" s="23" t="b">
        <f t="shared" si="1"/>
        <v>1</v>
      </c>
      <c r="L27" s="15">
        <v>2.3333332538604701</v>
      </c>
      <c r="M27" s="15">
        <v>1.17857146263123</v>
      </c>
      <c r="N27" s="16">
        <f t="shared" si="2"/>
        <v>1.9797978551518349</v>
      </c>
      <c r="O27" t="b">
        <f t="shared" si="3"/>
        <v>1</v>
      </c>
    </row>
    <row r="28" spans="1:15" x14ac:dyDescent="0.3">
      <c r="A28" s="1">
        <v>26</v>
      </c>
      <c r="B28" s="15">
        <v>3268.1052000000032</v>
      </c>
      <c r="C28" s="15">
        <v>3302.5893000000033</v>
      </c>
      <c r="D28" s="15">
        <v>3268.1309999999999</v>
      </c>
      <c r="E28" s="15">
        <v>3331.2426999999998</v>
      </c>
      <c r="F28" s="15">
        <v>63.1116999999999</v>
      </c>
      <c r="G28" s="15">
        <v>1.55072462558746</v>
      </c>
      <c r="H28" s="17" t="b">
        <f t="shared" si="0"/>
        <v>1</v>
      </c>
      <c r="I28" s="15">
        <v>2877.2819067438299</v>
      </c>
      <c r="J28" s="15">
        <v>41.6997377788961</v>
      </c>
      <c r="K28" s="23" t="b">
        <f t="shared" si="1"/>
        <v>1</v>
      </c>
      <c r="L28" s="15">
        <v>2.4411764144897501</v>
      </c>
      <c r="M28" s="15">
        <v>0.68571430444717396</v>
      </c>
      <c r="N28" s="16">
        <f t="shared" si="2"/>
        <v>3.5600488405413064</v>
      </c>
      <c r="O28" t="b">
        <f t="shared" si="3"/>
        <v>1</v>
      </c>
    </row>
    <row r="29" spans="1:15" x14ac:dyDescent="0.3">
      <c r="A29" s="1">
        <v>27</v>
      </c>
      <c r="B29" s="15">
        <v>3474.7317000000035</v>
      </c>
      <c r="C29" s="15">
        <v>3504.9341000000036</v>
      </c>
      <c r="D29" s="15">
        <v>3474.7555000000002</v>
      </c>
      <c r="E29" s="15">
        <v>3528.2550000000001</v>
      </c>
      <c r="F29" s="15">
        <v>53.499499999999898</v>
      </c>
      <c r="G29" s="15">
        <v>1.6851851940155</v>
      </c>
      <c r="H29" s="17" t="b">
        <f t="shared" si="0"/>
        <v>1</v>
      </c>
      <c r="I29" s="15">
        <v>2440.9232128600602</v>
      </c>
      <c r="J29" s="15">
        <v>45.202281719630797</v>
      </c>
      <c r="K29" s="23" t="b">
        <f t="shared" si="1"/>
        <v>1</v>
      </c>
      <c r="L29" s="15">
        <v>2.2962963581085201</v>
      </c>
      <c r="M29" s="15">
        <v>1.1071428060531601</v>
      </c>
      <c r="N29" s="16">
        <f t="shared" si="2"/>
        <v>2.0740742256137299</v>
      </c>
      <c r="O29" t="b">
        <f t="shared" si="3"/>
        <v>1</v>
      </c>
    </row>
    <row r="30" spans="1:15" x14ac:dyDescent="0.3">
      <c r="A30" s="1">
        <v>28</v>
      </c>
      <c r="B30" s="15">
        <v>3681.3582000000038</v>
      </c>
      <c r="C30" s="15">
        <v>3719.903500000004</v>
      </c>
      <c r="D30" s="15">
        <v>3681.3796000000002</v>
      </c>
      <c r="E30" s="15">
        <v>3751.9942000000001</v>
      </c>
      <c r="F30" s="15">
        <v>70.614599999999896</v>
      </c>
      <c r="G30" s="15">
        <v>1.5492957830429099</v>
      </c>
      <c r="H30" s="17" t="b">
        <f t="shared" si="0"/>
        <v>1</v>
      </c>
      <c r="I30" s="15">
        <v>2826.3016213443402</v>
      </c>
      <c r="J30" s="15">
        <v>39.807065089356797</v>
      </c>
      <c r="K30" s="23" t="b">
        <f t="shared" si="1"/>
        <v>1</v>
      </c>
      <c r="L30" s="15">
        <v>2.45714282989502</v>
      </c>
      <c r="M30" s="15">
        <v>0.66666668653488204</v>
      </c>
      <c r="N30" s="16">
        <f t="shared" si="2"/>
        <v>3.6857141349996865</v>
      </c>
      <c r="O30" t="b">
        <f t="shared" si="3"/>
        <v>1</v>
      </c>
    </row>
    <row r="31" spans="1:15" x14ac:dyDescent="0.3">
      <c r="A31" s="1">
        <v>29</v>
      </c>
      <c r="B31" s="15">
        <v>3887.9847000000041</v>
      </c>
      <c r="C31" s="15">
        <v>3930.3406000000041</v>
      </c>
      <c r="D31" s="15">
        <v>3887.9980999999998</v>
      </c>
      <c r="E31" s="15">
        <v>3941.2606000000001</v>
      </c>
      <c r="F31" s="15">
        <v>53.262500000000301</v>
      </c>
      <c r="G31" s="15">
        <v>1.6981132030487101</v>
      </c>
      <c r="H31" s="17" t="b">
        <f t="shared" si="0"/>
        <v>1</v>
      </c>
      <c r="I31" s="15">
        <v>2117.2972148161598</v>
      </c>
      <c r="J31" s="15">
        <v>39.949004053135198</v>
      </c>
      <c r="K31" s="23" t="b">
        <f t="shared" si="1"/>
        <v>1</v>
      </c>
      <c r="L31" s="15">
        <v>2.3076922893524201</v>
      </c>
      <c r="M31" s="15">
        <v>1.11111116409302</v>
      </c>
      <c r="N31" s="16">
        <f t="shared" si="2"/>
        <v>2.0769229613817695</v>
      </c>
      <c r="O31" t="b">
        <f t="shared" si="3"/>
        <v>1</v>
      </c>
    </row>
    <row r="32" spans="1:15" x14ac:dyDescent="0.3">
      <c r="A32" s="1">
        <v>30</v>
      </c>
      <c r="B32" s="15">
        <v>4094.6112000000044</v>
      </c>
      <c r="C32" s="15">
        <v>4133.4915000000046</v>
      </c>
      <c r="D32" s="15">
        <v>4094.6138999999998</v>
      </c>
      <c r="E32" s="15">
        <v>4146.7075000000004</v>
      </c>
      <c r="F32" s="15">
        <v>52.093600000000599</v>
      </c>
      <c r="G32" s="15">
        <v>1.7115384340286299</v>
      </c>
      <c r="H32" s="17" t="b">
        <f t="shared" si="0"/>
        <v>1</v>
      </c>
      <c r="I32" s="15">
        <v>2016.05834039416</v>
      </c>
      <c r="J32" s="15">
        <v>38.770352699887702</v>
      </c>
      <c r="K32" s="23" t="b">
        <f t="shared" si="1"/>
        <v>1</v>
      </c>
      <c r="L32" s="15">
        <v>2.38461542129517</v>
      </c>
      <c r="M32" s="15">
        <v>1.11111116409302</v>
      </c>
      <c r="N32" s="16">
        <f t="shared" si="2"/>
        <v>2.1461537768290615</v>
      </c>
      <c r="O32" t="b">
        <f t="shared" si="3"/>
        <v>1</v>
      </c>
    </row>
    <row r="33" spans="1:15" x14ac:dyDescent="0.3">
      <c r="A33" s="1">
        <v>31</v>
      </c>
      <c r="B33" s="15">
        <v>4301.2377000000042</v>
      </c>
      <c r="C33" s="15">
        <v>4347.0371000000041</v>
      </c>
      <c r="D33" s="15">
        <v>4301.2298000000001</v>
      </c>
      <c r="E33" s="15">
        <v>4358.5628999999999</v>
      </c>
      <c r="F33" s="15">
        <v>57.333099999999803</v>
      </c>
      <c r="G33" s="15">
        <v>1.68421053886414</v>
      </c>
      <c r="H33" s="17" t="b">
        <f t="shared" si="0"/>
        <v>1</v>
      </c>
      <c r="I33" s="15">
        <v>1987.5577471997401</v>
      </c>
      <c r="J33" s="15">
        <v>34.8694341613989</v>
      </c>
      <c r="K33" s="23" t="b">
        <f t="shared" si="1"/>
        <v>1</v>
      </c>
      <c r="L33" s="15">
        <v>2.25</v>
      </c>
      <c r="M33" s="15">
        <v>1.1379309892654399</v>
      </c>
      <c r="N33" s="16">
        <f t="shared" si="2"/>
        <v>1.9772728058424929</v>
      </c>
      <c r="O33" t="b">
        <f t="shared" si="3"/>
        <v>1</v>
      </c>
    </row>
  </sheetData>
  <pageMargins left="0.7" right="0.7" top="0.75" bottom="0.75" header="0.3" footer="0.3"/>
  <pageSetup orientation="landscape" horizontalDpi="360" verticalDpi="36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C1B87-A08B-490A-8E5B-672E77AB3C60}">
  <dimension ref="A1:Q25"/>
  <sheetViews>
    <sheetView tabSelected="1" zoomScale="130" zoomScaleNormal="130" workbookViewId="0">
      <selection activeCell="M3" sqref="M3:P22"/>
    </sheetView>
  </sheetViews>
  <sheetFormatPr defaultColWidth="10.85546875" defaultRowHeight="18.75" x14ac:dyDescent="0.3"/>
  <cols>
    <col min="1" max="5" width="10.85546875" style="1"/>
    <col min="6" max="6" width="10.85546875" style="10"/>
    <col min="7" max="7" width="10.85546875" style="1"/>
    <col min="8" max="9" width="10.85546875" style="10"/>
    <col min="10" max="16384" width="10.85546875" style="1"/>
  </cols>
  <sheetData>
    <row r="1" spans="1:17" x14ac:dyDescent="0.3">
      <c r="A1" s="2" t="s">
        <v>0</v>
      </c>
      <c r="B1" s="2"/>
      <c r="C1" s="3" t="s">
        <v>1</v>
      </c>
      <c r="D1" s="3"/>
      <c r="E1" s="3"/>
      <c r="F1" s="9"/>
      <c r="G1" s="3"/>
      <c r="H1" s="9"/>
      <c r="I1" s="9"/>
      <c r="J1" s="3"/>
      <c r="K1" s="3"/>
    </row>
    <row r="2" spans="1:17" x14ac:dyDescent="0.3">
      <c r="A2" s="4" t="s">
        <v>2</v>
      </c>
      <c r="B2" s="4" t="s">
        <v>3</v>
      </c>
      <c r="C2" s="3" t="s">
        <v>2</v>
      </c>
      <c r="D2" s="3" t="s">
        <v>3</v>
      </c>
      <c r="E2" s="3" t="s">
        <v>4</v>
      </c>
      <c r="F2" s="9" t="s">
        <v>5</v>
      </c>
      <c r="G2" s="3"/>
      <c r="H2" s="9" t="s">
        <v>6</v>
      </c>
      <c r="I2" s="9" t="s">
        <v>7</v>
      </c>
      <c r="J2" s="3"/>
      <c r="K2" s="3"/>
    </row>
    <row r="3" spans="1:17" x14ac:dyDescent="0.3">
      <c r="A3" s="3"/>
      <c r="B3" s="3"/>
      <c r="C3" s="3">
        <v>2.2084999999999999</v>
      </c>
      <c r="D3" s="3">
        <v>27.142499999999998</v>
      </c>
      <c r="E3" s="3">
        <v>24.934000000000001</v>
      </c>
      <c r="F3" s="9">
        <v>0.519999980926514</v>
      </c>
      <c r="G3" s="5" t="b">
        <f>F3&gt;1</f>
        <v>0</v>
      </c>
      <c r="H3" s="9">
        <v>0.58333331346511796</v>
      </c>
      <c r="I3" s="9">
        <v>0.46153846383094799</v>
      </c>
      <c r="J3" s="5">
        <f>H3/I3</f>
        <v>1.2638888395632848</v>
      </c>
      <c r="K3" s="3" t="b">
        <f>J3&gt;2</f>
        <v>0</v>
      </c>
      <c r="M3"/>
      <c r="N3"/>
      <c r="O3"/>
      <c r="P3"/>
    </row>
    <row r="4" spans="1:17" x14ac:dyDescent="0.3">
      <c r="A4" s="3"/>
      <c r="B4" s="3"/>
      <c r="C4" s="3">
        <v>39.5199</v>
      </c>
      <c r="D4" s="3">
        <v>118.93819999999999</v>
      </c>
      <c r="E4" s="3">
        <v>79.418300000000002</v>
      </c>
      <c r="F4" s="9">
        <v>0.329113930463791</v>
      </c>
      <c r="G4" s="5" t="b">
        <f t="shared" ref="G4:G25" si="0">F4&gt;1</f>
        <v>0</v>
      </c>
      <c r="H4" s="9">
        <v>0.35897436738014199</v>
      </c>
      <c r="I4" s="9">
        <v>0.30000001192092901</v>
      </c>
      <c r="J4" s="5">
        <f t="shared" ref="J4:J25" si="1">H4/I4</f>
        <v>1.1965811770526091</v>
      </c>
      <c r="K4" s="3" t="b">
        <f t="shared" ref="K4:K23" si="2">J4&gt;2</f>
        <v>0</v>
      </c>
      <c r="M4"/>
      <c r="N4"/>
      <c r="O4"/>
      <c r="P4"/>
    </row>
    <row r="5" spans="1:17" x14ac:dyDescent="0.3">
      <c r="A5" s="3">
        <v>692.10890000000006</v>
      </c>
      <c r="B5" s="3">
        <v>738.84760000000006</v>
      </c>
      <c r="C5" s="3">
        <v>130.453</v>
      </c>
      <c r="D5" s="3">
        <v>765.34059999999999</v>
      </c>
      <c r="E5" s="3">
        <v>634.88760000000002</v>
      </c>
      <c r="F5" s="9">
        <v>0.467716544866562</v>
      </c>
      <c r="G5" s="5" t="b">
        <f t="shared" si="0"/>
        <v>0</v>
      </c>
      <c r="H5" s="9">
        <v>0.223974764347076</v>
      </c>
      <c r="I5" s="9">
        <v>0.71069180965423595</v>
      </c>
      <c r="J5" s="5">
        <f t="shared" si="1"/>
        <v>0.31515033845126716</v>
      </c>
      <c r="K5" s="3" t="b">
        <f t="shared" si="2"/>
        <v>0</v>
      </c>
      <c r="M5"/>
      <c r="N5"/>
      <c r="O5"/>
      <c r="P5"/>
    </row>
    <row r="6" spans="1:17" x14ac:dyDescent="0.3">
      <c r="A6" s="3">
        <v>843.83080000000007</v>
      </c>
      <c r="B6" s="3">
        <v>915.50010000000009</v>
      </c>
      <c r="C6" s="3">
        <v>843.67010000000005</v>
      </c>
      <c r="D6" s="3">
        <v>915.29229999999995</v>
      </c>
      <c r="E6" s="3">
        <v>71.622200000000007</v>
      </c>
      <c r="F6" s="9">
        <v>1.48611116409302</v>
      </c>
      <c r="G6" s="4" t="b">
        <f t="shared" si="0"/>
        <v>1</v>
      </c>
      <c r="H6" s="9">
        <v>1.5833333730697601</v>
      </c>
      <c r="I6" s="9">
        <v>1.37837839126587</v>
      </c>
      <c r="J6" s="3">
        <f t="shared" si="1"/>
        <v>1.1486928285459148</v>
      </c>
      <c r="K6" s="3"/>
      <c r="M6"/>
      <c r="N6"/>
      <c r="O6"/>
      <c r="P6"/>
      <c r="Q6" s="27"/>
    </row>
    <row r="7" spans="1:17" x14ac:dyDescent="0.3">
      <c r="A7" s="3">
        <v>995.54829999999993</v>
      </c>
      <c r="B7" s="3">
        <v>1040.809</v>
      </c>
      <c r="C7" s="3">
        <v>995.38729999999998</v>
      </c>
      <c r="D7" s="3">
        <v>1056.5477000000001</v>
      </c>
      <c r="E7" s="3">
        <v>61.160400000000003</v>
      </c>
      <c r="F7" s="9">
        <v>1.42622947692871</v>
      </c>
      <c r="G7" s="4" t="b">
        <f t="shared" si="0"/>
        <v>1</v>
      </c>
      <c r="H7" s="9">
        <v>1.9666666984558101</v>
      </c>
      <c r="I7" s="9">
        <v>0.90322577953338601</v>
      </c>
      <c r="J7" s="3">
        <f t="shared" si="1"/>
        <v>2.177381052467088</v>
      </c>
      <c r="K7" s="3"/>
      <c r="M7"/>
      <c r="N7"/>
      <c r="O7"/>
      <c r="P7"/>
      <c r="Q7" s="27"/>
    </row>
    <row r="8" spans="1:17" x14ac:dyDescent="0.3">
      <c r="A8" s="3">
        <v>1118.2051999999999</v>
      </c>
      <c r="B8" s="3">
        <v>1181.2822999999999</v>
      </c>
      <c r="C8" s="3">
        <v>1118.0427999999999</v>
      </c>
      <c r="D8" s="3">
        <v>1180.8578</v>
      </c>
      <c r="E8" s="3">
        <v>62.814999999999998</v>
      </c>
      <c r="F8" s="9">
        <v>1.31746029853821</v>
      </c>
      <c r="G8" s="4" t="b">
        <f t="shared" si="0"/>
        <v>1</v>
      </c>
      <c r="H8" s="9">
        <v>1.58064520359039</v>
      </c>
      <c r="I8" s="9">
        <v>1.0625</v>
      </c>
      <c r="J8" s="3">
        <f t="shared" si="1"/>
        <v>1.4876660739674259</v>
      </c>
      <c r="K8" s="3"/>
      <c r="M8"/>
      <c r="N8"/>
      <c r="O8"/>
      <c r="P8"/>
      <c r="Q8" s="27"/>
    </row>
    <row r="9" spans="1:17" x14ac:dyDescent="0.3">
      <c r="A9" s="3">
        <v>1317.1990000000001</v>
      </c>
      <c r="B9" s="3">
        <v>1376.3197</v>
      </c>
      <c r="C9" s="3">
        <v>1316.9579000000001</v>
      </c>
      <c r="D9" s="3">
        <v>1397.9484</v>
      </c>
      <c r="E9" s="3">
        <v>80.990499999999997</v>
      </c>
      <c r="F9" s="9">
        <v>1.6790122985839799</v>
      </c>
      <c r="G9" s="4" t="b">
        <f t="shared" si="0"/>
        <v>1</v>
      </c>
      <c r="H9" s="9">
        <v>2.4749999046325701</v>
      </c>
      <c r="I9" s="9">
        <v>0.90243899822235096</v>
      </c>
      <c r="J9" s="3">
        <f t="shared" si="1"/>
        <v>2.7425675414159767</v>
      </c>
      <c r="K9" s="3"/>
      <c r="M9"/>
      <c r="N9"/>
      <c r="O9"/>
      <c r="P9"/>
      <c r="Q9" s="27"/>
    </row>
    <row r="10" spans="1:17" x14ac:dyDescent="0.3">
      <c r="A10" s="3">
        <v>1480.1411000000001</v>
      </c>
      <c r="B10" s="3">
        <v>1550.8947000000001</v>
      </c>
      <c r="C10" s="3">
        <v>1479.9727</v>
      </c>
      <c r="D10" s="3">
        <v>1550.5255999999999</v>
      </c>
      <c r="E10" s="3">
        <v>70.552899999999994</v>
      </c>
      <c r="F10" s="9">
        <v>1.53521132469177</v>
      </c>
      <c r="G10" s="4" t="b">
        <f t="shared" si="0"/>
        <v>1</v>
      </c>
      <c r="H10" s="9">
        <v>2.0285713672637899</v>
      </c>
      <c r="I10" s="9">
        <v>1.0555555820465099</v>
      </c>
      <c r="J10" s="3">
        <f t="shared" si="1"/>
        <v>1.9218044049663383</v>
      </c>
      <c r="K10" s="3"/>
      <c r="M10"/>
      <c r="N10"/>
      <c r="O10"/>
      <c r="P10"/>
      <c r="Q10" s="27"/>
    </row>
    <row r="11" spans="1:17" x14ac:dyDescent="0.3">
      <c r="A11" s="3">
        <v>1581.9865</v>
      </c>
      <c r="B11" s="3">
        <v>1635.1211000000001</v>
      </c>
      <c r="C11" s="3">
        <v>1581.8163999999999</v>
      </c>
      <c r="D11" s="3">
        <v>1634.0758000000001</v>
      </c>
      <c r="E11" s="3">
        <v>52.259399999999999</v>
      </c>
      <c r="F11" s="9">
        <v>0.71153843402862604</v>
      </c>
      <c r="G11" s="6" t="b">
        <f t="shared" si="0"/>
        <v>0</v>
      </c>
      <c r="H11" s="9">
        <v>0.84615385532379195</v>
      </c>
      <c r="I11" s="9">
        <v>0.59259259700775202</v>
      </c>
      <c r="J11" s="5">
        <f t="shared" si="1"/>
        <v>1.4278846202203281</v>
      </c>
      <c r="K11" s="3" t="b">
        <f t="shared" si="2"/>
        <v>0</v>
      </c>
      <c r="M11"/>
      <c r="N11"/>
      <c r="O11"/>
      <c r="P11"/>
      <c r="Q11" s="27"/>
    </row>
    <row r="12" spans="1:17" x14ac:dyDescent="0.3">
      <c r="A12" s="3">
        <v>1683.8302000000001</v>
      </c>
      <c r="B12" s="3">
        <v>1771.3882000000001</v>
      </c>
      <c r="C12" s="3">
        <v>1683.6712</v>
      </c>
      <c r="D12" s="3">
        <v>1786.4303</v>
      </c>
      <c r="E12" s="3">
        <v>102.7591</v>
      </c>
      <c r="F12" s="9">
        <v>1.4271844625473</v>
      </c>
      <c r="G12" s="4" t="b">
        <f t="shared" si="0"/>
        <v>1</v>
      </c>
      <c r="H12" s="9">
        <v>1.98039209842682</v>
      </c>
      <c r="I12" s="9">
        <v>0.88461536169052102</v>
      </c>
      <c r="J12" s="3">
        <f t="shared" si="1"/>
        <v>2.2387041692812608</v>
      </c>
      <c r="K12" s="3"/>
      <c r="M12"/>
      <c r="N12"/>
      <c r="O12"/>
      <c r="P12"/>
      <c r="Q12" s="27"/>
    </row>
    <row r="13" spans="1:17" x14ac:dyDescent="0.3">
      <c r="A13" s="3">
        <v>1887.5141000000001</v>
      </c>
      <c r="B13" s="3">
        <v>1982.2073</v>
      </c>
      <c r="C13" s="3">
        <v>1887.2783999999999</v>
      </c>
      <c r="D13" s="3">
        <v>1989.3570999999999</v>
      </c>
      <c r="E13" s="3">
        <v>102.0787</v>
      </c>
      <c r="F13" s="9">
        <v>1.49019610881805</v>
      </c>
      <c r="G13" s="4" t="b">
        <f t="shared" si="0"/>
        <v>1</v>
      </c>
      <c r="H13" s="9">
        <v>2.0392158031463601</v>
      </c>
      <c r="I13" s="9">
        <v>0.94230771064758301</v>
      </c>
      <c r="J13" s="3">
        <f t="shared" si="1"/>
        <v>2.1640657081591193</v>
      </c>
      <c r="K13" s="3"/>
      <c r="M13"/>
      <c r="N13"/>
      <c r="O13"/>
      <c r="P13"/>
      <c r="Q13" s="27"/>
    </row>
    <row r="14" spans="1:17" x14ac:dyDescent="0.3">
      <c r="A14" s="3">
        <v>2091.1911</v>
      </c>
      <c r="B14" s="3">
        <v>2186.4101000000001</v>
      </c>
      <c r="C14" s="3">
        <v>2090.9778000000001</v>
      </c>
      <c r="D14" s="3">
        <v>2241.5772000000002</v>
      </c>
      <c r="E14" s="3">
        <v>150.5994</v>
      </c>
      <c r="F14" s="9">
        <v>1.25827813148499</v>
      </c>
      <c r="G14" s="4" t="b">
        <f t="shared" si="0"/>
        <v>1</v>
      </c>
      <c r="H14" s="9">
        <v>1.7200000286102299</v>
      </c>
      <c r="I14" s="9">
        <v>0.80263155698776301</v>
      </c>
      <c r="J14" s="3">
        <f t="shared" si="1"/>
        <v>2.1429509139477472</v>
      </c>
      <c r="K14" s="3"/>
      <c r="M14"/>
      <c r="N14"/>
      <c r="O14"/>
      <c r="P14"/>
      <c r="Q14" s="27"/>
    </row>
    <row r="15" spans="1:17" x14ac:dyDescent="0.3">
      <c r="A15" s="3">
        <v>2294.8737999999998</v>
      </c>
      <c r="B15" s="3">
        <v>2363.7217999999998</v>
      </c>
      <c r="C15" s="3">
        <v>2294.7161000000001</v>
      </c>
      <c r="D15" s="3">
        <v>2363.5369999999998</v>
      </c>
      <c r="E15" s="3">
        <v>68.820899999999995</v>
      </c>
      <c r="F15" s="9">
        <v>1.6376811265945399</v>
      </c>
      <c r="G15" s="4" t="b">
        <f t="shared" si="0"/>
        <v>1</v>
      </c>
      <c r="H15" s="9">
        <v>2.2352941036224401</v>
      </c>
      <c r="I15" s="9">
        <v>1.0571428537368801</v>
      </c>
      <c r="J15" s="3">
        <f t="shared" si="1"/>
        <v>2.1144674021310639</v>
      </c>
      <c r="K15" s="3"/>
      <c r="M15"/>
      <c r="N15"/>
      <c r="O15"/>
      <c r="P15"/>
      <c r="Q15" s="27"/>
    </row>
    <row r="16" spans="1:17" x14ac:dyDescent="0.3">
      <c r="A16" s="3">
        <v>2498.5335</v>
      </c>
      <c r="B16" s="3">
        <v>2610.7525999999998</v>
      </c>
      <c r="C16" s="3">
        <v>2498.3225000000002</v>
      </c>
      <c r="D16" s="3">
        <v>2610.6125999999999</v>
      </c>
      <c r="E16" s="3">
        <v>112.2901</v>
      </c>
      <c r="F16" s="9">
        <v>1.4553571939468399</v>
      </c>
      <c r="G16" s="4" t="b">
        <f t="shared" si="0"/>
        <v>1</v>
      </c>
      <c r="H16" s="9">
        <v>2.05357146263123</v>
      </c>
      <c r="I16" s="9">
        <v>0.84210526943206798</v>
      </c>
      <c r="J16" s="3">
        <f t="shared" si="1"/>
        <v>2.4386160937054795</v>
      </c>
      <c r="K16" s="3"/>
      <c r="M16"/>
      <c r="N16"/>
      <c r="O16"/>
      <c r="P16"/>
      <c r="Q16" s="27"/>
    </row>
    <row r="17" spans="1:17" x14ac:dyDescent="0.3">
      <c r="A17" s="3">
        <v>2702.2017999999998</v>
      </c>
      <c r="B17" s="3">
        <v>2795.4930999999997</v>
      </c>
      <c r="C17" s="3">
        <v>2702.0475999999999</v>
      </c>
      <c r="D17" s="3">
        <v>2839.2997999999998</v>
      </c>
      <c r="E17" s="3">
        <v>137.25219999999999</v>
      </c>
      <c r="F17" s="9">
        <v>1.2408759593963601</v>
      </c>
      <c r="G17" s="4" t="b">
        <f t="shared" si="0"/>
        <v>1</v>
      </c>
      <c r="H17" s="9">
        <v>1.6764706373214699</v>
      </c>
      <c r="I17" s="9">
        <v>0.81159418821334794</v>
      </c>
      <c r="J17" s="3">
        <f t="shared" si="1"/>
        <v>2.0656513583618312</v>
      </c>
      <c r="K17" s="3"/>
      <c r="M17"/>
      <c r="N17"/>
      <c r="O17"/>
      <c r="P17"/>
      <c r="Q17" s="27"/>
    </row>
    <row r="18" spans="1:17" x14ac:dyDescent="0.3">
      <c r="A18" s="3">
        <v>2905.8652000000002</v>
      </c>
      <c r="B18" s="3">
        <v>2997.6413000000002</v>
      </c>
      <c r="C18" s="3">
        <v>2905.7078000000001</v>
      </c>
      <c r="D18" s="3">
        <v>2997.3642</v>
      </c>
      <c r="E18" s="3">
        <v>91.656400000000005</v>
      </c>
      <c r="F18" s="9">
        <v>1.5326087474823</v>
      </c>
      <c r="G18" s="4" t="b">
        <f t="shared" si="0"/>
        <v>1</v>
      </c>
      <c r="H18" s="9">
        <v>1.9130434989929199</v>
      </c>
      <c r="I18" s="9">
        <v>1.1276595592498799</v>
      </c>
      <c r="J18" s="3">
        <f t="shared" si="1"/>
        <v>1.696472559737336</v>
      </c>
      <c r="K18" s="3"/>
      <c r="M18"/>
      <c r="N18"/>
      <c r="O18"/>
      <c r="P18"/>
      <c r="Q18" s="27"/>
    </row>
    <row r="19" spans="1:17" x14ac:dyDescent="0.3">
      <c r="A19" s="3"/>
      <c r="B19" s="3"/>
      <c r="C19" s="3">
        <v>3007.6918999999998</v>
      </c>
      <c r="D19" s="3">
        <v>3037.9576999999999</v>
      </c>
      <c r="E19" s="3">
        <v>30.265799999999999</v>
      </c>
      <c r="F19" s="9">
        <v>0.86666667461395297</v>
      </c>
      <c r="G19" s="6" t="b">
        <f t="shared" si="0"/>
        <v>0</v>
      </c>
      <c r="H19" s="9">
        <v>1.2666666507720901</v>
      </c>
      <c r="I19" s="9">
        <v>0.625</v>
      </c>
      <c r="J19" s="5">
        <f t="shared" si="1"/>
        <v>2.026666641235344</v>
      </c>
      <c r="K19" s="3" t="b">
        <f t="shared" si="2"/>
        <v>1</v>
      </c>
      <c r="M19"/>
      <c r="N19"/>
      <c r="O19"/>
      <c r="P19"/>
      <c r="Q19" s="27"/>
    </row>
    <row r="20" spans="1:17" x14ac:dyDescent="0.3">
      <c r="A20" s="3">
        <v>3109.5308</v>
      </c>
      <c r="B20" s="3">
        <v>3199.7968000000001</v>
      </c>
      <c r="C20" s="3">
        <v>3109.3674000000001</v>
      </c>
      <c r="D20" s="3">
        <v>3199.4405999999999</v>
      </c>
      <c r="E20" s="3">
        <v>90.0732</v>
      </c>
      <c r="F20" s="9">
        <v>1.4111111164093</v>
      </c>
      <c r="G20" s="4" t="b">
        <f t="shared" si="0"/>
        <v>1</v>
      </c>
      <c r="H20" s="9">
        <v>1.7333333492279099</v>
      </c>
      <c r="I20" s="9">
        <v>1.1086956262588501</v>
      </c>
      <c r="J20" s="3">
        <f t="shared" si="1"/>
        <v>1.5633987436902037</v>
      </c>
      <c r="K20" s="3"/>
      <c r="M20"/>
      <c r="N20"/>
      <c r="O20"/>
      <c r="P20"/>
      <c r="Q20" s="27"/>
    </row>
    <row r="21" spans="1:17" x14ac:dyDescent="0.3">
      <c r="A21" s="3"/>
      <c r="B21" s="3"/>
      <c r="C21" s="3">
        <v>3211.3543</v>
      </c>
      <c r="D21" s="3">
        <v>3247.9000999999998</v>
      </c>
      <c r="E21" s="3">
        <v>36.5458</v>
      </c>
      <c r="F21" s="9">
        <v>0.94594591856002797</v>
      </c>
      <c r="G21" s="7" t="b">
        <f t="shared" si="0"/>
        <v>0</v>
      </c>
      <c r="H21" s="9">
        <v>1.3333333730697601</v>
      </c>
      <c r="I21" s="9">
        <v>0.57894736528396595</v>
      </c>
      <c r="J21" s="5">
        <f t="shared" si="1"/>
        <v>2.3030303841451594</v>
      </c>
      <c r="K21" s="3" t="b">
        <f t="shared" si="2"/>
        <v>1</v>
      </c>
      <c r="M21"/>
      <c r="N21"/>
      <c r="O21"/>
      <c r="P21"/>
      <c r="Q21" s="27"/>
    </row>
    <row r="22" spans="1:17" x14ac:dyDescent="0.3">
      <c r="A22" s="3">
        <v>3314.0886999999998</v>
      </c>
      <c r="B22" s="3">
        <v>3384.7324999999996</v>
      </c>
      <c r="C22" s="3">
        <v>3314.0106999999998</v>
      </c>
      <c r="D22" s="3">
        <v>3384.4395</v>
      </c>
      <c r="E22" s="3">
        <v>70.428799999999995</v>
      </c>
      <c r="F22" s="9">
        <v>1.38571429252625</v>
      </c>
      <c r="G22" s="8" t="b">
        <f t="shared" si="0"/>
        <v>1</v>
      </c>
      <c r="H22" s="9">
        <v>1.8571428060531601</v>
      </c>
      <c r="I22" s="9">
        <v>0.94444441795349099</v>
      </c>
      <c r="J22" s="3">
        <f t="shared" si="1"/>
        <v>1.9663865556825333</v>
      </c>
      <c r="K22" s="3"/>
      <c r="M22"/>
      <c r="N22"/>
      <c r="O22"/>
      <c r="P22"/>
      <c r="Q22" s="27"/>
    </row>
    <row r="23" spans="1:17" x14ac:dyDescent="0.3">
      <c r="A23" s="3"/>
      <c r="B23" s="3"/>
      <c r="C23" s="3">
        <v>3415.9106000000002</v>
      </c>
      <c r="D23" s="3">
        <v>3428.5127000000002</v>
      </c>
      <c r="E23" s="3">
        <v>12.6021</v>
      </c>
      <c r="F23" s="9">
        <v>0.46153846383094799</v>
      </c>
      <c r="G23" s="7" t="b">
        <f t="shared" si="0"/>
        <v>0</v>
      </c>
      <c r="H23" s="9">
        <v>0.33333334326744102</v>
      </c>
      <c r="I23" s="9">
        <v>0.57142859697341897</v>
      </c>
      <c r="J23" s="5">
        <f t="shared" si="1"/>
        <v>0.5833333246409903</v>
      </c>
      <c r="K23" s="3" t="b">
        <f t="shared" si="2"/>
        <v>0</v>
      </c>
      <c r="P23" s="27"/>
    </row>
    <row r="24" spans="1:17" x14ac:dyDescent="0.3">
      <c r="A24" s="3">
        <v>3517.7399</v>
      </c>
      <c r="B24" s="3">
        <v>3605.1507999999999</v>
      </c>
      <c r="C24" s="3">
        <v>3517.5131000000001</v>
      </c>
      <c r="D24" s="3">
        <v>3604.7662</v>
      </c>
      <c r="E24" s="3">
        <v>87.253100000000003</v>
      </c>
      <c r="F24" s="9">
        <v>1.5862069129943801</v>
      </c>
      <c r="G24" s="8" t="b">
        <f t="shared" si="0"/>
        <v>1</v>
      </c>
      <c r="H24" s="9">
        <v>2.2790696620941202</v>
      </c>
      <c r="I24" s="9">
        <v>0.909090936183929</v>
      </c>
      <c r="J24" s="3">
        <f t="shared" si="1"/>
        <v>2.5069765535898099</v>
      </c>
      <c r="K24" s="3"/>
      <c r="P24" s="27"/>
    </row>
    <row r="25" spans="1:17" x14ac:dyDescent="0.3">
      <c r="A25" s="3"/>
      <c r="B25" s="3"/>
      <c r="C25" s="3">
        <v>3715.3768</v>
      </c>
      <c r="D25" s="3">
        <v>3823.6433999999999</v>
      </c>
      <c r="E25" s="3">
        <v>108.2666</v>
      </c>
      <c r="F25" s="9">
        <v>1.5</v>
      </c>
      <c r="G25" s="8" t="b">
        <f t="shared" si="0"/>
        <v>1</v>
      </c>
      <c r="H25" s="9">
        <v>2.1666667461395299</v>
      </c>
      <c r="I25" s="9">
        <v>0.818181812763214</v>
      </c>
      <c r="J25" s="3">
        <f t="shared" si="1"/>
        <v>2.6481482628196411</v>
      </c>
      <c r="K25" s="3"/>
      <c r="P25" s="27"/>
    </row>
  </sheetData>
  <pageMargins left="0.7" right="0.7" top="0.75" bottom="0.75" header="0.3" footer="0.3"/>
  <pageSetup orientation="landscape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16201017 (3)</vt:lpstr>
      <vt:lpstr>16201017</vt:lpstr>
      <vt:lpstr>16125003 (2)</vt:lpstr>
      <vt:lpstr>16125003</vt:lpstr>
      <vt:lpstr>14609000</vt:lpstr>
      <vt:lpstr>13725005</vt:lpstr>
      <vt:lpstr>13725002</vt:lpstr>
      <vt:lpstr>13227004</vt:lpstr>
      <vt:lpstr>13226009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Chang</dc:creator>
  <cp:lastModifiedBy>Michael Chang</cp:lastModifiedBy>
  <cp:lastPrinted>2018-08-28T20:36:14Z</cp:lastPrinted>
  <dcterms:created xsi:type="dcterms:W3CDTF">2018-08-28T20:32:50Z</dcterms:created>
  <dcterms:modified xsi:type="dcterms:W3CDTF">2018-08-29T23:21:07Z</dcterms:modified>
</cp:coreProperties>
</file>