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44" windowWidth="16260" windowHeight="5592" tabRatio="714" firstSheet="1" activeTab="4"/>
  </bookViews>
  <sheets>
    <sheet name="Project 2" sheetId="1" r:id="rId1"/>
    <sheet name="Stake-Holder Expectation" sheetId="3" r:id="rId2"/>
    <sheet name="First " sheetId="4" r:id="rId3"/>
    <sheet name="third " sheetId="2" r:id="rId4"/>
    <sheet name="Remaning" sheetId="5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B37" i="1" l="1"/>
  <c r="A51" i="1"/>
  <c r="C3" i="2"/>
  <c r="C8" i="4"/>
  <c r="C2" i="2"/>
  <c r="C1" i="4"/>
</calcChain>
</file>

<file path=xl/sharedStrings.xml><?xml version="1.0" encoding="utf-8"?>
<sst xmlns="http://schemas.openxmlformats.org/spreadsheetml/2006/main" count="236" uniqueCount="77">
  <si>
    <t xml:space="preserve">City </t>
  </si>
  <si>
    <t>Year</t>
  </si>
  <si>
    <t>Consumption of Electricity (in lakh units)-Domestic purpose</t>
  </si>
  <si>
    <t>Consumption of Electricity (in lakh units)-Commercial purpose</t>
  </si>
  <si>
    <t>Consumption of Electricity (in lakh units)-Industry purpose</t>
  </si>
  <si>
    <t>Consumption of Electricity (in lakh units)-Public Water Work &amp; Street Light</t>
  </si>
  <si>
    <t>Consumption of Electricity (in lakh units)-Others</t>
  </si>
  <si>
    <t>Consumption of Electricity (in lakh units)-Total Consumption</t>
  </si>
  <si>
    <t xml:space="preserve">Agartala </t>
  </si>
  <si>
    <t>2018-19</t>
  </si>
  <si>
    <t>Agra</t>
  </si>
  <si>
    <t>2017-18</t>
  </si>
  <si>
    <t>Aizawl</t>
  </si>
  <si>
    <t xml:space="preserve">Amritsar </t>
  </si>
  <si>
    <t>Aurangabad Maharashtra (Total Consumption/Month)</t>
  </si>
  <si>
    <t>Belagavi csd -1</t>
  </si>
  <si>
    <t>Bengaluru</t>
  </si>
  <si>
    <t>Chandigarh (in MU)</t>
  </si>
  <si>
    <t>Chennai</t>
  </si>
  <si>
    <t>Davanagere</t>
  </si>
  <si>
    <t>Gwalior</t>
  </si>
  <si>
    <t>2018-19 (upto Feb)</t>
  </si>
  <si>
    <t>Indore</t>
  </si>
  <si>
    <t>Jabalpur</t>
  </si>
  <si>
    <t>Jaipur-C-I</t>
  </si>
  <si>
    <t>Jaipur-C-II</t>
  </si>
  <si>
    <t>2017-19</t>
  </si>
  <si>
    <t>Jaipur-C-III</t>
  </si>
  <si>
    <t>2017-20</t>
  </si>
  <si>
    <t>Jaipur-C-IV</t>
  </si>
  <si>
    <t>2017-21</t>
  </si>
  <si>
    <t>Jhansi</t>
  </si>
  <si>
    <t xml:space="preserve">Kakinada </t>
  </si>
  <si>
    <t>2018-19 (upto Jan)</t>
  </si>
  <si>
    <t>Kanpur Nagar</t>
  </si>
  <si>
    <t>2018-19 (upto Dec)</t>
  </si>
  <si>
    <t>Karimnagar</t>
  </si>
  <si>
    <t>Kohima</t>
  </si>
  <si>
    <t>KOTA</t>
  </si>
  <si>
    <t>Madurai</t>
  </si>
  <si>
    <t>Muzaffarpur</t>
  </si>
  <si>
    <t>Nagpur</t>
  </si>
  <si>
    <t>NDMC</t>
  </si>
  <si>
    <t>New Town Kolkata</t>
  </si>
  <si>
    <t>Pimpri Chinchwad</t>
  </si>
  <si>
    <t>Raipur city</t>
  </si>
  <si>
    <t>Salem</t>
  </si>
  <si>
    <t>Satna</t>
  </si>
  <si>
    <t>Shillong</t>
  </si>
  <si>
    <t>Shivamogga</t>
  </si>
  <si>
    <t>Solapur Smart City</t>
  </si>
  <si>
    <t>srinagar</t>
  </si>
  <si>
    <t>Thanjavur</t>
  </si>
  <si>
    <t>Thoothukudi</t>
  </si>
  <si>
    <t>Tiruchirappalli</t>
  </si>
  <si>
    <t>Tirupati</t>
  </si>
  <si>
    <t>Udaipur</t>
  </si>
  <si>
    <t>Vadodara</t>
  </si>
  <si>
    <t>Varanasi</t>
  </si>
  <si>
    <t>2016-17</t>
  </si>
  <si>
    <t>Visakhapatnam</t>
  </si>
  <si>
    <t>Warangal</t>
  </si>
  <si>
    <r>
      <t>T</t>
    </r>
    <r>
      <rPr>
        <b/>
        <u/>
        <sz val="11"/>
        <color theme="1"/>
        <rFont val="Calibri"/>
        <family val="2"/>
        <scheme val="minor"/>
      </rPr>
      <t>he stakeholders want some details:</t>
    </r>
    <r>
      <rPr>
        <sz val="11"/>
        <color theme="1"/>
        <rFont val="Calibri"/>
        <family val="2"/>
        <scheme val="minor"/>
      </rPr>
      <t xml:space="preserve">
-Consumption of Electricity (in lakh units) for Commercial purpose for Indore City.
-Calculate the total electricity consumption by Indian cities.
-Which city consume maximum and minimum amount of electricity for Industrial Purpose?
-Total electricity consumption on yearly basis.
-If there is any trend(increase/decrease) in the electricity consumption?
</t>
    </r>
  </si>
  <si>
    <t xml:space="preserve">1. Consumption of Electricity (in lakh unit) for commercial purpose Indore City </t>
  </si>
  <si>
    <t>Row Labels</t>
  </si>
  <si>
    <t>Grand Total</t>
  </si>
  <si>
    <t>Sum of Consumption of Electricity (in lakh units)-Commercial purpose</t>
  </si>
  <si>
    <t xml:space="preserve">2.Calculate the total electricity consumptions by Indian cities </t>
  </si>
  <si>
    <t>Sum of Consumption of Electricity (in lakh units)-Total Consumption</t>
  </si>
  <si>
    <t>Which city consume maximum and minimum amount of electricity for industrial purpose</t>
  </si>
  <si>
    <t xml:space="preserve">Maximum </t>
  </si>
  <si>
    <t>Minimum</t>
  </si>
  <si>
    <t>Sum of Consumption of Electricity (in lakh units)-Industry purpose</t>
  </si>
  <si>
    <t xml:space="preserve">Varanasi </t>
  </si>
  <si>
    <t xml:space="preserve">Total electricity consumption on yearly basis. </t>
  </si>
  <si>
    <t>If there is any trend (increasing and decreasing ) in the electricity Consumption ?</t>
  </si>
  <si>
    <t>As the year increases the consumption of electricity also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</si>
</sst>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8"/>
      <color rgb="FF5F6368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Fill="1"/>
    <xf numFmtId="0" fontId="19" fillId="33" borderId="0" xfId="0" applyFont="1" applyFill="1"/>
    <xf numFmtId="0" fontId="2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 2.xlsx]Sheet4!PivotTable5</c:name>
    <c:fmtId val="0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 b="1">
                  <a:solidFill>
                    <a:srgbClr val="00206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Sheet4!$A$17:$A$26</c:f>
              <c:strCache>
                <c:ptCount val="9"/>
                <c:pt idx="0">
                  <c:v>2017-19</c:v>
                </c:pt>
                <c:pt idx="1">
                  <c:v>2017-20</c:v>
                </c:pt>
                <c:pt idx="2">
                  <c:v>2017-21</c:v>
                </c:pt>
                <c:pt idx="3">
                  <c:v>2018-19 (upto Jan)</c:v>
                </c:pt>
                <c:pt idx="4">
                  <c:v>2018-19 (upto Dec)</c:v>
                </c:pt>
                <c:pt idx="5">
                  <c:v>2018-19 (upto Feb)</c:v>
                </c:pt>
                <c:pt idx="6">
                  <c:v>2018-19</c:v>
                </c:pt>
                <c:pt idx="7">
                  <c:v>2016-17</c:v>
                </c:pt>
                <c:pt idx="8">
                  <c:v>2017-18</c:v>
                </c:pt>
              </c:strCache>
            </c:strRef>
          </c:cat>
          <c:val>
            <c:numRef>
              <c:f>Sheet4!$B$17:$B$26</c:f>
              <c:numCache>
                <c:formatCode>General</c:formatCode>
                <c:ptCount val="9"/>
                <c:pt idx="0">
                  <c:v>569.75199999999995</c:v>
                </c:pt>
                <c:pt idx="1">
                  <c:v>778.79899999999998</c:v>
                </c:pt>
                <c:pt idx="2">
                  <c:v>1118.47</c:v>
                </c:pt>
                <c:pt idx="3">
                  <c:v>5182.5860000000002</c:v>
                </c:pt>
                <c:pt idx="4">
                  <c:v>24563.5</c:v>
                </c:pt>
                <c:pt idx="5">
                  <c:v>27133.37</c:v>
                </c:pt>
                <c:pt idx="6">
                  <c:v>202037.86078400005</c:v>
                </c:pt>
                <c:pt idx="7">
                  <c:v>574293</c:v>
                </c:pt>
                <c:pt idx="8">
                  <c:v>598863.13011999999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28288"/>
        <c:axId val="194029824"/>
      </c:lineChart>
      <c:catAx>
        <c:axId val="19402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29824"/>
        <c:crosses val="autoZero"/>
        <c:auto val="1"/>
        <c:lblAlgn val="ctr"/>
        <c:lblOffset val="100"/>
        <c:noMultiLvlLbl val="0"/>
      </c:catAx>
      <c:valAx>
        <c:axId val="194029824"/>
        <c:scaling>
          <c:orientation val="minMax"/>
          <c:max val="650000"/>
          <c:min val="500"/>
        </c:scaling>
        <c:delete val="0"/>
        <c:axPos val="l"/>
        <c:numFmt formatCode="General" sourceLinked="1"/>
        <c:majorTickMark val="out"/>
        <c:minorTickMark val="none"/>
        <c:tickLblPos val="nextTo"/>
        <c:crossAx val="194028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26</xdr:row>
      <xdr:rowOff>49529</xdr:rowOff>
    </xdr:from>
    <xdr:to>
      <xdr:col>4</xdr:col>
      <xdr:colOff>55418</xdr:colOff>
      <xdr:row>47</xdr:row>
      <xdr:rowOff>41563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42.654904166666" createdVersion="4" refreshedVersion="4" minRefreshableVersion="3" recordCount="47">
  <cacheSource type="worksheet">
    <worksheetSource ref="A1:H48" sheet="Project 2"/>
  </cacheSource>
  <cacheFields count="8">
    <cacheField name="City " numFmtId="0">
      <sharedItems count="45">
        <s v="Agartala "/>
        <s v="Agra"/>
        <s v="Aizawl"/>
        <s v="Amritsar "/>
        <s v="Aurangabad Maharashtra (Total Consumption/Month)"/>
        <s v="Belagavi csd -1"/>
        <s v="Bengaluru"/>
        <s v="Chandigarh (in MU)"/>
        <s v="Chennai"/>
        <s v="Davanagere"/>
        <s v="Gwalior"/>
        <s v="Indore"/>
        <s v="Jabalpur"/>
        <s v="Jaipur-C-I"/>
        <s v="Jaipur-C-II"/>
        <s v="Jaipur-C-III"/>
        <s v="Jaipur-C-IV"/>
        <s v="Jhansi"/>
        <s v="Kakinada "/>
        <s v="Kanpur Nagar"/>
        <s v="Karimnagar"/>
        <s v="Kohima"/>
        <s v="KOTA"/>
        <s v="Madurai"/>
        <s v="Muzaffarpur"/>
        <s v="Nagpur"/>
        <s v="NDMC"/>
        <s v="New Town Kolkata"/>
        <s v="Pimpri Chinchwad"/>
        <s v="Raipur city"/>
        <s v="Salem"/>
        <s v="Satna"/>
        <s v="Shillong"/>
        <s v="Shivamogga"/>
        <s v="Solapur Smart City"/>
        <s v="srinagar"/>
        <s v="Thanjavur"/>
        <s v="Thoothukudi"/>
        <s v="Tiruchirappalli"/>
        <s v="Tirupati"/>
        <s v="Udaipur"/>
        <s v="Vadodara"/>
        <s v="Varanasi"/>
        <s v="Visakhapatnam"/>
        <s v="Warangal"/>
      </sharedItems>
    </cacheField>
    <cacheField name="Year" numFmtId="0">
      <sharedItems count="9">
        <s v="2018-19"/>
        <s v="2017-18"/>
        <s v="2018-19 (upto Feb)"/>
        <s v="2017-19"/>
        <s v="2017-20"/>
        <s v="2017-21"/>
        <s v="2018-19 (upto Jan)"/>
        <s v="2018-19 (upto Dec)"/>
        <s v="2016-17"/>
      </sharedItems>
    </cacheField>
    <cacheField name="Consumption of Electricity (in lakh units)-Domestic purpose" numFmtId="0">
      <sharedItems containsSemiMixedTypes="0" containsString="0" containsNumber="1" minValue="0" maxValue="344276"/>
    </cacheField>
    <cacheField name="Consumption of Electricity (in lakh units)-Commercial purpose" numFmtId="0">
      <sharedItems containsSemiMixedTypes="0" containsString="0" containsNumber="1" minValue="0" maxValue="117285" count="47">
        <n v="30.8"/>
        <n v="3811"/>
        <n v="481.15"/>
        <n v="2131.73"/>
        <n v="83.97"/>
        <n v="13.1"/>
        <n v="39082.118390000003"/>
        <n v="494.02"/>
        <n v="41870"/>
        <n v="443.95"/>
        <n v="1327"/>
        <n v="3858.5"/>
        <n v="103.21"/>
        <n v="273.41000000000003"/>
        <n v="233.24"/>
        <n v="473.53"/>
        <n v="720.83"/>
        <n v="31.05"/>
        <n v="512.6"/>
        <n v="2702.3"/>
        <n v="32.53"/>
        <n v="5.8639999999999999"/>
        <n v="1915.63248"/>
        <n v="76.426919999999996"/>
        <n v="14.47"/>
        <n v="3673.95"/>
        <n v="4138.3100000000004"/>
        <n v="8021.45"/>
        <n v="2535.92"/>
        <n v="0"/>
        <n v="1169.2"/>
        <n v="332"/>
        <n v="331.94"/>
        <n v="539.5"/>
        <n v="366.49"/>
        <n v="2122.2832600000002"/>
        <n v="200"/>
        <n v="211.36"/>
        <n v="1728.72"/>
        <n v="7.03"/>
        <n v="26.1"/>
        <n v="1700.93"/>
        <n v="2079.4"/>
        <n v="117285"/>
        <n v="85207"/>
        <n v="67.224000000000004"/>
        <n v="87.04"/>
      </sharedItems>
    </cacheField>
    <cacheField name="Consumption of Electricity (in lakh units)-Industry purpose" numFmtId="0">
      <sharedItems containsSemiMixedTypes="0" containsString="0" containsNumber="1" minValue="0" maxValue="88547"/>
    </cacheField>
    <cacheField name="Consumption of Electricity (in lakh units)-Public Water Work &amp; Street Light" numFmtId="0">
      <sharedItems containsSemiMixedTypes="0" containsString="0" containsNumber="1" minValue="0" maxValue="68069"/>
    </cacheField>
    <cacheField name="Consumption of Electricity (in lakh units)-Others" numFmtId="0">
      <sharedItems containsSemiMixedTypes="0" containsString="0" containsNumber="1" minValue="0" maxValue="9357"/>
    </cacheField>
    <cacheField name="Consumption of Electricity (in lakh units)-Total Consumption" numFmtId="0">
      <sharedItems containsSemiMixedTypes="0" containsString="0" containsNumber="1" minValue="23.37" maxValue="574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n v="213.98"/>
    <x v="0"/>
    <n v="5.94"/>
    <n v="13.13"/>
    <n v="55.25"/>
    <n v="319.10000000000002"/>
  </r>
  <r>
    <x v="1"/>
    <x v="1"/>
    <n v="9772"/>
    <x v="1"/>
    <n v="2870"/>
    <n v="583"/>
    <n v="157"/>
    <n v="17191"/>
  </r>
  <r>
    <x v="2"/>
    <x v="0"/>
    <n v="2386.9299999999998"/>
    <x v="2"/>
    <n v="133.41"/>
    <n v="437.78"/>
    <n v="518.54999999999995"/>
    <n v="3957.82"/>
  </r>
  <r>
    <x v="3"/>
    <x v="1"/>
    <n v="4076.09"/>
    <x v="3"/>
    <n v="1479.03"/>
    <n v="206"/>
    <n v="166.24"/>
    <n v="8059.09"/>
  </r>
  <r>
    <x v="4"/>
    <x v="1"/>
    <n v="275.07"/>
    <x v="4"/>
    <n v="121.08"/>
    <n v="18.38"/>
    <n v="19.12"/>
    <n v="517.62"/>
  </r>
  <r>
    <x v="5"/>
    <x v="1"/>
    <n v="15.2"/>
    <x v="5"/>
    <n v="1.5"/>
    <n v="3.7"/>
    <n v="6.8"/>
    <n v="40.299999999999997"/>
  </r>
  <r>
    <x v="6"/>
    <x v="1"/>
    <n v="52701.286359999998"/>
    <x v="6"/>
    <n v="27116.79479"/>
    <n v="7425.8612940000003"/>
    <n v="5349.705962"/>
    <n v="131675.76680000001"/>
  </r>
  <r>
    <x v="7"/>
    <x v="1"/>
    <n v="731.94"/>
    <x v="7"/>
    <n v="258.68"/>
    <n v="17.73"/>
    <n v="86.43"/>
    <n v="1588.8"/>
  </r>
  <r>
    <x v="8"/>
    <x v="0"/>
    <n v="69265"/>
    <x v="8"/>
    <n v="26515"/>
    <n v="1893"/>
    <n v="7795"/>
    <n v="147338"/>
  </r>
  <r>
    <x v="9"/>
    <x v="1"/>
    <n v="1230"/>
    <x v="9"/>
    <n v="191.52"/>
    <n v="87.82"/>
    <n v="621.72"/>
    <n v="2627.36"/>
  </r>
  <r>
    <x v="10"/>
    <x v="2"/>
    <n v="5669"/>
    <x v="10"/>
    <n v="1668"/>
    <n v="837"/>
    <n v="56"/>
    <n v="9557"/>
  </r>
  <r>
    <x v="11"/>
    <x v="2"/>
    <n v="10910.6"/>
    <x v="11"/>
    <n v="2062.9"/>
    <n v="605.03"/>
    <n v="139.33000000000001"/>
    <n v="17576.37"/>
  </r>
  <r>
    <x v="12"/>
    <x v="1"/>
    <n v="313.38"/>
    <x v="12"/>
    <n v="92.89"/>
    <n v="63.43"/>
    <n v="101.46"/>
    <n v="674.37"/>
  </r>
  <r>
    <x v="13"/>
    <x v="1"/>
    <n v="117.89"/>
    <x v="13"/>
    <n v="10.56"/>
    <n v="4.47"/>
    <n v="0.15"/>
    <n v="406.48"/>
  </r>
  <r>
    <x v="14"/>
    <x v="3"/>
    <n v="299.77"/>
    <x v="14"/>
    <n v="22.98"/>
    <n v="13.71"/>
    <n v="5.1999999999999998E-2"/>
    <n v="569.75199999999995"/>
  </r>
  <r>
    <x v="15"/>
    <x v="4"/>
    <n v="286.39"/>
    <x v="15"/>
    <n v="7.32"/>
    <n v="8.9120000000000008"/>
    <n v="2.6469999999999998"/>
    <n v="778.79899999999998"/>
  </r>
  <r>
    <x v="16"/>
    <x v="5"/>
    <n v="356.94"/>
    <x v="16"/>
    <n v="13.69"/>
    <n v="7.96"/>
    <n v="19.05"/>
    <n v="1118.47"/>
  </r>
  <r>
    <x v="17"/>
    <x v="0"/>
    <n v="184.58"/>
    <x v="17"/>
    <n v="80.099999999999994"/>
    <n v="61.91"/>
    <n v="8.1"/>
    <n v="365.74"/>
  </r>
  <r>
    <x v="18"/>
    <x v="6"/>
    <n v="2114.8000000000002"/>
    <x v="18"/>
    <n v="474"/>
    <n v="32.299999999999997"/>
    <n v="18.600000000000001"/>
    <n v="3152.31"/>
  </r>
  <r>
    <x v="19"/>
    <x v="7"/>
    <n v="125010.1"/>
    <x v="19"/>
    <n v="5745"/>
    <n v="978.4"/>
    <n v="2627.7"/>
    <n v="24563.5"/>
  </r>
  <r>
    <x v="20"/>
    <x v="0"/>
    <n v="100.57"/>
    <x v="20"/>
    <n v="4.38"/>
    <n v="2.79"/>
    <n v="1.4"/>
    <n v="141.66999999999999"/>
  </r>
  <r>
    <x v="21"/>
    <x v="1"/>
    <n v="36.741999999999997"/>
    <x v="21"/>
    <n v="1.129"/>
    <n v="0.34200000000000003"/>
    <n v="9.7989999999999995"/>
    <n v="53.875999999999998"/>
  </r>
  <r>
    <x v="22"/>
    <x v="1"/>
    <n v="4329.5345500000003"/>
    <x v="22"/>
    <n v="2263.9279799999999"/>
    <n v="168.59413000000001"/>
    <n v="369.22818000000001"/>
    <n v="9046.9173200000005"/>
  </r>
  <r>
    <x v="23"/>
    <x v="0"/>
    <n v="44.260840000000002"/>
    <x v="23"/>
    <n v="16.561440000000001"/>
    <n v="6.5158699999999996"/>
    <n v="3.5395300000000001"/>
    <n v="146.565414"/>
  </r>
  <r>
    <x v="24"/>
    <x v="6"/>
    <n v="84.93"/>
    <x v="24"/>
    <n v="7.45"/>
    <n v="0"/>
    <n v="0"/>
    <n v="106.88"/>
  </r>
  <r>
    <x v="25"/>
    <x v="1"/>
    <n v="11261.37"/>
    <x v="25"/>
    <n v="5582.41"/>
    <n v="1189.3399999999999"/>
    <n v="935.96"/>
    <n v="22643.03"/>
  </r>
  <r>
    <x v="25"/>
    <x v="0"/>
    <n v="11894.76"/>
    <x v="26"/>
    <n v="6020.76"/>
    <n v="1161.8900000000001"/>
    <n v="1183.6500000000001"/>
    <n v="24399.37"/>
  </r>
  <r>
    <x v="26"/>
    <x v="0"/>
    <n v="1779.54"/>
    <x v="27"/>
    <n v="0.22"/>
    <n v="51.2"/>
    <n v="335.26"/>
    <n v="10187.67"/>
  </r>
  <r>
    <x v="27"/>
    <x v="1"/>
    <n v="709.66"/>
    <x v="28"/>
    <n v="0.25"/>
    <n v="215.13"/>
    <n v="4.63"/>
    <n v="3465.6"/>
  </r>
  <r>
    <x v="28"/>
    <x v="6"/>
    <n v="0"/>
    <x v="29"/>
    <n v="0"/>
    <n v="389.59"/>
    <n v="0"/>
    <n v="389.59"/>
  </r>
  <r>
    <x v="29"/>
    <x v="0"/>
    <n v="435.92"/>
    <x v="30"/>
    <n v="258.93"/>
    <n v="51.58"/>
    <n v="31.23"/>
    <n v="1946.86"/>
  </r>
  <r>
    <x v="30"/>
    <x v="0"/>
    <n v="1225"/>
    <x v="31"/>
    <n v="176"/>
    <n v="34"/>
    <n v="23"/>
    <n v="1791"/>
  </r>
  <r>
    <x v="31"/>
    <x v="1"/>
    <n v="1066.3499999999999"/>
    <x v="32"/>
    <n v="36.18"/>
    <n v="99.43"/>
    <n v="0.9"/>
    <n v="1534.8"/>
  </r>
  <r>
    <x v="32"/>
    <x v="1"/>
    <n v="1900.6"/>
    <x v="33"/>
    <n v="33.1"/>
    <n v="244.5"/>
    <n v="600.79999999999995"/>
    <n v="3318.5"/>
  </r>
  <r>
    <x v="33"/>
    <x v="0"/>
    <n v="767.6"/>
    <x v="34"/>
    <n v="1324.06"/>
    <n v="201.79"/>
    <n v="1687.16"/>
    <n v="4347.1000000000004"/>
  </r>
  <r>
    <x v="34"/>
    <x v="0"/>
    <n v="2056.0686999999998"/>
    <x v="35"/>
    <n v="2534.91887"/>
    <n v="2111.4825799999999"/>
    <n v="2179.1049200000002"/>
    <n v="2825.5513700000001"/>
  </r>
  <r>
    <x v="35"/>
    <x v="6"/>
    <n v="650"/>
    <x v="36"/>
    <n v="150"/>
    <n v="9"/>
    <n v="2.5"/>
    <n v="1110"/>
  </r>
  <r>
    <x v="36"/>
    <x v="0"/>
    <n v="280"/>
    <x v="37"/>
    <n v="17.100000000000001"/>
    <n v="22.45"/>
    <n v="11.62"/>
    <n v="542.54"/>
  </r>
  <r>
    <x v="37"/>
    <x v="0"/>
    <n v="688.22400000000005"/>
    <x v="38"/>
    <n v="664.02"/>
    <n v="271.33999999999997"/>
    <n v="204.82400000000001"/>
    <n v="3199.0439999999999"/>
  </r>
  <r>
    <x v="38"/>
    <x v="1"/>
    <n v="13.4"/>
    <x v="39"/>
    <n v="1.25"/>
    <n v="0.59"/>
    <n v="0.97"/>
    <n v="23.37"/>
  </r>
  <r>
    <x v="39"/>
    <x v="0"/>
    <n v="93.49"/>
    <x v="40"/>
    <n v="3.54"/>
    <n v="7.2"/>
    <n v="1.3"/>
    <n v="131.63"/>
  </r>
  <r>
    <x v="40"/>
    <x v="1"/>
    <n v="2299.19"/>
    <x v="41"/>
    <n v="2162.11"/>
    <n v="252.47"/>
    <n v="229.52"/>
    <n v="6744.04"/>
  </r>
  <r>
    <x v="41"/>
    <x v="1"/>
    <n v="11776.8"/>
    <x v="42"/>
    <n v="1417.8"/>
    <n v="232.21"/>
    <n v="0"/>
    <n v="15506.21"/>
  </r>
  <r>
    <x v="42"/>
    <x v="8"/>
    <n v="344276"/>
    <x v="43"/>
    <n v="88547"/>
    <n v="26340"/>
    <n v="6965"/>
    <n v="574293"/>
  </r>
  <r>
    <x v="42"/>
    <x v="1"/>
    <n v="227753"/>
    <x v="44"/>
    <n v="43360"/>
    <n v="68069"/>
    <n v="9357"/>
    <n v="373746"/>
  </r>
  <r>
    <x v="43"/>
    <x v="6"/>
    <n v="108.46"/>
    <x v="45"/>
    <n v="203.273"/>
    <n v="2.4710000000000001"/>
    <n v="42.378999999999998"/>
    <n v="423.80599999999998"/>
  </r>
  <r>
    <x v="44"/>
    <x v="0"/>
    <n v="226.55"/>
    <x v="46"/>
    <n v="71.34"/>
    <n v="7.75"/>
    <n v="5.52"/>
    <n v="398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:B55" firstHeaderRow="1" firstDataRow="1" firstDataCol="1"/>
  <pivotFields count="8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Consumption of Electricity (in lakh units)-Total Consumptio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5" firstHeaderRow="1" firstDataRow="1" firstDataCol="1"/>
  <pivotFields count="8">
    <pivotField axis="axisRow" showAll="0">
      <items count="4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t="default"/>
      </items>
    </pivotField>
    <pivotField showAll="0"/>
    <pivotField showAll="0"/>
    <pivotField dataField="1" showAll="0">
      <items count="48">
        <item x="29"/>
        <item x="21"/>
        <item x="39"/>
        <item x="5"/>
        <item x="24"/>
        <item x="40"/>
        <item x="0"/>
        <item x="17"/>
        <item x="20"/>
        <item x="45"/>
        <item x="23"/>
        <item x="4"/>
        <item x="46"/>
        <item x="12"/>
        <item x="36"/>
        <item x="37"/>
        <item x="14"/>
        <item x="13"/>
        <item x="32"/>
        <item x="31"/>
        <item x="34"/>
        <item x="9"/>
        <item x="15"/>
        <item x="2"/>
        <item x="7"/>
        <item x="18"/>
        <item x="33"/>
        <item x="16"/>
        <item x="30"/>
        <item x="10"/>
        <item x="41"/>
        <item x="38"/>
        <item x="22"/>
        <item x="42"/>
        <item x="35"/>
        <item x="3"/>
        <item x="28"/>
        <item x="19"/>
        <item x="25"/>
        <item x="1"/>
        <item x="11"/>
        <item x="26"/>
        <item x="27"/>
        <item x="6"/>
        <item x="8"/>
        <item x="44"/>
        <item x="43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">
    <i>
      <x v="11"/>
    </i>
    <i t="grand">
      <x/>
    </i>
  </rowItems>
  <colItems count="1">
    <i/>
  </colItems>
  <dataFields count="1">
    <dataField name="Sum of Consumption of Electricity (in lakh units)-Commercial purpose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50" firstHeaderRow="1" firstDataRow="1" firstDataCol="1"/>
  <pivotFields count="8">
    <pivotField axis="axisRow" showAll="0" sortType="de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6">
    <i>
      <x v="42"/>
    </i>
    <i>
      <x v="6"/>
    </i>
    <i>
      <x v="8"/>
    </i>
    <i>
      <x v="25"/>
    </i>
    <i>
      <x v="19"/>
    </i>
    <i>
      <x v="1"/>
    </i>
    <i>
      <x v="34"/>
    </i>
    <i>
      <x v="22"/>
    </i>
    <i>
      <x v="40"/>
    </i>
    <i>
      <x v="11"/>
    </i>
    <i>
      <x v="10"/>
    </i>
    <i>
      <x v="3"/>
    </i>
    <i>
      <x v="41"/>
    </i>
    <i>
      <x v="33"/>
    </i>
    <i>
      <x v="37"/>
    </i>
    <i>
      <x v="18"/>
    </i>
    <i>
      <x v="29"/>
    </i>
    <i>
      <x v="7"/>
    </i>
    <i>
      <x v="43"/>
    </i>
    <i>
      <x v="9"/>
    </i>
    <i>
      <x v="30"/>
    </i>
    <i>
      <x v="35"/>
    </i>
    <i>
      <x v="2"/>
    </i>
    <i>
      <x v="4"/>
    </i>
    <i>
      <x v="12"/>
    </i>
    <i>
      <x v="17"/>
    </i>
    <i>
      <x v="44"/>
    </i>
    <i>
      <x v="31"/>
    </i>
    <i>
      <x v="32"/>
    </i>
    <i>
      <x v="14"/>
    </i>
    <i>
      <x v="36"/>
    </i>
    <i>
      <x v="23"/>
    </i>
    <i>
      <x v="16"/>
    </i>
    <i>
      <x v="13"/>
    </i>
    <i>
      <x v="24"/>
    </i>
    <i>
      <x v="15"/>
    </i>
    <i>
      <x/>
    </i>
    <i>
      <x v="20"/>
    </i>
    <i>
      <x v="39"/>
    </i>
    <i>
      <x v="5"/>
    </i>
    <i>
      <x v="38"/>
    </i>
    <i>
      <x v="21"/>
    </i>
    <i>
      <x v="27"/>
    </i>
    <i>
      <x v="26"/>
    </i>
    <i>
      <x v="28"/>
    </i>
    <i t="grand">
      <x/>
    </i>
  </rowItems>
  <colItems count="1">
    <i/>
  </colItems>
  <dataFields count="1">
    <dataField name="Sum of Consumption of Electricity (in lakh units)-Industry purpos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6:B26" firstHeaderRow="1" firstDataRow="1" firstDataCol="1"/>
  <pivotFields count="8">
    <pivotField showAll="0"/>
    <pivotField axis="axisRow" showAll="0" sortType="ascending">
      <items count="10">
        <item x="8"/>
        <item x="1"/>
        <item x="3"/>
        <item x="4"/>
        <item x="5"/>
        <item x="0"/>
        <item x="7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0">
    <i>
      <x v="2"/>
    </i>
    <i>
      <x v="3"/>
    </i>
    <i>
      <x v="4"/>
    </i>
    <i>
      <x v="8"/>
    </i>
    <i>
      <x v="6"/>
    </i>
    <i>
      <x v="7"/>
    </i>
    <i>
      <x v="5"/>
    </i>
    <i>
      <x/>
    </i>
    <i>
      <x v="1"/>
    </i>
    <i t="grand">
      <x/>
    </i>
  </rowItems>
  <colItems count="1">
    <i/>
  </colItems>
  <dataFields count="1">
    <dataField name="Sum of Consumption of Electricity (in lakh units)-Total Consumption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3" firstHeaderRow="1" firstDataRow="1" firstDataCol="1"/>
  <pivotFields count="8">
    <pivotField showAll="0"/>
    <pivotField axis="axisRow" showAll="0">
      <items count="10">
        <item x="8"/>
        <item x="1"/>
        <item x="3"/>
        <item x="4"/>
        <item x="5"/>
        <item x="0"/>
        <item x="7"/>
        <item x="2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nsumption of Electricity (in lakh units)-Total Consumption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G1" workbookViewId="0">
      <pane ySplit="1" topLeftCell="A32" activePane="bottomLeft" state="frozen"/>
      <selection pane="bottomLeft" activeCell="H49" sqref="H49"/>
    </sheetView>
  </sheetViews>
  <sheetFormatPr defaultRowHeight="14.4" x14ac:dyDescent="0.3"/>
  <cols>
    <col min="1" max="1" width="45.6640625" bestFit="1" customWidth="1"/>
    <col min="2" max="2" width="16.6640625" bestFit="1" customWidth="1"/>
    <col min="3" max="3" width="49.88671875" bestFit="1" customWidth="1"/>
    <col min="4" max="4" width="52.109375" bestFit="1" customWidth="1"/>
    <col min="5" max="5" width="48.77734375" bestFit="1" customWidth="1"/>
    <col min="6" max="6" width="62.21875" bestFit="1" customWidth="1"/>
    <col min="7" max="7" width="40.44140625" bestFit="1" customWidth="1"/>
    <col min="8" max="8" width="50.777343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9</v>
      </c>
      <c r="C2">
        <v>213.98</v>
      </c>
      <c r="D2">
        <v>30.8</v>
      </c>
      <c r="E2">
        <v>5.94</v>
      </c>
      <c r="F2">
        <v>13.13</v>
      </c>
      <c r="G2">
        <v>55.25</v>
      </c>
      <c r="H2">
        <v>319.10000000000002</v>
      </c>
    </row>
    <row r="3" spans="1:8" x14ac:dyDescent="0.3">
      <c r="A3" t="s">
        <v>10</v>
      </c>
      <c r="B3" t="s">
        <v>11</v>
      </c>
      <c r="C3">
        <v>9772</v>
      </c>
      <c r="D3">
        <v>3811</v>
      </c>
      <c r="E3">
        <v>2870</v>
      </c>
      <c r="F3">
        <v>583</v>
      </c>
      <c r="G3">
        <v>157</v>
      </c>
      <c r="H3">
        <v>17191</v>
      </c>
    </row>
    <row r="4" spans="1:8" x14ac:dyDescent="0.3">
      <c r="A4" t="s">
        <v>12</v>
      </c>
      <c r="B4" t="s">
        <v>9</v>
      </c>
      <c r="C4">
        <v>2386.9299999999998</v>
      </c>
      <c r="D4">
        <v>481.15</v>
      </c>
      <c r="E4">
        <v>133.41</v>
      </c>
      <c r="F4">
        <v>437.78</v>
      </c>
      <c r="G4">
        <v>518.54999999999995</v>
      </c>
      <c r="H4">
        <v>3957.82</v>
      </c>
    </row>
    <row r="5" spans="1:8" x14ac:dyDescent="0.3">
      <c r="A5" t="s">
        <v>13</v>
      </c>
      <c r="B5" t="s">
        <v>11</v>
      </c>
      <c r="C5">
        <v>4076.09</v>
      </c>
      <c r="D5">
        <v>2131.73</v>
      </c>
      <c r="E5">
        <v>1479.03</v>
      </c>
      <c r="F5">
        <v>206</v>
      </c>
      <c r="G5">
        <v>166.24</v>
      </c>
      <c r="H5">
        <v>8059.09</v>
      </c>
    </row>
    <row r="6" spans="1:8" x14ac:dyDescent="0.3">
      <c r="A6" t="s">
        <v>14</v>
      </c>
      <c r="B6" t="s">
        <v>11</v>
      </c>
      <c r="C6">
        <v>275.07</v>
      </c>
      <c r="D6">
        <v>83.97</v>
      </c>
      <c r="E6">
        <v>121.08</v>
      </c>
      <c r="F6">
        <v>18.38</v>
      </c>
      <c r="G6">
        <v>19.12</v>
      </c>
      <c r="H6">
        <v>517.62</v>
      </c>
    </row>
    <row r="7" spans="1:8" x14ac:dyDescent="0.3">
      <c r="A7" t="s">
        <v>15</v>
      </c>
      <c r="B7" t="s">
        <v>11</v>
      </c>
      <c r="C7">
        <v>15.2</v>
      </c>
      <c r="D7">
        <v>13.1</v>
      </c>
      <c r="E7">
        <v>1.5</v>
      </c>
      <c r="F7">
        <v>3.7</v>
      </c>
      <c r="G7">
        <v>6.8</v>
      </c>
      <c r="H7">
        <v>40.299999999999997</v>
      </c>
    </row>
    <row r="8" spans="1:8" x14ac:dyDescent="0.3">
      <c r="A8" t="s">
        <v>16</v>
      </c>
      <c r="B8" t="s">
        <v>11</v>
      </c>
      <c r="C8">
        <v>52701.286359999998</v>
      </c>
      <c r="D8">
        <v>39082.118390000003</v>
      </c>
      <c r="E8">
        <v>27116.79479</v>
      </c>
      <c r="F8">
        <v>7425.8612940000003</v>
      </c>
      <c r="G8">
        <v>5349.705962</v>
      </c>
      <c r="H8">
        <v>131675.76680000001</v>
      </c>
    </row>
    <row r="9" spans="1:8" x14ac:dyDescent="0.3">
      <c r="A9" t="s">
        <v>17</v>
      </c>
      <c r="B9" t="s">
        <v>11</v>
      </c>
      <c r="C9">
        <v>731.94</v>
      </c>
      <c r="D9">
        <v>494.02</v>
      </c>
      <c r="E9">
        <v>258.68</v>
      </c>
      <c r="F9">
        <v>17.73</v>
      </c>
      <c r="G9">
        <v>86.43</v>
      </c>
      <c r="H9">
        <v>1588.8</v>
      </c>
    </row>
    <row r="10" spans="1:8" x14ac:dyDescent="0.3">
      <c r="A10" t="s">
        <v>18</v>
      </c>
      <c r="B10" t="s">
        <v>9</v>
      </c>
      <c r="C10">
        <v>69265</v>
      </c>
      <c r="D10">
        <v>41870</v>
      </c>
      <c r="E10">
        <v>26515</v>
      </c>
      <c r="F10">
        <v>1893</v>
      </c>
      <c r="G10">
        <v>7795</v>
      </c>
      <c r="H10">
        <v>147338</v>
      </c>
    </row>
    <row r="11" spans="1:8" x14ac:dyDescent="0.3">
      <c r="A11" t="s">
        <v>19</v>
      </c>
      <c r="B11" t="s">
        <v>11</v>
      </c>
      <c r="C11">
        <v>1230</v>
      </c>
      <c r="D11">
        <v>443.95</v>
      </c>
      <c r="E11">
        <v>191.52</v>
      </c>
      <c r="F11">
        <v>87.82</v>
      </c>
      <c r="G11">
        <v>621.72</v>
      </c>
      <c r="H11">
        <v>2627.36</v>
      </c>
    </row>
    <row r="12" spans="1:8" x14ac:dyDescent="0.3">
      <c r="A12" t="s">
        <v>20</v>
      </c>
      <c r="B12" t="s">
        <v>21</v>
      </c>
      <c r="C12">
        <v>5669</v>
      </c>
      <c r="D12">
        <v>1327</v>
      </c>
      <c r="E12">
        <v>1668</v>
      </c>
      <c r="F12">
        <v>837</v>
      </c>
      <c r="G12">
        <v>56</v>
      </c>
      <c r="H12">
        <v>9557</v>
      </c>
    </row>
    <row r="13" spans="1:8" x14ac:dyDescent="0.3">
      <c r="A13" t="s">
        <v>22</v>
      </c>
      <c r="B13" t="s">
        <v>21</v>
      </c>
      <c r="C13">
        <v>10910.6</v>
      </c>
      <c r="D13">
        <v>3858.5</v>
      </c>
      <c r="E13">
        <v>2062.9</v>
      </c>
      <c r="F13">
        <v>605.03</v>
      </c>
      <c r="G13">
        <v>139.33000000000001</v>
      </c>
      <c r="H13">
        <v>17576.37</v>
      </c>
    </row>
    <row r="14" spans="1:8" x14ac:dyDescent="0.3">
      <c r="A14" t="s">
        <v>23</v>
      </c>
      <c r="B14" t="s">
        <v>11</v>
      </c>
      <c r="C14">
        <v>313.38</v>
      </c>
      <c r="D14">
        <v>103.21</v>
      </c>
      <c r="E14">
        <v>92.89</v>
      </c>
      <c r="F14">
        <v>63.43</v>
      </c>
      <c r="G14">
        <v>101.46</v>
      </c>
      <c r="H14">
        <v>674.37</v>
      </c>
    </row>
    <row r="15" spans="1:8" x14ac:dyDescent="0.3">
      <c r="A15" t="s">
        <v>24</v>
      </c>
      <c r="B15" t="s">
        <v>11</v>
      </c>
      <c r="C15">
        <v>117.89</v>
      </c>
      <c r="D15">
        <v>273.41000000000003</v>
      </c>
      <c r="E15">
        <v>10.56</v>
      </c>
      <c r="F15">
        <v>4.47</v>
      </c>
      <c r="G15">
        <v>0.15</v>
      </c>
      <c r="H15">
        <v>406.48</v>
      </c>
    </row>
    <row r="16" spans="1:8" x14ac:dyDescent="0.3">
      <c r="A16" t="s">
        <v>25</v>
      </c>
      <c r="B16" t="s">
        <v>26</v>
      </c>
      <c r="C16">
        <v>299.77</v>
      </c>
      <c r="D16">
        <v>233.24</v>
      </c>
      <c r="E16">
        <v>22.98</v>
      </c>
      <c r="F16">
        <v>13.71</v>
      </c>
      <c r="G16">
        <v>5.1999999999999998E-2</v>
      </c>
      <c r="H16">
        <v>569.75199999999995</v>
      </c>
    </row>
    <row r="17" spans="1:8" x14ac:dyDescent="0.3">
      <c r="A17" t="s">
        <v>27</v>
      </c>
      <c r="B17" t="s">
        <v>28</v>
      </c>
      <c r="C17">
        <v>286.39</v>
      </c>
      <c r="D17">
        <v>473.53</v>
      </c>
      <c r="E17">
        <v>7.32</v>
      </c>
      <c r="F17">
        <v>8.9120000000000008</v>
      </c>
      <c r="G17">
        <v>2.6469999999999998</v>
      </c>
      <c r="H17">
        <v>778.79899999999998</v>
      </c>
    </row>
    <row r="18" spans="1:8" x14ac:dyDescent="0.3">
      <c r="A18" t="s">
        <v>29</v>
      </c>
      <c r="B18" t="s">
        <v>30</v>
      </c>
      <c r="C18">
        <v>356.94</v>
      </c>
      <c r="D18">
        <v>720.83</v>
      </c>
      <c r="E18">
        <v>13.69</v>
      </c>
      <c r="F18">
        <v>7.96</v>
      </c>
      <c r="G18">
        <v>19.05</v>
      </c>
      <c r="H18">
        <v>1118.47</v>
      </c>
    </row>
    <row r="19" spans="1:8" x14ac:dyDescent="0.3">
      <c r="A19" t="s">
        <v>31</v>
      </c>
      <c r="B19" t="s">
        <v>9</v>
      </c>
      <c r="C19">
        <v>184.58</v>
      </c>
      <c r="D19">
        <v>31.05</v>
      </c>
      <c r="E19">
        <v>80.099999999999994</v>
      </c>
      <c r="F19">
        <v>61.91</v>
      </c>
      <c r="G19">
        <v>8.1</v>
      </c>
      <c r="H19">
        <v>365.74</v>
      </c>
    </row>
    <row r="20" spans="1:8" x14ac:dyDescent="0.3">
      <c r="A20" t="s">
        <v>32</v>
      </c>
      <c r="B20" t="s">
        <v>33</v>
      </c>
      <c r="C20">
        <v>2114.8000000000002</v>
      </c>
      <c r="D20">
        <v>512.6</v>
      </c>
      <c r="E20">
        <v>474</v>
      </c>
      <c r="F20">
        <v>32.299999999999997</v>
      </c>
      <c r="G20">
        <v>18.600000000000001</v>
      </c>
      <c r="H20">
        <v>3152.31</v>
      </c>
    </row>
    <row r="21" spans="1:8" x14ac:dyDescent="0.3">
      <c r="A21" t="s">
        <v>34</v>
      </c>
      <c r="B21" t="s">
        <v>35</v>
      </c>
      <c r="C21">
        <v>125010.1</v>
      </c>
      <c r="D21">
        <v>2702.3</v>
      </c>
      <c r="E21">
        <v>5745</v>
      </c>
      <c r="F21">
        <v>978.4</v>
      </c>
      <c r="G21">
        <v>2627.7</v>
      </c>
      <c r="H21">
        <v>24563.5</v>
      </c>
    </row>
    <row r="22" spans="1:8" x14ac:dyDescent="0.3">
      <c r="A22" t="s">
        <v>36</v>
      </c>
      <c r="B22" t="s">
        <v>9</v>
      </c>
      <c r="C22">
        <v>100.57</v>
      </c>
      <c r="D22">
        <v>32.53</v>
      </c>
      <c r="E22">
        <v>4.38</v>
      </c>
      <c r="F22">
        <v>2.79</v>
      </c>
      <c r="G22">
        <v>1.4</v>
      </c>
      <c r="H22">
        <v>141.66999999999999</v>
      </c>
    </row>
    <row r="23" spans="1:8" x14ac:dyDescent="0.3">
      <c r="A23" t="s">
        <v>37</v>
      </c>
      <c r="B23" t="s">
        <v>11</v>
      </c>
      <c r="C23">
        <v>36.741999999999997</v>
      </c>
      <c r="D23">
        <v>5.8639999999999999</v>
      </c>
      <c r="E23">
        <v>1.129</v>
      </c>
      <c r="F23">
        <v>0.34200000000000003</v>
      </c>
      <c r="G23">
        <v>9.7989999999999995</v>
      </c>
      <c r="H23">
        <v>53.875999999999998</v>
      </c>
    </row>
    <row r="24" spans="1:8" x14ac:dyDescent="0.3">
      <c r="A24" t="s">
        <v>38</v>
      </c>
      <c r="B24" t="s">
        <v>11</v>
      </c>
      <c r="C24">
        <v>4329.5345500000003</v>
      </c>
      <c r="D24">
        <v>1915.63248</v>
      </c>
      <c r="E24">
        <v>2263.9279799999999</v>
      </c>
      <c r="F24">
        <v>168.59413000000001</v>
      </c>
      <c r="G24">
        <v>369.22818000000001</v>
      </c>
      <c r="H24">
        <v>9046.9173200000005</v>
      </c>
    </row>
    <row r="25" spans="1:8" x14ac:dyDescent="0.3">
      <c r="A25" t="s">
        <v>39</v>
      </c>
      <c r="B25" t="s">
        <v>9</v>
      </c>
      <c r="C25">
        <v>44.260840000000002</v>
      </c>
      <c r="D25">
        <v>76.426919999999996</v>
      </c>
      <c r="E25">
        <v>16.561440000000001</v>
      </c>
      <c r="F25">
        <v>6.5158699999999996</v>
      </c>
      <c r="G25">
        <v>3.5395300000000001</v>
      </c>
      <c r="H25">
        <v>146.565414</v>
      </c>
    </row>
    <row r="26" spans="1:8" x14ac:dyDescent="0.3">
      <c r="A26" t="s">
        <v>40</v>
      </c>
      <c r="B26" t="s">
        <v>33</v>
      </c>
      <c r="C26">
        <v>84.93</v>
      </c>
      <c r="D26">
        <v>14.47</v>
      </c>
      <c r="E26">
        <v>7.45</v>
      </c>
      <c r="F26">
        <v>0</v>
      </c>
      <c r="G26">
        <v>0</v>
      </c>
      <c r="H26">
        <v>106.88</v>
      </c>
    </row>
    <row r="27" spans="1:8" x14ac:dyDescent="0.3">
      <c r="A27" t="s">
        <v>41</v>
      </c>
      <c r="B27" t="s">
        <v>11</v>
      </c>
      <c r="C27">
        <v>11261.37</v>
      </c>
      <c r="D27">
        <v>3673.95</v>
      </c>
      <c r="E27">
        <v>5582.41</v>
      </c>
      <c r="F27">
        <v>1189.3399999999999</v>
      </c>
      <c r="G27">
        <v>935.96</v>
      </c>
      <c r="H27">
        <v>22643.03</v>
      </c>
    </row>
    <row r="28" spans="1:8" x14ac:dyDescent="0.3">
      <c r="A28" t="s">
        <v>41</v>
      </c>
      <c r="B28" t="s">
        <v>9</v>
      </c>
      <c r="C28">
        <v>11894.76</v>
      </c>
      <c r="D28">
        <v>4138.3100000000004</v>
      </c>
      <c r="E28">
        <v>6020.76</v>
      </c>
      <c r="F28">
        <v>1161.8900000000001</v>
      </c>
      <c r="G28">
        <v>1183.6500000000001</v>
      </c>
      <c r="H28">
        <v>24399.37</v>
      </c>
    </row>
    <row r="29" spans="1:8" x14ac:dyDescent="0.3">
      <c r="A29" t="s">
        <v>42</v>
      </c>
      <c r="B29" t="s">
        <v>9</v>
      </c>
      <c r="C29">
        <v>1779.54</v>
      </c>
      <c r="D29">
        <v>8021.45</v>
      </c>
      <c r="E29">
        <v>0.22</v>
      </c>
      <c r="F29">
        <v>51.2</v>
      </c>
      <c r="G29">
        <v>335.26</v>
      </c>
      <c r="H29">
        <v>10187.67</v>
      </c>
    </row>
    <row r="30" spans="1:8" x14ac:dyDescent="0.3">
      <c r="A30" t="s">
        <v>43</v>
      </c>
      <c r="B30" t="s">
        <v>11</v>
      </c>
      <c r="C30">
        <v>709.66</v>
      </c>
      <c r="D30">
        <v>2535.92</v>
      </c>
      <c r="E30">
        <v>0.25</v>
      </c>
      <c r="F30">
        <v>215.13</v>
      </c>
      <c r="G30">
        <v>4.63</v>
      </c>
      <c r="H30">
        <v>3465.6</v>
      </c>
    </row>
    <row r="31" spans="1:8" x14ac:dyDescent="0.3">
      <c r="A31" t="s">
        <v>44</v>
      </c>
      <c r="B31" t="s">
        <v>33</v>
      </c>
      <c r="C31">
        <v>0</v>
      </c>
      <c r="D31">
        <v>0</v>
      </c>
      <c r="E31">
        <v>0</v>
      </c>
      <c r="F31">
        <v>389.59</v>
      </c>
      <c r="G31">
        <v>0</v>
      </c>
      <c r="H31">
        <v>389.59</v>
      </c>
    </row>
    <row r="32" spans="1:8" x14ac:dyDescent="0.3">
      <c r="A32" t="s">
        <v>45</v>
      </c>
      <c r="B32" t="s">
        <v>9</v>
      </c>
      <c r="C32">
        <v>435.92</v>
      </c>
      <c r="D32">
        <v>1169.2</v>
      </c>
      <c r="E32">
        <v>258.93</v>
      </c>
      <c r="F32">
        <v>51.58</v>
      </c>
      <c r="G32">
        <v>31.23</v>
      </c>
      <c r="H32">
        <v>1946.86</v>
      </c>
    </row>
    <row r="33" spans="1:8" x14ac:dyDescent="0.3">
      <c r="A33" t="s">
        <v>46</v>
      </c>
      <c r="B33" t="s">
        <v>9</v>
      </c>
      <c r="C33">
        <v>1225</v>
      </c>
      <c r="D33">
        <v>332</v>
      </c>
      <c r="E33">
        <v>176</v>
      </c>
      <c r="F33">
        <v>34</v>
      </c>
      <c r="G33">
        <v>23</v>
      </c>
      <c r="H33">
        <v>1791</v>
      </c>
    </row>
    <row r="34" spans="1:8" x14ac:dyDescent="0.3">
      <c r="A34" t="s">
        <v>47</v>
      </c>
      <c r="B34" t="s">
        <v>11</v>
      </c>
      <c r="C34">
        <v>1066.3499999999999</v>
      </c>
      <c r="D34">
        <v>331.94</v>
      </c>
      <c r="E34">
        <v>36.18</v>
      </c>
      <c r="F34">
        <v>99.43</v>
      </c>
      <c r="G34">
        <v>0.9</v>
      </c>
      <c r="H34">
        <v>1534.8</v>
      </c>
    </row>
    <row r="35" spans="1:8" x14ac:dyDescent="0.3">
      <c r="A35" t="s">
        <v>48</v>
      </c>
      <c r="B35" t="s">
        <v>11</v>
      </c>
      <c r="C35">
        <v>1900.6</v>
      </c>
      <c r="D35">
        <v>539.5</v>
      </c>
      <c r="E35">
        <v>33.1</v>
      </c>
      <c r="F35">
        <v>244.5</v>
      </c>
      <c r="G35">
        <v>600.79999999999995</v>
      </c>
      <c r="H35">
        <v>3318.5</v>
      </c>
    </row>
    <row r="36" spans="1:8" x14ac:dyDescent="0.3">
      <c r="A36" t="s">
        <v>49</v>
      </c>
      <c r="B36" t="s">
        <v>9</v>
      </c>
      <c r="C36">
        <v>767.6</v>
      </c>
      <c r="D36">
        <v>366.49</v>
      </c>
      <c r="E36">
        <v>1324.06</v>
      </c>
      <c r="F36">
        <v>201.79</v>
      </c>
      <c r="G36">
        <v>1687.16</v>
      </c>
      <c r="H36">
        <v>4347.1000000000004</v>
      </c>
    </row>
    <row r="37" spans="1:8" x14ac:dyDescent="0.3">
      <c r="A37" t="s">
        <v>50</v>
      </c>
      <c r="B37" s="4" t="str">
        <f>A2:B2</f>
        <v>2018-19</v>
      </c>
      <c r="C37">
        <v>2056.0686999999998</v>
      </c>
      <c r="D37">
        <v>2122.2832600000002</v>
      </c>
      <c r="E37">
        <v>2534.91887</v>
      </c>
      <c r="F37">
        <v>2111.4825799999999</v>
      </c>
      <c r="G37">
        <v>2179.1049200000002</v>
      </c>
      <c r="H37">
        <v>2825.5513700000001</v>
      </c>
    </row>
    <row r="38" spans="1:8" x14ac:dyDescent="0.3">
      <c r="A38" t="s">
        <v>51</v>
      </c>
      <c r="B38" t="s">
        <v>33</v>
      </c>
      <c r="C38">
        <v>650</v>
      </c>
      <c r="D38">
        <v>200</v>
      </c>
      <c r="E38">
        <v>150</v>
      </c>
      <c r="F38">
        <v>9</v>
      </c>
      <c r="G38">
        <v>2.5</v>
      </c>
      <c r="H38">
        <v>1110</v>
      </c>
    </row>
    <row r="39" spans="1:8" x14ac:dyDescent="0.3">
      <c r="A39" t="s">
        <v>52</v>
      </c>
      <c r="B39" t="s">
        <v>9</v>
      </c>
      <c r="C39">
        <v>280</v>
      </c>
      <c r="D39">
        <v>211.36</v>
      </c>
      <c r="E39">
        <v>17.100000000000001</v>
      </c>
      <c r="F39">
        <v>22.45</v>
      </c>
      <c r="G39">
        <v>11.62</v>
      </c>
      <c r="H39">
        <v>542.54</v>
      </c>
    </row>
    <row r="40" spans="1:8" x14ac:dyDescent="0.3">
      <c r="A40" t="s">
        <v>53</v>
      </c>
      <c r="B40" t="s">
        <v>9</v>
      </c>
      <c r="C40">
        <v>688.22400000000005</v>
      </c>
      <c r="D40">
        <v>1728.72</v>
      </c>
      <c r="E40">
        <v>664.02</v>
      </c>
      <c r="F40">
        <v>271.33999999999997</v>
      </c>
      <c r="G40">
        <v>204.82400000000001</v>
      </c>
      <c r="H40">
        <v>3199.0439999999999</v>
      </c>
    </row>
    <row r="41" spans="1:8" x14ac:dyDescent="0.3">
      <c r="A41" t="s">
        <v>54</v>
      </c>
      <c r="B41" t="s">
        <v>11</v>
      </c>
      <c r="C41">
        <v>13.4</v>
      </c>
      <c r="D41">
        <v>7.03</v>
      </c>
      <c r="E41">
        <v>1.25</v>
      </c>
      <c r="F41">
        <v>0.59</v>
      </c>
      <c r="G41">
        <v>0.97</v>
      </c>
      <c r="H41">
        <v>23.37</v>
      </c>
    </row>
    <row r="42" spans="1:8" x14ac:dyDescent="0.3">
      <c r="A42" t="s">
        <v>55</v>
      </c>
      <c r="B42" t="s">
        <v>9</v>
      </c>
      <c r="C42">
        <v>93.49</v>
      </c>
      <c r="D42">
        <v>26.1</v>
      </c>
      <c r="E42">
        <v>3.54</v>
      </c>
      <c r="F42">
        <v>7.2</v>
      </c>
      <c r="G42">
        <v>1.3</v>
      </c>
      <c r="H42">
        <v>131.63</v>
      </c>
    </row>
    <row r="43" spans="1:8" x14ac:dyDescent="0.3">
      <c r="A43" t="s">
        <v>56</v>
      </c>
      <c r="B43" t="s">
        <v>11</v>
      </c>
      <c r="C43">
        <v>2299.19</v>
      </c>
      <c r="D43">
        <v>1700.93</v>
      </c>
      <c r="E43">
        <v>2162.11</v>
      </c>
      <c r="F43">
        <v>252.47</v>
      </c>
      <c r="G43">
        <v>229.52</v>
      </c>
      <c r="H43">
        <v>6744.04</v>
      </c>
    </row>
    <row r="44" spans="1:8" x14ac:dyDescent="0.3">
      <c r="A44" t="s">
        <v>57</v>
      </c>
      <c r="B44" t="s">
        <v>11</v>
      </c>
      <c r="C44">
        <v>11776.8</v>
      </c>
      <c r="D44">
        <v>2079.4</v>
      </c>
      <c r="E44">
        <v>1417.8</v>
      </c>
      <c r="F44">
        <v>232.21</v>
      </c>
      <c r="G44">
        <v>0</v>
      </c>
      <c r="H44">
        <v>15506.21</v>
      </c>
    </row>
    <row r="45" spans="1:8" x14ac:dyDescent="0.3">
      <c r="A45" t="s">
        <v>58</v>
      </c>
      <c r="B45" t="s">
        <v>59</v>
      </c>
      <c r="C45">
        <v>344276</v>
      </c>
      <c r="D45">
        <v>117285</v>
      </c>
      <c r="E45">
        <v>88547</v>
      </c>
      <c r="F45">
        <v>26340</v>
      </c>
      <c r="G45">
        <v>6965</v>
      </c>
      <c r="H45">
        <v>574293</v>
      </c>
    </row>
    <row r="46" spans="1:8" x14ac:dyDescent="0.3">
      <c r="A46" t="s">
        <v>58</v>
      </c>
      <c r="B46" t="s">
        <v>11</v>
      </c>
      <c r="C46">
        <v>227753</v>
      </c>
      <c r="D46">
        <v>85207</v>
      </c>
      <c r="E46">
        <v>43360</v>
      </c>
      <c r="F46">
        <v>68069</v>
      </c>
      <c r="G46">
        <v>9357</v>
      </c>
      <c r="H46">
        <v>373746</v>
      </c>
    </row>
    <row r="47" spans="1:8" x14ac:dyDescent="0.3">
      <c r="A47" t="s">
        <v>60</v>
      </c>
      <c r="B47" t="s">
        <v>33</v>
      </c>
      <c r="C47">
        <v>108.46</v>
      </c>
      <c r="D47">
        <v>67.224000000000004</v>
      </c>
      <c r="E47">
        <v>203.273</v>
      </c>
      <c r="F47">
        <v>2.4710000000000001</v>
      </c>
      <c r="G47">
        <v>42.378999999999998</v>
      </c>
      <c r="H47">
        <v>423.80599999999998</v>
      </c>
    </row>
    <row r="48" spans="1:8" x14ac:dyDescent="0.3">
      <c r="A48" t="s">
        <v>61</v>
      </c>
      <c r="B48" t="s">
        <v>9</v>
      </c>
      <c r="C48">
        <v>226.55</v>
      </c>
      <c r="D48">
        <v>87.04</v>
      </c>
      <c r="E48">
        <v>71.34</v>
      </c>
      <c r="F48">
        <v>7.75</v>
      </c>
      <c r="G48">
        <v>5.52</v>
      </c>
      <c r="H48">
        <v>398.2</v>
      </c>
    </row>
    <row r="51" spans="1:3" x14ac:dyDescent="0.3">
      <c r="A51">
        <f>COUNTIF(A2:H48, "NA")</f>
        <v>0</v>
      </c>
      <c r="C51" s="3"/>
    </row>
    <row r="53" spans="1:3" x14ac:dyDescent="0.3">
      <c r="B53" s="5"/>
    </row>
  </sheetData>
  <conditionalFormatting sqref="A1:H36 A38:H48 A37 C37:H37">
    <cfRule type="cellIs" priority="4" operator="equal">
      <formula>"NA"</formula>
    </cfRule>
    <cfRule type="containsBlanks" dxfId="2" priority="2">
      <formula>LEN(TRIM(A1))=0</formula>
    </cfRule>
  </conditionalFormatting>
  <conditionalFormatting sqref="B1:H36">
    <cfRule type="cellIs" dxfId="1" priority="3" operator="equal">
      <formula>"NA"</formula>
    </cfRule>
  </conditionalFormatting>
  <conditionalFormatting sqref="A1:H48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L13"/>
    </sheetView>
  </sheetViews>
  <sheetFormatPr defaultRowHeight="14.4" x14ac:dyDescent="0.3"/>
  <sheetData>
    <row r="1" spans="1:12" ht="14.4" customHeight="1" x14ac:dyDescent="0.3">
      <c r="A1" s="14" t="s">
        <v>62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</sheetData>
  <dataConsolidate function="max"/>
  <mergeCells count="1">
    <mergeCell ref="A1:L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F14" sqref="F14"/>
    </sheetView>
  </sheetViews>
  <sheetFormatPr defaultRowHeight="14.4" x14ac:dyDescent="0.3"/>
  <cols>
    <col min="1" max="1" width="45.6640625" customWidth="1"/>
    <col min="2" max="2" width="59.44140625" customWidth="1"/>
  </cols>
  <sheetData>
    <row r="1" spans="1:3" x14ac:dyDescent="0.3">
      <c r="A1" s="9" t="s">
        <v>63</v>
      </c>
      <c r="B1" s="1"/>
      <c r="C1" s="10">
        <f>GETPIVOTDATA("Consumption of Electricity (in lakh units)-Commercial purpose",$A$3)</f>
        <v>3858.5</v>
      </c>
    </row>
    <row r="3" spans="1:3" x14ac:dyDescent="0.3">
      <c r="A3" s="7" t="s">
        <v>64</v>
      </c>
      <c r="B3" t="s">
        <v>66</v>
      </c>
    </row>
    <row r="4" spans="1:3" x14ac:dyDescent="0.3">
      <c r="A4" s="8" t="s">
        <v>22</v>
      </c>
      <c r="B4" s="6">
        <v>3858.5</v>
      </c>
    </row>
    <row r="5" spans="1:3" x14ac:dyDescent="0.3">
      <c r="A5" s="8" t="s">
        <v>65</v>
      </c>
      <c r="B5" s="6">
        <v>3858.5</v>
      </c>
    </row>
    <row r="8" spans="1:3" x14ac:dyDescent="0.3">
      <c r="A8" s="9" t="s">
        <v>67</v>
      </c>
      <c r="C8" s="10">
        <f>GETPIVOTDATA("Consumption of Electricity (in lakh units)-Total Consumption",$A$9)</f>
        <v>1434540.4679039998</v>
      </c>
    </row>
    <row r="9" spans="1:3" x14ac:dyDescent="0.3">
      <c r="A9" s="7" t="s">
        <v>64</v>
      </c>
      <c r="B9" t="s">
        <v>68</v>
      </c>
    </row>
    <row r="10" spans="1:3" x14ac:dyDescent="0.3">
      <c r="A10" s="8" t="s">
        <v>8</v>
      </c>
      <c r="B10" s="6">
        <v>319.10000000000002</v>
      </c>
    </row>
    <row r="11" spans="1:3" x14ac:dyDescent="0.3">
      <c r="A11" s="8" t="s">
        <v>10</v>
      </c>
      <c r="B11" s="6">
        <v>17191</v>
      </c>
    </row>
    <row r="12" spans="1:3" x14ac:dyDescent="0.3">
      <c r="A12" s="8" t="s">
        <v>12</v>
      </c>
      <c r="B12" s="6">
        <v>3957.82</v>
      </c>
    </row>
    <row r="13" spans="1:3" x14ac:dyDescent="0.3">
      <c r="A13" s="8" t="s">
        <v>13</v>
      </c>
      <c r="B13" s="6">
        <v>8059.09</v>
      </c>
    </row>
    <row r="14" spans="1:3" x14ac:dyDescent="0.3">
      <c r="A14" s="8" t="s">
        <v>14</v>
      </c>
      <c r="B14" s="6">
        <v>517.62</v>
      </c>
    </row>
    <row r="15" spans="1:3" x14ac:dyDescent="0.3">
      <c r="A15" s="8" t="s">
        <v>15</v>
      </c>
      <c r="B15" s="6">
        <v>40.299999999999997</v>
      </c>
    </row>
    <row r="16" spans="1:3" x14ac:dyDescent="0.3">
      <c r="A16" s="8" t="s">
        <v>16</v>
      </c>
      <c r="B16" s="6">
        <v>131675.76680000001</v>
      </c>
    </row>
    <row r="17" spans="1:2" x14ac:dyDescent="0.3">
      <c r="A17" s="8" t="s">
        <v>17</v>
      </c>
      <c r="B17" s="6">
        <v>1588.8</v>
      </c>
    </row>
    <row r="18" spans="1:2" x14ac:dyDescent="0.3">
      <c r="A18" s="8" t="s">
        <v>18</v>
      </c>
      <c r="B18" s="6">
        <v>147338</v>
      </c>
    </row>
    <row r="19" spans="1:2" x14ac:dyDescent="0.3">
      <c r="A19" s="8" t="s">
        <v>19</v>
      </c>
      <c r="B19" s="6">
        <v>2627.36</v>
      </c>
    </row>
    <row r="20" spans="1:2" x14ac:dyDescent="0.3">
      <c r="A20" s="8" t="s">
        <v>20</v>
      </c>
      <c r="B20" s="6">
        <v>9557</v>
      </c>
    </row>
    <row r="21" spans="1:2" x14ac:dyDescent="0.3">
      <c r="A21" s="8" t="s">
        <v>22</v>
      </c>
      <c r="B21" s="6">
        <v>17576.37</v>
      </c>
    </row>
    <row r="22" spans="1:2" x14ac:dyDescent="0.3">
      <c r="A22" s="8" t="s">
        <v>23</v>
      </c>
      <c r="B22" s="6">
        <v>674.37</v>
      </c>
    </row>
    <row r="23" spans="1:2" x14ac:dyDescent="0.3">
      <c r="A23" s="8" t="s">
        <v>24</v>
      </c>
      <c r="B23" s="6">
        <v>406.48</v>
      </c>
    </row>
    <row r="24" spans="1:2" x14ac:dyDescent="0.3">
      <c r="A24" s="8" t="s">
        <v>25</v>
      </c>
      <c r="B24" s="6">
        <v>569.75199999999995</v>
      </c>
    </row>
    <row r="25" spans="1:2" x14ac:dyDescent="0.3">
      <c r="A25" s="8" t="s">
        <v>27</v>
      </c>
      <c r="B25" s="6">
        <v>778.79899999999998</v>
      </c>
    </row>
    <row r="26" spans="1:2" x14ac:dyDescent="0.3">
      <c r="A26" s="8" t="s">
        <v>29</v>
      </c>
      <c r="B26" s="6">
        <v>1118.47</v>
      </c>
    </row>
    <row r="27" spans="1:2" x14ac:dyDescent="0.3">
      <c r="A27" s="8" t="s">
        <v>31</v>
      </c>
      <c r="B27" s="6">
        <v>365.74</v>
      </c>
    </row>
    <row r="28" spans="1:2" x14ac:dyDescent="0.3">
      <c r="A28" s="8" t="s">
        <v>32</v>
      </c>
      <c r="B28" s="6">
        <v>3152.31</v>
      </c>
    </row>
    <row r="29" spans="1:2" x14ac:dyDescent="0.3">
      <c r="A29" s="8" t="s">
        <v>34</v>
      </c>
      <c r="B29" s="6">
        <v>24563.5</v>
      </c>
    </row>
    <row r="30" spans="1:2" x14ac:dyDescent="0.3">
      <c r="A30" s="8" t="s">
        <v>36</v>
      </c>
      <c r="B30" s="6">
        <v>141.66999999999999</v>
      </c>
    </row>
    <row r="31" spans="1:2" x14ac:dyDescent="0.3">
      <c r="A31" s="8" t="s">
        <v>37</v>
      </c>
      <c r="B31" s="6">
        <v>53.875999999999998</v>
      </c>
    </row>
    <row r="32" spans="1:2" x14ac:dyDescent="0.3">
      <c r="A32" s="8" t="s">
        <v>38</v>
      </c>
      <c r="B32" s="6">
        <v>9046.9173200000005</v>
      </c>
    </row>
    <row r="33" spans="1:2" x14ac:dyDescent="0.3">
      <c r="A33" s="8" t="s">
        <v>39</v>
      </c>
      <c r="B33" s="6">
        <v>146.565414</v>
      </c>
    </row>
    <row r="34" spans="1:2" x14ac:dyDescent="0.3">
      <c r="A34" s="8" t="s">
        <v>40</v>
      </c>
      <c r="B34" s="6">
        <v>106.88</v>
      </c>
    </row>
    <row r="35" spans="1:2" x14ac:dyDescent="0.3">
      <c r="A35" s="8" t="s">
        <v>41</v>
      </c>
      <c r="B35" s="6">
        <v>47042.399999999994</v>
      </c>
    </row>
    <row r="36" spans="1:2" x14ac:dyDescent="0.3">
      <c r="A36" s="8" t="s">
        <v>42</v>
      </c>
      <c r="B36" s="6">
        <v>10187.67</v>
      </c>
    </row>
    <row r="37" spans="1:2" x14ac:dyDescent="0.3">
      <c r="A37" s="8" t="s">
        <v>43</v>
      </c>
      <c r="B37" s="6">
        <v>3465.6</v>
      </c>
    </row>
    <row r="38" spans="1:2" x14ac:dyDescent="0.3">
      <c r="A38" s="8" t="s">
        <v>44</v>
      </c>
      <c r="B38" s="6">
        <v>389.59</v>
      </c>
    </row>
    <row r="39" spans="1:2" x14ac:dyDescent="0.3">
      <c r="A39" s="8" t="s">
        <v>45</v>
      </c>
      <c r="B39" s="6">
        <v>1946.86</v>
      </c>
    </row>
    <row r="40" spans="1:2" x14ac:dyDescent="0.3">
      <c r="A40" s="8" t="s">
        <v>46</v>
      </c>
      <c r="B40" s="6">
        <v>1791</v>
      </c>
    </row>
    <row r="41" spans="1:2" x14ac:dyDescent="0.3">
      <c r="A41" s="8" t="s">
        <v>47</v>
      </c>
      <c r="B41" s="6">
        <v>1534.8</v>
      </c>
    </row>
    <row r="42" spans="1:2" x14ac:dyDescent="0.3">
      <c r="A42" s="8" t="s">
        <v>48</v>
      </c>
      <c r="B42" s="6">
        <v>3318.5</v>
      </c>
    </row>
    <row r="43" spans="1:2" x14ac:dyDescent="0.3">
      <c r="A43" s="8" t="s">
        <v>49</v>
      </c>
      <c r="B43" s="6">
        <v>4347.1000000000004</v>
      </c>
    </row>
    <row r="44" spans="1:2" x14ac:dyDescent="0.3">
      <c r="A44" s="8" t="s">
        <v>50</v>
      </c>
      <c r="B44" s="6">
        <v>2825.5513700000001</v>
      </c>
    </row>
    <row r="45" spans="1:2" x14ac:dyDescent="0.3">
      <c r="A45" s="8" t="s">
        <v>51</v>
      </c>
      <c r="B45" s="6">
        <v>1110</v>
      </c>
    </row>
    <row r="46" spans="1:2" x14ac:dyDescent="0.3">
      <c r="A46" s="8" t="s">
        <v>52</v>
      </c>
      <c r="B46" s="6">
        <v>542.54</v>
      </c>
    </row>
    <row r="47" spans="1:2" x14ac:dyDescent="0.3">
      <c r="A47" s="8" t="s">
        <v>53</v>
      </c>
      <c r="B47" s="6">
        <v>3199.0439999999999</v>
      </c>
    </row>
    <row r="48" spans="1:2" x14ac:dyDescent="0.3">
      <c r="A48" s="8" t="s">
        <v>54</v>
      </c>
      <c r="B48" s="6">
        <v>23.37</v>
      </c>
    </row>
    <row r="49" spans="1:2" x14ac:dyDescent="0.3">
      <c r="A49" s="8" t="s">
        <v>55</v>
      </c>
      <c r="B49" s="6">
        <v>131.63</v>
      </c>
    </row>
    <row r="50" spans="1:2" x14ac:dyDescent="0.3">
      <c r="A50" s="8" t="s">
        <v>56</v>
      </c>
      <c r="B50" s="6">
        <v>6744.04</v>
      </c>
    </row>
    <row r="51" spans="1:2" x14ac:dyDescent="0.3">
      <c r="A51" s="8" t="s">
        <v>57</v>
      </c>
      <c r="B51" s="6">
        <v>15506.21</v>
      </c>
    </row>
    <row r="52" spans="1:2" x14ac:dyDescent="0.3">
      <c r="A52" s="8" t="s">
        <v>58</v>
      </c>
      <c r="B52" s="6">
        <v>948039</v>
      </c>
    </row>
    <row r="53" spans="1:2" x14ac:dyDescent="0.3">
      <c r="A53" s="8" t="s">
        <v>60</v>
      </c>
      <c r="B53" s="6">
        <v>423.80599999999998</v>
      </c>
    </row>
    <row r="54" spans="1:2" x14ac:dyDescent="0.3">
      <c r="A54" s="8" t="s">
        <v>61</v>
      </c>
      <c r="B54" s="6">
        <v>398.2</v>
      </c>
    </row>
    <row r="55" spans="1:2" x14ac:dyDescent="0.3">
      <c r="A55" s="8" t="s">
        <v>65</v>
      </c>
      <c r="B55" s="6">
        <v>1434540.4679039998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5" sqref="B5"/>
    </sheetView>
  </sheetViews>
  <sheetFormatPr defaultRowHeight="14.4" x14ac:dyDescent="0.3"/>
  <cols>
    <col min="1" max="1" width="45.6640625" bestFit="1" customWidth="1"/>
    <col min="2" max="2" width="57.6640625" bestFit="1" customWidth="1"/>
  </cols>
  <sheetData>
    <row r="1" spans="1:3" x14ac:dyDescent="0.3">
      <c r="A1" s="9" t="s">
        <v>69</v>
      </c>
    </row>
    <row r="2" spans="1:3" x14ac:dyDescent="0.3">
      <c r="A2" s="11" t="s">
        <v>70</v>
      </c>
      <c r="B2" s="12" t="s">
        <v>73</v>
      </c>
      <c r="C2" s="10">
        <f>GETPIVOTDATA("Consumption of Electricity (in lakh units)-Industry purpose",$A$4,"City ","Varanasi")</f>
        <v>131907</v>
      </c>
    </row>
    <row r="3" spans="1:3" x14ac:dyDescent="0.3">
      <c r="A3" s="11" t="s">
        <v>71</v>
      </c>
      <c r="B3" s="12" t="s">
        <v>44</v>
      </c>
      <c r="C3" s="10">
        <f>GETPIVOTDATA("Consumption of Electricity (in lakh units)-Industry purpose",$A$4,"City ","Pimpri Chinchwad")</f>
        <v>0</v>
      </c>
    </row>
    <row r="4" spans="1:3" x14ac:dyDescent="0.3">
      <c r="A4" s="7" t="s">
        <v>64</v>
      </c>
      <c r="B4" t="s">
        <v>72</v>
      </c>
    </row>
    <row r="5" spans="1:3" x14ac:dyDescent="0.3">
      <c r="A5" s="8" t="s">
        <v>58</v>
      </c>
      <c r="B5" s="6">
        <v>131907</v>
      </c>
    </row>
    <row r="6" spans="1:3" x14ac:dyDescent="0.3">
      <c r="A6" s="8" t="s">
        <v>16</v>
      </c>
      <c r="B6" s="6">
        <v>27116.79479</v>
      </c>
    </row>
    <row r="7" spans="1:3" x14ac:dyDescent="0.3">
      <c r="A7" s="8" t="s">
        <v>18</v>
      </c>
      <c r="B7" s="6">
        <v>26515</v>
      </c>
    </row>
    <row r="8" spans="1:3" x14ac:dyDescent="0.3">
      <c r="A8" s="8" t="s">
        <v>41</v>
      </c>
      <c r="B8" s="6">
        <v>11603.17</v>
      </c>
    </row>
    <row r="9" spans="1:3" x14ac:dyDescent="0.3">
      <c r="A9" s="8" t="s">
        <v>34</v>
      </c>
      <c r="B9" s="6">
        <v>5745</v>
      </c>
    </row>
    <row r="10" spans="1:3" x14ac:dyDescent="0.3">
      <c r="A10" s="8" t="s">
        <v>10</v>
      </c>
      <c r="B10" s="6">
        <v>2870</v>
      </c>
    </row>
    <row r="11" spans="1:3" x14ac:dyDescent="0.3">
      <c r="A11" s="8" t="s">
        <v>50</v>
      </c>
      <c r="B11" s="6">
        <v>2534.91887</v>
      </c>
    </row>
    <row r="12" spans="1:3" x14ac:dyDescent="0.3">
      <c r="A12" s="8" t="s">
        <v>38</v>
      </c>
      <c r="B12" s="6">
        <v>2263.9279799999999</v>
      </c>
    </row>
    <row r="13" spans="1:3" x14ac:dyDescent="0.3">
      <c r="A13" s="8" t="s">
        <v>56</v>
      </c>
      <c r="B13" s="6">
        <v>2162.11</v>
      </c>
    </row>
    <row r="14" spans="1:3" x14ac:dyDescent="0.3">
      <c r="A14" s="8" t="s">
        <v>22</v>
      </c>
      <c r="B14" s="6">
        <v>2062.9</v>
      </c>
    </row>
    <row r="15" spans="1:3" x14ac:dyDescent="0.3">
      <c r="A15" s="8" t="s">
        <v>20</v>
      </c>
      <c r="B15" s="6">
        <v>1668</v>
      </c>
    </row>
    <row r="16" spans="1:3" x14ac:dyDescent="0.3">
      <c r="A16" s="8" t="s">
        <v>13</v>
      </c>
      <c r="B16" s="6">
        <v>1479.03</v>
      </c>
    </row>
    <row r="17" spans="1:2" x14ac:dyDescent="0.3">
      <c r="A17" s="8" t="s">
        <v>57</v>
      </c>
      <c r="B17" s="6">
        <v>1417.8</v>
      </c>
    </row>
    <row r="18" spans="1:2" x14ac:dyDescent="0.3">
      <c r="A18" s="8" t="s">
        <v>49</v>
      </c>
      <c r="B18" s="6">
        <v>1324.06</v>
      </c>
    </row>
    <row r="19" spans="1:2" x14ac:dyDescent="0.3">
      <c r="A19" s="8" t="s">
        <v>53</v>
      </c>
      <c r="B19" s="6">
        <v>664.02</v>
      </c>
    </row>
    <row r="20" spans="1:2" x14ac:dyDescent="0.3">
      <c r="A20" s="8" t="s">
        <v>32</v>
      </c>
      <c r="B20" s="6">
        <v>474</v>
      </c>
    </row>
    <row r="21" spans="1:2" x14ac:dyDescent="0.3">
      <c r="A21" s="8" t="s">
        <v>45</v>
      </c>
      <c r="B21" s="6">
        <v>258.93</v>
      </c>
    </row>
    <row r="22" spans="1:2" x14ac:dyDescent="0.3">
      <c r="A22" s="8" t="s">
        <v>17</v>
      </c>
      <c r="B22" s="6">
        <v>258.68</v>
      </c>
    </row>
    <row r="23" spans="1:2" x14ac:dyDescent="0.3">
      <c r="A23" s="8" t="s">
        <v>60</v>
      </c>
      <c r="B23" s="6">
        <v>203.273</v>
      </c>
    </row>
    <row r="24" spans="1:2" x14ac:dyDescent="0.3">
      <c r="A24" s="8" t="s">
        <v>19</v>
      </c>
      <c r="B24" s="6">
        <v>191.52</v>
      </c>
    </row>
    <row r="25" spans="1:2" x14ac:dyDescent="0.3">
      <c r="A25" s="8" t="s">
        <v>46</v>
      </c>
      <c r="B25" s="6">
        <v>176</v>
      </c>
    </row>
    <row r="26" spans="1:2" x14ac:dyDescent="0.3">
      <c r="A26" s="8" t="s">
        <v>51</v>
      </c>
      <c r="B26" s="6">
        <v>150</v>
      </c>
    </row>
    <row r="27" spans="1:2" x14ac:dyDescent="0.3">
      <c r="A27" s="8" t="s">
        <v>12</v>
      </c>
      <c r="B27" s="6">
        <v>133.41</v>
      </c>
    </row>
    <row r="28" spans="1:2" x14ac:dyDescent="0.3">
      <c r="A28" s="8" t="s">
        <v>14</v>
      </c>
      <c r="B28" s="6">
        <v>121.08</v>
      </c>
    </row>
    <row r="29" spans="1:2" x14ac:dyDescent="0.3">
      <c r="A29" s="8" t="s">
        <v>23</v>
      </c>
      <c r="B29" s="6">
        <v>92.89</v>
      </c>
    </row>
    <row r="30" spans="1:2" x14ac:dyDescent="0.3">
      <c r="A30" s="8" t="s">
        <v>31</v>
      </c>
      <c r="B30" s="6">
        <v>80.099999999999994</v>
      </c>
    </row>
    <row r="31" spans="1:2" x14ac:dyDescent="0.3">
      <c r="A31" s="8" t="s">
        <v>61</v>
      </c>
      <c r="B31" s="6">
        <v>71.34</v>
      </c>
    </row>
    <row r="32" spans="1:2" x14ac:dyDescent="0.3">
      <c r="A32" s="8" t="s">
        <v>47</v>
      </c>
      <c r="B32" s="6">
        <v>36.18</v>
      </c>
    </row>
    <row r="33" spans="1:2" x14ac:dyDescent="0.3">
      <c r="A33" s="8" t="s">
        <v>48</v>
      </c>
      <c r="B33" s="6">
        <v>33.1</v>
      </c>
    </row>
    <row r="34" spans="1:2" x14ac:dyDescent="0.3">
      <c r="A34" s="8" t="s">
        <v>25</v>
      </c>
      <c r="B34" s="6">
        <v>22.98</v>
      </c>
    </row>
    <row r="35" spans="1:2" x14ac:dyDescent="0.3">
      <c r="A35" s="8" t="s">
        <v>52</v>
      </c>
      <c r="B35" s="6">
        <v>17.100000000000001</v>
      </c>
    </row>
    <row r="36" spans="1:2" x14ac:dyDescent="0.3">
      <c r="A36" s="8" t="s">
        <v>39</v>
      </c>
      <c r="B36" s="6">
        <v>16.561440000000001</v>
      </c>
    </row>
    <row r="37" spans="1:2" x14ac:dyDescent="0.3">
      <c r="A37" s="8" t="s">
        <v>29</v>
      </c>
      <c r="B37" s="6">
        <v>13.69</v>
      </c>
    </row>
    <row r="38" spans="1:2" x14ac:dyDescent="0.3">
      <c r="A38" s="8" t="s">
        <v>24</v>
      </c>
      <c r="B38" s="6">
        <v>10.56</v>
      </c>
    </row>
    <row r="39" spans="1:2" x14ac:dyDescent="0.3">
      <c r="A39" s="8" t="s">
        <v>40</v>
      </c>
      <c r="B39" s="6">
        <v>7.45</v>
      </c>
    </row>
    <row r="40" spans="1:2" x14ac:dyDescent="0.3">
      <c r="A40" s="8" t="s">
        <v>27</v>
      </c>
      <c r="B40" s="6">
        <v>7.32</v>
      </c>
    </row>
    <row r="41" spans="1:2" x14ac:dyDescent="0.3">
      <c r="A41" s="8" t="s">
        <v>8</v>
      </c>
      <c r="B41" s="6">
        <v>5.94</v>
      </c>
    </row>
    <row r="42" spans="1:2" x14ac:dyDescent="0.3">
      <c r="A42" s="8" t="s">
        <v>36</v>
      </c>
      <c r="B42" s="6">
        <v>4.38</v>
      </c>
    </row>
    <row r="43" spans="1:2" x14ac:dyDescent="0.3">
      <c r="A43" s="8" t="s">
        <v>55</v>
      </c>
      <c r="B43" s="6">
        <v>3.54</v>
      </c>
    </row>
    <row r="44" spans="1:2" x14ac:dyDescent="0.3">
      <c r="A44" s="8" t="s">
        <v>15</v>
      </c>
      <c r="B44" s="6">
        <v>1.5</v>
      </c>
    </row>
    <row r="45" spans="1:2" x14ac:dyDescent="0.3">
      <c r="A45" s="8" t="s">
        <v>54</v>
      </c>
      <c r="B45" s="6">
        <v>1.25</v>
      </c>
    </row>
    <row r="46" spans="1:2" x14ac:dyDescent="0.3">
      <c r="A46" s="8" t="s">
        <v>37</v>
      </c>
      <c r="B46" s="6">
        <v>1.129</v>
      </c>
    </row>
    <row r="47" spans="1:2" x14ac:dyDescent="0.3">
      <c r="A47" s="8" t="s">
        <v>43</v>
      </c>
      <c r="B47" s="6">
        <v>0.25</v>
      </c>
    </row>
    <row r="48" spans="1:2" x14ac:dyDescent="0.3">
      <c r="A48" s="8" t="s">
        <v>42</v>
      </c>
      <c r="B48" s="6">
        <v>0.22</v>
      </c>
    </row>
    <row r="49" spans="1:2" x14ac:dyDescent="0.3">
      <c r="A49" s="8" t="s">
        <v>44</v>
      </c>
      <c r="B49" s="6">
        <v>0</v>
      </c>
    </row>
    <row r="50" spans="1:2" x14ac:dyDescent="0.3">
      <c r="A50" s="8" t="s">
        <v>65</v>
      </c>
      <c r="B50" s="6">
        <v>223728.10507999998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Normal="100" workbookViewId="0">
      <selection activeCell="C16" sqref="C16"/>
    </sheetView>
  </sheetViews>
  <sheetFormatPr defaultRowHeight="14.4" x14ac:dyDescent="0.3"/>
  <cols>
    <col min="1" max="1" width="16.6640625" bestFit="1" customWidth="1"/>
    <col min="2" max="2" width="59.44140625" bestFit="1" customWidth="1"/>
  </cols>
  <sheetData>
    <row r="1" spans="1:3" x14ac:dyDescent="0.3">
      <c r="A1" s="9" t="s">
        <v>74</v>
      </c>
    </row>
    <row r="3" spans="1:3" x14ac:dyDescent="0.3">
      <c r="A3" s="7" t="s">
        <v>64</v>
      </c>
      <c r="B3" t="s">
        <v>68</v>
      </c>
    </row>
    <row r="4" spans="1:3" x14ac:dyDescent="0.3">
      <c r="A4" s="8" t="s">
        <v>59</v>
      </c>
      <c r="B4" s="6">
        <v>574293</v>
      </c>
    </row>
    <row r="5" spans="1:3" x14ac:dyDescent="0.3">
      <c r="A5" s="8" t="s">
        <v>11</v>
      </c>
      <c r="B5" s="6">
        <v>598863.13011999999</v>
      </c>
    </row>
    <row r="6" spans="1:3" x14ac:dyDescent="0.3">
      <c r="A6" s="8" t="s">
        <v>26</v>
      </c>
      <c r="B6" s="6">
        <v>569.75199999999995</v>
      </c>
    </row>
    <row r="7" spans="1:3" x14ac:dyDescent="0.3">
      <c r="A7" s="8" t="s">
        <v>28</v>
      </c>
      <c r="B7" s="6">
        <v>778.79899999999998</v>
      </c>
    </row>
    <row r="8" spans="1:3" x14ac:dyDescent="0.3">
      <c r="A8" s="8" t="s">
        <v>30</v>
      </c>
      <c r="B8" s="6">
        <v>1118.47</v>
      </c>
    </row>
    <row r="9" spans="1:3" x14ac:dyDescent="0.3">
      <c r="A9" s="8" t="s">
        <v>9</v>
      </c>
      <c r="B9" s="6">
        <v>202037.86078400005</v>
      </c>
    </row>
    <row r="10" spans="1:3" x14ac:dyDescent="0.3">
      <c r="A10" s="8" t="s">
        <v>35</v>
      </c>
      <c r="B10" s="6">
        <v>24563.5</v>
      </c>
    </row>
    <row r="11" spans="1:3" x14ac:dyDescent="0.3">
      <c r="A11" s="8" t="s">
        <v>21</v>
      </c>
      <c r="B11" s="6">
        <v>27133.37</v>
      </c>
    </row>
    <row r="12" spans="1:3" x14ac:dyDescent="0.3">
      <c r="A12" s="8" t="s">
        <v>33</v>
      </c>
      <c r="B12" s="6">
        <v>5182.5860000000002</v>
      </c>
    </row>
    <row r="13" spans="1:3" x14ac:dyDescent="0.3">
      <c r="A13" s="8" t="s">
        <v>65</v>
      </c>
      <c r="B13" s="6">
        <v>1434540.4679040001</v>
      </c>
    </row>
    <row r="15" spans="1:3" x14ac:dyDescent="0.3">
      <c r="A15" s="13" t="s">
        <v>75</v>
      </c>
      <c r="C15" s="10" t="s">
        <v>76</v>
      </c>
    </row>
    <row r="16" spans="1:3" x14ac:dyDescent="0.3">
      <c r="A16" s="7" t="s">
        <v>64</v>
      </c>
      <c r="B16" t="s">
        <v>68</v>
      </c>
    </row>
    <row r="17" spans="1:2" x14ac:dyDescent="0.3">
      <c r="A17" s="8" t="s">
        <v>26</v>
      </c>
      <c r="B17" s="6">
        <v>569.75199999999995</v>
      </c>
    </row>
    <row r="18" spans="1:2" x14ac:dyDescent="0.3">
      <c r="A18" s="8" t="s">
        <v>28</v>
      </c>
      <c r="B18" s="6">
        <v>778.79899999999998</v>
      </c>
    </row>
    <row r="19" spans="1:2" x14ac:dyDescent="0.3">
      <c r="A19" s="8" t="s">
        <v>30</v>
      </c>
      <c r="B19" s="6">
        <v>1118.47</v>
      </c>
    </row>
    <row r="20" spans="1:2" x14ac:dyDescent="0.3">
      <c r="A20" s="8" t="s">
        <v>33</v>
      </c>
      <c r="B20" s="6">
        <v>5182.5860000000002</v>
      </c>
    </row>
    <row r="21" spans="1:2" x14ac:dyDescent="0.3">
      <c r="A21" s="8" t="s">
        <v>35</v>
      </c>
      <c r="B21" s="6">
        <v>24563.5</v>
      </c>
    </row>
    <row r="22" spans="1:2" x14ac:dyDescent="0.3">
      <c r="A22" s="8" t="s">
        <v>21</v>
      </c>
      <c r="B22" s="6">
        <v>27133.37</v>
      </c>
    </row>
    <row r="23" spans="1:2" x14ac:dyDescent="0.3">
      <c r="A23" s="8" t="s">
        <v>9</v>
      </c>
      <c r="B23" s="6">
        <v>202037.86078400005</v>
      </c>
    </row>
    <row r="24" spans="1:2" x14ac:dyDescent="0.3">
      <c r="A24" s="8" t="s">
        <v>59</v>
      </c>
      <c r="B24" s="6">
        <v>574293</v>
      </c>
    </row>
    <row r="25" spans="1:2" x14ac:dyDescent="0.3">
      <c r="A25" s="8" t="s">
        <v>11</v>
      </c>
      <c r="B25" s="6">
        <v>598863.13011999999</v>
      </c>
    </row>
    <row r="26" spans="1:2" x14ac:dyDescent="0.3">
      <c r="A26" s="8" t="s">
        <v>65</v>
      </c>
      <c r="B26" s="6">
        <v>1434540.4679040001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2</vt:lpstr>
      <vt:lpstr>Stake-Holder Expectation</vt:lpstr>
      <vt:lpstr>First </vt:lpstr>
      <vt:lpstr>third </vt:lpstr>
      <vt:lpstr>Remaning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Siddique</dc:creator>
  <cp:lastModifiedBy>Admin</cp:lastModifiedBy>
  <dcterms:modified xsi:type="dcterms:W3CDTF">2024-09-08T03:10:16Z</dcterms:modified>
</cp:coreProperties>
</file>