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dd24f88422e0a5ca/Documents/"/>
    </mc:Choice>
  </mc:AlternateContent>
  <xr:revisionPtr revIDLastSave="1113" documentId="8_{C53FEF97-FCAC-4933-8478-243240626DEA}" xr6:coauthVersionLast="47" xr6:coauthVersionMax="47" xr10:uidLastSave="{0AEF3D03-80C0-4282-B51A-F4635A2A3574}"/>
  <bookViews>
    <workbookView xWindow="-108" yWindow="-108" windowWidth="23256" windowHeight="12456" firstSheet="2" activeTab="2" xr2:uid="{00000000-000D-0000-FFFF-FFFF00000000}"/>
  </bookViews>
  <sheets>
    <sheet name="dataset_1" sheetId="2" state="hidden" r:id="rId1"/>
    <sheet name="dataset_2" sheetId="3" state="hidden" r:id="rId2"/>
    <sheet name="dataset_3" sheetId="4" r:id="rId3"/>
    <sheet name="Combined_dataset" sheetId="1" state="hidden" r:id="rId4"/>
    <sheet name="Forecast" sheetId="21" state="hidden" r:id="rId5"/>
    <sheet name="Hourly Demand_pivot" sheetId="10" state="hidden" r:id="rId6"/>
    <sheet name="Weekday Demand_pivot" sheetId="14" state="hidden" r:id="rId7"/>
    <sheet name="Season Demand_pivot" sheetId="15" state="hidden" r:id="rId8"/>
    <sheet name="Rentals by Humidity_pivot" sheetId="11" state="hidden" r:id="rId9"/>
    <sheet name="Rentals by Windspeed_pivot" sheetId="12" state="hidden" r:id="rId10"/>
    <sheet name="User Type Breakdown_pivot" sheetId="13" state="hidden" r:id="rId11"/>
    <sheet name=" Holiday vs Non-Holiday_pivot" sheetId="16" state="hidden" r:id="rId12"/>
    <sheet name="KPI" sheetId="20" state="hidden" r:id="rId13"/>
    <sheet name="Dashboard" sheetId="17" state="hidden" r:id="rId14"/>
    <sheet name="Weather Impact_pivot" sheetId="7" state="hidden" r:id="rId15"/>
  </sheets>
  <definedNames>
    <definedName name="ExternalData_1" localSheetId="3" hidden="1">Combined_dataset!$A$1:$P$1001</definedName>
    <definedName name="ExternalData_1" localSheetId="0" hidden="1">dataset_1!$A$1:$O$611</definedName>
    <definedName name="ExternalData_2" localSheetId="1" hidden="1">dataset_2!$A$1:$H$1000</definedName>
    <definedName name="ExternalData_3" localSheetId="2" hidden="1">dataset_3!$A$1:$U$611</definedName>
    <definedName name="Slicer_Holiday2">#N/A</definedName>
    <definedName name="Slicer_Season">#N/A</definedName>
    <definedName name="Slicer_Weekday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21" l="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R609"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M1001" i="1" a="1"/>
  <c r="M1001" i="1" s="1"/>
  <c r="L1001" i="1"/>
  <c r="M1000" i="1" a="1"/>
  <c r="M1000" i="1" s="1"/>
  <c r="L1000" i="1"/>
  <c r="M999" i="1" a="1"/>
  <c r="M999" i="1" s="1"/>
  <c r="L999" i="1"/>
  <c r="M998" i="1" a="1"/>
  <c r="M998" i="1" s="1"/>
  <c r="L998" i="1"/>
  <c r="M997" i="1" a="1"/>
  <c r="M997" i="1" s="1"/>
  <c r="L997" i="1"/>
  <c r="M996" i="1" a="1"/>
  <c r="M996" i="1" s="1"/>
  <c r="L996" i="1"/>
  <c r="M995" i="1" a="1"/>
  <c r="M995" i="1" s="1"/>
  <c r="L995" i="1"/>
  <c r="M994" i="1" a="1"/>
  <c r="M994" i="1" s="1"/>
  <c r="L994" i="1"/>
  <c r="M993" i="1" a="1"/>
  <c r="M993" i="1" s="1"/>
  <c r="L993" i="1"/>
  <c r="M992" i="1" a="1"/>
  <c r="M992" i="1" s="1"/>
  <c r="L992" i="1"/>
  <c r="M991" i="1" a="1"/>
  <c r="M991" i="1" s="1"/>
  <c r="L991" i="1"/>
  <c r="M990" i="1" a="1"/>
  <c r="M990" i="1" s="1"/>
  <c r="L990" i="1"/>
  <c r="M989" i="1" a="1"/>
  <c r="M989" i="1" s="1"/>
  <c r="L989" i="1"/>
  <c r="M988" i="1" a="1"/>
  <c r="M988" i="1" s="1"/>
  <c r="L988" i="1"/>
  <c r="M987" i="1" a="1"/>
  <c r="M987" i="1" s="1"/>
  <c r="L987" i="1"/>
  <c r="M986" i="1" a="1"/>
  <c r="M986" i="1" s="1"/>
  <c r="L986" i="1"/>
  <c r="M985" i="1" a="1"/>
  <c r="M985" i="1" s="1"/>
  <c r="L985" i="1"/>
  <c r="M984" i="1" a="1"/>
  <c r="M984" i="1" s="1"/>
  <c r="L984" i="1"/>
  <c r="M983" i="1" a="1"/>
  <c r="M983" i="1" s="1"/>
  <c r="L983" i="1"/>
  <c r="M982" i="1" a="1"/>
  <c r="M982" i="1" s="1"/>
  <c r="L982" i="1"/>
  <c r="M981" i="1" a="1"/>
  <c r="M981" i="1" s="1"/>
  <c r="L981" i="1"/>
  <c r="M980" i="1" a="1"/>
  <c r="M980" i="1" s="1"/>
  <c r="L980" i="1"/>
  <c r="M979" i="1" a="1"/>
  <c r="M979" i="1" s="1"/>
  <c r="L979" i="1"/>
  <c r="M978" i="1" a="1"/>
  <c r="M978" i="1" s="1"/>
  <c r="L978" i="1"/>
  <c r="M977" i="1" a="1"/>
  <c r="M977" i="1" s="1"/>
  <c r="L977" i="1"/>
  <c r="M976" i="1" a="1"/>
  <c r="M976" i="1" s="1"/>
  <c r="L976" i="1"/>
  <c r="M975" i="1" a="1"/>
  <c r="M975" i="1" s="1"/>
  <c r="L975" i="1"/>
  <c r="M974" i="1" a="1"/>
  <c r="M974" i="1" s="1"/>
  <c r="L974" i="1"/>
  <c r="M973" i="1" a="1"/>
  <c r="M973" i="1" s="1"/>
  <c r="L973" i="1"/>
  <c r="M972" i="1" a="1"/>
  <c r="M972" i="1" s="1"/>
  <c r="L972" i="1"/>
  <c r="M971" i="1" a="1"/>
  <c r="M971" i="1" s="1"/>
  <c r="L971" i="1"/>
  <c r="M970" i="1" a="1"/>
  <c r="M970" i="1" s="1"/>
  <c r="L970" i="1"/>
  <c r="M969" i="1" a="1"/>
  <c r="M969" i="1" s="1"/>
  <c r="L969" i="1"/>
  <c r="M968" i="1" a="1"/>
  <c r="M968" i="1" s="1"/>
  <c r="L968" i="1"/>
  <c r="M967" i="1" a="1"/>
  <c r="M967" i="1" s="1"/>
  <c r="L967" i="1"/>
  <c r="M966" i="1" a="1"/>
  <c r="M966" i="1" s="1"/>
  <c r="L966" i="1"/>
  <c r="M965" i="1" a="1"/>
  <c r="M965" i="1" s="1"/>
  <c r="L965" i="1"/>
  <c r="M964" i="1" a="1"/>
  <c r="M964" i="1" s="1"/>
  <c r="L964" i="1"/>
  <c r="M963" i="1" a="1"/>
  <c r="M963" i="1" s="1"/>
  <c r="L963" i="1"/>
  <c r="M962" i="1" a="1"/>
  <c r="M962" i="1" s="1"/>
  <c r="L962" i="1"/>
  <c r="M961" i="1" a="1"/>
  <c r="M961" i="1" s="1"/>
  <c r="L961" i="1"/>
  <c r="M960" i="1" a="1"/>
  <c r="M960" i="1" s="1"/>
  <c r="L960" i="1"/>
  <c r="M959" i="1" a="1"/>
  <c r="M959" i="1" s="1"/>
  <c r="L959" i="1"/>
  <c r="M958" i="1" a="1"/>
  <c r="M958" i="1" s="1"/>
  <c r="L958" i="1"/>
  <c r="M957" i="1" a="1"/>
  <c r="M957" i="1" s="1"/>
  <c r="L957" i="1"/>
  <c r="M956" i="1" a="1"/>
  <c r="M956" i="1" s="1"/>
  <c r="L956" i="1"/>
  <c r="M955" i="1" a="1"/>
  <c r="M955" i="1" s="1"/>
  <c r="L955" i="1"/>
  <c r="M954" i="1" a="1"/>
  <c r="M954" i="1" s="1"/>
  <c r="L954" i="1"/>
  <c r="M953" i="1" a="1"/>
  <c r="M953" i="1" s="1"/>
  <c r="L953" i="1"/>
  <c r="M952" i="1" a="1"/>
  <c r="M952" i="1" s="1"/>
  <c r="L952" i="1"/>
  <c r="M951" i="1" a="1"/>
  <c r="M951" i="1" s="1"/>
  <c r="L951" i="1"/>
  <c r="M950" i="1" a="1"/>
  <c r="M950" i="1" s="1"/>
  <c r="L950" i="1"/>
  <c r="M949" i="1" a="1"/>
  <c r="M949" i="1" s="1"/>
  <c r="L949" i="1"/>
  <c r="M948" i="1" a="1"/>
  <c r="M948" i="1" s="1"/>
  <c r="L948" i="1"/>
  <c r="M947" i="1" a="1"/>
  <c r="M947" i="1" s="1"/>
  <c r="L947" i="1"/>
  <c r="M946" i="1" a="1"/>
  <c r="M946" i="1" s="1"/>
  <c r="L946" i="1"/>
  <c r="M945" i="1" a="1"/>
  <c r="M945" i="1" s="1"/>
  <c r="L945" i="1"/>
  <c r="M944" i="1" a="1"/>
  <c r="M944" i="1" s="1"/>
  <c r="L944" i="1"/>
  <c r="M943" i="1" a="1"/>
  <c r="M943" i="1" s="1"/>
  <c r="L943" i="1"/>
  <c r="M942" i="1" a="1"/>
  <c r="M942" i="1" s="1"/>
  <c r="L942" i="1"/>
  <c r="M941" i="1" a="1"/>
  <c r="M941" i="1" s="1"/>
  <c r="L941" i="1"/>
  <c r="M940" i="1" a="1"/>
  <c r="M940" i="1" s="1"/>
  <c r="L940" i="1"/>
  <c r="M939" i="1" a="1"/>
  <c r="M939" i="1" s="1"/>
  <c r="L939" i="1"/>
  <c r="M938" i="1" a="1"/>
  <c r="M938" i="1" s="1"/>
  <c r="L938" i="1"/>
  <c r="M937" i="1" a="1"/>
  <c r="M937" i="1" s="1"/>
  <c r="L937" i="1"/>
  <c r="M936" i="1" a="1"/>
  <c r="M936" i="1" s="1"/>
  <c r="L936" i="1"/>
  <c r="M935" i="1" a="1"/>
  <c r="M935" i="1" s="1"/>
  <c r="L935" i="1"/>
  <c r="M934" i="1" a="1"/>
  <c r="M934" i="1" s="1"/>
  <c r="L934" i="1"/>
  <c r="M933" i="1" a="1"/>
  <c r="M933" i="1" s="1"/>
  <c r="L933" i="1"/>
  <c r="M932" i="1" a="1"/>
  <c r="M932" i="1" s="1"/>
  <c r="L932" i="1"/>
  <c r="M931" i="1" a="1"/>
  <c r="M931" i="1" s="1"/>
  <c r="L931" i="1"/>
  <c r="M930" i="1" a="1"/>
  <c r="M930" i="1" s="1"/>
  <c r="L930" i="1"/>
  <c r="M929" i="1" a="1"/>
  <c r="M929" i="1" s="1"/>
  <c r="L929" i="1"/>
  <c r="M928" i="1" a="1"/>
  <c r="M928" i="1" s="1"/>
  <c r="L928" i="1"/>
  <c r="M927" i="1" a="1"/>
  <c r="M927" i="1" s="1"/>
  <c r="L927" i="1"/>
  <c r="M926" i="1" a="1"/>
  <c r="M926" i="1" s="1"/>
  <c r="L926" i="1"/>
  <c r="M925" i="1" a="1"/>
  <c r="M925" i="1" s="1"/>
  <c r="L925" i="1"/>
  <c r="M924" i="1" a="1"/>
  <c r="M924" i="1" s="1"/>
  <c r="L924" i="1"/>
  <c r="M923" i="1" a="1"/>
  <c r="M923" i="1" s="1"/>
  <c r="L923" i="1"/>
  <c r="M922" i="1" a="1"/>
  <c r="M922" i="1" s="1"/>
  <c r="L922" i="1"/>
  <c r="M921" i="1" a="1"/>
  <c r="M921" i="1" s="1"/>
  <c r="L921" i="1"/>
  <c r="M920" i="1" a="1"/>
  <c r="M920" i="1" s="1"/>
  <c r="L920" i="1"/>
  <c r="M919" i="1" a="1"/>
  <c r="M919" i="1" s="1"/>
  <c r="L919" i="1"/>
  <c r="M918" i="1" a="1"/>
  <c r="M918" i="1" s="1"/>
  <c r="L918" i="1"/>
  <c r="M917" i="1" a="1"/>
  <c r="M917" i="1" s="1"/>
  <c r="L917" i="1"/>
  <c r="M916" i="1" a="1"/>
  <c r="M916" i="1" s="1"/>
  <c r="L916" i="1"/>
  <c r="M915" i="1" a="1"/>
  <c r="M915" i="1" s="1"/>
  <c r="L915" i="1"/>
  <c r="M914" i="1" a="1"/>
  <c r="M914" i="1" s="1"/>
  <c r="L914" i="1"/>
  <c r="M913" i="1" a="1"/>
  <c r="M913" i="1" s="1"/>
  <c r="L913" i="1"/>
  <c r="M912" i="1" a="1"/>
  <c r="M912" i="1" s="1"/>
  <c r="L912" i="1"/>
  <c r="M911" i="1" a="1"/>
  <c r="M911" i="1" s="1"/>
  <c r="L911" i="1"/>
  <c r="M910" i="1" a="1"/>
  <c r="M910" i="1" s="1"/>
  <c r="L910" i="1"/>
  <c r="M909" i="1" a="1"/>
  <c r="M909" i="1" s="1"/>
  <c r="L909" i="1"/>
  <c r="M908" i="1" a="1"/>
  <c r="M908" i="1" s="1"/>
  <c r="L908" i="1"/>
  <c r="M907" i="1" a="1"/>
  <c r="M907" i="1" s="1"/>
  <c r="L907" i="1"/>
  <c r="M906" i="1" a="1"/>
  <c r="M906" i="1" s="1"/>
  <c r="L906" i="1"/>
  <c r="M905" i="1" a="1"/>
  <c r="M905" i="1" s="1"/>
  <c r="L905" i="1"/>
  <c r="M904" i="1" a="1"/>
  <c r="M904" i="1" s="1"/>
  <c r="L904" i="1"/>
  <c r="M903" i="1" a="1"/>
  <c r="M903" i="1" s="1"/>
  <c r="L903" i="1"/>
  <c r="M902" i="1" a="1"/>
  <c r="M902" i="1" s="1"/>
  <c r="L902" i="1"/>
  <c r="M901" i="1" a="1"/>
  <c r="M901" i="1" s="1"/>
  <c r="L901" i="1"/>
  <c r="M900" i="1" a="1"/>
  <c r="M900" i="1" s="1"/>
  <c r="L900" i="1"/>
  <c r="M899" i="1" a="1"/>
  <c r="M899" i="1" s="1"/>
  <c r="L899" i="1"/>
  <c r="M898" i="1" a="1"/>
  <c r="M898" i="1" s="1"/>
  <c r="L898" i="1"/>
  <c r="M897" i="1" a="1"/>
  <c r="M897" i="1" s="1"/>
  <c r="L897" i="1"/>
  <c r="M896" i="1" a="1"/>
  <c r="M896" i="1" s="1"/>
  <c r="L896" i="1"/>
  <c r="M895" i="1" a="1"/>
  <c r="M895" i="1" s="1"/>
  <c r="L895" i="1"/>
  <c r="M894" i="1" a="1"/>
  <c r="M894" i="1" s="1"/>
  <c r="L894" i="1"/>
  <c r="M893" i="1" a="1"/>
  <c r="M893" i="1" s="1"/>
  <c r="L893" i="1"/>
  <c r="M892" i="1" a="1"/>
  <c r="M892" i="1" s="1"/>
  <c r="L892" i="1"/>
  <c r="M891" i="1" a="1"/>
  <c r="M891" i="1" s="1"/>
  <c r="L891" i="1"/>
  <c r="M890" i="1" a="1"/>
  <c r="M890" i="1" s="1"/>
  <c r="L890" i="1"/>
  <c r="M889" i="1" a="1"/>
  <c r="M889" i="1" s="1"/>
  <c r="L889" i="1"/>
  <c r="M888" i="1" a="1"/>
  <c r="M888" i="1" s="1"/>
  <c r="L888" i="1"/>
  <c r="M887" i="1" a="1"/>
  <c r="M887" i="1" s="1"/>
  <c r="L887" i="1"/>
  <c r="M886" i="1" a="1"/>
  <c r="M886" i="1" s="1"/>
  <c r="L886" i="1"/>
  <c r="M885" i="1" a="1"/>
  <c r="M885" i="1" s="1"/>
  <c r="L885" i="1"/>
  <c r="M884" i="1" a="1"/>
  <c r="M884" i="1" s="1"/>
  <c r="L884" i="1"/>
  <c r="M883" i="1" a="1"/>
  <c r="M883" i="1" s="1"/>
  <c r="L883" i="1"/>
  <c r="M882" i="1" a="1"/>
  <c r="M882" i="1" s="1"/>
  <c r="L882" i="1"/>
  <c r="M881" i="1" a="1"/>
  <c r="M881" i="1" s="1"/>
  <c r="L881" i="1"/>
  <c r="M880" i="1" a="1"/>
  <c r="M880" i="1" s="1"/>
  <c r="L880" i="1"/>
  <c r="M879" i="1" a="1"/>
  <c r="M879" i="1" s="1"/>
  <c r="L879" i="1"/>
  <c r="M878" i="1" a="1"/>
  <c r="M878" i="1" s="1"/>
  <c r="L878" i="1"/>
  <c r="M877" i="1" a="1"/>
  <c r="M877" i="1" s="1"/>
  <c r="L877" i="1"/>
  <c r="M876" i="1" a="1"/>
  <c r="M876" i="1" s="1"/>
  <c r="L876" i="1"/>
  <c r="M875" i="1" a="1"/>
  <c r="M875" i="1" s="1"/>
  <c r="L875" i="1"/>
  <c r="M874" i="1" a="1"/>
  <c r="M874" i="1" s="1"/>
  <c r="L874" i="1"/>
  <c r="M873" i="1" a="1"/>
  <c r="M873" i="1" s="1"/>
  <c r="L873" i="1"/>
  <c r="M872" i="1" a="1"/>
  <c r="M872" i="1" s="1"/>
  <c r="L872" i="1"/>
  <c r="M871" i="1" a="1"/>
  <c r="M871" i="1" s="1"/>
  <c r="L871" i="1"/>
  <c r="M870" i="1" a="1"/>
  <c r="M870" i="1" s="1"/>
  <c r="L870" i="1"/>
  <c r="M869" i="1" a="1"/>
  <c r="M869" i="1" s="1"/>
  <c r="L869" i="1"/>
  <c r="M868" i="1" a="1"/>
  <c r="M868" i="1" s="1"/>
  <c r="L868" i="1"/>
  <c r="M867" i="1" a="1"/>
  <c r="M867" i="1" s="1"/>
  <c r="L867" i="1"/>
  <c r="M866" i="1" a="1"/>
  <c r="M866" i="1" s="1"/>
  <c r="L866" i="1"/>
  <c r="M865" i="1" a="1"/>
  <c r="M865" i="1" s="1"/>
  <c r="L865" i="1"/>
  <c r="M864" i="1" a="1"/>
  <c r="M864" i="1" s="1"/>
  <c r="L864" i="1"/>
  <c r="M863" i="1" a="1"/>
  <c r="M863" i="1" s="1"/>
  <c r="L863" i="1"/>
  <c r="M862" i="1" a="1"/>
  <c r="M862" i="1" s="1"/>
  <c r="L862" i="1"/>
  <c r="M861" i="1" a="1"/>
  <c r="M861" i="1" s="1"/>
  <c r="L861" i="1"/>
  <c r="M860" i="1" a="1"/>
  <c r="M860" i="1" s="1"/>
  <c r="L860" i="1"/>
  <c r="M859" i="1" a="1"/>
  <c r="M859" i="1" s="1"/>
  <c r="L859" i="1"/>
  <c r="M858" i="1" a="1"/>
  <c r="M858" i="1" s="1"/>
  <c r="L858" i="1"/>
  <c r="M857" i="1" a="1"/>
  <c r="M857" i="1" s="1"/>
  <c r="L857" i="1"/>
  <c r="M856" i="1" a="1"/>
  <c r="M856" i="1" s="1"/>
  <c r="L856" i="1"/>
  <c r="M855" i="1" a="1"/>
  <c r="M855" i="1" s="1"/>
  <c r="L855" i="1"/>
  <c r="M854" i="1" a="1"/>
  <c r="M854" i="1" s="1"/>
  <c r="L854" i="1"/>
  <c r="M853" i="1" a="1"/>
  <c r="M853" i="1" s="1"/>
  <c r="L853" i="1"/>
  <c r="M852" i="1" a="1"/>
  <c r="M852" i="1" s="1"/>
  <c r="L852" i="1"/>
  <c r="M851" i="1" a="1"/>
  <c r="M851" i="1" s="1"/>
  <c r="L851" i="1"/>
  <c r="M850" i="1" a="1"/>
  <c r="M850" i="1" s="1"/>
  <c r="L850" i="1"/>
  <c r="M849" i="1" a="1"/>
  <c r="M849" i="1" s="1"/>
  <c r="L849" i="1"/>
  <c r="M848" i="1" a="1"/>
  <c r="M848" i="1" s="1"/>
  <c r="L848" i="1"/>
  <c r="M847" i="1" a="1"/>
  <c r="M847" i="1" s="1"/>
  <c r="L847" i="1"/>
  <c r="M846" i="1" a="1"/>
  <c r="M846" i="1" s="1"/>
  <c r="L846" i="1"/>
  <c r="M845" i="1" a="1"/>
  <c r="M845" i="1" s="1"/>
  <c r="L845" i="1"/>
  <c r="M844" i="1" a="1"/>
  <c r="M844" i="1" s="1"/>
  <c r="L844" i="1"/>
  <c r="M843" i="1" a="1"/>
  <c r="M843" i="1" s="1"/>
  <c r="L843" i="1"/>
  <c r="M842" i="1" a="1"/>
  <c r="M842" i="1" s="1"/>
  <c r="L842" i="1"/>
  <c r="M841" i="1" a="1"/>
  <c r="M841" i="1" s="1"/>
  <c r="L841" i="1"/>
  <c r="M840" i="1" a="1"/>
  <c r="M840" i="1" s="1"/>
  <c r="L840" i="1"/>
  <c r="M839" i="1" a="1"/>
  <c r="M839" i="1" s="1"/>
  <c r="L839" i="1"/>
  <c r="M838" i="1" a="1"/>
  <c r="M838" i="1" s="1"/>
  <c r="L838" i="1"/>
  <c r="M837" i="1" a="1"/>
  <c r="M837" i="1" s="1"/>
  <c r="L837" i="1"/>
  <c r="M836" i="1" a="1"/>
  <c r="M836" i="1" s="1"/>
  <c r="L836" i="1"/>
  <c r="M835" i="1" a="1"/>
  <c r="M835" i="1" s="1"/>
  <c r="L835" i="1"/>
  <c r="M834" i="1" a="1"/>
  <c r="M834" i="1" s="1"/>
  <c r="L834" i="1"/>
  <c r="M833" i="1" a="1"/>
  <c r="M833" i="1" s="1"/>
  <c r="L833" i="1"/>
  <c r="M832" i="1" a="1"/>
  <c r="M832" i="1" s="1"/>
  <c r="L832" i="1"/>
  <c r="M831" i="1" a="1"/>
  <c r="M831" i="1" s="1"/>
  <c r="L831" i="1"/>
  <c r="M830" i="1" a="1"/>
  <c r="M830" i="1" s="1"/>
  <c r="L830" i="1"/>
  <c r="M829" i="1" a="1"/>
  <c r="M829" i="1" s="1"/>
  <c r="L829" i="1"/>
  <c r="M828" i="1" a="1"/>
  <c r="M828" i="1" s="1"/>
  <c r="L828" i="1"/>
  <c r="M827" i="1" a="1"/>
  <c r="M827" i="1" s="1"/>
  <c r="L827" i="1"/>
  <c r="M826" i="1" a="1"/>
  <c r="M826" i="1" s="1"/>
  <c r="L826" i="1"/>
  <c r="M825" i="1" a="1"/>
  <c r="M825" i="1" s="1"/>
  <c r="L825" i="1"/>
  <c r="M824" i="1" a="1"/>
  <c r="M824" i="1" s="1"/>
  <c r="L824" i="1"/>
  <c r="M823" i="1" a="1"/>
  <c r="M823" i="1" s="1"/>
  <c r="L823" i="1"/>
  <c r="M822" i="1" a="1"/>
  <c r="M822" i="1" s="1"/>
  <c r="L822" i="1"/>
  <c r="M821" i="1" a="1"/>
  <c r="M821" i="1" s="1"/>
  <c r="L821" i="1"/>
  <c r="M820" i="1" a="1"/>
  <c r="M820" i="1" s="1"/>
  <c r="L820" i="1"/>
  <c r="M819" i="1" a="1"/>
  <c r="M819" i="1" s="1"/>
  <c r="L819" i="1"/>
  <c r="M818" i="1" a="1"/>
  <c r="M818" i="1" s="1"/>
  <c r="L818" i="1"/>
  <c r="M817" i="1" a="1"/>
  <c r="M817" i="1" s="1"/>
  <c r="L817" i="1"/>
  <c r="M816" i="1" a="1"/>
  <c r="M816" i="1" s="1"/>
  <c r="L816" i="1"/>
  <c r="M815" i="1" a="1"/>
  <c r="M815" i="1" s="1"/>
  <c r="L815" i="1"/>
  <c r="M814" i="1" a="1"/>
  <c r="M814" i="1" s="1"/>
  <c r="L814" i="1"/>
  <c r="M813" i="1" a="1"/>
  <c r="M813" i="1" s="1"/>
  <c r="L813" i="1"/>
  <c r="M812" i="1" a="1"/>
  <c r="M812" i="1" s="1"/>
  <c r="L812" i="1"/>
  <c r="M811" i="1" a="1"/>
  <c r="M811" i="1" s="1"/>
  <c r="L811" i="1"/>
  <c r="M810" i="1" a="1"/>
  <c r="M810" i="1" s="1"/>
  <c r="L810" i="1"/>
  <c r="M809" i="1" a="1"/>
  <c r="M809" i="1" s="1"/>
  <c r="L809" i="1"/>
  <c r="M808" i="1" a="1"/>
  <c r="M808" i="1" s="1"/>
  <c r="L808" i="1"/>
  <c r="M807" i="1" a="1"/>
  <c r="M807" i="1" s="1"/>
  <c r="L807" i="1"/>
  <c r="M806" i="1" a="1"/>
  <c r="M806" i="1" s="1"/>
  <c r="L806" i="1"/>
  <c r="M805" i="1" a="1"/>
  <c r="M805" i="1" s="1"/>
  <c r="L805" i="1"/>
  <c r="M804" i="1" a="1"/>
  <c r="M804" i="1" s="1"/>
  <c r="L804" i="1"/>
  <c r="M803" i="1" a="1"/>
  <c r="M803" i="1" s="1"/>
  <c r="L803" i="1"/>
  <c r="M802" i="1" a="1"/>
  <c r="M802" i="1" s="1"/>
  <c r="L802" i="1"/>
  <c r="M801" i="1" a="1"/>
  <c r="M801" i="1" s="1"/>
  <c r="L801" i="1"/>
  <c r="M800" i="1" a="1"/>
  <c r="M800" i="1" s="1"/>
  <c r="L800" i="1"/>
  <c r="M799" i="1" a="1"/>
  <c r="M799" i="1" s="1"/>
  <c r="L799" i="1"/>
  <c r="M798" i="1" a="1"/>
  <c r="M798" i="1" s="1"/>
  <c r="L798" i="1"/>
  <c r="M797" i="1" a="1"/>
  <c r="M797" i="1" s="1"/>
  <c r="L797" i="1"/>
  <c r="M796" i="1" a="1"/>
  <c r="M796" i="1" s="1"/>
  <c r="L796" i="1"/>
  <c r="M795" i="1" a="1"/>
  <c r="M795" i="1" s="1"/>
  <c r="L795" i="1"/>
  <c r="M794" i="1" a="1"/>
  <c r="M794" i="1" s="1"/>
  <c r="L794" i="1"/>
  <c r="M793" i="1" a="1"/>
  <c r="M793" i="1" s="1"/>
  <c r="L793" i="1"/>
  <c r="M792" i="1" a="1"/>
  <c r="M792" i="1" s="1"/>
  <c r="L792" i="1"/>
  <c r="M791" i="1" a="1"/>
  <c r="M791" i="1" s="1"/>
  <c r="L791" i="1"/>
  <c r="M790" i="1" a="1"/>
  <c r="M790" i="1" s="1"/>
  <c r="L790" i="1"/>
  <c r="M789" i="1" a="1"/>
  <c r="M789" i="1" s="1"/>
  <c r="L789" i="1"/>
  <c r="M788" i="1" a="1"/>
  <c r="M788" i="1" s="1"/>
  <c r="L788" i="1"/>
  <c r="M787" i="1" a="1"/>
  <c r="M787" i="1" s="1"/>
  <c r="L787" i="1"/>
  <c r="M786" i="1" a="1"/>
  <c r="M786" i="1" s="1"/>
  <c r="L786" i="1"/>
  <c r="M785" i="1" a="1"/>
  <c r="M785" i="1" s="1"/>
  <c r="L785" i="1"/>
  <c r="M784" i="1" a="1"/>
  <c r="M784" i="1" s="1"/>
  <c r="L784" i="1"/>
  <c r="M783" i="1" a="1"/>
  <c r="M783" i="1" s="1"/>
  <c r="L783" i="1"/>
  <c r="M782" i="1" a="1"/>
  <c r="M782" i="1" s="1"/>
  <c r="L782" i="1"/>
  <c r="M781" i="1" a="1"/>
  <c r="M781" i="1" s="1"/>
  <c r="L781" i="1"/>
  <c r="M780" i="1" a="1"/>
  <c r="M780" i="1" s="1"/>
  <c r="L780" i="1"/>
  <c r="M779" i="1" a="1"/>
  <c r="M779" i="1" s="1"/>
  <c r="L779" i="1"/>
  <c r="M778" i="1" a="1"/>
  <c r="M778" i="1" s="1"/>
  <c r="L778" i="1"/>
  <c r="M777" i="1" a="1"/>
  <c r="M777" i="1" s="1"/>
  <c r="L777" i="1"/>
  <c r="M776" i="1" a="1"/>
  <c r="M776" i="1" s="1"/>
  <c r="L776" i="1"/>
  <c r="M775" i="1" a="1"/>
  <c r="M775" i="1" s="1"/>
  <c r="L775" i="1"/>
  <c r="M774" i="1" a="1"/>
  <c r="M774" i="1" s="1"/>
  <c r="L774" i="1"/>
  <c r="M773" i="1" a="1"/>
  <c r="M773" i="1" s="1"/>
  <c r="L773" i="1"/>
  <c r="M772" i="1" a="1"/>
  <c r="M772" i="1" s="1"/>
  <c r="L772" i="1"/>
  <c r="M771" i="1" a="1"/>
  <c r="M771" i="1" s="1"/>
  <c r="L771" i="1"/>
  <c r="M770" i="1" a="1"/>
  <c r="M770" i="1" s="1"/>
  <c r="L770" i="1"/>
  <c r="M769" i="1" a="1"/>
  <c r="M769" i="1" s="1"/>
  <c r="L769" i="1"/>
  <c r="M768" i="1" a="1"/>
  <c r="M768" i="1" s="1"/>
  <c r="L768" i="1"/>
  <c r="M767" i="1" a="1"/>
  <c r="M767" i="1" s="1"/>
  <c r="L767" i="1"/>
  <c r="M766" i="1" a="1"/>
  <c r="M766" i="1" s="1"/>
  <c r="L766" i="1"/>
  <c r="M765" i="1" a="1"/>
  <c r="M765" i="1" s="1"/>
  <c r="L765" i="1"/>
  <c r="M764" i="1" a="1"/>
  <c r="M764" i="1" s="1"/>
  <c r="L764" i="1"/>
  <c r="M763" i="1" a="1"/>
  <c r="M763" i="1" s="1"/>
  <c r="L763" i="1"/>
  <c r="M762" i="1" a="1"/>
  <c r="M762" i="1" s="1"/>
  <c r="L762" i="1"/>
  <c r="M761" i="1" a="1"/>
  <c r="M761" i="1" s="1"/>
  <c r="L761" i="1"/>
  <c r="M760" i="1" a="1"/>
  <c r="M760" i="1" s="1"/>
  <c r="L760" i="1"/>
  <c r="M759" i="1" a="1"/>
  <c r="M759" i="1" s="1"/>
  <c r="L759" i="1"/>
  <c r="M758" i="1" a="1"/>
  <c r="M758" i="1" s="1"/>
  <c r="L758" i="1"/>
  <c r="M757" i="1" a="1"/>
  <c r="M757" i="1" s="1"/>
  <c r="L757" i="1"/>
  <c r="M756" i="1" a="1"/>
  <c r="M756" i="1" s="1"/>
  <c r="L756" i="1"/>
  <c r="M755" i="1" a="1"/>
  <c r="M755" i="1" s="1"/>
  <c r="L755" i="1"/>
  <c r="M754" i="1" a="1"/>
  <c r="M754" i="1" s="1"/>
  <c r="L754" i="1"/>
  <c r="M753" i="1" a="1"/>
  <c r="M753" i="1" s="1"/>
  <c r="L753" i="1"/>
  <c r="M752" i="1" a="1"/>
  <c r="M752" i="1" s="1"/>
  <c r="L752" i="1"/>
  <c r="M751" i="1" a="1"/>
  <c r="M751" i="1" s="1"/>
  <c r="L751" i="1"/>
  <c r="M750" i="1" a="1"/>
  <c r="M750" i="1" s="1"/>
  <c r="L750" i="1"/>
  <c r="M749" i="1" a="1"/>
  <c r="M749" i="1" s="1"/>
  <c r="L749" i="1"/>
  <c r="M748" i="1" a="1"/>
  <c r="M748" i="1" s="1"/>
  <c r="L748" i="1"/>
  <c r="M747" i="1" a="1"/>
  <c r="M747" i="1" s="1"/>
  <c r="L747" i="1"/>
  <c r="M746" i="1" a="1"/>
  <c r="M746" i="1" s="1"/>
  <c r="L746" i="1"/>
  <c r="M745" i="1" a="1"/>
  <c r="M745" i="1" s="1"/>
  <c r="L745" i="1"/>
  <c r="M744" i="1" a="1"/>
  <c r="M744" i="1" s="1"/>
  <c r="L744" i="1"/>
  <c r="M743" i="1" a="1"/>
  <c r="M743" i="1" s="1"/>
  <c r="L743" i="1"/>
  <c r="M742" i="1" a="1"/>
  <c r="M742" i="1" s="1"/>
  <c r="L742" i="1"/>
  <c r="M741" i="1" a="1"/>
  <c r="M741" i="1" s="1"/>
  <c r="L741" i="1"/>
  <c r="M740" i="1" a="1"/>
  <c r="M740" i="1" s="1"/>
  <c r="L740" i="1"/>
  <c r="M739" i="1" a="1"/>
  <c r="M739" i="1" s="1"/>
  <c r="L739" i="1"/>
  <c r="M738" i="1" a="1"/>
  <c r="M738" i="1" s="1"/>
  <c r="L738" i="1"/>
  <c r="M737" i="1" a="1"/>
  <c r="M737" i="1" s="1"/>
  <c r="L737" i="1"/>
  <c r="M736" i="1" a="1"/>
  <c r="M736" i="1" s="1"/>
  <c r="L736" i="1"/>
  <c r="M735" i="1" a="1"/>
  <c r="M735" i="1" s="1"/>
  <c r="L735" i="1"/>
  <c r="M734" i="1" a="1"/>
  <c r="M734" i="1" s="1"/>
  <c r="L734" i="1"/>
  <c r="M733" i="1" a="1"/>
  <c r="M733" i="1" s="1"/>
  <c r="L733" i="1"/>
  <c r="M732" i="1" a="1"/>
  <c r="M732" i="1" s="1"/>
  <c r="L732" i="1"/>
  <c r="M731" i="1" a="1"/>
  <c r="M731" i="1" s="1"/>
  <c r="L731" i="1"/>
  <c r="M730" i="1" a="1"/>
  <c r="M730" i="1" s="1"/>
  <c r="L730" i="1"/>
  <c r="M729" i="1" a="1"/>
  <c r="M729" i="1" s="1"/>
  <c r="L729" i="1"/>
  <c r="M728" i="1" a="1"/>
  <c r="M728" i="1" s="1"/>
  <c r="L728" i="1"/>
  <c r="M727" i="1" a="1"/>
  <c r="M727" i="1" s="1"/>
  <c r="L727" i="1"/>
  <c r="M726" i="1" a="1"/>
  <c r="M726" i="1" s="1"/>
  <c r="L726" i="1"/>
  <c r="M725" i="1" a="1"/>
  <c r="M725" i="1" s="1"/>
  <c r="L725" i="1"/>
  <c r="M724" i="1" a="1"/>
  <c r="M724" i="1" s="1"/>
  <c r="L724" i="1"/>
  <c r="M723" i="1" a="1"/>
  <c r="M723" i="1" s="1"/>
  <c r="L723" i="1"/>
  <c r="M722" i="1" a="1"/>
  <c r="M722" i="1" s="1"/>
  <c r="L722" i="1"/>
  <c r="M721" i="1" a="1"/>
  <c r="M721" i="1" s="1"/>
  <c r="L721" i="1"/>
  <c r="M720" i="1" a="1"/>
  <c r="M720" i="1" s="1"/>
  <c r="L720" i="1"/>
  <c r="M719" i="1" a="1"/>
  <c r="M719" i="1" s="1"/>
  <c r="L719" i="1"/>
  <c r="M718" i="1" a="1"/>
  <c r="M718" i="1" s="1"/>
  <c r="L718" i="1"/>
  <c r="M717" i="1" a="1"/>
  <c r="M717" i="1" s="1"/>
  <c r="L717" i="1"/>
  <c r="M716" i="1" a="1"/>
  <c r="M716" i="1" s="1"/>
  <c r="L716" i="1"/>
  <c r="M715" i="1" a="1"/>
  <c r="M715" i="1" s="1"/>
  <c r="L715" i="1"/>
  <c r="M714" i="1" a="1"/>
  <c r="M714" i="1" s="1"/>
  <c r="L714" i="1"/>
  <c r="M713" i="1" a="1"/>
  <c r="M713" i="1" s="1"/>
  <c r="L713" i="1"/>
  <c r="M712" i="1" a="1"/>
  <c r="M712" i="1" s="1"/>
  <c r="L712" i="1"/>
  <c r="M711" i="1" a="1"/>
  <c r="M711" i="1" s="1"/>
  <c r="L711" i="1"/>
  <c r="M710" i="1" a="1"/>
  <c r="M710" i="1" s="1"/>
  <c r="L710" i="1"/>
  <c r="M709" i="1" a="1"/>
  <c r="M709" i="1" s="1"/>
  <c r="L709" i="1"/>
  <c r="M708" i="1" a="1"/>
  <c r="M708" i="1" s="1"/>
  <c r="L708" i="1"/>
  <c r="M707" i="1" a="1"/>
  <c r="M707" i="1" s="1"/>
  <c r="L707" i="1"/>
  <c r="M706" i="1" a="1"/>
  <c r="M706" i="1" s="1"/>
  <c r="L706" i="1"/>
  <c r="M705" i="1" a="1"/>
  <c r="M705" i="1" s="1"/>
  <c r="L705" i="1"/>
  <c r="M704" i="1" a="1"/>
  <c r="M704" i="1" s="1"/>
  <c r="L704" i="1"/>
  <c r="M703" i="1" a="1"/>
  <c r="M703" i="1" s="1"/>
  <c r="L703" i="1"/>
  <c r="M702" i="1" a="1"/>
  <c r="M702" i="1" s="1"/>
  <c r="L702" i="1"/>
  <c r="M701" i="1" a="1"/>
  <c r="M701" i="1" s="1"/>
  <c r="L701" i="1"/>
  <c r="M700" i="1" a="1"/>
  <c r="M700" i="1" s="1"/>
  <c r="L700" i="1"/>
  <c r="M699" i="1" a="1"/>
  <c r="M699" i="1" s="1"/>
  <c r="L699" i="1"/>
  <c r="M698" i="1" a="1"/>
  <c r="M698" i="1" s="1"/>
  <c r="L698" i="1"/>
  <c r="M697" i="1" a="1"/>
  <c r="M697" i="1" s="1"/>
  <c r="L697" i="1"/>
  <c r="M696" i="1" a="1"/>
  <c r="M696" i="1" s="1"/>
  <c r="L696" i="1"/>
  <c r="M695" i="1" a="1"/>
  <c r="M695" i="1" s="1"/>
  <c r="L695" i="1"/>
  <c r="M694" i="1" a="1"/>
  <c r="M694" i="1" s="1"/>
  <c r="L694" i="1"/>
  <c r="M693" i="1" a="1"/>
  <c r="M693" i="1" s="1"/>
  <c r="L693" i="1"/>
  <c r="M692" i="1" a="1"/>
  <c r="M692" i="1" s="1"/>
  <c r="L692" i="1"/>
  <c r="M691" i="1" a="1"/>
  <c r="M691" i="1" s="1"/>
  <c r="L691" i="1"/>
  <c r="M690" i="1" a="1"/>
  <c r="M690" i="1" s="1"/>
  <c r="L690" i="1"/>
  <c r="M689" i="1" a="1"/>
  <c r="M689" i="1" s="1"/>
  <c r="L689" i="1"/>
  <c r="M688" i="1" a="1"/>
  <c r="M688" i="1" s="1"/>
  <c r="L688" i="1"/>
  <c r="M687" i="1" a="1"/>
  <c r="M687" i="1" s="1"/>
  <c r="L687" i="1"/>
  <c r="M686" i="1" a="1"/>
  <c r="M686" i="1" s="1"/>
  <c r="L686" i="1"/>
  <c r="M685" i="1" a="1"/>
  <c r="M685" i="1" s="1"/>
  <c r="L685" i="1"/>
  <c r="M684" i="1" a="1"/>
  <c r="M684" i="1" s="1"/>
  <c r="L684" i="1"/>
  <c r="M683" i="1" a="1"/>
  <c r="M683" i="1" s="1"/>
  <c r="L683" i="1"/>
  <c r="M682" i="1" a="1"/>
  <c r="M682" i="1" s="1"/>
  <c r="L682" i="1"/>
  <c r="M681" i="1" a="1"/>
  <c r="M681" i="1" s="1"/>
  <c r="L681" i="1"/>
  <c r="M680" i="1" a="1"/>
  <c r="M680" i="1" s="1"/>
  <c r="L680" i="1"/>
  <c r="M679" i="1" a="1"/>
  <c r="M679" i="1" s="1"/>
  <c r="L679" i="1"/>
  <c r="M678" i="1" a="1"/>
  <c r="M678" i="1" s="1"/>
  <c r="L678" i="1"/>
  <c r="M677" i="1" a="1"/>
  <c r="M677" i="1" s="1"/>
  <c r="L677" i="1"/>
  <c r="M676" i="1" a="1"/>
  <c r="M676" i="1" s="1"/>
  <c r="L676" i="1"/>
  <c r="M675" i="1" a="1"/>
  <c r="M675" i="1" s="1"/>
  <c r="L675" i="1"/>
  <c r="M674" i="1" a="1"/>
  <c r="M674" i="1" s="1"/>
  <c r="L674" i="1"/>
  <c r="M673" i="1" a="1"/>
  <c r="M673" i="1" s="1"/>
  <c r="L673" i="1"/>
  <c r="M672" i="1" a="1"/>
  <c r="M672" i="1" s="1"/>
  <c r="L672" i="1"/>
  <c r="M671" i="1" a="1"/>
  <c r="M671" i="1" s="1"/>
  <c r="L671" i="1"/>
  <c r="M670" i="1" a="1"/>
  <c r="M670" i="1" s="1"/>
  <c r="L670" i="1"/>
  <c r="M669" i="1" a="1"/>
  <c r="M669" i="1" s="1"/>
  <c r="L669" i="1"/>
  <c r="M668" i="1" a="1"/>
  <c r="M668" i="1" s="1"/>
  <c r="L668" i="1"/>
  <c r="M667" i="1" a="1"/>
  <c r="M667" i="1" s="1"/>
  <c r="L667" i="1"/>
  <c r="M666" i="1" a="1"/>
  <c r="M666" i="1" s="1"/>
  <c r="L666" i="1"/>
  <c r="M665" i="1" a="1"/>
  <c r="M665" i="1" s="1"/>
  <c r="L665" i="1"/>
  <c r="M664" i="1" a="1"/>
  <c r="M664" i="1" s="1"/>
  <c r="L664" i="1"/>
  <c r="M663" i="1" a="1"/>
  <c r="M663" i="1" s="1"/>
  <c r="L663" i="1"/>
  <c r="M662" i="1" a="1"/>
  <c r="M662" i="1" s="1"/>
  <c r="L662" i="1"/>
  <c r="M661" i="1" a="1"/>
  <c r="M661" i="1" s="1"/>
  <c r="L661" i="1"/>
  <c r="M660" i="1" a="1"/>
  <c r="M660" i="1" s="1"/>
  <c r="L660" i="1"/>
  <c r="M659" i="1" a="1"/>
  <c r="M659" i="1" s="1"/>
  <c r="L659" i="1"/>
  <c r="M658" i="1" a="1"/>
  <c r="M658" i="1" s="1"/>
  <c r="L658" i="1"/>
  <c r="M657" i="1" a="1"/>
  <c r="M657" i="1" s="1"/>
  <c r="L657" i="1"/>
  <c r="M656" i="1" a="1"/>
  <c r="M656" i="1" s="1"/>
  <c r="L656" i="1"/>
  <c r="M655" i="1" a="1"/>
  <c r="M655" i="1" s="1"/>
  <c r="L655" i="1"/>
  <c r="M654" i="1" a="1"/>
  <c r="M654" i="1" s="1"/>
  <c r="L654" i="1"/>
  <c r="M653" i="1" a="1"/>
  <c r="M653" i="1" s="1"/>
  <c r="L653" i="1"/>
  <c r="M652" i="1" a="1"/>
  <c r="M652" i="1" s="1"/>
  <c r="L652" i="1"/>
  <c r="M651" i="1" a="1"/>
  <c r="M651" i="1" s="1"/>
  <c r="L651" i="1"/>
  <c r="M650" i="1" a="1"/>
  <c r="M650" i="1" s="1"/>
  <c r="L650" i="1"/>
  <c r="M649" i="1" a="1"/>
  <c r="M649" i="1" s="1"/>
  <c r="L649" i="1"/>
  <c r="M648" i="1" a="1"/>
  <c r="M648" i="1" s="1"/>
  <c r="L648" i="1"/>
  <c r="M647" i="1" a="1"/>
  <c r="M647" i="1" s="1"/>
  <c r="L647" i="1"/>
  <c r="M646" i="1" a="1"/>
  <c r="M646" i="1" s="1"/>
  <c r="L646" i="1"/>
  <c r="M645" i="1" a="1"/>
  <c r="M645" i="1" s="1"/>
  <c r="L645" i="1"/>
  <c r="M644" i="1" a="1"/>
  <c r="M644" i="1" s="1"/>
  <c r="L644" i="1"/>
  <c r="M643" i="1" a="1"/>
  <c r="M643" i="1" s="1"/>
  <c r="L643" i="1"/>
  <c r="M642" i="1" a="1"/>
  <c r="M642" i="1" s="1"/>
  <c r="L642" i="1"/>
  <c r="M641" i="1" a="1"/>
  <c r="M641" i="1" s="1"/>
  <c r="L641" i="1"/>
  <c r="M640" i="1" a="1"/>
  <c r="M640" i="1" s="1"/>
  <c r="L640" i="1"/>
  <c r="M639" i="1" a="1"/>
  <c r="M639" i="1" s="1"/>
  <c r="L639" i="1"/>
  <c r="M638" i="1" a="1"/>
  <c r="M638" i="1" s="1"/>
  <c r="L638" i="1"/>
  <c r="M637" i="1" a="1"/>
  <c r="M637" i="1" s="1"/>
  <c r="L637" i="1"/>
  <c r="M636" i="1" a="1"/>
  <c r="M636" i="1" s="1"/>
  <c r="L636" i="1"/>
  <c r="M635" i="1" a="1"/>
  <c r="M635" i="1" s="1"/>
  <c r="L635" i="1"/>
  <c r="M634" i="1" a="1"/>
  <c r="M634" i="1" s="1"/>
  <c r="L634" i="1"/>
  <c r="M633" i="1" a="1"/>
  <c r="M633" i="1" s="1"/>
  <c r="L633" i="1"/>
  <c r="M632" i="1" a="1"/>
  <c r="M632" i="1" s="1"/>
  <c r="L632" i="1"/>
  <c r="M631" i="1" a="1"/>
  <c r="M631" i="1" s="1"/>
  <c r="L631" i="1"/>
  <c r="M630" i="1" a="1"/>
  <c r="M630" i="1" s="1"/>
  <c r="L630" i="1"/>
  <c r="M629" i="1" a="1"/>
  <c r="M629" i="1" s="1"/>
  <c r="L629" i="1"/>
  <c r="M628" i="1" a="1"/>
  <c r="M628" i="1" s="1"/>
  <c r="L628" i="1"/>
  <c r="M627" i="1" a="1"/>
  <c r="M627" i="1" s="1"/>
  <c r="L627" i="1"/>
  <c r="M626" i="1" a="1"/>
  <c r="M626" i="1" s="1"/>
  <c r="L626" i="1"/>
  <c r="M625" i="1" a="1"/>
  <c r="M625" i="1" s="1"/>
  <c r="L625" i="1"/>
  <c r="M624" i="1" a="1"/>
  <c r="M624" i="1" s="1"/>
  <c r="L624" i="1"/>
  <c r="M623" i="1" a="1"/>
  <c r="M623" i="1" s="1"/>
  <c r="L623" i="1"/>
  <c r="M622" i="1" a="1"/>
  <c r="M622" i="1" s="1"/>
  <c r="L622" i="1"/>
  <c r="M621" i="1" a="1"/>
  <c r="M621" i="1" s="1"/>
  <c r="L621" i="1"/>
  <c r="M620" i="1" a="1"/>
  <c r="M620" i="1" s="1"/>
  <c r="L620" i="1"/>
  <c r="M619" i="1" a="1"/>
  <c r="M619" i="1" s="1"/>
  <c r="L619" i="1"/>
  <c r="M618" i="1" a="1"/>
  <c r="M618" i="1" s="1"/>
  <c r="L618" i="1"/>
  <c r="M617" i="1" a="1"/>
  <c r="M617" i="1" s="1"/>
  <c r="L617" i="1"/>
  <c r="M616" i="1" a="1"/>
  <c r="M616" i="1" s="1"/>
  <c r="L616" i="1"/>
  <c r="M615" i="1" a="1"/>
  <c r="M615" i="1" s="1"/>
  <c r="L615" i="1"/>
  <c r="M614" i="1" a="1"/>
  <c r="M614" i="1" s="1"/>
  <c r="L614" i="1"/>
  <c r="M613" i="1" a="1"/>
  <c r="M613" i="1" s="1"/>
  <c r="L613" i="1"/>
  <c r="M612" i="1" a="1"/>
  <c r="M612" i="1" s="1"/>
  <c r="L612" i="1"/>
  <c r="V2" i="1"/>
  <c r="W2" i="1"/>
  <c r="X2" i="1" s="1"/>
  <c r="W3" i="1"/>
  <c r="X3" i="1" s="1"/>
  <c r="W4" i="1"/>
  <c r="X4" i="1" s="1"/>
  <c r="W5" i="1"/>
  <c r="X5" i="1" s="1"/>
  <c r="W6" i="1"/>
  <c r="X6" i="1" s="1"/>
  <c r="W7" i="1"/>
  <c r="X7" i="1" s="1"/>
  <c r="W8" i="1"/>
  <c r="X8" i="1" s="1"/>
  <c r="W9" i="1"/>
  <c r="X9" i="1" s="1"/>
  <c r="W10" i="1"/>
  <c r="X10" i="1" s="1"/>
  <c r="W11" i="1"/>
  <c r="X11" i="1" s="1"/>
  <c r="W12" i="1"/>
  <c r="X12" i="1" s="1"/>
  <c r="W13" i="1"/>
  <c r="X13" i="1" s="1"/>
  <c r="W14" i="1"/>
  <c r="X14" i="1" s="1"/>
  <c r="W15" i="1"/>
  <c r="X15" i="1" s="1"/>
  <c r="W16" i="1"/>
  <c r="X16" i="1" s="1"/>
  <c r="W17" i="1"/>
  <c r="X17" i="1" s="1"/>
  <c r="W18" i="1"/>
  <c r="X18" i="1" s="1"/>
  <c r="W19" i="1"/>
  <c r="X19" i="1" s="1"/>
  <c r="W20" i="1"/>
  <c r="X20" i="1" s="1"/>
  <c r="W21" i="1"/>
  <c r="X21" i="1" s="1"/>
  <c r="W22" i="1"/>
  <c r="X22" i="1" s="1"/>
  <c r="W23" i="1"/>
  <c r="X23" i="1" s="1"/>
  <c r="W24" i="1"/>
  <c r="X24" i="1" s="1"/>
  <c r="W25" i="1"/>
  <c r="X25" i="1" s="1"/>
  <c r="W26" i="1"/>
  <c r="X26" i="1" s="1"/>
  <c r="W27" i="1"/>
  <c r="X27" i="1" s="1"/>
  <c r="W28" i="1"/>
  <c r="X28" i="1" s="1"/>
  <c r="W29" i="1"/>
  <c r="X29" i="1" s="1"/>
  <c r="W30" i="1"/>
  <c r="X30" i="1" s="1"/>
  <c r="W31" i="1"/>
  <c r="X31" i="1" s="1"/>
  <c r="W32" i="1"/>
  <c r="X32" i="1" s="1"/>
  <c r="W33" i="1"/>
  <c r="X33" i="1" s="1"/>
  <c r="W34" i="1"/>
  <c r="X34" i="1" s="1"/>
  <c r="W35" i="1"/>
  <c r="X35" i="1" s="1"/>
  <c r="W36" i="1"/>
  <c r="X36" i="1" s="1"/>
  <c r="W37" i="1"/>
  <c r="X37" i="1" s="1"/>
  <c r="W38" i="1"/>
  <c r="X38" i="1" s="1"/>
  <c r="W39" i="1"/>
  <c r="X39" i="1" s="1"/>
  <c r="W40" i="1"/>
  <c r="X40" i="1" s="1"/>
  <c r="W41" i="1"/>
  <c r="X41" i="1" s="1"/>
  <c r="W42" i="1"/>
  <c r="X42" i="1" s="1"/>
  <c r="W43" i="1"/>
  <c r="X43" i="1" s="1"/>
  <c r="W44" i="1"/>
  <c r="X44" i="1" s="1"/>
  <c r="W45" i="1"/>
  <c r="X45" i="1" s="1"/>
  <c r="W46" i="1"/>
  <c r="X46" i="1" s="1"/>
  <c r="W47" i="1"/>
  <c r="X47" i="1" s="1"/>
  <c r="W48" i="1"/>
  <c r="X48" i="1" s="1"/>
  <c r="W49" i="1"/>
  <c r="X49" i="1" s="1"/>
  <c r="W50" i="1"/>
  <c r="X50" i="1" s="1"/>
  <c r="W51" i="1"/>
  <c r="X51" i="1" s="1"/>
  <c r="W52" i="1"/>
  <c r="X52" i="1" s="1"/>
  <c r="W53" i="1"/>
  <c r="X53" i="1" s="1"/>
  <c r="W54" i="1"/>
  <c r="X54" i="1" s="1"/>
  <c r="W55" i="1"/>
  <c r="X55" i="1" s="1"/>
  <c r="W56" i="1"/>
  <c r="X56" i="1" s="1"/>
  <c r="W57" i="1"/>
  <c r="X57" i="1" s="1"/>
  <c r="W58" i="1"/>
  <c r="X58" i="1" s="1"/>
  <c r="W59" i="1"/>
  <c r="X59" i="1" s="1"/>
  <c r="W60" i="1"/>
  <c r="X60" i="1" s="1"/>
  <c r="W61" i="1"/>
  <c r="X61" i="1" s="1"/>
  <c r="W62" i="1"/>
  <c r="X62" i="1" s="1"/>
  <c r="W63" i="1"/>
  <c r="X63" i="1" s="1"/>
  <c r="W64" i="1"/>
  <c r="X64" i="1" s="1"/>
  <c r="W65" i="1"/>
  <c r="X65" i="1" s="1"/>
  <c r="W66" i="1"/>
  <c r="X66" i="1" s="1"/>
  <c r="W67" i="1"/>
  <c r="X67" i="1" s="1"/>
  <c r="W68" i="1"/>
  <c r="X68" i="1" s="1"/>
  <c r="W69" i="1"/>
  <c r="X69" i="1" s="1"/>
  <c r="W70" i="1"/>
  <c r="X70" i="1" s="1"/>
  <c r="W71" i="1"/>
  <c r="X71" i="1" s="1"/>
  <c r="W72" i="1"/>
  <c r="X72" i="1" s="1"/>
  <c r="W73" i="1"/>
  <c r="X73" i="1" s="1"/>
  <c r="W74" i="1"/>
  <c r="X74" i="1" s="1"/>
  <c r="W75" i="1"/>
  <c r="X75" i="1" s="1"/>
  <c r="W76" i="1"/>
  <c r="X76" i="1" s="1"/>
  <c r="W77" i="1"/>
  <c r="X77" i="1" s="1"/>
  <c r="W78" i="1"/>
  <c r="X78" i="1" s="1"/>
  <c r="W79" i="1"/>
  <c r="X79" i="1" s="1"/>
  <c r="W80" i="1"/>
  <c r="X80" i="1" s="1"/>
  <c r="W81" i="1"/>
  <c r="X81" i="1" s="1"/>
  <c r="W82" i="1"/>
  <c r="X82" i="1" s="1"/>
  <c r="W83" i="1"/>
  <c r="X83" i="1" s="1"/>
  <c r="W84" i="1"/>
  <c r="X84" i="1" s="1"/>
  <c r="W85" i="1"/>
  <c r="X85" i="1" s="1"/>
  <c r="W86" i="1"/>
  <c r="X86" i="1" s="1"/>
  <c r="W87" i="1"/>
  <c r="X87" i="1" s="1"/>
  <c r="W88" i="1"/>
  <c r="X88" i="1" s="1"/>
  <c r="W89" i="1"/>
  <c r="X89" i="1" s="1"/>
  <c r="W90" i="1"/>
  <c r="X90" i="1" s="1"/>
  <c r="W91" i="1"/>
  <c r="X91" i="1" s="1"/>
  <c r="W92" i="1"/>
  <c r="X92" i="1" s="1"/>
  <c r="W93" i="1"/>
  <c r="X93" i="1" s="1"/>
  <c r="W94" i="1"/>
  <c r="X94" i="1" s="1"/>
  <c r="W95" i="1"/>
  <c r="X95" i="1" s="1"/>
  <c r="W96" i="1"/>
  <c r="X96" i="1" s="1"/>
  <c r="W97" i="1"/>
  <c r="X97" i="1" s="1"/>
  <c r="W98" i="1"/>
  <c r="X98" i="1" s="1"/>
  <c r="W99" i="1"/>
  <c r="X99" i="1" s="1"/>
  <c r="W100" i="1"/>
  <c r="X100" i="1" s="1"/>
  <c r="W101" i="1"/>
  <c r="X101" i="1" s="1"/>
  <c r="W102" i="1"/>
  <c r="X102" i="1" s="1"/>
  <c r="W103" i="1"/>
  <c r="X103" i="1" s="1"/>
  <c r="W104" i="1"/>
  <c r="X104" i="1" s="1"/>
  <c r="W105" i="1"/>
  <c r="X105" i="1" s="1"/>
  <c r="W106" i="1"/>
  <c r="X106" i="1" s="1"/>
  <c r="W107" i="1"/>
  <c r="X107" i="1" s="1"/>
  <c r="W108" i="1"/>
  <c r="X108" i="1" s="1"/>
  <c r="W109" i="1"/>
  <c r="X109" i="1" s="1"/>
  <c r="W110" i="1"/>
  <c r="X110" i="1" s="1"/>
  <c r="W111" i="1"/>
  <c r="X111" i="1" s="1"/>
  <c r="W112" i="1"/>
  <c r="X112" i="1" s="1"/>
  <c r="W113" i="1"/>
  <c r="X113" i="1" s="1"/>
  <c r="W114" i="1"/>
  <c r="X114" i="1" s="1"/>
  <c r="W115" i="1"/>
  <c r="X115" i="1" s="1"/>
  <c r="W116" i="1"/>
  <c r="X116" i="1" s="1"/>
  <c r="W117" i="1"/>
  <c r="X117" i="1" s="1"/>
  <c r="W118" i="1"/>
  <c r="X118" i="1" s="1"/>
  <c r="W119" i="1"/>
  <c r="X119" i="1" s="1"/>
  <c r="W120" i="1"/>
  <c r="X120" i="1" s="1"/>
  <c r="W121" i="1"/>
  <c r="X121" i="1" s="1"/>
  <c r="W122" i="1"/>
  <c r="X122" i="1" s="1"/>
  <c r="W123" i="1"/>
  <c r="X123" i="1" s="1"/>
  <c r="W124" i="1"/>
  <c r="X124" i="1" s="1"/>
  <c r="W125" i="1"/>
  <c r="X125" i="1" s="1"/>
  <c r="W126" i="1"/>
  <c r="X126" i="1" s="1"/>
  <c r="W127" i="1"/>
  <c r="X127" i="1" s="1"/>
  <c r="W128" i="1"/>
  <c r="X128" i="1" s="1"/>
  <c r="W129" i="1"/>
  <c r="X129" i="1" s="1"/>
  <c r="W130" i="1"/>
  <c r="X130" i="1" s="1"/>
  <c r="W131" i="1"/>
  <c r="X131" i="1" s="1"/>
  <c r="W132" i="1"/>
  <c r="X132" i="1" s="1"/>
  <c r="W133" i="1"/>
  <c r="X133" i="1" s="1"/>
  <c r="W134" i="1"/>
  <c r="X134" i="1" s="1"/>
  <c r="W135" i="1"/>
  <c r="X135" i="1" s="1"/>
  <c r="W136" i="1"/>
  <c r="X136" i="1" s="1"/>
  <c r="W137" i="1"/>
  <c r="X137" i="1" s="1"/>
  <c r="W138" i="1"/>
  <c r="X138" i="1" s="1"/>
  <c r="W139" i="1"/>
  <c r="X139" i="1" s="1"/>
  <c r="W140" i="1"/>
  <c r="X140" i="1" s="1"/>
  <c r="W141" i="1"/>
  <c r="X141" i="1" s="1"/>
  <c r="W142" i="1"/>
  <c r="X142" i="1" s="1"/>
  <c r="W143" i="1"/>
  <c r="X143" i="1" s="1"/>
  <c r="W144" i="1"/>
  <c r="X144" i="1" s="1"/>
  <c r="W145" i="1"/>
  <c r="X145" i="1" s="1"/>
  <c r="W146" i="1"/>
  <c r="X146" i="1" s="1"/>
  <c r="W147" i="1"/>
  <c r="X147" i="1" s="1"/>
  <c r="W148" i="1"/>
  <c r="X148" i="1" s="1"/>
  <c r="W149" i="1"/>
  <c r="X149" i="1" s="1"/>
  <c r="W150" i="1"/>
  <c r="X150" i="1" s="1"/>
  <c r="W151" i="1"/>
  <c r="X151" i="1" s="1"/>
  <c r="W152" i="1"/>
  <c r="X152" i="1" s="1"/>
  <c r="W153" i="1"/>
  <c r="X153" i="1" s="1"/>
  <c r="W154" i="1"/>
  <c r="X154" i="1" s="1"/>
  <c r="W155" i="1"/>
  <c r="X155" i="1" s="1"/>
  <c r="W156" i="1"/>
  <c r="X156" i="1" s="1"/>
  <c r="W157" i="1"/>
  <c r="X157" i="1" s="1"/>
  <c r="W158" i="1"/>
  <c r="X158" i="1" s="1"/>
  <c r="W159" i="1"/>
  <c r="X159" i="1" s="1"/>
  <c r="W160" i="1"/>
  <c r="X160" i="1" s="1"/>
  <c r="W161" i="1"/>
  <c r="X161" i="1" s="1"/>
  <c r="W162" i="1"/>
  <c r="X162" i="1" s="1"/>
  <c r="W163" i="1"/>
  <c r="X163" i="1" s="1"/>
  <c r="W164" i="1"/>
  <c r="X164" i="1" s="1"/>
  <c r="W165" i="1"/>
  <c r="X165" i="1" s="1"/>
  <c r="W166" i="1"/>
  <c r="X166" i="1" s="1"/>
  <c r="W167" i="1"/>
  <c r="X167" i="1" s="1"/>
  <c r="W168" i="1"/>
  <c r="X168" i="1" s="1"/>
  <c r="W169" i="1"/>
  <c r="X169" i="1" s="1"/>
  <c r="W170" i="1"/>
  <c r="X170" i="1" s="1"/>
  <c r="W171" i="1"/>
  <c r="X171" i="1" s="1"/>
  <c r="W172" i="1"/>
  <c r="X172" i="1" s="1"/>
  <c r="W173" i="1"/>
  <c r="X173" i="1" s="1"/>
  <c r="W174" i="1"/>
  <c r="X174" i="1" s="1"/>
  <c r="W175" i="1"/>
  <c r="X175" i="1" s="1"/>
  <c r="W176" i="1"/>
  <c r="X176" i="1" s="1"/>
  <c r="W177" i="1"/>
  <c r="X177" i="1" s="1"/>
  <c r="W178" i="1"/>
  <c r="X178" i="1" s="1"/>
  <c r="W179" i="1"/>
  <c r="X179" i="1" s="1"/>
  <c r="W180" i="1"/>
  <c r="X180" i="1" s="1"/>
  <c r="W181" i="1"/>
  <c r="X181" i="1" s="1"/>
  <c r="W182" i="1"/>
  <c r="X182" i="1" s="1"/>
  <c r="W183" i="1"/>
  <c r="X183" i="1" s="1"/>
  <c r="W184" i="1"/>
  <c r="X184" i="1" s="1"/>
  <c r="W185" i="1"/>
  <c r="X185" i="1" s="1"/>
  <c r="W186" i="1"/>
  <c r="X186" i="1" s="1"/>
  <c r="W187" i="1"/>
  <c r="X187" i="1" s="1"/>
  <c r="W188" i="1"/>
  <c r="X188" i="1" s="1"/>
  <c r="W189" i="1"/>
  <c r="X189" i="1" s="1"/>
  <c r="W190" i="1"/>
  <c r="X190" i="1" s="1"/>
  <c r="W191" i="1"/>
  <c r="X191" i="1" s="1"/>
  <c r="W192" i="1"/>
  <c r="X192" i="1" s="1"/>
  <c r="W193" i="1"/>
  <c r="X193" i="1" s="1"/>
  <c r="W194" i="1"/>
  <c r="X194" i="1" s="1"/>
  <c r="W195" i="1"/>
  <c r="X195" i="1" s="1"/>
  <c r="W196" i="1"/>
  <c r="X196" i="1" s="1"/>
  <c r="W197" i="1"/>
  <c r="X197" i="1" s="1"/>
  <c r="W198" i="1"/>
  <c r="X198" i="1" s="1"/>
  <c r="W199" i="1"/>
  <c r="X199" i="1" s="1"/>
  <c r="W200" i="1"/>
  <c r="X200" i="1" s="1"/>
  <c r="W201" i="1"/>
  <c r="X201" i="1" s="1"/>
  <c r="W202" i="1"/>
  <c r="X202" i="1" s="1"/>
  <c r="W203" i="1"/>
  <c r="X203" i="1" s="1"/>
  <c r="W204" i="1"/>
  <c r="X204" i="1" s="1"/>
  <c r="W205" i="1"/>
  <c r="X205" i="1" s="1"/>
  <c r="W206" i="1"/>
  <c r="X206" i="1" s="1"/>
  <c r="W207" i="1"/>
  <c r="X207" i="1" s="1"/>
  <c r="W208" i="1"/>
  <c r="X208" i="1" s="1"/>
  <c r="W209" i="1"/>
  <c r="X209" i="1" s="1"/>
  <c r="W210" i="1"/>
  <c r="X210" i="1" s="1"/>
  <c r="W211" i="1"/>
  <c r="X211" i="1" s="1"/>
  <c r="W212" i="1"/>
  <c r="X212" i="1" s="1"/>
  <c r="W213" i="1"/>
  <c r="X213" i="1" s="1"/>
  <c r="W214" i="1"/>
  <c r="X214" i="1" s="1"/>
  <c r="W215" i="1"/>
  <c r="X215" i="1" s="1"/>
  <c r="W216" i="1"/>
  <c r="X216" i="1" s="1"/>
  <c r="W217" i="1"/>
  <c r="X217" i="1" s="1"/>
  <c r="W218" i="1"/>
  <c r="X218" i="1" s="1"/>
  <c r="W219" i="1"/>
  <c r="X219" i="1" s="1"/>
  <c r="W220" i="1"/>
  <c r="X220" i="1" s="1"/>
  <c r="W221" i="1"/>
  <c r="X221" i="1" s="1"/>
  <c r="W222" i="1"/>
  <c r="X222" i="1" s="1"/>
  <c r="W223" i="1"/>
  <c r="X223" i="1" s="1"/>
  <c r="W224" i="1"/>
  <c r="X224" i="1" s="1"/>
  <c r="W225" i="1"/>
  <c r="X225" i="1" s="1"/>
  <c r="W226" i="1"/>
  <c r="X226" i="1" s="1"/>
  <c r="W227" i="1"/>
  <c r="X227" i="1" s="1"/>
  <c r="W228" i="1"/>
  <c r="X228" i="1" s="1"/>
  <c r="W229" i="1"/>
  <c r="X229" i="1" s="1"/>
  <c r="W230" i="1"/>
  <c r="X230" i="1" s="1"/>
  <c r="W231" i="1"/>
  <c r="X231" i="1" s="1"/>
  <c r="W232" i="1"/>
  <c r="X232" i="1" s="1"/>
  <c r="W233" i="1"/>
  <c r="X233" i="1" s="1"/>
  <c r="W234" i="1"/>
  <c r="X234" i="1" s="1"/>
  <c r="W235" i="1"/>
  <c r="X235" i="1" s="1"/>
  <c r="W236" i="1"/>
  <c r="X236" i="1" s="1"/>
  <c r="W237" i="1"/>
  <c r="X237" i="1" s="1"/>
  <c r="W238" i="1"/>
  <c r="X238" i="1" s="1"/>
  <c r="W239" i="1"/>
  <c r="X239" i="1" s="1"/>
  <c r="W240" i="1"/>
  <c r="X240" i="1" s="1"/>
  <c r="W241" i="1"/>
  <c r="X241" i="1" s="1"/>
  <c r="W242" i="1"/>
  <c r="X242" i="1" s="1"/>
  <c r="W243" i="1"/>
  <c r="X243" i="1" s="1"/>
  <c r="W244" i="1"/>
  <c r="X244" i="1" s="1"/>
  <c r="W245" i="1"/>
  <c r="X245" i="1" s="1"/>
  <c r="W246" i="1"/>
  <c r="X246" i="1" s="1"/>
  <c r="W247" i="1"/>
  <c r="X247" i="1" s="1"/>
  <c r="W248" i="1"/>
  <c r="X248" i="1" s="1"/>
  <c r="W249" i="1"/>
  <c r="X249" i="1" s="1"/>
  <c r="W250" i="1"/>
  <c r="X250" i="1" s="1"/>
  <c r="W251" i="1"/>
  <c r="X251" i="1" s="1"/>
  <c r="W252" i="1"/>
  <c r="X252" i="1" s="1"/>
  <c r="W253" i="1"/>
  <c r="X253" i="1" s="1"/>
  <c r="W254" i="1"/>
  <c r="X254" i="1" s="1"/>
  <c r="W255" i="1"/>
  <c r="X255" i="1" s="1"/>
  <c r="W256" i="1"/>
  <c r="X256" i="1" s="1"/>
  <c r="W257" i="1"/>
  <c r="X257" i="1" s="1"/>
  <c r="W258" i="1"/>
  <c r="X258" i="1" s="1"/>
  <c r="W259" i="1"/>
  <c r="X259" i="1" s="1"/>
  <c r="W260" i="1"/>
  <c r="X260" i="1" s="1"/>
  <c r="W261" i="1"/>
  <c r="X261" i="1" s="1"/>
  <c r="W262" i="1"/>
  <c r="X262" i="1" s="1"/>
  <c r="W263" i="1"/>
  <c r="X263" i="1" s="1"/>
  <c r="W264" i="1"/>
  <c r="X264" i="1" s="1"/>
  <c r="W265" i="1"/>
  <c r="X265" i="1" s="1"/>
  <c r="W266" i="1"/>
  <c r="X266" i="1" s="1"/>
  <c r="W267" i="1"/>
  <c r="X267" i="1" s="1"/>
  <c r="W268" i="1"/>
  <c r="X268" i="1" s="1"/>
  <c r="W269" i="1"/>
  <c r="X269" i="1" s="1"/>
  <c r="W270" i="1"/>
  <c r="X270" i="1" s="1"/>
  <c r="W271" i="1"/>
  <c r="X271" i="1" s="1"/>
  <c r="W272" i="1"/>
  <c r="X272" i="1" s="1"/>
  <c r="W273" i="1"/>
  <c r="X273" i="1" s="1"/>
  <c r="W274" i="1"/>
  <c r="X274" i="1" s="1"/>
  <c r="W275" i="1"/>
  <c r="X275" i="1" s="1"/>
  <c r="W276" i="1"/>
  <c r="X276" i="1" s="1"/>
  <c r="W277" i="1"/>
  <c r="X277" i="1" s="1"/>
  <c r="W278" i="1"/>
  <c r="X278" i="1" s="1"/>
  <c r="W279" i="1"/>
  <c r="X279" i="1" s="1"/>
  <c r="W280" i="1"/>
  <c r="X280" i="1" s="1"/>
  <c r="W281" i="1"/>
  <c r="X281" i="1" s="1"/>
  <c r="W282" i="1"/>
  <c r="X282" i="1" s="1"/>
  <c r="W283" i="1"/>
  <c r="X283" i="1" s="1"/>
  <c r="W284" i="1"/>
  <c r="X284" i="1" s="1"/>
  <c r="W285" i="1"/>
  <c r="X285" i="1" s="1"/>
  <c r="W286" i="1"/>
  <c r="X286" i="1" s="1"/>
  <c r="W287" i="1"/>
  <c r="X287" i="1" s="1"/>
  <c r="W288" i="1"/>
  <c r="X288" i="1" s="1"/>
  <c r="W289" i="1"/>
  <c r="X289" i="1" s="1"/>
  <c r="W290" i="1"/>
  <c r="X290" i="1" s="1"/>
  <c r="W291" i="1"/>
  <c r="X291" i="1" s="1"/>
  <c r="W292" i="1"/>
  <c r="X292" i="1" s="1"/>
  <c r="W293" i="1"/>
  <c r="X293" i="1" s="1"/>
  <c r="W294" i="1"/>
  <c r="X294" i="1" s="1"/>
  <c r="W295" i="1"/>
  <c r="X295" i="1" s="1"/>
  <c r="W296" i="1"/>
  <c r="X296" i="1" s="1"/>
  <c r="W297" i="1"/>
  <c r="X297" i="1" s="1"/>
  <c r="W298" i="1"/>
  <c r="X298" i="1" s="1"/>
  <c r="W299" i="1"/>
  <c r="X299" i="1" s="1"/>
  <c r="W300" i="1"/>
  <c r="X300" i="1" s="1"/>
  <c r="W301" i="1"/>
  <c r="X301" i="1" s="1"/>
  <c r="W302" i="1"/>
  <c r="X302" i="1" s="1"/>
  <c r="W303" i="1"/>
  <c r="X303" i="1" s="1"/>
  <c r="W304" i="1"/>
  <c r="X304" i="1" s="1"/>
  <c r="W305" i="1"/>
  <c r="X305" i="1" s="1"/>
  <c r="W306" i="1"/>
  <c r="X306" i="1" s="1"/>
  <c r="W307" i="1"/>
  <c r="X307" i="1" s="1"/>
  <c r="W308" i="1"/>
  <c r="X308" i="1" s="1"/>
  <c r="W309" i="1"/>
  <c r="X309" i="1" s="1"/>
  <c r="W310" i="1"/>
  <c r="X310" i="1" s="1"/>
  <c r="W311" i="1"/>
  <c r="X311" i="1" s="1"/>
  <c r="W312" i="1"/>
  <c r="X312" i="1" s="1"/>
  <c r="W313" i="1"/>
  <c r="X313" i="1" s="1"/>
  <c r="W314" i="1"/>
  <c r="X314" i="1" s="1"/>
  <c r="W315" i="1"/>
  <c r="X315" i="1" s="1"/>
  <c r="W316" i="1"/>
  <c r="X316" i="1" s="1"/>
  <c r="W317" i="1"/>
  <c r="X317" i="1" s="1"/>
  <c r="W318" i="1"/>
  <c r="X318" i="1" s="1"/>
  <c r="W319" i="1"/>
  <c r="X319" i="1" s="1"/>
  <c r="W320" i="1"/>
  <c r="X320" i="1" s="1"/>
  <c r="W321" i="1"/>
  <c r="X321" i="1" s="1"/>
  <c r="W322" i="1"/>
  <c r="X322" i="1" s="1"/>
  <c r="W323" i="1"/>
  <c r="X323" i="1" s="1"/>
  <c r="W324" i="1"/>
  <c r="X324" i="1" s="1"/>
  <c r="W325" i="1"/>
  <c r="X325" i="1" s="1"/>
  <c r="W326" i="1"/>
  <c r="X326" i="1" s="1"/>
  <c r="W327" i="1"/>
  <c r="X327" i="1" s="1"/>
  <c r="W328" i="1"/>
  <c r="X328" i="1" s="1"/>
  <c r="W329" i="1"/>
  <c r="X329" i="1" s="1"/>
  <c r="W330" i="1"/>
  <c r="X330" i="1" s="1"/>
  <c r="W331" i="1"/>
  <c r="X331" i="1" s="1"/>
  <c r="W332" i="1"/>
  <c r="X332" i="1" s="1"/>
  <c r="W333" i="1"/>
  <c r="X333" i="1" s="1"/>
  <c r="W334" i="1"/>
  <c r="X334" i="1" s="1"/>
  <c r="W335" i="1"/>
  <c r="X335" i="1" s="1"/>
  <c r="W336" i="1"/>
  <c r="X336" i="1" s="1"/>
  <c r="W337" i="1"/>
  <c r="X337" i="1" s="1"/>
  <c r="W338" i="1"/>
  <c r="X338" i="1" s="1"/>
  <c r="W339" i="1"/>
  <c r="X339" i="1" s="1"/>
  <c r="W340" i="1"/>
  <c r="X340" i="1" s="1"/>
  <c r="W341" i="1"/>
  <c r="X341" i="1" s="1"/>
  <c r="W342" i="1"/>
  <c r="X342" i="1" s="1"/>
  <c r="W343" i="1"/>
  <c r="X343" i="1" s="1"/>
  <c r="W344" i="1"/>
  <c r="X344" i="1" s="1"/>
  <c r="W345" i="1"/>
  <c r="X345" i="1" s="1"/>
  <c r="W346" i="1"/>
  <c r="X346" i="1" s="1"/>
  <c r="W347" i="1"/>
  <c r="X347" i="1" s="1"/>
  <c r="W348" i="1"/>
  <c r="X348" i="1" s="1"/>
  <c r="W349" i="1"/>
  <c r="X349" i="1" s="1"/>
  <c r="W350" i="1"/>
  <c r="X350" i="1" s="1"/>
  <c r="W351" i="1"/>
  <c r="X351" i="1" s="1"/>
  <c r="W352" i="1"/>
  <c r="X352" i="1" s="1"/>
  <c r="W353" i="1"/>
  <c r="X353" i="1" s="1"/>
  <c r="W354" i="1"/>
  <c r="X354" i="1" s="1"/>
  <c r="W355" i="1"/>
  <c r="X355" i="1" s="1"/>
  <c r="W356" i="1"/>
  <c r="X356" i="1" s="1"/>
  <c r="W357" i="1"/>
  <c r="X357" i="1" s="1"/>
  <c r="W358" i="1"/>
  <c r="X358" i="1" s="1"/>
  <c r="W359" i="1"/>
  <c r="X359" i="1" s="1"/>
  <c r="W360" i="1"/>
  <c r="X360" i="1" s="1"/>
  <c r="W361" i="1"/>
  <c r="X361" i="1" s="1"/>
  <c r="W362" i="1"/>
  <c r="X362" i="1" s="1"/>
  <c r="W363" i="1"/>
  <c r="X363" i="1" s="1"/>
  <c r="W364" i="1"/>
  <c r="X364" i="1" s="1"/>
  <c r="W365" i="1"/>
  <c r="X365" i="1" s="1"/>
  <c r="W366" i="1"/>
  <c r="X366" i="1" s="1"/>
  <c r="W367" i="1"/>
  <c r="X367" i="1" s="1"/>
  <c r="W368" i="1"/>
  <c r="X368" i="1" s="1"/>
  <c r="W369" i="1"/>
  <c r="X369" i="1" s="1"/>
  <c r="W370" i="1"/>
  <c r="X370" i="1" s="1"/>
  <c r="W371" i="1"/>
  <c r="X371" i="1" s="1"/>
  <c r="W372" i="1"/>
  <c r="X372" i="1" s="1"/>
  <c r="W373" i="1"/>
  <c r="X373" i="1" s="1"/>
  <c r="W374" i="1"/>
  <c r="X374" i="1" s="1"/>
  <c r="W375" i="1"/>
  <c r="X375" i="1" s="1"/>
  <c r="W376" i="1"/>
  <c r="X376" i="1" s="1"/>
  <c r="W377" i="1"/>
  <c r="X377" i="1" s="1"/>
  <c r="W378" i="1"/>
  <c r="X378" i="1" s="1"/>
  <c r="W379" i="1"/>
  <c r="X379" i="1" s="1"/>
  <c r="W380" i="1"/>
  <c r="X380" i="1" s="1"/>
  <c r="W381" i="1"/>
  <c r="X381" i="1" s="1"/>
  <c r="W382" i="1"/>
  <c r="X382" i="1" s="1"/>
  <c r="W383" i="1"/>
  <c r="X383" i="1" s="1"/>
  <c r="W384" i="1"/>
  <c r="X384" i="1" s="1"/>
  <c r="W385" i="1"/>
  <c r="X385" i="1" s="1"/>
  <c r="W386" i="1"/>
  <c r="X386" i="1" s="1"/>
  <c r="W387" i="1"/>
  <c r="X387" i="1" s="1"/>
  <c r="W388" i="1"/>
  <c r="X388" i="1" s="1"/>
  <c r="W389" i="1"/>
  <c r="X389" i="1" s="1"/>
  <c r="W390" i="1"/>
  <c r="X390" i="1" s="1"/>
  <c r="W391" i="1"/>
  <c r="X391" i="1" s="1"/>
  <c r="W392" i="1"/>
  <c r="X392" i="1" s="1"/>
  <c r="W393" i="1"/>
  <c r="X393" i="1" s="1"/>
  <c r="W394" i="1"/>
  <c r="X394" i="1" s="1"/>
  <c r="W395" i="1"/>
  <c r="X395" i="1" s="1"/>
  <c r="W396" i="1"/>
  <c r="X396" i="1" s="1"/>
  <c r="W397" i="1"/>
  <c r="X397" i="1" s="1"/>
  <c r="W398" i="1"/>
  <c r="X398" i="1" s="1"/>
  <c r="W399" i="1"/>
  <c r="X399" i="1" s="1"/>
  <c r="W400" i="1"/>
  <c r="X400" i="1" s="1"/>
  <c r="W401" i="1"/>
  <c r="X401" i="1" s="1"/>
  <c r="W402" i="1"/>
  <c r="X402" i="1" s="1"/>
  <c r="W403" i="1"/>
  <c r="X403" i="1" s="1"/>
  <c r="W404" i="1"/>
  <c r="X404" i="1" s="1"/>
  <c r="W405" i="1"/>
  <c r="X405" i="1" s="1"/>
  <c r="W406" i="1"/>
  <c r="X406" i="1" s="1"/>
  <c r="W407" i="1"/>
  <c r="X407" i="1" s="1"/>
  <c r="W408" i="1"/>
  <c r="X408" i="1" s="1"/>
  <c r="W409" i="1"/>
  <c r="X409" i="1" s="1"/>
  <c r="W410" i="1"/>
  <c r="X410" i="1" s="1"/>
  <c r="W411" i="1"/>
  <c r="X411" i="1" s="1"/>
  <c r="W412" i="1"/>
  <c r="X412" i="1" s="1"/>
  <c r="W413" i="1"/>
  <c r="X413" i="1" s="1"/>
  <c r="W414" i="1"/>
  <c r="X414" i="1" s="1"/>
  <c r="W415" i="1"/>
  <c r="X415" i="1" s="1"/>
  <c r="W416" i="1"/>
  <c r="X416" i="1" s="1"/>
  <c r="W417" i="1"/>
  <c r="X417" i="1" s="1"/>
  <c r="W418" i="1"/>
  <c r="X418" i="1" s="1"/>
  <c r="W419" i="1"/>
  <c r="X419" i="1" s="1"/>
  <c r="W420" i="1"/>
  <c r="X420" i="1" s="1"/>
  <c r="W421" i="1"/>
  <c r="X421" i="1" s="1"/>
  <c r="W422" i="1"/>
  <c r="X422" i="1" s="1"/>
  <c r="W423" i="1"/>
  <c r="X423" i="1" s="1"/>
  <c r="W424" i="1"/>
  <c r="X424" i="1" s="1"/>
  <c r="W425" i="1"/>
  <c r="X425" i="1" s="1"/>
  <c r="W426" i="1"/>
  <c r="X426" i="1" s="1"/>
  <c r="W427" i="1"/>
  <c r="X427" i="1" s="1"/>
  <c r="W428" i="1"/>
  <c r="X428" i="1" s="1"/>
  <c r="W429" i="1"/>
  <c r="X429" i="1" s="1"/>
  <c r="W430" i="1"/>
  <c r="X430" i="1" s="1"/>
  <c r="W431" i="1"/>
  <c r="X431" i="1" s="1"/>
  <c r="W432" i="1"/>
  <c r="X432" i="1" s="1"/>
  <c r="W433" i="1"/>
  <c r="X433" i="1" s="1"/>
  <c r="W434" i="1"/>
  <c r="X434" i="1" s="1"/>
  <c r="W435" i="1"/>
  <c r="X435" i="1" s="1"/>
  <c r="W436" i="1"/>
  <c r="X436" i="1" s="1"/>
  <c r="W437" i="1"/>
  <c r="X437" i="1" s="1"/>
  <c r="W438" i="1"/>
  <c r="X438" i="1" s="1"/>
  <c r="W439" i="1"/>
  <c r="X439" i="1" s="1"/>
  <c r="W440" i="1"/>
  <c r="X440" i="1" s="1"/>
  <c r="W441" i="1"/>
  <c r="X441" i="1" s="1"/>
  <c r="W442" i="1"/>
  <c r="X442" i="1" s="1"/>
  <c r="W443" i="1"/>
  <c r="X443" i="1" s="1"/>
  <c r="W444" i="1"/>
  <c r="X444" i="1" s="1"/>
  <c r="W445" i="1"/>
  <c r="X445" i="1" s="1"/>
  <c r="W446" i="1"/>
  <c r="X446" i="1" s="1"/>
  <c r="W447" i="1"/>
  <c r="X447" i="1" s="1"/>
  <c r="W448" i="1"/>
  <c r="X448" i="1" s="1"/>
  <c r="W449" i="1"/>
  <c r="X449" i="1" s="1"/>
  <c r="W450" i="1"/>
  <c r="X450" i="1" s="1"/>
  <c r="W451" i="1"/>
  <c r="X451" i="1" s="1"/>
  <c r="W452" i="1"/>
  <c r="X452" i="1" s="1"/>
  <c r="W453" i="1"/>
  <c r="X453" i="1" s="1"/>
  <c r="W454" i="1"/>
  <c r="X454" i="1" s="1"/>
  <c r="W455" i="1"/>
  <c r="X455" i="1" s="1"/>
  <c r="W456" i="1"/>
  <c r="X456" i="1" s="1"/>
  <c r="W457" i="1"/>
  <c r="X457" i="1" s="1"/>
  <c r="W458" i="1"/>
  <c r="X458" i="1" s="1"/>
  <c r="W459" i="1"/>
  <c r="X459" i="1" s="1"/>
  <c r="W460" i="1"/>
  <c r="X460" i="1" s="1"/>
  <c r="W461" i="1"/>
  <c r="X461" i="1" s="1"/>
  <c r="W462" i="1"/>
  <c r="X462" i="1" s="1"/>
  <c r="W463" i="1"/>
  <c r="X463" i="1" s="1"/>
  <c r="W464" i="1"/>
  <c r="X464" i="1" s="1"/>
  <c r="W465" i="1"/>
  <c r="X465" i="1" s="1"/>
  <c r="W466" i="1"/>
  <c r="X466" i="1" s="1"/>
  <c r="W467" i="1"/>
  <c r="X467" i="1" s="1"/>
  <c r="W468" i="1"/>
  <c r="X468" i="1" s="1"/>
  <c r="W469" i="1"/>
  <c r="X469" i="1" s="1"/>
  <c r="W470" i="1"/>
  <c r="X470" i="1" s="1"/>
  <c r="W471" i="1"/>
  <c r="X471" i="1" s="1"/>
  <c r="W472" i="1"/>
  <c r="X472" i="1" s="1"/>
  <c r="W473" i="1"/>
  <c r="X473" i="1" s="1"/>
  <c r="W474" i="1"/>
  <c r="X474" i="1" s="1"/>
  <c r="W475" i="1"/>
  <c r="X475" i="1" s="1"/>
  <c r="W476" i="1"/>
  <c r="X476" i="1" s="1"/>
  <c r="W477" i="1"/>
  <c r="X477" i="1" s="1"/>
  <c r="W478" i="1"/>
  <c r="X478" i="1" s="1"/>
  <c r="W479" i="1"/>
  <c r="X479" i="1" s="1"/>
  <c r="W480" i="1"/>
  <c r="X480" i="1" s="1"/>
  <c r="W481" i="1"/>
  <c r="X481" i="1" s="1"/>
  <c r="W482" i="1"/>
  <c r="X482" i="1" s="1"/>
  <c r="W483" i="1"/>
  <c r="X483" i="1" s="1"/>
  <c r="W484" i="1"/>
  <c r="X484" i="1" s="1"/>
  <c r="W485" i="1"/>
  <c r="X485" i="1" s="1"/>
  <c r="W486" i="1"/>
  <c r="X486" i="1" s="1"/>
  <c r="W487" i="1"/>
  <c r="X487" i="1" s="1"/>
  <c r="W488" i="1"/>
  <c r="X488" i="1" s="1"/>
  <c r="W489" i="1"/>
  <c r="X489" i="1" s="1"/>
  <c r="W490" i="1"/>
  <c r="X490" i="1" s="1"/>
  <c r="W491" i="1"/>
  <c r="X491" i="1" s="1"/>
  <c r="W492" i="1"/>
  <c r="X492" i="1" s="1"/>
  <c r="W493" i="1"/>
  <c r="X493" i="1" s="1"/>
  <c r="W494" i="1"/>
  <c r="X494" i="1" s="1"/>
  <c r="W495" i="1"/>
  <c r="X495" i="1" s="1"/>
  <c r="W496" i="1"/>
  <c r="X496" i="1" s="1"/>
  <c r="W497" i="1"/>
  <c r="X497" i="1" s="1"/>
  <c r="W498" i="1"/>
  <c r="X498" i="1" s="1"/>
  <c r="W499" i="1"/>
  <c r="X499" i="1" s="1"/>
  <c r="W500" i="1"/>
  <c r="X500" i="1" s="1"/>
  <c r="W501" i="1"/>
  <c r="X501" i="1" s="1"/>
  <c r="W502" i="1"/>
  <c r="X502" i="1" s="1"/>
  <c r="W503" i="1"/>
  <c r="X503" i="1" s="1"/>
  <c r="W504" i="1"/>
  <c r="X504" i="1" s="1"/>
  <c r="W505" i="1"/>
  <c r="X505" i="1" s="1"/>
  <c r="W506" i="1"/>
  <c r="X506" i="1" s="1"/>
  <c r="W507" i="1"/>
  <c r="X507" i="1" s="1"/>
  <c r="W508" i="1"/>
  <c r="X508" i="1" s="1"/>
  <c r="W509" i="1"/>
  <c r="X509" i="1" s="1"/>
  <c r="W510" i="1"/>
  <c r="X510" i="1" s="1"/>
  <c r="W511" i="1"/>
  <c r="X511" i="1" s="1"/>
  <c r="W512" i="1"/>
  <c r="X512" i="1" s="1"/>
  <c r="W513" i="1"/>
  <c r="X513" i="1" s="1"/>
  <c r="W514" i="1"/>
  <c r="X514" i="1" s="1"/>
  <c r="W515" i="1"/>
  <c r="X515" i="1" s="1"/>
  <c r="W516" i="1"/>
  <c r="X516" i="1" s="1"/>
  <c r="W517" i="1"/>
  <c r="X517" i="1" s="1"/>
  <c r="W518" i="1"/>
  <c r="X518" i="1" s="1"/>
  <c r="W519" i="1"/>
  <c r="X519" i="1" s="1"/>
  <c r="W520" i="1"/>
  <c r="X520" i="1" s="1"/>
  <c r="W521" i="1"/>
  <c r="X521" i="1" s="1"/>
  <c r="W522" i="1"/>
  <c r="X522" i="1" s="1"/>
  <c r="W523" i="1"/>
  <c r="X523" i="1" s="1"/>
  <c r="W524" i="1"/>
  <c r="X524" i="1" s="1"/>
  <c r="W525" i="1"/>
  <c r="X525" i="1" s="1"/>
  <c r="W526" i="1"/>
  <c r="X526" i="1" s="1"/>
  <c r="W527" i="1"/>
  <c r="X527" i="1" s="1"/>
  <c r="W528" i="1"/>
  <c r="X528" i="1" s="1"/>
  <c r="W529" i="1"/>
  <c r="X529" i="1" s="1"/>
  <c r="W530" i="1"/>
  <c r="X530" i="1" s="1"/>
  <c r="W531" i="1"/>
  <c r="X531" i="1" s="1"/>
  <c r="W532" i="1"/>
  <c r="X532" i="1" s="1"/>
  <c r="W533" i="1"/>
  <c r="X533" i="1" s="1"/>
  <c r="W534" i="1"/>
  <c r="X534" i="1" s="1"/>
  <c r="W535" i="1"/>
  <c r="X535" i="1" s="1"/>
  <c r="W536" i="1"/>
  <c r="X536" i="1" s="1"/>
  <c r="W537" i="1"/>
  <c r="X537" i="1" s="1"/>
  <c r="W538" i="1"/>
  <c r="X538" i="1" s="1"/>
  <c r="W539" i="1"/>
  <c r="X539" i="1" s="1"/>
  <c r="W540" i="1"/>
  <c r="X540" i="1" s="1"/>
  <c r="W541" i="1"/>
  <c r="X541" i="1" s="1"/>
  <c r="W542" i="1"/>
  <c r="X542" i="1" s="1"/>
  <c r="W543" i="1"/>
  <c r="X543" i="1" s="1"/>
  <c r="W544" i="1"/>
  <c r="X544" i="1" s="1"/>
  <c r="W545" i="1"/>
  <c r="X545" i="1" s="1"/>
  <c r="W546" i="1"/>
  <c r="X546" i="1" s="1"/>
  <c r="W547" i="1"/>
  <c r="X547" i="1" s="1"/>
  <c r="W548" i="1"/>
  <c r="X548" i="1" s="1"/>
  <c r="W549" i="1"/>
  <c r="X549" i="1" s="1"/>
  <c r="W550" i="1"/>
  <c r="X550" i="1" s="1"/>
  <c r="W551" i="1"/>
  <c r="X551" i="1" s="1"/>
  <c r="W552" i="1"/>
  <c r="X552" i="1" s="1"/>
  <c r="W553" i="1"/>
  <c r="X553" i="1" s="1"/>
  <c r="W554" i="1"/>
  <c r="X554" i="1" s="1"/>
  <c r="W555" i="1"/>
  <c r="X555" i="1" s="1"/>
  <c r="W556" i="1"/>
  <c r="X556" i="1" s="1"/>
  <c r="W557" i="1"/>
  <c r="X557" i="1" s="1"/>
  <c r="W558" i="1"/>
  <c r="X558" i="1" s="1"/>
  <c r="W559" i="1"/>
  <c r="X559" i="1" s="1"/>
  <c r="W560" i="1"/>
  <c r="X560" i="1" s="1"/>
  <c r="W561" i="1"/>
  <c r="X561" i="1" s="1"/>
  <c r="W562" i="1"/>
  <c r="X562" i="1" s="1"/>
  <c r="W563" i="1"/>
  <c r="X563" i="1" s="1"/>
  <c r="W564" i="1"/>
  <c r="X564" i="1" s="1"/>
  <c r="W565" i="1"/>
  <c r="X565" i="1" s="1"/>
  <c r="W566" i="1"/>
  <c r="X566" i="1" s="1"/>
  <c r="W567" i="1"/>
  <c r="X567" i="1" s="1"/>
  <c r="W568" i="1"/>
  <c r="X568" i="1" s="1"/>
  <c r="W569" i="1"/>
  <c r="X569" i="1" s="1"/>
  <c r="W570" i="1"/>
  <c r="X570" i="1" s="1"/>
  <c r="W571" i="1"/>
  <c r="X571" i="1" s="1"/>
  <c r="W572" i="1"/>
  <c r="X572" i="1" s="1"/>
  <c r="W573" i="1"/>
  <c r="X573" i="1" s="1"/>
  <c r="W574" i="1"/>
  <c r="X574" i="1" s="1"/>
  <c r="W575" i="1"/>
  <c r="X575" i="1" s="1"/>
  <c r="W576" i="1"/>
  <c r="X576" i="1" s="1"/>
  <c r="W577" i="1"/>
  <c r="X577" i="1" s="1"/>
  <c r="W578" i="1"/>
  <c r="X578" i="1" s="1"/>
  <c r="W579" i="1"/>
  <c r="X579" i="1" s="1"/>
  <c r="W580" i="1"/>
  <c r="X580" i="1" s="1"/>
  <c r="W581" i="1"/>
  <c r="X581" i="1" s="1"/>
  <c r="W582" i="1"/>
  <c r="X582" i="1" s="1"/>
  <c r="W583" i="1"/>
  <c r="X583" i="1" s="1"/>
  <c r="W584" i="1"/>
  <c r="X584" i="1" s="1"/>
  <c r="W585" i="1"/>
  <c r="X585" i="1" s="1"/>
  <c r="W586" i="1"/>
  <c r="X586" i="1" s="1"/>
  <c r="W587" i="1"/>
  <c r="X587" i="1" s="1"/>
  <c r="W588" i="1"/>
  <c r="X588" i="1" s="1"/>
  <c r="W589" i="1"/>
  <c r="X589" i="1" s="1"/>
  <c r="W590" i="1"/>
  <c r="X590" i="1" s="1"/>
  <c r="W591" i="1"/>
  <c r="X591" i="1" s="1"/>
  <c r="W592" i="1"/>
  <c r="X592" i="1" s="1"/>
  <c r="W593" i="1"/>
  <c r="X593" i="1" s="1"/>
  <c r="W594" i="1"/>
  <c r="X594" i="1" s="1"/>
  <c r="W595" i="1"/>
  <c r="X595" i="1" s="1"/>
  <c r="W596" i="1"/>
  <c r="X596" i="1" s="1"/>
  <c r="W597" i="1"/>
  <c r="X597" i="1" s="1"/>
  <c r="W598" i="1"/>
  <c r="X598" i="1" s="1"/>
  <c r="W599" i="1"/>
  <c r="X599" i="1" s="1"/>
  <c r="W600" i="1"/>
  <c r="X600" i="1" s="1"/>
  <c r="W601" i="1"/>
  <c r="X601" i="1" s="1"/>
  <c r="W602" i="1"/>
  <c r="X602" i="1" s="1"/>
  <c r="W603" i="1"/>
  <c r="X603" i="1" s="1"/>
  <c r="W604" i="1"/>
  <c r="X604" i="1" s="1"/>
  <c r="W605" i="1"/>
  <c r="X605" i="1" s="1"/>
  <c r="W606" i="1"/>
  <c r="X606" i="1" s="1"/>
  <c r="W607" i="1"/>
  <c r="X607" i="1" s="1"/>
  <c r="W608" i="1"/>
  <c r="X608" i="1" s="1"/>
  <c r="W609" i="1"/>
  <c r="X609" i="1" s="1"/>
  <c r="W610" i="1"/>
  <c r="X610" i="1" s="1"/>
  <c r="W611" i="1"/>
  <c r="X611" i="1" s="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Q2" i="1"/>
  <c r="R2" i="1" s="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R111" i="1" s="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1" i="1"/>
  <c r="R141" i="1" s="1"/>
  <c r="Q142" i="1"/>
  <c r="R142" i="1" s="1"/>
  <c r="Q143" i="1"/>
  <c r="R143" i="1" s="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R175" i="1" s="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Q610" i="1"/>
  <c r="R610" i="1" s="1"/>
  <c r="Q611" i="1"/>
  <c r="R611" i="1" s="1"/>
  <c r="M611" i="1" a="1"/>
  <c r="M611" i="1" s="1"/>
  <c r="L611" i="1"/>
  <c r="M610" i="1" a="1"/>
  <c r="M610" i="1" s="1"/>
  <c r="L610" i="1"/>
  <c r="M609" i="1" a="1"/>
  <c r="M609" i="1" s="1"/>
  <c r="L609" i="1"/>
  <c r="M608" i="1" a="1"/>
  <c r="M608" i="1" s="1"/>
  <c r="L608" i="1"/>
  <c r="M607" i="1" a="1"/>
  <c r="M607" i="1" s="1"/>
  <c r="L607" i="1"/>
  <c r="M606" i="1" a="1"/>
  <c r="M606" i="1" s="1"/>
  <c r="L606" i="1"/>
  <c r="M605" i="1" a="1"/>
  <c r="M605" i="1" s="1"/>
  <c r="L605" i="1"/>
  <c r="M604" i="1" a="1"/>
  <c r="M604" i="1" s="1"/>
  <c r="L604" i="1"/>
  <c r="M603" i="1" a="1"/>
  <c r="M603" i="1" s="1"/>
  <c r="L603" i="1"/>
  <c r="M602" i="1" a="1"/>
  <c r="M602" i="1" s="1"/>
  <c r="L602" i="1"/>
  <c r="M601" i="1" a="1"/>
  <c r="M601" i="1" s="1"/>
  <c r="L601" i="1"/>
  <c r="M600" i="1" a="1"/>
  <c r="M600" i="1" s="1"/>
  <c r="L600" i="1"/>
  <c r="M599" i="1" a="1"/>
  <c r="M599" i="1" s="1"/>
  <c r="L599" i="1"/>
  <c r="M598" i="1" a="1"/>
  <c r="M598" i="1" s="1"/>
  <c r="L598" i="1"/>
  <c r="M597" i="1" a="1"/>
  <c r="M597" i="1" s="1"/>
  <c r="L597" i="1"/>
  <c r="M596" i="1" a="1"/>
  <c r="M596" i="1" s="1"/>
  <c r="L596" i="1"/>
  <c r="M595" i="1" a="1"/>
  <c r="M595" i="1" s="1"/>
  <c r="L595" i="1"/>
  <c r="M594" i="1" a="1"/>
  <c r="M594" i="1" s="1"/>
  <c r="L594" i="1"/>
  <c r="M593" i="1" a="1"/>
  <c r="M593" i="1" s="1"/>
  <c r="L593" i="1"/>
  <c r="M592" i="1" a="1"/>
  <c r="M592" i="1" s="1"/>
  <c r="L592" i="1"/>
  <c r="M591" i="1" a="1"/>
  <c r="M591" i="1" s="1"/>
  <c r="L591" i="1"/>
  <c r="M590" i="1" a="1"/>
  <c r="M590" i="1" s="1"/>
  <c r="L590" i="1"/>
  <c r="M589" i="1" a="1"/>
  <c r="M589" i="1" s="1"/>
  <c r="L589" i="1"/>
  <c r="M588" i="1" a="1"/>
  <c r="M588" i="1" s="1"/>
  <c r="L588" i="1"/>
  <c r="M587" i="1" a="1"/>
  <c r="M587" i="1" s="1"/>
  <c r="L587" i="1"/>
  <c r="M586" i="1" a="1"/>
  <c r="M586" i="1" s="1"/>
  <c r="L586" i="1"/>
  <c r="M585" i="1" a="1"/>
  <c r="M585" i="1" s="1"/>
  <c r="L585" i="1"/>
  <c r="M584" i="1" a="1"/>
  <c r="M584" i="1" s="1"/>
  <c r="L584" i="1"/>
  <c r="M583" i="1" a="1"/>
  <c r="M583" i="1" s="1"/>
  <c r="L583" i="1"/>
  <c r="M582" i="1" a="1"/>
  <c r="M582" i="1" s="1"/>
  <c r="L582" i="1"/>
  <c r="M581" i="1" a="1"/>
  <c r="M581" i="1" s="1"/>
  <c r="L581" i="1"/>
  <c r="M580" i="1" a="1"/>
  <c r="M580" i="1" s="1"/>
  <c r="L580" i="1"/>
  <c r="M579" i="1" a="1"/>
  <c r="M579" i="1" s="1"/>
  <c r="L579" i="1"/>
  <c r="M578" i="1" a="1"/>
  <c r="M578" i="1" s="1"/>
  <c r="L578" i="1"/>
  <c r="M577" i="1" a="1"/>
  <c r="M577" i="1" s="1"/>
  <c r="L577" i="1"/>
  <c r="M576" i="1" a="1"/>
  <c r="M576" i="1" s="1"/>
  <c r="L576" i="1"/>
  <c r="M575" i="1" a="1"/>
  <c r="M575" i="1" s="1"/>
  <c r="L575" i="1"/>
  <c r="M574" i="1" a="1"/>
  <c r="M574" i="1" s="1"/>
  <c r="L574" i="1"/>
  <c r="M573" i="1" a="1"/>
  <c r="M573" i="1" s="1"/>
  <c r="L573" i="1"/>
  <c r="M572" i="1" a="1"/>
  <c r="M572" i="1" s="1"/>
  <c r="L572" i="1"/>
  <c r="M571" i="1" a="1"/>
  <c r="M571" i="1" s="1"/>
  <c r="L571" i="1"/>
  <c r="M570" i="1" a="1"/>
  <c r="M570" i="1" s="1"/>
  <c r="L570" i="1"/>
  <c r="M569" i="1" a="1"/>
  <c r="M569" i="1" s="1"/>
  <c r="L569" i="1"/>
  <c r="M568" i="1" a="1"/>
  <c r="M568" i="1" s="1"/>
  <c r="L568" i="1"/>
  <c r="M567" i="1" a="1"/>
  <c r="M567" i="1" s="1"/>
  <c r="L567" i="1"/>
  <c r="M566" i="1" a="1"/>
  <c r="M566" i="1" s="1"/>
  <c r="L566" i="1"/>
  <c r="M565" i="1" a="1"/>
  <c r="M565" i="1" s="1"/>
  <c r="L565" i="1"/>
  <c r="M564" i="1" a="1"/>
  <c r="M564" i="1" s="1"/>
  <c r="L564" i="1"/>
  <c r="M563" i="1" a="1"/>
  <c r="M563" i="1" s="1"/>
  <c r="L563" i="1"/>
  <c r="M562" i="1" a="1"/>
  <c r="M562" i="1" s="1"/>
  <c r="L562" i="1"/>
  <c r="M561" i="1" a="1"/>
  <c r="M561" i="1" s="1"/>
  <c r="L561" i="1"/>
  <c r="M560" i="1" a="1"/>
  <c r="M560" i="1" s="1"/>
  <c r="L560" i="1"/>
  <c r="M559" i="1" a="1"/>
  <c r="M559" i="1" s="1"/>
  <c r="L559" i="1"/>
  <c r="M558" i="1" a="1"/>
  <c r="M558" i="1" s="1"/>
  <c r="L558" i="1"/>
  <c r="M557" i="1" a="1"/>
  <c r="M557" i="1" s="1"/>
  <c r="L557" i="1"/>
  <c r="M556" i="1" a="1"/>
  <c r="M556" i="1" s="1"/>
  <c r="L556" i="1"/>
  <c r="M555" i="1" a="1"/>
  <c r="M555" i="1" s="1"/>
  <c r="L555" i="1"/>
  <c r="M554" i="1" a="1"/>
  <c r="M554" i="1" s="1"/>
  <c r="L554" i="1"/>
  <c r="M553" i="1" a="1"/>
  <c r="M553" i="1" s="1"/>
  <c r="L553" i="1"/>
  <c r="M552" i="1" a="1"/>
  <c r="M552" i="1" s="1"/>
  <c r="L552" i="1"/>
  <c r="M551" i="1" a="1"/>
  <c r="M551" i="1" s="1"/>
  <c r="L551" i="1"/>
  <c r="M550" i="1" a="1"/>
  <c r="M550" i="1" s="1"/>
  <c r="L550" i="1"/>
  <c r="M549" i="1" a="1"/>
  <c r="M549" i="1" s="1"/>
  <c r="L549" i="1"/>
  <c r="M548" i="1" a="1"/>
  <c r="M548" i="1" s="1"/>
  <c r="L548" i="1"/>
  <c r="M547" i="1" a="1"/>
  <c r="M547" i="1" s="1"/>
  <c r="L547" i="1"/>
  <c r="M546" i="1" a="1"/>
  <c r="M546" i="1" s="1"/>
  <c r="L546" i="1"/>
  <c r="M545" i="1" a="1"/>
  <c r="M545" i="1" s="1"/>
  <c r="L545" i="1"/>
  <c r="M544" i="1" a="1"/>
  <c r="M544" i="1" s="1"/>
  <c r="L544" i="1"/>
  <c r="M543" i="1" a="1"/>
  <c r="M543" i="1" s="1"/>
  <c r="L543" i="1"/>
  <c r="M542" i="1" a="1"/>
  <c r="M542" i="1" s="1"/>
  <c r="L542" i="1"/>
  <c r="M541" i="1" a="1"/>
  <c r="M541" i="1" s="1"/>
  <c r="L541" i="1"/>
  <c r="M540" i="1" a="1"/>
  <c r="M540" i="1" s="1"/>
  <c r="L540" i="1"/>
  <c r="M539" i="1" a="1"/>
  <c r="M539" i="1" s="1"/>
  <c r="L539" i="1"/>
  <c r="M538" i="1" a="1"/>
  <c r="M538" i="1" s="1"/>
  <c r="L538" i="1"/>
  <c r="M537" i="1" a="1"/>
  <c r="M537" i="1" s="1"/>
  <c r="L537" i="1"/>
  <c r="M536" i="1" a="1"/>
  <c r="M536" i="1" s="1"/>
  <c r="L536" i="1"/>
  <c r="M535" i="1" a="1"/>
  <c r="M535" i="1" s="1"/>
  <c r="L535" i="1"/>
  <c r="M534" i="1" a="1"/>
  <c r="M534" i="1" s="1"/>
  <c r="L534" i="1"/>
  <c r="M533" i="1" a="1"/>
  <c r="M533" i="1" s="1"/>
  <c r="L533" i="1"/>
  <c r="M532" i="1" a="1"/>
  <c r="M532" i="1" s="1"/>
  <c r="L532" i="1"/>
  <c r="M531" i="1" a="1"/>
  <c r="M531" i="1" s="1"/>
  <c r="L531" i="1"/>
  <c r="M530" i="1" a="1"/>
  <c r="M530" i="1" s="1"/>
  <c r="L530" i="1"/>
  <c r="M529" i="1" a="1"/>
  <c r="M529" i="1" s="1"/>
  <c r="L529" i="1"/>
  <c r="M528" i="1" a="1"/>
  <c r="M528" i="1" s="1"/>
  <c r="L528" i="1"/>
  <c r="M527" i="1" a="1"/>
  <c r="M527" i="1" s="1"/>
  <c r="L527" i="1"/>
  <c r="M526" i="1" a="1"/>
  <c r="M526" i="1" s="1"/>
  <c r="L526" i="1"/>
  <c r="M525" i="1" a="1"/>
  <c r="M525" i="1" s="1"/>
  <c r="L525" i="1"/>
  <c r="M524" i="1" a="1"/>
  <c r="M524" i="1" s="1"/>
  <c r="L524" i="1"/>
  <c r="M523" i="1" a="1"/>
  <c r="M523" i="1" s="1"/>
  <c r="L523" i="1"/>
  <c r="M522" i="1" a="1"/>
  <c r="M522" i="1" s="1"/>
  <c r="L522" i="1"/>
  <c r="M521" i="1" a="1"/>
  <c r="M521" i="1" s="1"/>
  <c r="L521" i="1"/>
  <c r="M520" i="1" a="1"/>
  <c r="M520" i="1" s="1"/>
  <c r="L520" i="1"/>
  <c r="M519" i="1" a="1"/>
  <c r="M519" i="1" s="1"/>
  <c r="L519" i="1"/>
  <c r="M518" i="1" a="1"/>
  <c r="M518" i="1" s="1"/>
  <c r="L518" i="1"/>
  <c r="M517" i="1" a="1"/>
  <c r="M517" i="1" s="1"/>
  <c r="L517" i="1"/>
  <c r="M516" i="1" a="1"/>
  <c r="M516" i="1" s="1"/>
  <c r="L516" i="1"/>
  <c r="M515" i="1" a="1"/>
  <c r="M515" i="1" s="1"/>
  <c r="L515" i="1"/>
  <c r="M514" i="1" a="1"/>
  <c r="M514" i="1" s="1"/>
  <c r="L514" i="1"/>
  <c r="M513" i="1" a="1"/>
  <c r="M513" i="1" s="1"/>
  <c r="L513" i="1"/>
  <c r="M512" i="1" a="1"/>
  <c r="M512" i="1" s="1"/>
  <c r="L512" i="1"/>
  <c r="M511" i="1" a="1"/>
  <c r="M511" i="1" s="1"/>
  <c r="L511" i="1"/>
  <c r="M510" i="1" a="1"/>
  <c r="M510" i="1" s="1"/>
  <c r="L510" i="1"/>
  <c r="M509" i="1" a="1"/>
  <c r="M509" i="1" s="1"/>
  <c r="L509" i="1"/>
  <c r="M508" i="1" a="1"/>
  <c r="M508" i="1" s="1"/>
  <c r="L508" i="1"/>
  <c r="M507" i="1" a="1"/>
  <c r="M507" i="1" s="1"/>
  <c r="L507" i="1"/>
  <c r="M506" i="1" a="1"/>
  <c r="M506" i="1" s="1"/>
  <c r="L506" i="1"/>
  <c r="M505" i="1" a="1"/>
  <c r="M505" i="1" s="1"/>
  <c r="L505" i="1"/>
  <c r="M504" i="1" a="1"/>
  <c r="M504" i="1" s="1"/>
  <c r="L504" i="1"/>
  <c r="M503" i="1" a="1"/>
  <c r="M503" i="1" s="1"/>
  <c r="L503" i="1"/>
  <c r="M502" i="1" a="1"/>
  <c r="M502" i="1" s="1"/>
  <c r="L502" i="1"/>
  <c r="M501" i="1" a="1"/>
  <c r="M501" i="1" s="1"/>
  <c r="L501" i="1"/>
  <c r="M500" i="1" a="1"/>
  <c r="M500" i="1" s="1"/>
  <c r="L500" i="1"/>
  <c r="M499" i="1" a="1"/>
  <c r="M499" i="1" s="1"/>
  <c r="L499" i="1"/>
  <c r="M498" i="1" a="1"/>
  <c r="M498" i="1" s="1"/>
  <c r="L498" i="1"/>
  <c r="M497" i="1" a="1"/>
  <c r="M497" i="1" s="1"/>
  <c r="L497" i="1"/>
  <c r="M496" i="1" a="1"/>
  <c r="M496" i="1" s="1"/>
  <c r="L496" i="1"/>
  <c r="M495" i="1" a="1"/>
  <c r="M495" i="1" s="1"/>
  <c r="L495" i="1"/>
  <c r="M494" i="1" a="1"/>
  <c r="M494" i="1" s="1"/>
  <c r="L494" i="1"/>
  <c r="M493" i="1" a="1"/>
  <c r="M493" i="1" s="1"/>
  <c r="L493" i="1"/>
  <c r="M492" i="1" a="1"/>
  <c r="M492" i="1" s="1"/>
  <c r="L492" i="1"/>
  <c r="M491" i="1" a="1"/>
  <c r="M491" i="1" s="1"/>
  <c r="L491" i="1"/>
  <c r="M490" i="1" a="1"/>
  <c r="M490" i="1" s="1"/>
  <c r="L490" i="1"/>
  <c r="M489" i="1" a="1"/>
  <c r="M489" i="1" s="1"/>
  <c r="L489" i="1"/>
  <c r="M488" i="1" a="1"/>
  <c r="M488" i="1" s="1"/>
  <c r="L488" i="1"/>
  <c r="M487" i="1" a="1"/>
  <c r="M487" i="1" s="1"/>
  <c r="L487" i="1"/>
  <c r="M486" i="1" a="1"/>
  <c r="M486" i="1" s="1"/>
  <c r="L486" i="1"/>
  <c r="M485" i="1" a="1"/>
  <c r="M485" i="1" s="1"/>
  <c r="L485" i="1"/>
  <c r="M484" i="1" a="1"/>
  <c r="M484" i="1" s="1"/>
  <c r="L484" i="1"/>
  <c r="M483" i="1" a="1"/>
  <c r="M483" i="1" s="1"/>
  <c r="L483" i="1"/>
  <c r="M482" i="1" a="1"/>
  <c r="M482" i="1" s="1"/>
  <c r="L482" i="1"/>
  <c r="M481" i="1" a="1"/>
  <c r="M481" i="1" s="1"/>
  <c r="L481" i="1"/>
  <c r="M480" i="1" a="1"/>
  <c r="M480" i="1" s="1"/>
  <c r="L480" i="1"/>
  <c r="M479" i="1" a="1"/>
  <c r="M479" i="1" s="1"/>
  <c r="L479" i="1"/>
  <c r="M478" i="1" a="1"/>
  <c r="M478" i="1" s="1"/>
  <c r="L478" i="1"/>
  <c r="M477" i="1" a="1"/>
  <c r="M477" i="1" s="1"/>
  <c r="L477" i="1"/>
  <c r="M476" i="1" a="1"/>
  <c r="M476" i="1" s="1"/>
  <c r="L476" i="1"/>
  <c r="M475" i="1" a="1"/>
  <c r="M475" i="1" s="1"/>
  <c r="L475" i="1"/>
  <c r="M474" i="1" a="1"/>
  <c r="M474" i="1" s="1"/>
  <c r="L474" i="1"/>
  <c r="M473" i="1" a="1"/>
  <c r="M473" i="1" s="1"/>
  <c r="L473" i="1"/>
  <c r="M472" i="1" a="1"/>
  <c r="M472" i="1" s="1"/>
  <c r="L472" i="1"/>
  <c r="M471" i="1" a="1"/>
  <c r="M471" i="1" s="1"/>
  <c r="L471" i="1"/>
  <c r="M470" i="1" a="1"/>
  <c r="M470" i="1" s="1"/>
  <c r="L470" i="1"/>
  <c r="M469" i="1" a="1"/>
  <c r="M469" i="1" s="1"/>
  <c r="L469" i="1"/>
  <c r="M468" i="1" a="1"/>
  <c r="M468" i="1" s="1"/>
  <c r="L468" i="1"/>
  <c r="M467" i="1" a="1"/>
  <c r="M467" i="1" s="1"/>
  <c r="L467" i="1"/>
  <c r="M466" i="1" a="1"/>
  <c r="M466" i="1" s="1"/>
  <c r="L466" i="1"/>
  <c r="M465" i="1" a="1"/>
  <c r="M465" i="1" s="1"/>
  <c r="L465" i="1"/>
  <c r="M464" i="1" a="1"/>
  <c r="M464" i="1" s="1"/>
  <c r="L464" i="1"/>
  <c r="M463" i="1" a="1"/>
  <c r="M463" i="1" s="1"/>
  <c r="L463" i="1"/>
  <c r="M462" i="1" a="1"/>
  <c r="M462" i="1" s="1"/>
  <c r="L462" i="1"/>
  <c r="M461" i="1" a="1"/>
  <c r="M461" i="1" s="1"/>
  <c r="L461" i="1"/>
  <c r="M460" i="1" a="1"/>
  <c r="M460" i="1" s="1"/>
  <c r="L460" i="1"/>
  <c r="M459" i="1" a="1"/>
  <c r="M459" i="1" s="1"/>
  <c r="L459" i="1"/>
  <c r="M458" i="1" a="1"/>
  <c r="M458" i="1" s="1"/>
  <c r="L458" i="1"/>
  <c r="M457" i="1" a="1"/>
  <c r="M457" i="1" s="1"/>
  <c r="L457" i="1"/>
  <c r="M456" i="1" a="1"/>
  <c r="M456" i="1" s="1"/>
  <c r="L456" i="1"/>
  <c r="M455" i="1" a="1"/>
  <c r="M455" i="1" s="1"/>
  <c r="L455" i="1"/>
  <c r="M454" i="1" a="1"/>
  <c r="M454" i="1" s="1"/>
  <c r="L454" i="1"/>
  <c r="M453" i="1" a="1"/>
  <c r="M453" i="1" s="1"/>
  <c r="L453" i="1"/>
  <c r="M452" i="1" a="1"/>
  <c r="M452" i="1" s="1"/>
  <c r="L452" i="1"/>
  <c r="M451" i="1" a="1"/>
  <c r="M451" i="1" s="1"/>
  <c r="L451" i="1"/>
  <c r="M450" i="1" a="1"/>
  <c r="M450" i="1" s="1"/>
  <c r="L450" i="1"/>
  <c r="M449" i="1" a="1"/>
  <c r="M449" i="1" s="1"/>
  <c r="L449" i="1"/>
  <c r="M448" i="1" a="1"/>
  <c r="M448" i="1" s="1"/>
  <c r="L448" i="1"/>
  <c r="M447" i="1" a="1"/>
  <c r="M447" i="1" s="1"/>
  <c r="L447" i="1"/>
  <c r="M446" i="1" a="1"/>
  <c r="M446" i="1" s="1"/>
  <c r="L446" i="1"/>
  <c r="M445" i="1" a="1"/>
  <c r="M445" i="1" s="1"/>
  <c r="L445" i="1"/>
  <c r="M444" i="1" a="1"/>
  <c r="M444" i="1" s="1"/>
  <c r="L444" i="1"/>
  <c r="M443" i="1" a="1"/>
  <c r="M443" i="1" s="1"/>
  <c r="L443" i="1"/>
  <c r="M442" i="1" a="1"/>
  <c r="M442" i="1" s="1"/>
  <c r="L442" i="1"/>
  <c r="M441" i="1" a="1"/>
  <c r="M441" i="1" s="1"/>
  <c r="L441" i="1"/>
  <c r="M440" i="1" a="1"/>
  <c r="M440" i="1" s="1"/>
  <c r="L440" i="1"/>
  <c r="M439" i="1" a="1"/>
  <c r="M439" i="1" s="1"/>
  <c r="L439" i="1"/>
  <c r="M438" i="1" a="1"/>
  <c r="M438" i="1" s="1"/>
  <c r="L438" i="1"/>
  <c r="M437" i="1" a="1"/>
  <c r="M437" i="1" s="1"/>
  <c r="L437" i="1"/>
  <c r="M436" i="1" a="1"/>
  <c r="M436" i="1" s="1"/>
  <c r="L436" i="1"/>
  <c r="M435" i="1" a="1"/>
  <c r="M435" i="1" s="1"/>
  <c r="L435" i="1"/>
  <c r="M434" i="1" a="1"/>
  <c r="M434" i="1" s="1"/>
  <c r="L434" i="1"/>
  <c r="M433" i="1" a="1"/>
  <c r="M433" i="1" s="1"/>
  <c r="L433" i="1"/>
  <c r="M432" i="1" a="1"/>
  <c r="M432" i="1" s="1"/>
  <c r="L432" i="1"/>
  <c r="M431" i="1" a="1"/>
  <c r="M431" i="1" s="1"/>
  <c r="L431" i="1"/>
  <c r="M430" i="1" a="1"/>
  <c r="M430" i="1" s="1"/>
  <c r="L430" i="1"/>
  <c r="M429" i="1" a="1"/>
  <c r="M429" i="1" s="1"/>
  <c r="L429" i="1"/>
  <c r="M428" i="1" a="1"/>
  <c r="M428" i="1" s="1"/>
  <c r="L428" i="1"/>
  <c r="M427" i="1" a="1"/>
  <c r="M427" i="1" s="1"/>
  <c r="L427" i="1"/>
  <c r="M426" i="1" a="1"/>
  <c r="M426" i="1" s="1"/>
  <c r="L426" i="1"/>
  <c r="M425" i="1" a="1"/>
  <c r="M425" i="1" s="1"/>
  <c r="L425" i="1"/>
  <c r="M424" i="1" a="1"/>
  <c r="M424" i="1" s="1"/>
  <c r="L424" i="1"/>
  <c r="M423" i="1" a="1"/>
  <c r="M423" i="1" s="1"/>
  <c r="L423" i="1"/>
  <c r="M422" i="1" a="1"/>
  <c r="M422" i="1" s="1"/>
  <c r="L422" i="1"/>
  <c r="M421" i="1" a="1"/>
  <c r="M421" i="1" s="1"/>
  <c r="L421" i="1"/>
  <c r="M420" i="1" a="1"/>
  <c r="M420" i="1" s="1"/>
  <c r="L420" i="1"/>
  <c r="M419" i="1" a="1"/>
  <c r="M419" i="1" s="1"/>
  <c r="L419" i="1"/>
  <c r="M418" i="1" a="1"/>
  <c r="M418" i="1" s="1"/>
  <c r="L418" i="1"/>
  <c r="M417" i="1" a="1"/>
  <c r="M417" i="1" s="1"/>
  <c r="L417" i="1"/>
  <c r="M416" i="1" a="1"/>
  <c r="M416" i="1" s="1"/>
  <c r="L416" i="1"/>
  <c r="M415" i="1" a="1"/>
  <c r="M415" i="1" s="1"/>
  <c r="L415" i="1"/>
  <c r="M414" i="1" a="1"/>
  <c r="M414" i="1" s="1"/>
  <c r="L414" i="1"/>
  <c r="M413" i="1" a="1"/>
  <c r="M413" i="1" s="1"/>
  <c r="L413" i="1"/>
  <c r="M412" i="1" a="1"/>
  <c r="M412" i="1" s="1"/>
  <c r="L412" i="1"/>
  <c r="M411" i="1" a="1"/>
  <c r="M411" i="1" s="1"/>
  <c r="L411" i="1"/>
  <c r="M410" i="1" a="1"/>
  <c r="M410" i="1" s="1"/>
  <c r="L410" i="1"/>
  <c r="M409" i="1" a="1"/>
  <c r="M409" i="1" s="1"/>
  <c r="L409" i="1"/>
  <c r="M408" i="1" a="1"/>
  <c r="M408" i="1" s="1"/>
  <c r="L408" i="1"/>
  <c r="M407" i="1" a="1"/>
  <c r="M407" i="1" s="1"/>
  <c r="L407" i="1"/>
  <c r="M406" i="1" a="1"/>
  <c r="M406" i="1" s="1"/>
  <c r="L406" i="1"/>
  <c r="M405" i="1" a="1"/>
  <c r="M405" i="1" s="1"/>
  <c r="L405" i="1"/>
  <c r="M404" i="1" a="1"/>
  <c r="M404" i="1" s="1"/>
  <c r="L404" i="1"/>
  <c r="M403" i="1" a="1"/>
  <c r="M403" i="1" s="1"/>
  <c r="L403" i="1"/>
  <c r="M402" i="1" a="1"/>
  <c r="M402" i="1" s="1"/>
  <c r="L402" i="1"/>
  <c r="M401" i="1" a="1"/>
  <c r="M401" i="1" s="1"/>
  <c r="L401" i="1"/>
  <c r="M400" i="1" a="1"/>
  <c r="M400" i="1" s="1"/>
  <c r="L400" i="1"/>
  <c r="M399" i="1" a="1"/>
  <c r="M399" i="1" s="1"/>
  <c r="L399" i="1"/>
  <c r="M398" i="1" a="1"/>
  <c r="M398" i="1" s="1"/>
  <c r="L398" i="1"/>
  <c r="M397" i="1" a="1"/>
  <c r="M397" i="1" s="1"/>
  <c r="L397" i="1"/>
  <c r="M396" i="1" a="1"/>
  <c r="M396" i="1" s="1"/>
  <c r="L396" i="1"/>
  <c r="M395" i="1" a="1"/>
  <c r="M395" i="1" s="1"/>
  <c r="L395" i="1"/>
  <c r="M394" i="1" a="1"/>
  <c r="M394" i="1" s="1"/>
  <c r="L394" i="1"/>
  <c r="M393" i="1" a="1"/>
  <c r="M393" i="1" s="1"/>
  <c r="L393" i="1"/>
  <c r="M392" i="1" a="1"/>
  <c r="M392" i="1" s="1"/>
  <c r="L392" i="1"/>
  <c r="M391" i="1" a="1"/>
  <c r="M391" i="1" s="1"/>
  <c r="L391" i="1"/>
  <c r="M390" i="1" a="1"/>
  <c r="M390" i="1" s="1"/>
  <c r="L390" i="1"/>
  <c r="M389" i="1" a="1"/>
  <c r="M389" i="1" s="1"/>
  <c r="L389" i="1"/>
  <c r="M388" i="1" a="1"/>
  <c r="M388" i="1" s="1"/>
  <c r="L388" i="1"/>
  <c r="M387" i="1" a="1"/>
  <c r="M387" i="1" s="1"/>
  <c r="L387" i="1"/>
  <c r="M386" i="1" a="1"/>
  <c r="M386" i="1" s="1"/>
  <c r="L386" i="1"/>
  <c r="M385" i="1" a="1"/>
  <c r="M385" i="1" s="1"/>
  <c r="L385" i="1"/>
  <c r="M384" i="1" a="1"/>
  <c r="M384" i="1" s="1"/>
  <c r="L384" i="1"/>
  <c r="M383" i="1" a="1"/>
  <c r="M383" i="1" s="1"/>
  <c r="L383" i="1"/>
  <c r="M382" i="1" a="1"/>
  <c r="M382" i="1" s="1"/>
  <c r="L382" i="1"/>
  <c r="M381" i="1" a="1"/>
  <c r="M381" i="1" s="1"/>
  <c r="L381" i="1"/>
  <c r="M380" i="1" a="1"/>
  <c r="M380" i="1" s="1"/>
  <c r="L380" i="1"/>
  <c r="M379" i="1" a="1"/>
  <c r="M379" i="1" s="1"/>
  <c r="L379" i="1"/>
  <c r="M378" i="1" a="1"/>
  <c r="M378" i="1" s="1"/>
  <c r="L378" i="1"/>
  <c r="M377" i="1" a="1"/>
  <c r="M377" i="1" s="1"/>
  <c r="L377" i="1"/>
  <c r="M376" i="1" a="1"/>
  <c r="M376" i="1" s="1"/>
  <c r="L376" i="1"/>
  <c r="M375" i="1" a="1"/>
  <c r="M375" i="1" s="1"/>
  <c r="L375" i="1"/>
  <c r="M374" i="1" a="1"/>
  <c r="M374" i="1" s="1"/>
  <c r="L374" i="1"/>
  <c r="M373" i="1" a="1"/>
  <c r="M373" i="1" s="1"/>
  <c r="L373" i="1"/>
  <c r="M372" i="1" a="1"/>
  <c r="M372" i="1" s="1"/>
  <c r="L372" i="1"/>
  <c r="M371" i="1" a="1"/>
  <c r="M371" i="1" s="1"/>
  <c r="L371" i="1"/>
  <c r="M370" i="1" a="1"/>
  <c r="M370" i="1" s="1"/>
  <c r="L370" i="1"/>
  <c r="M369" i="1" a="1"/>
  <c r="M369" i="1" s="1"/>
  <c r="L369" i="1"/>
  <c r="M368" i="1" a="1"/>
  <c r="M368" i="1" s="1"/>
  <c r="L368" i="1"/>
  <c r="M367" i="1" a="1"/>
  <c r="M367" i="1" s="1"/>
  <c r="L367" i="1"/>
  <c r="M366" i="1" a="1"/>
  <c r="M366" i="1" s="1"/>
  <c r="L366" i="1"/>
  <c r="M365" i="1" a="1"/>
  <c r="M365" i="1" s="1"/>
  <c r="L365" i="1"/>
  <c r="M364" i="1" a="1"/>
  <c r="M364" i="1" s="1"/>
  <c r="L364" i="1"/>
  <c r="M363" i="1" a="1"/>
  <c r="M363" i="1" s="1"/>
  <c r="L363" i="1"/>
  <c r="M362" i="1" a="1"/>
  <c r="M362" i="1" s="1"/>
  <c r="L362" i="1"/>
  <c r="M361" i="1" a="1"/>
  <c r="M361" i="1" s="1"/>
  <c r="L361" i="1"/>
  <c r="M360" i="1" a="1"/>
  <c r="M360" i="1" s="1"/>
  <c r="L360" i="1"/>
  <c r="M359" i="1" a="1"/>
  <c r="M359" i="1" s="1"/>
  <c r="L359" i="1"/>
  <c r="M358" i="1" a="1"/>
  <c r="M358" i="1" s="1"/>
  <c r="L358" i="1"/>
  <c r="M357" i="1" a="1"/>
  <c r="M357" i="1" s="1"/>
  <c r="L357" i="1"/>
  <c r="M356" i="1" a="1"/>
  <c r="M356" i="1" s="1"/>
  <c r="L356" i="1"/>
  <c r="M355" i="1" a="1"/>
  <c r="M355" i="1" s="1"/>
  <c r="L355" i="1"/>
  <c r="M354" i="1" a="1"/>
  <c r="M354" i="1" s="1"/>
  <c r="L354" i="1"/>
  <c r="M353" i="1" a="1"/>
  <c r="M353" i="1" s="1"/>
  <c r="L353" i="1"/>
  <c r="M352" i="1" a="1"/>
  <c r="M352" i="1" s="1"/>
  <c r="L352" i="1"/>
  <c r="M351" i="1" a="1"/>
  <c r="M351" i="1" s="1"/>
  <c r="L351" i="1"/>
  <c r="M350" i="1" a="1"/>
  <c r="M350" i="1" s="1"/>
  <c r="L350" i="1"/>
  <c r="M349" i="1" a="1"/>
  <c r="M349" i="1" s="1"/>
  <c r="L349" i="1"/>
  <c r="M348" i="1" a="1"/>
  <c r="M348" i="1" s="1"/>
  <c r="L348" i="1"/>
  <c r="M347" i="1" a="1"/>
  <c r="M347" i="1" s="1"/>
  <c r="L347" i="1"/>
  <c r="M346" i="1" a="1"/>
  <c r="M346" i="1" s="1"/>
  <c r="L346" i="1"/>
  <c r="M345" i="1" a="1"/>
  <c r="M345" i="1" s="1"/>
  <c r="L345" i="1"/>
  <c r="M344" i="1" a="1"/>
  <c r="M344" i="1" s="1"/>
  <c r="L344" i="1"/>
  <c r="M343" i="1" a="1"/>
  <c r="M343" i="1" s="1"/>
  <c r="L343" i="1"/>
  <c r="M342" i="1" a="1"/>
  <c r="M342" i="1" s="1"/>
  <c r="L342" i="1"/>
  <c r="M341" i="1" a="1"/>
  <c r="M341" i="1" s="1"/>
  <c r="L341" i="1"/>
  <c r="M340" i="1" a="1"/>
  <c r="M340" i="1" s="1"/>
  <c r="L340" i="1"/>
  <c r="M339" i="1" a="1"/>
  <c r="M339" i="1" s="1"/>
  <c r="L339" i="1"/>
  <c r="M338" i="1" a="1"/>
  <c r="M338" i="1" s="1"/>
  <c r="L338" i="1"/>
  <c r="M337" i="1" a="1"/>
  <c r="M337" i="1" s="1"/>
  <c r="L337" i="1"/>
  <c r="M336" i="1" a="1"/>
  <c r="M336" i="1" s="1"/>
  <c r="L336" i="1"/>
  <c r="M335" i="1" a="1"/>
  <c r="M335" i="1" s="1"/>
  <c r="L335" i="1"/>
  <c r="M334" i="1" a="1"/>
  <c r="M334" i="1" s="1"/>
  <c r="L334" i="1"/>
  <c r="M333" i="1" a="1"/>
  <c r="M333" i="1" s="1"/>
  <c r="L333" i="1"/>
  <c r="M332" i="1" a="1"/>
  <c r="M332" i="1" s="1"/>
  <c r="L332" i="1"/>
  <c r="M331" i="1" a="1"/>
  <c r="M331" i="1" s="1"/>
  <c r="L331" i="1"/>
  <c r="M330" i="1" a="1"/>
  <c r="M330" i="1" s="1"/>
  <c r="L330" i="1"/>
  <c r="M329" i="1" a="1"/>
  <c r="M329" i="1" s="1"/>
  <c r="L329" i="1"/>
  <c r="M328" i="1" a="1"/>
  <c r="M328" i="1" s="1"/>
  <c r="L328" i="1"/>
  <c r="M327" i="1" a="1"/>
  <c r="M327" i="1" s="1"/>
  <c r="L327" i="1"/>
  <c r="M326" i="1" a="1"/>
  <c r="M326" i="1" s="1"/>
  <c r="L326" i="1"/>
  <c r="M325" i="1" a="1"/>
  <c r="M325" i="1" s="1"/>
  <c r="L325" i="1"/>
  <c r="M324" i="1" a="1"/>
  <c r="M324" i="1" s="1"/>
  <c r="L324" i="1"/>
  <c r="M323" i="1" a="1"/>
  <c r="M323" i="1" s="1"/>
  <c r="L323" i="1"/>
  <c r="M322" i="1" a="1"/>
  <c r="M322" i="1" s="1"/>
  <c r="L322" i="1"/>
  <c r="M321" i="1" a="1"/>
  <c r="M321" i="1" s="1"/>
  <c r="L321" i="1"/>
  <c r="M320" i="1" a="1"/>
  <c r="M320" i="1" s="1"/>
  <c r="L320" i="1"/>
  <c r="M319" i="1" a="1"/>
  <c r="M319" i="1" s="1"/>
  <c r="L319" i="1"/>
  <c r="M318" i="1" a="1"/>
  <c r="M318" i="1" s="1"/>
  <c r="L318" i="1"/>
  <c r="M317" i="1" a="1"/>
  <c r="M317" i="1" s="1"/>
  <c r="L317" i="1"/>
  <c r="M316" i="1" a="1"/>
  <c r="M316" i="1" s="1"/>
  <c r="L316" i="1"/>
  <c r="M315" i="1" a="1"/>
  <c r="M315" i="1" s="1"/>
  <c r="L315" i="1"/>
  <c r="M314" i="1" a="1"/>
  <c r="M314" i="1" s="1"/>
  <c r="L314" i="1"/>
  <c r="M313" i="1" a="1"/>
  <c r="M313" i="1" s="1"/>
  <c r="L313" i="1"/>
  <c r="M312" i="1" a="1"/>
  <c r="M312" i="1" s="1"/>
  <c r="L312" i="1"/>
  <c r="M311" i="1" a="1"/>
  <c r="M311" i="1" s="1"/>
  <c r="L311" i="1"/>
  <c r="M310" i="1" a="1"/>
  <c r="M310" i="1" s="1"/>
  <c r="L310" i="1"/>
  <c r="M309" i="1" a="1"/>
  <c r="M309" i="1" s="1"/>
  <c r="L309" i="1"/>
  <c r="M308" i="1" a="1"/>
  <c r="M308" i="1" s="1"/>
  <c r="L308" i="1"/>
  <c r="M307" i="1" a="1"/>
  <c r="M307" i="1" s="1"/>
  <c r="L307" i="1"/>
  <c r="M306" i="1" a="1"/>
  <c r="M306" i="1" s="1"/>
  <c r="L306" i="1"/>
  <c r="M305" i="1" a="1"/>
  <c r="M305" i="1" s="1"/>
  <c r="L305" i="1"/>
  <c r="M304" i="1" a="1"/>
  <c r="M304" i="1" s="1"/>
  <c r="L304" i="1"/>
  <c r="M303" i="1" a="1"/>
  <c r="M303" i="1" s="1"/>
  <c r="L303" i="1"/>
  <c r="M302" i="1" a="1"/>
  <c r="M302" i="1" s="1"/>
  <c r="L302" i="1"/>
  <c r="M301" i="1" a="1"/>
  <c r="M301" i="1" s="1"/>
  <c r="L301" i="1"/>
  <c r="M300" i="1" a="1"/>
  <c r="M300" i="1" s="1"/>
  <c r="L300" i="1"/>
  <c r="M299" i="1" a="1"/>
  <c r="M299" i="1" s="1"/>
  <c r="L299" i="1"/>
  <c r="M298" i="1" a="1"/>
  <c r="M298" i="1" s="1"/>
  <c r="L298" i="1"/>
  <c r="M297" i="1" a="1"/>
  <c r="M297" i="1" s="1"/>
  <c r="L297" i="1"/>
  <c r="M296" i="1" a="1"/>
  <c r="M296" i="1" s="1"/>
  <c r="L296" i="1"/>
  <c r="M295" i="1" a="1"/>
  <c r="M295" i="1" s="1"/>
  <c r="L295" i="1"/>
  <c r="M294" i="1" a="1"/>
  <c r="M294" i="1" s="1"/>
  <c r="L294" i="1"/>
  <c r="M293" i="1" a="1"/>
  <c r="M293" i="1" s="1"/>
  <c r="L293" i="1"/>
  <c r="M292" i="1" a="1"/>
  <c r="M292" i="1" s="1"/>
  <c r="L292" i="1"/>
  <c r="M291" i="1" a="1"/>
  <c r="M291" i="1" s="1"/>
  <c r="L291" i="1"/>
  <c r="M290" i="1" a="1"/>
  <c r="M290" i="1" s="1"/>
  <c r="L290" i="1"/>
  <c r="M289" i="1" a="1"/>
  <c r="M289" i="1" s="1"/>
  <c r="L289" i="1"/>
  <c r="M288" i="1" a="1"/>
  <c r="M288" i="1" s="1"/>
  <c r="L288" i="1"/>
  <c r="M287" i="1" a="1"/>
  <c r="M287" i="1" s="1"/>
  <c r="L287" i="1"/>
  <c r="M286" i="1" a="1"/>
  <c r="M286" i="1" s="1"/>
  <c r="L286" i="1"/>
  <c r="M285" i="1" a="1"/>
  <c r="M285" i="1" s="1"/>
  <c r="L285" i="1"/>
  <c r="M284" i="1" a="1"/>
  <c r="M284" i="1" s="1"/>
  <c r="L284" i="1"/>
  <c r="M283" i="1" a="1"/>
  <c r="M283" i="1" s="1"/>
  <c r="L283" i="1"/>
  <c r="M282" i="1" a="1"/>
  <c r="M282" i="1" s="1"/>
  <c r="L282" i="1"/>
  <c r="M281" i="1" a="1"/>
  <c r="M281" i="1" s="1"/>
  <c r="L281" i="1"/>
  <c r="M280" i="1" a="1"/>
  <c r="M280" i="1" s="1"/>
  <c r="L280" i="1"/>
  <c r="M279" i="1" a="1"/>
  <c r="M279" i="1" s="1"/>
  <c r="L279" i="1"/>
  <c r="M278" i="1" a="1"/>
  <c r="M278" i="1" s="1"/>
  <c r="L278" i="1"/>
  <c r="M277" i="1" a="1"/>
  <c r="M277" i="1" s="1"/>
  <c r="L277" i="1"/>
  <c r="M276" i="1" a="1"/>
  <c r="M276" i="1" s="1"/>
  <c r="L276" i="1"/>
  <c r="M275" i="1" a="1"/>
  <c r="M275" i="1" s="1"/>
  <c r="L275" i="1"/>
  <c r="M274" i="1" a="1"/>
  <c r="M274" i="1" s="1"/>
  <c r="L274" i="1"/>
  <c r="M273" i="1" a="1"/>
  <c r="M273" i="1" s="1"/>
  <c r="L273" i="1"/>
  <c r="M272" i="1" a="1"/>
  <c r="M272" i="1" s="1"/>
  <c r="L272" i="1"/>
  <c r="M271" i="1" a="1"/>
  <c r="M271" i="1" s="1"/>
  <c r="L271" i="1"/>
  <c r="M270" i="1" a="1"/>
  <c r="M270" i="1" s="1"/>
  <c r="L270" i="1"/>
  <c r="M269" i="1" a="1"/>
  <c r="M269" i="1" s="1"/>
  <c r="L269" i="1"/>
  <c r="M268" i="1" a="1"/>
  <c r="M268" i="1" s="1"/>
  <c r="L268" i="1"/>
  <c r="M267" i="1" a="1"/>
  <c r="M267" i="1" s="1"/>
  <c r="L267" i="1"/>
  <c r="M266" i="1" a="1"/>
  <c r="M266" i="1" s="1"/>
  <c r="L266" i="1"/>
  <c r="M265" i="1" a="1"/>
  <c r="M265" i="1" s="1"/>
  <c r="L265" i="1"/>
  <c r="M264" i="1" a="1"/>
  <c r="M264" i="1" s="1"/>
  <c r="L264" i="1"/>
  <c r="M263" i="1" a="1"/>
  <c r="M263" i="1" s="1"/>
  <c r="L263" i="1"/>
  <c r="M262" i="1" a="1"/>
  <c r="M262" i="1" s="1"/>
  <c r="L262" i="1"/>
  <c r="M261" i="1" a="1"/>
  <c r="M261" i="1" s="1"/>
  <c r="L261" i="1"/>
  <c r="M260" i="1" a="1"/>
  <c r="M260" i="1" s="1"/>
  <c r="L260" i="1"/>
  <c r="M259" i="1" a="1"/>
  <c r="M259" i="1" s="1"/>
  <c r="L259" i="1"/>
  <c r="M258" i="1" a="1"/>
  <c r="M258" i="1" s="1"/>
  <c r="L258" i="1"/>
  <c r="M257" i="1" a="1"/>
  <c r="M257" i="1" s="1"/>
  <c r="L257" i="1"/>
  <c r="M256" i="1" a="1"/>
  <c r="M256" i="1" s="1"/>
  <c r="L256" i="1"/>
  <c r="M255" i="1" a="1"/>
  <c r="M255" i="1" s="1"/>
  <c r="L255" i="1"/>
  <c r="M254" i="1" a="1"/>
  <c r="M254" i="1" s="1"/>
  <c r="L254" i="1"/>
  <c r="M253" i="1" a="1"/>
  <c r="M253" i="1" s="1"/>
  <c r="L253" i="1"/>
  <c r="M252" i="1" a="1"/>
  <c r="M252" i="1" s="1"/>
  <c r="L252" i="1"/>
  <c r="M251" i="1" a="1"/>
  <c r="M251" i="1" s="1"/>
  <c r="L251" i="1"/>
  <c r="M250" i="1" a="1"/>
  <c r="M250" i="1" s="1"/>
  <c r="L250" i="1"/>
  <c r="M249" i="1" a="1"/>
  <c r="M249" i="1" s="1"/>
  <c r="L249" i="1"/>
  <c r="M248" i="1" a="1"/>
  <c r="M248" i="1" s="1"/>
  <c r="L248" i="1"/>
  <c r="M247" i="1" a="1"/>
  <c r="M247" i="1" s="1"/>
  <c r="L247" i="1"/>
  <c r="M246" i="1" a="1"/>
  <c r="M246" i="1" s="1"/>
  <c r="L246" i="1"/>
  <c r="M245" i="1" a="1"/>
  <c r="M245" i="1" s="1"/>
  <c r="L245" i="1"/>
  <c r="M244" i="1" a="1"/>
  <c r="M244" i="1" s="1"/>
  <c r="L244" i="1"/>
  <c r="M243" i="1" a="1"/>
  <c r="M243" i="1" s="1"/>
  <c r="L243" i="1"/>
  <c r="M242" i="1" a="1"/>
  <c r="M242" i="1" s="1"/>
  <c r="L242" i="1"/>
  <c r="M241" i="1" a="1"/>
  <c r="M241" i="1" s="1"/>
  <c r="L241" i="1"/>
  <c r="M240" i="1" a="1"/>
  <c r="M240" i="1" s="1"/>
  <c r="L240" i="1"/>
  <c r="M239" i="1" a="1"/>
  <c r="M239" i="1" s="1"/>
  <c r="L239" i="1"/>
  <c r="M238" i="1" a="1"/>
  <c r="M238" i="1" s="1"/>
  <c r="L238" i="1"/>
  <c r="M237" i="1" a="1"/>
  <c r="M237" i="1" s="1"/>
  <c r="L237" i="1"/>
  <c r="M236" i="1" a="1"/>
  <c r="M236" i="1" s="1"/>
  <c r="L236" i="1"/>
  <c r="M235" i="1" a="1"/>
  <c r="M235" i="1" s="1"/>
  <c r="L235" i="1"/>
  <c r="M234" i="1" a="1"/>
  <c r="M234" i="1" s="1"/>
  <c r="L234" i="1"/>
  <c r="M233" i="1" a="1"/>
  <c r="M233" i="1" s="1"/>
  <c r="L233" i="1"/>
  <c r="M232" i="1" a="1"/>
  <c r="M232" i="1" s="1"/>
  <c r="L232" i="1"/>
  <c r="M231" i="1" a="1"/>
  <c r="M231" i="1" s="1"/>
  <c r="L231" i="1"/>
  <c r="M230" i="1" a="1"/>
  <c r="M230" i="1" s="1"/>
  <c r="L230" i="1"/>
  <c r="M229" i="1" a="1"/>
  <c r="M229" i="1" s="1"/>
  <c r="L229" i="1"/>
  <c r="M228" i="1" a="1"/>
  <c r="M228" i="1" s="1"/>
  <c r="L228" i="1"/>
  <c r="M227" i="1" a="1"/>
  <c r="M227" i="1" s="1"/>
  <c r="L227" i="1"/>
  <c r="M226" i="1" a="1"/>
  <c r="M226" i="1" s="1"/>
  <c r="L226" i="1"/>
  <c r="M225" i="1" a="1"/>
  <c r="M225" i="1" s="1"/>
  <c r="L225" i="1"/>
  <c r="M224" i="1" a="1"/>
  <c r="M224" i="1" s="1"/>
  <c r="L224" i="1"/>
  <c r="M223" i="1" a="1"/>
  <c r="M223" i="1" s="1"/>
  <c r="L223" i="1"/>
  <c r="M222" i="1" a="1"/>
  <c r="M222" i="1" s="1"/>
  <c r="L222" i="1"/>
  <c r="M221" i="1" a="1"/>
  <c r="M221" i="1" s="1"/>
  <c r="L221" i="1"/>
  <c r="M220" i="1" a="1"/>
  <c r="M220" i="1" s="1"/>
  <c r="L220" i="1"/>
  <c r="M219" i="1" a="1"/>
  <c r="M219" i="1" s="1"/>
  <c r="L219" i="1"/>
  <c r="M218" i="1" a="1"/>
  <c r="M218" i="1" s="1"/>
  <c r="L218" i="1"/>
  <c r="M217" i="1" a="1"/>
  <c r="M217" i="1" s="1"/>
  <c r="L217" i="1"/>
  <c r="M216" i="1" a="1"/>
  <c r="M216" i="1" s="1"/>
  <c r="L216" i="1"/>
  <c r="M215" i="1" a="1"/>
  <c r="M215" i="1" s="1"/>
  <c r="L215" i="1"/>
  <c r="M214" i="1" a="1"/>
  <c r="M214" i="1" s="1"/>
  <c r="L214" i="1"/>
  <c r="M213" i="1" a="1"/>
  <c r="M213" i="1" s="1"/>
  <c r="L213" i="1"/>
  <c r="M212" i="1" a="1"/>
  <c r="M212" i="1" s="1"/>
  <c r="L212" i="1"/>
  <c r="M211" i="1" a="1"/>
  <c r="M211" i="1" s="1"/>
  <c r="L211" i="1"/>
  <c r="M210" i="1" a="1"/>
  <c r="M210" i="1" s="1"/>
  <c r="L210" i="1"/>
  <c r="M209" i="1" a="1"/>
  <c r="M209" i="1" s="1"/>
  <c r="L209" i="1"/>
  <c r="M208" i="1" a="1"/>
  <c r="M208" i="1" s="1"/>
  <c r="L208" i="1"/>
  <c r="M207" i="1" a="1"/>
  <c r="M207" i="1" s="1"/>
  <c r="L207" i="1"/>
  <c r="M206" i="1" a="1"/>
  <c r="M206" i="1" s="1"/>
  <c r="L206" i="1"/>
  <c r="M205" i="1" a="1"/>
  <c r="M205" i="1" s="1"/>
  <c r="L205" i="1"/>
  <c r="M204" i="1" a="1"/>
  <c r="M204" i="1" s="1"/>
  <c r="L204" i="1"/>
  <c r="M203" i="1" a="1"/>
  <c r="M203" i="1" s="1"/>
  <c r="L203" i="1"/>
  <c r="M202" i="1" a="1"/>
  <c r="M202" i="1" s="1"/>
  <c r="L202" i="1"/>
  <c r="M201" i="1" a="1"/>
  <c r="M201" i="1" s="1"/>
  <c r="L201" i="1"/>
  <c r="M200" i="1" a="1"/>
  <c r="M200" i="1" s="1"/>
  <c r="L200" i="1"/>
  <c r="M199" i="1" a="1"/>
  <c r="M199" i="1" s="1"/>
  <c r="L199" i="1"/>
  <c r="M198" i="1" a="1"/>
  <c r="M198" i="1" s="1"/>
  <c r="L198" i="1"/>
  <c r="M197" i="1" a="1"/>
  <c r="M197" i="1" s="1"/>
  <c r="L197" i="1"/>
  <c r="M196" i="1" a="1"/>
  <c r="M196" i="1" s="1"/>
  <c r="L196" i="1"/>
  <c r="M195" i="1" a="1"/>
  <c r="M195" i="1" s="1"/>
  <c r="L195" i="1"/>
  <c r="M194" i="1" a="1"/>
  <c r="M194" i="1" s="1"/>
  <c r="L194" i="1"/>
  <c r="M193" i="1" a="1"/>
  <c r="M193" i="1" s="1"/>
  <c r="L193" i="1"/>
  <c r="M192" i="1" a="1"/>
  <c r="M192" i="1" s="1"/>
  <c r="L192" i="1"/>
  <c r="M191" i="1" a="1"/>
  <c r="M191" i="1" s="1"/>
  <c r="L191" i="1"/>
  <c r="M190" i="1" a="1"/>
  <c r="M190" i="1" s="1"/>
  <c r="L190" i="1"/>
  <c r="M189" i="1" a="1"/>
  <c r="M189" i="1" s="1"/>
  <c r="L189" i="1"/>
  <c r="M188" i="1" a="1"/>
  <c r="M188" i="1" s="1"/>
  <c r="L188" i="1"/>
  <c r="M187" i="1" a="1"/>
  <c r="M187" i="1" s="1"/>
  <c r="L187" i="1"/>
  <c r="M186" i="1" a="1"/>
  <c r="M186" i="1" s="1"/>
  <c r="L186" i="1"/>
  <c r="M185" i="1" a="1"/>
  <c r="M185" i="1" s="1"/>
  <c r="L185" i="1"/>
  <c r="M184" i="1" a="1"/>
  <c r="M184" i="1" s="1"/>
  <c r="L184" i="1"/>
  <c r="M183" i="1" a="1"/>
  <c r="M183" i="1" s="1"/>
  <c r="L183" i="1"/>
  <c r="M182" i="1" a="1"/>
  <c r="M182" i="1" s="1"/>
  <c r="L182" i="1"/>
  <c r="M181" i="1" a="1"/>
  <c r="M181" i="1" s="1"/>
  <c r="L181" i="1"/>
  <c r="M180" i="1" a="1"/>
  <c r="M180" i="1" s="1"/>
  <c r="L180" i="1"/>
  <c r="M179" i="1" a="1"/>
  <c r="M179" i="1" s="1"/>
  <c r="L179" i="1"/>
  <c r="M178" i="1" a="1"/>
  <c r="M178" i="1" s="1"/>
  <c r="L178" i="1"/>
  <c r="M177" i="1" a="1"/>
  <c r="M177" i="1" s="1"/>
  <c r="L177" i="1"/>
  <c r="M176" i="1" a="1"/>
  <c r="M176" i="1" s="1"/>
  <c r="L176" i="1"/>
  <c r="M175" i="1" a="1"/>
  <c r="M175" i="1" s="1"/>
  <c r="L175" i="1"/>
  <c r="M174" i="1" a="1"/>
  <c r="M174" i="1" s="1"/>
  <c r="L174" i="1"/>
  <c r="M173" i="1" a="1"/>
  <c r="M173" i="1" s="1"/>
  <c r="L173" i="1"/>
  <c r="M172" i="1" a="1"/>
  <c r="M172" i="1" s="1"/>
  <c r="L172" i="1"/>
  <c r="M171" i="1" a="1"/>
  <c r="M171" i="1" s="1"/>
  <c r="L171" i="1"/>
  <c r="M170" i="1" a="1"/>
  <c r="M170" i="1" s="1"/>
  <c r="L170" i="1"/>
  <c r="M169" i="1" a="1"/>
  <c r="M169" i="1" s="1"/>
  <c r="L169" i="1"/>
  <c r="M168" i="1" a="1"/>
  <c r="M168" i="1" s="1"/>
  <c r="L168" i="1"/>
  <c r="M167" i="1" a="1"/>
  <c r="M167" i="1" s="1"/>
  <c r="L167" i="1"/>
  <c r="M166" i="1" a="1"/>
  <c r="M166" i="1" s="1"/>
  <c r="L166" i="1"/>
  <c r="M165" i="1" a="1"/>
  <c r="M165" i="1" s="1"/>
  <c r="L165" i="1"/>
  <c r="M164" i="1" a="1"/>
  <c r="M164" i="1" s="1"/>
  <c r="L164" i="1"/>
  <c r="M163" i="1" a="1"/>
  <c r="M163" i="1" s="1"/>
  <c r="L163" i="1"/>
  <c r="M162" i="1" a="1"/>
  <c r="M162" i="1" s="1"/>
  <c r="L162" i="1"/>
  <c r="M161" i="1" a="1"/>
  <c r="M161" i="1" s="1"/>
  <c r="L161" i="1"/>
  <c r="M160" i="1" a="1"/>
  <c r="M160" i="1" s="1"/>
  <c r="L160" i="1"/>
  <c r="M159" i="1" a="1"/>
  <c r="M159" i="1" s="1"/>
  <c r="L159" i="1"/>
  <c r="M158" i="1" a="1"/>
  <c r="M158" i="1" s="1"/>
  <c r="L158" i="1"/>
  <c r="M157" i="1" a="1"/>
  <c r="M157" i="1" s="1"/>
  <c r="L157" i="1"/>
  <c r="M156" i="1" a="1"/>
  <c r="M156" i="1" s="1"/>
  <c r="L156" i="1"/>
  <c r="M155" i="1" a="1"/>
  <c r="M155" i="1" s="1"/>
  <c r="L155" i="1"/>
  <c r="M154" i="1" a="1"/>
  <c r="M154" i="1" s="1"/>
  <c r="L154" i="1"/>
  <c r="M153" i="1" a="1"/>
  <c r="M153" i="1" s="1"/>
  <c r="L153" i="1"/>
  <c r="M152" i="1" a="1"/>
  <c r="M152" i="1" s="1"/>
  <c r="L152" i="1"/>
  <c r="M151" i="1" a="1"/>
  <c r="M151" i="1" s="1"/>
  <c r="L151" i="1"/>
  <c r="M150" i="1" a="1"/>
  <c r="M150" i="1" s="1"/>
  <c r="L150" i="1"/>
  <c r="M149" i="1" a="1"/>
  <c r="M149" i="1" s="1"/>
  <c r="L149" i="1"/>
  <c r="M148" i="1" a="1"/>
  <c r="M148" i="1" s="1"/>
  <c r="L148" i="1"/>
  <c r="M147" i="1" a="1"/>
  <c r="M147" i="1" s="1"/>
  <c r="L147" i="1"/>
  <c r="M146" i="1" a="1"/>
  <c r="M146" i="1" s="1"/>
  <c r="L146" i="1"/>
  <c r="M145" i="1" a="1"/>
  <c r="M145" i="1" s="1"/>
  <c r="L145" i="1"/>
  <c r="M144" i="1" a="1"/>
  <c r="M144" i="1" s="1"/>
  <c r="L144" i="1"/>
  <c r="M143" i="1" a="1"/>
  <c r="M143" i="1" s="1"/>
  <c r="L143" i="1"/>
  <c r="M142" i="1" a="1"/>
  <c r="M142" i="1" s="1"/>
  <c r="L142" i="1"/>
  <c r="M141" i="1" a="1"/>
  <c r="M141" i="1" s="1"/>
  <c r="L141" i="1"/>
  <c r="M140" i="1" a="1"/>
  <c r="M140" i="1" s="1"/>
  <c r="L140" i="1"/>
  <c r="M139" i="1" a="1"/>
  <c r="M139" i="1" s="1"/>
  <c r="L139" i="1"/>
  <c r="M138" i="1" a="1"/>
  <c r="M138" i="1" s="1"/>
  <c r="L138" i="1"/>
  <c r="M137" i="1" a="1"/>
  <c r="M137" i="1" s="1"/>
  <c r="L137" i="1"/>
  <c r="M136" i="1" a="1"/>
  <c r="M136" i="1" s="1"/>
  <c r="L136" i="1"/>
  <c r="M135" i="1" a="1"/>
  <c r="M135" i="1" s="1"/>
  <c r="L135" i="1"/>
  <c r="M134" i="1" a="1"/>
  <c r="M134" i="1" s="1"/>
  <c r="L134" i="1"/>
  <c r="M133" i="1" a="1"/>
  <c r="M133" i="1" s="1"/>
  <c r="L133" i="1"/>
  <c r="M132" i="1" a="1"/>
  <c r="M132" i="1" s="1"/>
  <c r="L132" i="1"/>
  <c r="M131" i="1" a="1"/>
  <c r="M131" i="1" s="1"/>
  <c r="L131" i="1"/>
  <c r="M130" i="1" a="1"/>
  <c r="M130" i="1" s="1"/>
  <c r="L130" i="1"/>
  <c r="M129" i="1" a="1"/>
  <c r="M129" i="1" s="1"/>
  <c r="L129" i="1"/>
  <c r="M128" i="1" a="1"/>
  <c r="M128" i="1" s="1"/>
  <c r="L128" i="1"/>
  <c r="M127" i="1" a="1"/>
  <c r="M127" i="1" s="1"/>
  <c r="L127" i="1"/>
  <c r="M126" i="1" a="1"/>
  <c r="M126" i="1" s="1"/>
  <c r="L126" i="1"/>
  <c r="M125" i="1" a="1"/>
  <c r="M125" i="1" s="1"/>
  <c r="L125" i="1"/>
  <c r="M124" i="1" a="1"/>
  <c r="M124" i="1" s="1"/>
  <c r="L124" i="1"/>
  <c r="M123" i="1" a="1"/>
  <c r="M123" i="1" s="1"/>
  <c r="L123" i="1"/>
  <c r="M122" i="1" a="1"/>
  <c r="M122" i="1" s="1"/>
  <c r="L122" i="1"/>
  <c r="M121" i="1" a="1"/>
  <c r="M121" i="1" s="1"/>
  <c r="L121" i="1"/>
  <c r="M120" i="1" a="1"/>
  <c r="M120" i="1" s="1"/>
  <c r="L120" i="1"/>
  <c r="M119" i="1" a="1"/>
  <c r="M119" i="1" s="1"/>
  <c r="L119" i="1"/>
  <c r="M118" i="1" a="1"/>
  <c r="M118" i="1" s="1"/>
  <c r="L118" i="1"/>
  <c r="M117" i="1" a="1"/>
  <c r="M117" i="1" s="1"/>
  <c r="L117" i="1"/>
  <c r="M116" i="1" a="1"/>
  <c r="M116" i="1" s="1"/>
  <c r="L116" i="1"/>
  <c r="M115" i="1" a="1"/>
  <c r="M115" i="1" s="1"/>
  <c r="L115" i="1"/>
  <c r="M114" i="1" a="1"/>
  <c r="M114" i="1" s="1"/>
  <c r="L114" i="1"/>
  <c r="M113" i="1" a="1"/>
  <c r="M113" i="1" s="1"/>
  <c r="L113" i="1"/>
  <c r="M112" i="1" a="1"/>
  <c r="M112" i="1" s="1"/>
  <c r="L112" i="1"/>
  <c r="M111" i="1" a="1"/>
  <c r="M111" i="1" s="1"/>
  <c r="L111" i="1"/>
  <c r="M110" i="1" a="1"/>
  <c r="M110" i="1" s="1"/>
  <c r="L110" i="1"/>
  <c r="M109" i="1" a="1"/>
  <c r="M109" i="1" s="1"/>
  <c r="L109" i="1"/>
  <c r="M108" i="1" a="1"/>
  <c r="M108" i="1" s="1"/>
  <c r="L108" i="1"/>
  <c r="M107" i="1" a="1"/>
  <c r="M107" i="1" s="1"/>
  <c r="L107" i="1"/>
  <c r="M106" i="1" a="1"/>
  <c r="M106" i="1" s="1"/>
  <c r="L106" i="1"/>
  <c r="M105" i="1" a="1"/>
  <c r="M105" i="1" s="1"/>
  <c r="L105" i="1"/>
  <c r="M104" i="1" a="1"/>
  <c r="M104" i="1" s="1"/>
  <c r="L104" i="1"/>
  <c r="M103" i="1" a="1"/>
  <c r="M103" i="1" s="1"/>
  <c r="L103" i="1"/>
  <c r="M102" i="1" a="1"/>
  <c r="M102" i="1" s="1"/>
  <c r="L102" i="1"/>
  <c r="M101" i="1" a="1"/>
  <c r="M101" i="1" s="1"/>
  <c r="L101" i="1"/>
  <c r="M100" i="1" a="1"/>
  <c r="M100" i="1" s="1"/>
  <c r="L100" i="1"/>
  <c r="M99" i="1" a="1"/>
  <c r="M99" i="1" s="1"/>
  <c r="L99" i="1"/>
  <c r="M98" i="1" a="1"/>
  <c r="M98" i="1" s="1"/>
  <c r="L98" i="1"/>
  <c r="M97" i="1" a="1"/>
  <c r="M97" i="1" s="1"/>
  <c r="L97" i="1"/>
  <c r="M96" i="1" a="1"/>
  <c r="M96" i="1" s="1"/>
  <c r="L96" i="1"/>
  <c r="M95" i="1" a="1"/>
  <c r="M95" i="1" s="1"/>
  <c r="L95" i="1"/>
  <c r="M94" i="1" a="1"/>
  <c r="M94" i="1" s="1"/>
  <c r="L94" i="1"/>
  <c r="M93" i="1" a="1"/>
  <c r="M93" i="1" s="1"/>
  <c r="L93" i="1"/>
  <c r="M92" i="1" a="1"/>
  <c r="M92" i="1" s="1"/>
  <c r="L92" i="1"/>
  <c r="M91" i="1" a="1"/>
  <c r="M91" i="1" s="1"/>
  <c r="L91" i="1"/>
  <c r="M90" i="1" a="1"/>
  <c r="M90" i="1" s="1"/>
  <c r="L90" i="1"/>
  <c r="M89" i="1" a="1"/>
  <c r="M89" i="1" s="1"/>
  <c r="L89" i="1"/>
  <c r="M88" i="1" a="1"/>
  <c r="M88" i="1" s="1"/>
  <c r="L88" i="1"/>
  <c r="M87" i="1" a="1"/>
  <c r="M87" i="1" s="1"/>
  <c r="L87" i="1"/>
  <c r="M86" i="1" a="1"/>
  <c r="M86" i="1" s="1"/>
  <c r="L86" i="1"/>
  <c r="M85" i="1" a="1"/>
  <c r="M85" i="1" s="1"/>
  <c r="L85" i="1"/>
  <c r="M84" i="1" a="1"/>
  <c r="M84" i="1" s="1"/>
  <c r="L84" i="1"/>
  <c r="M83" i="1" a="1"/>
  <c r="M83" i="1" s="1"/>
  <c r="L83" i="1"/>
  <c r="M82" i="1" a="1"/>
  <c r="M82" i="1" s="1"/>
  <c r="L82" i="1"/>
  <c r="M81" i="1" a="1"/>
  <c r="M81" i="1" s="1"/>
  <c r="L81" i="1"/>
  <c r="M80" i="1" a="1"/>
  <c r="M80" i="1" s="1"/>
  <c r="L80" i="1"/>
  <c r="M79" i="1" a="1"/>
  <c r="M79" i="1" s="1"/>
  <c r="L79" i="1"/>
  <c r="M78" i="1" a="1"/>
  <c r="M78" i="1" s="1"/>
  <c r="L78" i="1"/>
  <c r="M77" i="1" a="1"/>
  <c r="M77" i="1" s="1"/>
  <c r="L77" i="1"/>
  <c r="M76" i="1" a="1"/>
  <c r="M76" i="1" s="1"/>
  <c r="L76" i="1"/>
  <c r="M75" i="1" a="1"/>
  <c r="M75" i="1" s="1"/>
  <c r="L75" i="1"/>
  <c r="M74" i="1" a="1"/>
  <c r="M74" i="1" s="1"/>
  <c r="L74" i="1"/>
  <c r="M73" i="1" a="1"/>
  <c r="M73" i="1" s="1"/>
  <c r="L73" i="1"/>
  <c r="M72" i="1" a="1"/>
  <c r="M72" i="1" s="1"/>
  <c r="L72" i="1"/>
  <c r="M71" i="1" a="1"/>
  <c r="M71" i="1" s="1"/>
  <c r="L71" i="1"/>
  <c r="M70" i="1" a="1"/>
  <c r="M70" i="1" s="1"/>
  <c r="L70" i="1"/>
  <c r="M69" i="1" a="1"/>
  <c r="M69" i="1" s="1"/>
  <c r="L69" i="1"/>
  <c r="M68" i="1" a="1"/>
  <c r="M68" i="1" s="1"/>
  <c r="L68" i="1"/>
  <c r="M67" i="1" a="1"/>
  <c r="M67" i="1" s="1"/>
  <c r="L67" i="1"/>
  <c r="M66" i="1" a="1"/>
  <c r="M66" i="1" s="1"/>
  <c r="L66" i="1"/>
  <c r="M65" i="1" a="1"/>
  <c r="M65" i="1" s="1"/>
  <c r="L65" i="1"/>
  <c r="M64" i="1" a="1"/>
  <c r="M64" i="1" s="1"/>
  <c r="L64" i="1"/>
  <c r="M63" i="1" a="1"/>
  <c r="M63" i="1" s="1"/>
  <c r="L63" i="1"/>
  <c r="M62" i="1" a="1"/>
  <c r="M62" i="1" s="1"/>
  <c r="L62" i="1"/>
  <c r="M61" i="1" a="1"/>
  <c r="M61" i="1" s="1"/>
  <c r="L61" i="1"/>
  <c r="M60" i="1" a="1"/>
  <c r="M60" i="1" s="1"/>
  <c r="L60" i="1"/>
  <c r="M59" i="1" a="1"/>
  <c r="M59" i="1" s="1"/>
  <c r="L59" i="1"/>
  <c r="M58" i="1" a="1"/>
  <c r="M58" i="1" s="1"/>
  <c r="L58" i="1"/>
  <c r="M57" i="1" a="1"/>
  <c r="M57" i="1" s="1"/>
  <c r="L57" i="1"/>
  <c r="M56" i="1" a="1"/>
  <c r="M56" i="1" s="1"/>
  <c r="L56" i="1"/>
  <c r="M55" i="1" a="1"/>
  <c r="M55" i="1" s="1"/>
  <c r="L55" i="1"/>
  <c r="M54" i="1" a="1"/>
  <c r="M54" i="1" s="1"/>
  <c r="L54" i="1"/>
  <c r="M53" i="1" a="1"/>
  <c r="M53" i="1" s="1"/>
  <c r="L53" i="1"/>
  <c r="M52" i="1" a="1"/>
  <c r="M52" i="1" s="1"/>
  <c r="L52" i="1"/>
  <c r="M51" i="1" a="1"/>
  <c r="M51" i="1" s="1"/>
  <c r="L51" i="1"/>
  <c r="M50" i="1" a="1"/>
  <c r="M50" i="1" s="1"/>
  <c r="L50" i="1"/>
  <c r="M49" i="1" a="1"/>
  <c r="M49" i="1" s="1"/>
  <c r="L49" i="1"/>
  <c r="M48" i="1" a="1"/>
  <c r="M48" i="1" s="1"/>
  <c r="L48" i="1"/>
  <c r="M47" i="1" a="1"/>
  <c r="M47" i="1" s="1"/>
  <c r="L47" i="1"/>
  <c r="M46" i="1" a="1"/>
  <c r="M46" i="1" s="1"/>
  <c r="L46" i="1"/>
  <c r="M45" i="1" a="1"/>
  <c r="M45" i="1" s="1"/>
  <c r="L45" i="1"/>
  <c r="M44" i="1" a="1"/>
  <c r="M44" i="1" s="1"/>
  <c r="L44" i="1"/>
  <c r="M43" i="1" a="1"/>
  <c r="M43" i="1" s="1"/>
  <c r="L43" i="1"/>
  <c r="M42" i="1" a="1"/>
  <c r="M42" i="1" s="1"/>
  <c r="L42" i="1"/>
  <c r="M41" i="1" a="1"/>
  <c r="M41" i="1" s="1"/>
  <c r="L41" i="1"/>
  <c r="M40" i="1" a="1"/>
  <c r="M40" i="1" s="1"/>
  <c r="L40" i="1"/>
  <c r="M39" i="1" a="1"/>
  <c r="M39" i="1" s="1"/>
  <c r="L39" i="1"/>
  <c r="M38" i="1" a="1"/>
  <c r="M38" i="1" s="1"/>
  <c r="L38" i="1"/>
  <c r="M37" i="1" a="1"/>
  <c r="M37" i="1" s="1"/>
  <c r="L37" i="1"/>
  <c r="M36" i="1" a="1"/>
  <c r="M36" i="1" s="1"/>
  <c r="L36" i="1"/>
  <c r="M35" i="1" a="1"/>
  <c r="M35" i="1" s="1"/>
  <c r="L35" i="1"/>
  <c r="M34" i="1" a="1"/>
  <c r="M34" i="1" s="1"/>
  <c r="L34" i="1"/>
  <c r="M33" i="1" a="1"/>
  <c r="M33" i="1" s="1"/>
  <c r="L33" i="1"/>
  <c r="M32" i="1" a="1"/>
  <c r="M32" i="1" s="1"/>
  <c r="L32" i="1"/>
  <c r="M31" i="1" a="1"/>
  <c r="M31" i="1" s="1"/>
  <c r="L31" i="1"/>
  <c r="M30" i="1" a="1"/>
  <c r="M30" i="1" s="1"/>
  <c r="L30" i="1"/>
  <c r="M29" i="1" a="1"/>
  <c r="M29" i="1" s="1"/>
  <c r="L29" i="1"/>
  <c r="M28" i="1" a="1"/>
  <c r="M28" i="1" s="1"/>
  <c r="L28" i="1"/>
  <c r="M27" i="1" a="1"/>
  <c r="M27" i="1" s="1"/>
  <c r="L27" i="1"/>
  <c r="M26" i="1" a="1"/>
  <c r="M26" i="1" s="1"/>
  <c r="L26" i="1"/>
  <c r="M25" i="1" a="1"/>
  <c r="M25" i="1" s="1"/>
  <c r="L25" i="1"/>
  <c r="M24" i="1" a="1"/>
  <c r="M24" i="1" s="1"/>
  <c r="L24" i="1"/>
  <c r="M23" i="1" a="1"/>
  <c r="M23" i="1" s="1"/>
  <c r="L23" i="1"/>
  <c r="M22" i="1" a="1"/>
  <c r="M22" i="1" s="1"/>
  <c r="L22" i="1"/>
  <c r="M21" i="1" a="1"/>
  <c r="M21" i="1" s="1"/>
  <c r="L21" i="1"/>
  <c r="M20" i="1" a="1"/>
  <c r="M20" i="1" s="1"/>
  <c r="L20" i="1"/>
  <c r="M19" i="1" a="1"/>
  <c r="M19" i="1" s="1"/>
  <c r="L19" i="1"/>
  <c r="M18" i="1" a="1"/>
  <c r="M18" i="1" s="1"/>
  <c r="L18" i="1"/>
  <c r="M17" i="1" a="1"/>
  <c r="M17" i="1" s="1"/>
  <c r="L17" i="1"/>
  <c r="M16" i="1" a="1"/>
  <c r="M16" i="1" s="1"/>
  <c r="L16" i="1"/>
  <c r="M15" i="1" a="1"/>
  <c r="M15" i="1" s="1"/>
  <c r="L15" i="1"/>
  <c r="M14" i="1" a="1"/>
  <c r="M14" i="1" s="1"/>
  <c r="L14" i="1"/>
  <c r="M13" i="1" a="1"/>
  <c r="M13" i="1" s="1"/>
  <c r="L13" i="1"/>
  <c r="M12" i="1" a="1"/>
  <c r="M12" i="1" s="1"/>
  <c r="L12" i="1"/>
  <c r="M11" i="1" a="1"/>
  <c r="M11" i="1" s="1"/>
  <c r="L11" i="1"/>
  <c r="M10" i="1" a="1"/>
  <c r="M10" i="1" s="1"/>
  <c r="L10" i="1"/>
  <c r="M9" i="1" a="1"/>
  <c r="M9" i="1" s="1"/>
  <c r="L9" i="1"/>
  <c r="M8" i="1" a="1"/>
  <c r="M8" i="1" s="1"/>
  <c r="L8" i="1"/>
  <c r="M7" i="1" a="1"/>
  <c r="M7" i="1" s="1"/>
  <c r="L7" i="1"/>
  <c r="M6" i="1" a="1"/>
  <c r="M6" i="1" s="1"/>
  <c r="L6" i="1"/>
  <c r="M5" i="1" a="1"/>
  <c r="M5" i="1" s="1"/>
  <c r="L5" i="1"/>
  <c r="M4" i="1" a="1"/>
  <c r="M4" i="1" s="1"/>
  <c r="L4" i="1"/>
  <c r="M3" i="1" a="1"/>
  <c r="M3" i="1" s="1"/>
  <c r="L3" i="1"/>
  <c r="M2" i="1" a="1"/>
  <c r="M2" i="1" s="1"/>
  <c r="L2" i="1"/>
  <c r="M2" i="4" a="1"/>
  <c r="M2" i="4"/>
  <c r="M3" i="4" a="1"/>
  <c r="M3" i="4"/>
  <c r="M4" i="4" a="1"/>
  <c r="M4" i="4"/>
  <c r="M5" i="4" a="1"/>
  <c r="M5" i="4"/>
  <c r="M6" i="4" a="1"/>
  <c r="M6" i="4"/>
  <c r="M7" i="4" a="1"/>
  <c r="M7" i="4"/>
  <c r="M8" i="4" a="1"/>
  <c r="M8" i="4" s="1"/>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s="1"/>
  <c r="M23" i="4" a="1"/>
  <c r="M23" i="4"/>
  <c r="M24" i="4" a="1"/>
  <c r="M24" i="4"/>
  <c r="M25" i="4" a="1"/>
  <c r="M25" i="4"/>
  <c r="M26" i="4" a="1"/>
  <c r="M26" i="4"/>
  <c r="M27" i="4" a="1"/>
  <c r="M27" i="4"/>
  <c r="M28" i="4" a="1"/>
  <c r="M28" i="4"/>
  <c r="M29" i="4" a="1"/>
  <c r="M29" i="4"/>
  <c r="M30" i="4" a="1"/>
  <c r="M30" i="4"/>
  <c r="M31" i="4" a="1"/>
  <c r="M31" i="4"/>
  <c r="M32" i="4" a="1"/>
  <c r="M32" i="4"/>
  <c r="M33" i="4" a="1"/>
  <c r="M33" i="4"/>
  <c r="M34" i="4" a="1"/>
  <c r="M34" i="4" s="1"/>
  <c r="M35" i="4" a="1"/>
  <c r="M35" i="4"/>
  <c r="M36" i="4" a="1"/>
  <c r="M36" i="4"/>
  <c r="M37" i="4" a="1"/>
  <c r="M37" i="4"/>
  <c r="M38" i="4" a="1"/>
  <c r="M38" i="4" s="1"/>
  <c r="M39" i="4" a="1"/>
  <c r="M39" i="4"/>
  <c r="M40" i="4" a="1"/>
  <c r="M40" i="4"/>
  <c r="M41" i="4" a="1"/>
  <c r="M41" i="4"/>
  <c r="M42" i="4" a="1"/>
  <c r="M42" i="4" s="1"/>
  <c r="M43" i="4" a="1"/>
  <c r="M43" i="4"/>
  <c r="M44" i="4" a="1"/>
  <c r="M44" i="4"/>
  <c r="M45" i="4" a="1"/>
  <c r="M45" i="4"/>
  <c r="M46" i="4" a="1"/>
  <c r="M46" i="4" s="1"/>
  <c r="M47" i="4" a="1"/>
  <c r="M47" i="4"/>
  <c r="M48" i="4" a="1"/>
  <c r="M48" i="4" s="1"/>
  <c r="M49" i="4" a="1"/>
  <c r="M49" i="4"/>
  <c r="M50" i="4" a="1"/>
  <c r="M50" i="4" s="1"/>
  <c r="M51" i="4" a="1"/>
  <c r="M51" i="4"/>
  <c r="M52" i="4" a="1"/>
  <c r="M52" i="4"/>
  <c r="M53" i="4" a="1"/>
  <c r="M53" i="4"/>
  <c r="M54" i="4" a="1"/>
  <c r="M54" i="4" s="1"/>
  <c r="M55" i="4" a="1"/>
  <c r="M55" i="4"/>
  <c r="M56" i="4" a="1"/>
  <c r="M56" i="4"/>
  <c r="M57" i="4" a="1"/>
  <c r="M57" i="4" s="1"/>
  <c r="M58" i="4" a="1"/>
  <c r="M58" i="4" s="1"/>
  <c r="M59" i="4" a="1"/>
  <c r="M59" i="4"/>
  <c r="M60" i="4" a="1"/>
  <c r="M60" i="4"/>
  <c r="M61" i="4" a="1"/>
  <c r="M61" i="4"/>
  <c r="M62" i="4" a="1"/>
  <c r="M62" i="4" s="1"/>
  <c r="M63" i="4" a="1"/>
  <c r="M63" i="4"/>
  <c r="M64" i="4" a="1"/>
  <c r="M64" i="4"/>
  <c r="M65" i="4" a="1"/>
  <c r="M65" i="4"/>
  <c r="M66" i="4" a="1"/>
  <c r="M66" i="4" s="1"/>
  <c r="M67" i="4" a="1"/>
  <c r="M67" i="4"/>
  <c r="M68" i="4" a="1"/>
  <c r="M68" i="4"/>
  <c r="M69" i="4" a="1"/>
  <c r="M69" i="4"/>
  <c r="M70" i="4" a="1"/>
  <c r="M70" i="4" s="1"/>
  <c r="M71" i="4" a="1"/>
  <c r="M71" i="4"/>
  <c r="M72" i="4" a="1"/>
  <c r="M72" i="4"/>
  <c r="M73" i="4" a="1"/>
  <c r="M73" i="4"/>
  <c r="M74" i="4" a="1"/>
  <c r="M74" i="4" s="1"/>
  <c r="M75" i="4" a="1"/>
  <c r="M75" i="4"/>
  <c r="M76" i="4" a="1"/>
  <c r="M76" i="4"/>
  <c r="M77" i="4" a="1"/>
  <c r="M77" i="4"/>
  <c r="M78" i="4" a="1"/>
  <c r="M78" i="4" s="1"/>
  <c r="M79" i="4" a="1"/>
  <c r="M79" i="4"/>
  <c r="M80" i="4" a="1"/>
  <c r="M80" i="4" s="1"/>
  <c r="M81" i="4" a="1"/>
  <c r="M81" i="4"/>
  <c r="M82" i="4" a="1"/>
  <c r="M82" i="4" s="1"/>
  <c r="M83" i="4" a="1"/>
  <c r="M83" i="4"/>
  <c r="M84" i="4" a="1"/>
  <c r="M84" i="4"/>
  <c r="M85" i="4" a="1"/>
  <c r="M85" i="4"/>
  <c r="M86" i="4" a="1"/>
  <c r="M86" i="4" s="1"/>
  <c r="M87" i="4" a="1"/>
  <c r="M87" i="4"/>
  <c r="M88" i="4" a="1"/>
  <c r="M88" i="4"/>
  <c r="M89" i="4" a="1"/>
  <c r="M89" i="4" s="1"/>
  <c r="M90" i="4" a="1"/>
  <c r="M90" i="4" s="1"/>
  <c r="M91" i="4" a="1"/>
  <c r="M91" i="4"/>
  <c r="M92" i="4" a="1"/>
  <c r="M92" i="4"/>
  <c r="M93" i="4" a="1"/>
  <c r="M93" i="4"/>
  <c r="M94" i="4" a="1"/>
  <c r="M94" i="4" s="1"/>
  <c r="M95" i="4" a="1"/>
  <c r="M95" i="4"/>
  <c r="M96" i="4" a="1"/>
  <c r="M96" i="4" s="1"/>
  <c r="M97" i="4" a="1"/>
  <c r="M97" i="4"/>
  <c r="M98" i="4" a="1"/>
  <c r="M98" i="4" s="1"/>
  <c r="M99" i="4" a="1"/>
  <c r="M99" i="4"/>
  <c r="M100" i="4" a="1"/>
  <c r="M100" i="4"/>
  <c r="M101" i="4" a="1"/>
  <c r="M101" i="4"/>
  <c r="M102" i="4" a="1"/>
  <c r="M102" i="4" s="1"/>
  <c r="M103" i="4" a="1"/>
  <c r="M103" i="4"/>
  <c r="M104" i="4" a="1"/>
  <c r="M104" i="4"/>
  <c r="M105" i="4" a="1"/>
  <c r="M105" i="4" s="1"/>
  <c r="M106" i="4" a="1"/>
  <c r="M106" i="4" s="1"/>
  <c r="M107" i="4" a="1"/>
  <c r="M107" i="4"/>
  <c r="M108" i="4" a="1"/>
  <c r="M108" i="4"/>
  <c r="M109" i="4" a="1"/>
  <c r="M109" i="4"/>
  <c r="M110" i="4" a="1"/>
  <c r="M110" i="4" s="1"/>
  <c r="M111" i="4" a="1"/>
  <c r="M111" i="4"/>
  <c r="M112" i="4" a="1"/>
  <c r="M112" i="4" s="1"/>
  <c r="M113" i="4" a="1"/>
  <c r="M113" i="4"/>
  <c r="M114" i="4" a="1"/>
  <c r="M114" i="4" s="1"/>
  <c r="M115" i="4" a="1"/>
  <c r="M115" i="4"/>
  <c r="M116" i="4" a="1"/>
  <c r="M116" i="4"/>
  <c r="M117" i="4" a="1"/>
  <c r="M117" i="4"/>
  <c r="M118" i="4" a="1"/>
  <c r="M118" i="4" s="1"/>
  <c r="M119" i="4" a="1"/>
  <c r="M119" i="4"/>
  <c r="M120" i="4" a="1"/>
  <c r="M120" i="4"/>
  <c r="M121" i="4" a="1"/>
  <c r="M121" i="4" s="1"/>
  <c r="M122" i="4" a="1"/>
  <c r="M122" i="4" s="1"/>
  <c r="M123" i="4" a="1"/>
  <c r="M123" i="4"/>
  <c r="M124" i="4" a="1"/>
  <c r="M124" i="4"/>
  <c r="M125" i="4" a="1"/>
  <c r="M125" i="4"/>
  <c r="M126" i="4" a="1"/>
  <c r="M126" i="4" s="1"/>
  <c r="M127" i="4" a="1"/>
  <c r="M127" i="4"/>
  <c r="M128" i="4" a="1"/>
  <c r="M128" i="4"/>
  <c r="M129" i="4" a="1"/>
  <c r="M129" i="4" s="1"/>
  <c r="M130" i="4" a="1"/>
  <c r="M130" i="4" s="1"/>
  <c r="M131" i="4" a="1"/>
  <c r="M131" i="4"/>
  <c r="M132" i="4" a="1"/>
  <c r="M132" i="4"/>
  <c r="M133" i="4" a="1"/>
  <c r="M133" i="4"/>
  <c r="M134" i="4" a="1"/>
  <c r="M134" i="4" s="1"/>
  <c r="M135" i="4" a="1"/>
  <c r="M135" i="4" s="1"/>
  <c r="M136" i="4" a="1"/>
  <c r="M136" i="4"/>
  <c r="M137" i="4" a="1"/>
  <c r="M137" i="4"/>
  <c r="M138" i="4" a="1"/>
  <c r="M138" i="4" s="1"/>
  <c r="M139" i="4" a="1"/>
  <c r="M139" i="4" s="1"/>
  <c r="M140" i="4" a="1"/>
  <c r="M140" i="4"/>
  <c r="M141" i="4" a="1"/>
  <c r="M141" i="4"/>
  <c r="M142" i="4" a="1"/>
  <c r="M142" i="4" s="1"/>
  <c r="M143" i="4" a="1"/>
  <c r="M143" i="4"/>
  <c r="M144" i="4" a="1"/>
  <c r="M144" i="4" s="1"/>
  <c r="M145" i="4" a="1"/>
  <c r="M145" i="4"/>
  <c r="M146" i="4" a="1"/>
  <c r="M146" i="4" s="1"/>
  <c r="M147" i="4" a="1"/>
  <c r="M147" i="4"/>
  <c r="M148" i="4" a="1"/>
  <c r="M148" i="4"/>
  <c r="M149" i="4" a="1"/>
  <c r="M149" i="4"/>
  <c r="M150" i="4" a="1"/>
  <c r="M150" i="4" s="1"/>
  <c r="M151" i="4" a="1"/>
  <c r="M151" i="4"/>
  <c r="M152" i="4" a="1"/>
  <c r="M152" i="4"/>
  <c r="M153" i="4" a="1"/>
  <c r="M153" i="4" s="1"/>
  <c r="M154" i="4" a="1"/>
  <c r="M154" i="4" s="1"/>
  <c r="M155" i="4" a="1"/>
  <c r="M155" i="4"/>
  <c r="M156" i="4" a="1"/>
  <c r="M156" i="4"/>
  <c r="M157" i="4" a="1"/>
  <c r="M157" i="4"/>
  <c r="M158" i="4" a="1"/>
  <c r="M158" i="4" s="1"/>
  <c r="M159" i="4" a="1"/>
  <c r="M159" i="4"/>
  <c r="M160" i="4" a="1"/>
  <c r="M160" i="4"/>
  <c r="M161" i="4" a="1"/>
  <c r="M161" i="4"/>
  <c r="M162" i="4" a="1"/>
  <c r="M162" i="4" s="1"/>
  <c r="M163" i="4" a="1"/>
  <c r="M163" i="4"/>
  <c r="M164" i="4" a="1"/>
  <c r="M164" i="4"/>
  <c r="M165" i="4" a="1"/>
  <c r="M165" i="4"/>
  <c r="M166" i="4" a="1"/>
  <c r="M166" i="4" s="1"/>
  <c r="M167" i="4" a="1"/>
  <c r="M167" i="4" s="1"/>
  <c r="M168" i="4" a="1"/>
  <c r="M168" i="4"/>
  <c r="M169" i="4" a="1"/>
  <c r="M169" i="4"/>
  <c r="M170" i="4" a="1"/>
  <c r="M170" i="4" s="1"/>
  <c r="M171" i="4" a="1"/>
  <c r="M171" i="4"/>
  <c r="M172" i="4" a="1"/>
  <c r="M172" i="4"/>
  <c r="M173" i="4" a="1"/>
  <c r="M173" i="4"/>
  <c r="M174" i="4" a="1"/>
  <c r="M174" i="4" s="1"/>
  <c r="M175" i="4" a="1"/>
  <c r="M175" i="4"/>
  <c r="M176" i="4" a="1"/>
  <c r="M176" i="4" s="1"/>
  <c r="M177" i="4" a="1"/>
  <c r="M177" i="4"/>
  <c r="M178" i="4" a="1"/>
  <c r="M178" i="4" s="1"/>
  <c r="M179" i="4" a="1"/>
  <c r="M179" i="4"/>
  <c r="M180" i="4" a="1"/>
  <c r="M180" i="4"/>
  <c r="M181" i="4" a="1"/>
  <c r="M181" i="4"/>
  <c r="M182" i="4" a="1"/>
  <c r="M182" i="4" s="1"/>
  <c r="M183" i="4" a="1"/>
  <c r="M183" i="4"/>
  <c r="M184" i="4" a="1"/>
  <c r="M184" i="4"/>
  <c r="M185" i="4" a="1"/>
  <c r="M185" i="4" s="1"/>
  <c r="M186" i="4" a="1"/>
  <c r="M186" i="4" s="1"/>
  <c r="M187" i="4" a="1"/>
  <c r="M187" i="4"/>
  <c r="M188" i="4" a="1"/>
  <c r="M188" i="4"/>
  <c r="M189" i="4" a="1"/>
  <c r="M189" i="4"/>
  <c r="M190" i="4" a="1"/>
  <c r="M190" i="4" s="1"/>
  <c r="M191" i="4" a="1"/>
  <c r="M191" i="4"/>
  <c r="M192" i="4" a="1"/>
  <c r="M192" i="4" s="1"/>
  <c r="M193" i="4" a="1"/>
  <c r="M193" i="4"/>
  <c r="M194" i="4" a="1"/>
  <c r="M194" i="4" s="1"/>
  <c r="M195" i="4" a="1"/>
  <c r="M195" i="4"/>
  <c r="M196" i="4" a="1"/>
  <c r="M196" i="4"/>
  <c r="M197" i="4" a="1"/>
  <c r="M197" i="4"/>
  <c r="M198" i="4" a="1"/>
  <c r="M198" i="4" s="1"/>
  <c r="M199" i="4" a="1"/>
  <c r="M199" i="4" s="1"/>
  <c r="M200" i="4" a="1"/>
  <c r="M200" i="4"/>
  <c r="M201" i="4" a="1"/>
  <c r="M201" i="4"/>
  <c r="M202" i="4" a="1"/>
  <c r="M202" i="4" s="1"/>
  <c r="M203" i="4" a="1"/>
  <c r="M203" i="4"/>
  <c r="M204" i="4" a="1"/>
  <c r="M204" i="4"/>
  <c r="M205" i="4" a="1"/>
  <c r="M205" i="4"/>
  <c r="M206" i="4" a="1"/>
  <c r="M206" i="4" s="1"/>
  <c r="M207" i="4" a="1"/>
  <c r="M207" i="4"/>
  <c r="M208" i="4" a="1"/>
  <c r="M208" i="4" s="1"/>
  <c r="M209" i="4" a="1"/>
  <c r="M209" i="4"/>
  <c r="M210" i="4" a="1"/>
  <c r="M210" i="4" s="1"/>
  <c r="M211" i="4" a="1"/>
  <c r="M211" i="4"/>
  <c r="M212" i="4" a="1"/>
  <c r="M212" i="4"/>
  <c r="M213" i="4" a="1"/>
  <c r="M213" i="4" s="1"/>
  <c r="M214" i="4" a="1"/>
  <c r="M214" i="4" s="1"/>
  <c r="M215" i="4" a="1"/>
  <c r="M215" i="4"/>
  <c r="M216" i="4" a="1"/>
  <c r="M216" i="4"/>
  <c r="M217" i="4" a="1"/>
  <c r="M217" i="4" s="1"/>
  <c r="M218" i="4" a="1"/>
  <c r="M218" i="4" s="1"/>
  <c r="M219" i="4" a="1"/>
  <c r="M219" i="4"/>
  <c r="M220" i="4" a="1"/>
  <c r="M220" i="4"/>
  <c r="M221" i="4" a="1"/>
  <c r="M221" i="4"/>
  <c r="M222" i="4" a="1"/>
  <c r="M222" i="4" s="1"/>
  <c r="M223" i="4" a="1"/>
  <c r="M223" i="4"/>
  <c r="M224" i="4" a="1"/>
  <c r="M224" i="4"/>
  <c r="M225" i="4" a="1"/>
  <c r="M225" i="4"/>
  <c r="M226" i="4" a="1"/>
  <c r="M226" i="4" s="1"/>
  <c r="M227" i="4" a="1"/>
  <c r="M227" i="4" s="1"/>
  <c r="M228" i="4" a="1"/>
  <c r="M228" i="4"/>
  <c r="M229" i="4" a="1"/>
  <c r="M229" i="4"/>
  <c r="M230" i="4" a="1"/>
  <c r="M230" i="4" s="1"/>
  <c r="M231" i="4" a="1"/>
  <c r="M231" i="4" s="1"/>
  <c r="M232" i="4" a="1"/>
  <c r="M232" i="4"/>
  <c r="M233" i="4" a="1"/>
  <c r="M233" i="4"/>
  <c r="M234" i="4" a="1"/>
  <c r="M234" i="4" s="1"/>
  <c r="M235" i="4" a="1"/>
  <c r="M235" i="4"/>
  <c r="M236" i="4" a="1"/>
  <c r="M236" i="4" s="1"/>
  <c r="M237" i="4" a="1"/>
  <c r="M237" i="4"/>
  <c r="M238" i="4" a="1"/>
  <c r="M238" i="4" s="1"/>
  <c r="M239" i="4" a="1"/>
  <c r="M239" i="4"/>
  <c r="M240" i="4" a="1"/>
  <c r="M240" i="4" s="1"/>
  <c r="M241" i="4" a="1"/>
  <c r="M241" i="4"/>
  <c r="M242" i="4" a="1"/>
  <c r="M242" i="4" s="1"/>
  <c r="M243" i="4" a="1"/>
  <c r="M243" i="4"/>
  <c r="M244" i="4" a="1"/>
  <c r="M244" i="4"/>
  <c r="M245" i="4" a="1"/>
  <c r="M245" i="4" s="1"/>
  <c r="M246" i="4" a="1"/>
  <c r="M246" i="4" s="1"/>
  <c r="M247" i="4" a="1"/>
  <c r="M247" i="4"/>
  <c r="M248" i="4" a="1"/>
  <c r="M248" i="4"/>
  <c r="M249" i="4" a="1"/>
  <c r="M249" i="4" s="1"/>
  <c r="M250" i="4" a="1"/>
  <c r="M250" i="4" s="1"/>
  <c r="M251" i="4" a="1"/>
  <c r="M251" i="4"/>
  <c r="M252" i="4" a="1"/>
  <c r="M252" i="4"/>
  <c r="M253" i="4" a="1"/>
  <c r="M253" i="4"/>
  <c r="M254" i="4" a="1"/>
  <c r="M254" i="4" s="1"/>
  <c r="M255" i="4" a="1"/>
  <c r="M255" i="4"/>
  <c r="M256" i="4" a="1"/>
  <c r="M256" i="4"/>
  <c r="M257" i="4" a="1"/>
  <c r="M257" i="4" s="1"/>
  <c r="M258" i="4" a="1"/>
  <c r="M258" i="4" s="1"/>
  <c r="M259" i="4" a="1"/>
  <c r="M259" i="4" s="1"/>
  <c r="M260" i="4" a="1"/>
  <c r="M260" i="4"/>
  <c r="M261" i="4" a="1"/>
  <c r="M261" i="4"/>
  <c r="M262" i="4" a="1"/>
  <c r="M262" i="4" s="1"/>
  <c r="M263" i="4" a="1"/>
  <c r="M263" i="4" s="1"/>
  <c r="M264" i="4" a="1"/>
  <c r="M264" i="4"/>
  <c r="M265" i="4" a="1"/>
  <c r="M265" i="4"/>
  <c r="M266" i="4" a="1"/>
  <c r="M266" i="4" s="1"/>
  <c r="M267" i="4" a="1"/>
  <c r="M267" i="4"/>
  <c r="M268" i="4" a="1"/>
  <c r="M268" i="4" s="1"/>
  <c r="M269" i="4" a="1"/>
  <c r="M269" i="4"/>
  <c r="M270" i="4" a="1"/>
  <c r="M270" i="4" s="1"/>
  <c r="M271" i="4" a="1"/>
  <c r="M271" i="4"/>
  <c r="M272" i="4" a="1"/>
  <c r="M272" i="4" s="1"/>
  <c r="M273" i="4" a="1"/>
  <c r="M273" i="4"/>
  <c r="M274" i="4" a="1"/>
  <c r="M274" i="4" s="1"/>
  <c r="M275" i="4" a="1"/>
  <c r="M275" i="4"/>
  <c r="M276" i="4" a="1"/>
  <c r="M276" i="4"/>
  <c r="M277" i="4" a="1"/>
  <c r="M277" i="4" s="1"/>
  <c r="M278" i="4" a="1"/>
  <c r="M278" i="4" s="1"/>
  <c r="M279" i="4" a="1"/>
  <c r="M279" i="4"/>
  <c r="M280" i="4" a="1"/>
  <c r="M280" i="4"/>
  <c r="M281" i="4" a="1"/>
  <c r="M281" i="4" s="1"/>
  <c r="M282" i="4" a="1"/>
  <c r="M282" i="4" s="1"/>
  <c r="M283" i="4" a="1"/>
  <c r="M283" i="4"/>
  <c r="M284" i="4" a="1"/>
  <c r="M284" i="4"/>
  <c r="M285" i="4" a="1"/>
  <c r="M285" i="4"/>
  <c r="M286" i="4" a="1"/>
  <c r="M286" i="4" s="1"/>
  <c r="M287" i="4" a="1"/>
  <c r="M287" i="4"/>
  <c r="M288" i="4" a="1"/>
  <c r="M288" i="4" s="1"/>
  <c r="M289" i="4" a="1"/>
  <c r="M289" i="4"/>
  <c r="M290" i="4" a="1"/>
  <c r="M290" i="4" s="1"/>
  <c r="M291" i="4" a="1"/>
  <c r="M291" i="4" s="1"/>
  <c r="M292" i="4" a="1"/>
  <c r="M292" i="4"/>
  <c r="M293" i="4" a="1"/>
  <c r="M293" i="4" s="1"/>
  <c r="M294" i="4" a="1"/>
  <c r="M294" i="4" s="1"/>
  <c r="M295" i="4" a="1"/>
  <c r="M295" i="4" s="1"/>
  <c r="M296" i="4" a="1"/>
  <c r="M296" i="4"/>
  <c r="M297" i="4" a="1"/>
  <c r="M297" i="4"/>
  <c r="M298" i="4" a="1"/>
  <c r="M298" i="4" s="1"/>
  <c r="M299" i="4" a="1"/>
  <c r="M299" i="4"/>
  <c r="M300" i="4" a="1"/>
  <c r="M300" i="4" s="1"/>
  <c r="M301" i="4" a="1"/>
  <c r="M301" i="4"/>
  <c r="M302" i="4" a="1"/>
  <c r="M302" i="4" s="1"/>
  <c r="M303" i="4" a="1"/>
  <c r="M303" i="4"/>
  <c r="M304" i="4" a="1"/>
  <c r="M304" i="4" s="1"/>
  <c r="M305" i="4" a="1"/>
  <c r="M305" i="4"/>
  <c r="M306" i="4" a="1"/>
  <c r="M306" i="4" s="1"/>
  <c r="M307" i="4" a="1"/>
  <c r="M307" i="4"/>
  <c r="M308" i="4" a="1"/>
  <c r="M308" i="4"/>
  <c r="M309" i="4" a="1"/>
  <c r="M309" i="4" s="1"/>
  <c r="M310" i="4" a="1"/>
  <c r="M310" i="4" s="1"/>
  <c r="M311" i="4" a="1"/>
  <c r="M311" i="4" s="1"/>
  <c r="M312" i="4" a="1"/>
  <c r="M312" i="4"/>
  <c r="M313" i="4" a="1"/>
  <c r="M313" i="4" s="1"/>
  <c r="M314" i="4" a="1"/>
  <c r="M314" i="4" s="1"/>
  <c r="M315" i="4" a="1"/>
  <c r="M315" i="4"/>
  <c r="M316" i="4" a="1"/>
  <c r="M316" i="4" s="1"/>
  <c r="M317" i="4" a="1"/>
  <c r="M317" i="4"/>
  <c r="M318" i="4" a="1"/>
  <c r="M318" i="4" s="1"/>
  <c r="M319" i="4" a="1"/>
  <c r="M319" i="4"/>
  <c r="M320" i="4" a="1"/>
  <c r="M320" i="4"/>
  <c r="M321" i="4" a="1"/>
  <c r="M321" i="4"/>
  <c r="M322" i="4" a="1"/>
  <c r="M322" i="4" s="1"/>
  <c r="M323" i="4" a="1"/>
  <c r="M323" i="4" s="1"/>
  <c r="M324" i="4" a="1"/>
  <c r="M324" i="4"/>
  <c r="M325" i="4" a="1"/>
  <c r="M325" i="4"/>
  <c r="M326" i="4" a="1"/>
  <c r="M326" i="4" s="1"/>
  <c r="M327" i="4" a="1"/>
  <c r="M327" i="4" s="1"/>
  <c r="M328" i="4" a="1"/>
  <c r="M328" i="4"/>
  <c r="M329" i="4" a="1"/>
  <c r="M329" i="4" s="1"/>
  <c r="M330" i="4" a="1"/>
  <c r="M330" i="4" s="1"/>
  <c r="M331" i="4" a="1"/>
  <c r="M331" i="4" s="1"/>
  <c r="M332" i="4" a="1"/>
  <c r="M332" i="4" s="1"/>
  <c r="M333" i="4" a="1"/>
  <c r="M333" i="4"/>
  <c r="M334" i="4" a="1"/>
  <c r="M334" i="4" s="1"/>
  <c r="M335" i="4" a="1"/>
  <c r="M335" i="4"/>
  <c r="M336" i="4" a="1"/>
  <c r="M336" i="4" s="1"/>
  <c r="M337" i="4" a="1"/>
  <c r="M337" i="4"/>
  <c r="M338" i="4" a="1"/>
  <c r="M338" i="4" s="1"/>
  <c r="M339" i="4" a="1"/>
  <c r="M339" i="4"/>
  <c r="M340" i="4" a="1"/>
  <c r="M340" i="4"/>
  <c r="M341" i="4" a="1"/>
  <c r="M341" i="4" s="1"/>
  <c r="M342" i="4" a="1"/>
  <c r="M342" i="4" s="1"/>
  <c r="M343" i="4" a="1"/>
  <c r="M343" i="4"/>
  <c r="M344" i="4" a="1"/>
  <c r="M344" i="4"/>
  <c r="M345" i="4" a="1"/>
  <c r="M345" i="4" s="1"/>
  <c r="M346" i="4" a="1"/>
  <c r="M346" i="4" s="1"/>
  <c r="M347" i="4" a="1"/>
  <c r="M347" i="4"/>
  <c r="M348" i="4" a="1"/>
  <c r="M348" i="4"/>
  <c r="M349" i="4" a="1"/>
  <c r="M349" i="4"/>
  <c r="M350" i="4" a="1"/>
  <c r="M350" i="4" s="1"/>
  <c r="M351" i="4" a="1"/>
  <c r="M351" i="4"/>
  <c r="M352" i="4" a="1"/>
  <c r="M352" i="4"/>
  <c r="M353" i="4" a="1"/>
  <c r="M353" i="4"/>
  <c r="M354" i="4" a="1"/>
  <c r="M354" i="4" s="1"/>
  <c r="M355" i="4" a="1"/>
  <c r="M355" i="4" s="1"/>
  <c r="M356" i="4" a="1"/>
  <c r="M356" i="4"/>
  <c r="M357" i="4" a="1"/>
  <c r="M357" i="4"/>
  <c r="M358" i="4" a="1"/>
  <c r="M358" i="4" s="1"/>
  <c r="M359" i="4" a="1"/>
  <c r="M359" i="4" s="1"/>
  <c r="M360" i="4" a="1"/>
  <c r="M360" i="4"/>
  <c r="M361" i="4" a="1"/>
  <c r="M361" i="4"/>
  <c r="M362" i="4" a="1"/>
  <c r="M362" i="4" s="1"/>
  <c r="M363" i="4" a="1"/>
  <c r="M363" i="4"/>
  <c r="M364" i="4" a="1"/>
  <c r="M364" i="4" s="1"/>
  <c r="M365" i="4" a="1"/>
  <c r="M365" i="4"/>
  <c r="M366" i="4" a="1"/>
  <c r="M366" i="4" s="1"/>
  <c r="M367" i="4" a="1"/>
  <c r="M367" i="4"/>
  <c r="M368" i="4" a="1"/>
  <c r="M368" i="4" s="1"/>
  <c r="M369" i="4" a="1"/>
  <c r="M369" i="4"/>
  <c r="M370" i="4" a="1"/>
  <c r="M370" i="4" s="1"/>
  <c r="M371" i="4" a="1"/>
  <c r="M371" i="4"/>
  <c r="M372" i="4" a="1"/>
  <c r="M372" i="4" s="1"/>
  <c r="M373" i="4" a="1"/>
  <c r="M373" i="4"/>
  <c r="M374" i="4" a="1"/>
  <c r="M374" i="4"/>
  <c r="M375" i="4" a="1"/>
  <c r="M375" i="4"/>
  <c r="M376" i="4" a="1"/>
  <c r="M376" i="4" s="1"/>
  <c r="M377" i="4" a="1"/>
  <c r="M377" i="4"/>
  <c r="M378" i="4" a="1"/>
  <c r="M378" i="4"/>
  <c r="M379" i="4" a="1"/>
  <c r="M379" i="4" s="1"/>
  <c r="M380" i="4" a="1"/>
  <c r="M380" i="4" s="1"/>
  <c r="M381" i="4" a="1"/>
  <c r="M381" i="4"/>
  <c r="M382" i="4" a="1"/>
  <c r="M382" i="4"/>
  <c r="M383" i="4" a="1"/>
  <c r="M383" i="4"/>
  <c r="M384" i="4" a="1"/>
  <c r="M384" i="4" s="1"/>
  <c r="M385" i="4" a="1"/>
  <c r="M385" i="4"/>
  <c r="M386" i="4" a="1"/>
  <c r="M386" i="4"/>
  <c r="M387" i="4" a="1"/>
  <c r="M387" i="4"/>
  <c r="M388" i="4" a="1"/>
  <c r="M388" i="4" s="1"/>
  <c r="M389" i="4" a="1"/>
  <c r="M389" i="4"/>
  <c r="M390" i="4" a="1"/>
  <c r="M390" i="4"/>
  <c r="M391" i="4" a="1"/>
  <c r="M391" i="4"/>
  <c r="M392" i="4" a="1"/>
  <c r="M392" i="4" s="1"/>
  <c r="M393" i="4" a="1"/>
  <c r="M393" i="4"/>
  <c r="M394" i="4" a="1"/>
  <c r="M394" i="4"/>
  <c r="M395" i="4" a="1"/>
  <c r="M395" i="4"/>
  <c r="M396" i="4" a="1"/>
  <c r="M396" i="4" s="1"/>
  <c r="M397" i="4" a="1"/>
  <c r="M397" i="4"/>
  <c r="M398" i="4" a="1"/>
  <c r="M398" i="4"/>
  <c r="M399" i="4" a="1"/>
  <c r="M399" i="4"/>
  <c r="M400" i="4" a="1"/>
  <c r="M400" i="4" s="1"/>
  <c r="M401" i="4" a="1"/>
  <c r="M401" i="4"/>
  <c r="M402" i="4" a="1"/>
  <c r="M402" i="4" s="1"/>
  <c r="M403" i="4" a="1"/>
  <c r="M403" i="4"/>
  <c r="M404" i="4" a="1"/>
  <c r="M404" i="4" s="1"/>
  <c r="M405" i="4" a="1"/>
  <c r="M405" i="4"/>
  <c r="M406" i="4" a="1"/>
  <c r="M406" i="4"/>
  <c r="M407" i="4" a="1"/>
  <c r="M407" i="4"/>
  <c r="M408" i="4" a="1"/>
  <c r="M408" i="4" s="1"/>
  <c r="M409" i="4" a="1"/>
  <c r="M409" i="4"/>
  <c r="M410" i="4" a="1"/>
  <c r="M410" i="4"/>
  <c r="M411" i="4" a="1"/>
  <c r="M411" i="4" s="1"/>
  <c r="M412" i="4" a="1"/>
  <c r="M412" i="4" s="1"/>
  <c r="M413" i="4" a="1"/>
  <c r="M413" i="4"/>
  <c r="M414" i="4" a="1"/>
  <c r="M414" i="4"/>
  <c r="M415" i="4" a="1"/>
  <c r="M415" i="4"/>
  <c r="M416" i="4" a="1"/>
  <c r="M416" i="4" s="1"/>
  <c r="M417" i="4" a="1"/>
  <c r="M417" i="4"/>
  <c r="M418" i="4" a="1"/>
  <c r="M418" i="4"/>
  <c r="M419" i="4" a="1"/>
  <c r="M419" i="4"/>
  <c r="M420" i="4" a="1"/>
  <c r="M420" i="4" s="1"/>
  <c r="M421" i="4" a="1"/>
  <c r="M421" i="4"/>
  <c r="M422" i="4" a="1"/>
  <c r="M422" i="4"/>
  <c r="M423" i="4" a="1"/>
  <c r="M423" i="4"/>
  <c r="M424" i="4" a="1"/>
  <c r="M424" i="4" s="1"/>
  <c r="M425" i="4" a="1"/>
  <c r="M425" i="4"/>
  <c r="M426" i="4" a="1"/>
  <c r="M426" i="4"/>
  <c r="M427" i="4" a="1"/>
  <c r="M427" i="4"/>
  <c r="M428" i="4" a="1"/>
  <c r="M428" i="4" s="1"/>
  <c r="M429" i="4" a="1"/>
  <c r="M429" i="4"/>
  <c r="M430" i="4" a="1"/>
  <c r="M430" i="4"/>
  <c r="M431" i="4" a="1"/>
  <c r="M431" i="4"/>
  <c r="M432" i="4" a="1"/>
  <c r="M432" i="4" s="1"/>
  <c r="M433" i="4" a="1"/>
  <c r="M433" i="4"/>
  <c r="M434" i="4" a="1"/>
  <c r="M434" i="4" s="1"/>
  <c r="M435" i="4" a="1"/>
  <c r="M435" i="4"/>
  <c r="M436" i="4" a="1"/>
  <c r="M436" i="4" s="1"/>
  <c r="M437" i="4" a="1"/>
  <c r="M437" i="4"/>
  <c r="M438" i="4" a="1"/>
  <c r="M438" i="4"/>
  <c r="M439" i="4" a="1"/>
  <c r="M439" i="4"/>
  <c r="M440" i="4" a="1"/>
  <c r="M440" i="4" s="1"/>
  <c r="M441" i="4" a="1"/>
  <c r="M441" i="4"/>
  <c r="M442" i="4" a="1"/>
  <c r="M442" i="4"/>
  <c r="M443" i="4" a="1"/>
  <c r="M443" i="4" s="1"/>
  <c r="M444" i="4" a="1"/>
  <c r="M444" i="4" s="1"/>
  <c r="M445" i="4" a="1"/>
  <c r="M445" i="4"/>
  <c r="M446" i="4" a="1"/>
  <c r="M446" i="4"/>
  <c r="M447" i="4" a="1"/>
  <c r="M447" i="4"/>
  <c r="M448" i="4" a="1"/>
  <c r="M448" i="4" s="1"/>
  <c r="M449" i="4" a="1"/>
  <c r="M449" i="4"/>
  <c r="M450" i="4" a="1"/>
  <c r="M450" i="4"/>
  <c r="M451" i="4" a="1"/>
  <c r="M451" i="4"/>
  <c r="M452" i="4" a="1"/>
  <c r="M452" i="4" s="1"/>
  <c r="M453" i="4" a="1"/>
  <c r="M453" i="4"/>
  <c r="M454" i="4" a="1"/>
  <c r="M454" i="4"/>
  <c r="M455" i="4" a="1"/>
  <c r="M455" i="4"/>
  <c r="M456" i="4" a="1"/>
  <c r="M456" i="4" s="1"/>
  <c r="M457" i="4" a="1"/>
  <c r="M457" i="4"/>
  <c r="M458" i="4" a="1"/>
  <c r="M458" i="4"/>
  <c r="M459" i="4" a="1"/>
  <c r="M459" i="4"/>
  <c r="M460" i="4" a="1"/>
  <c r="M460" i="4" s="1"/>
  <c r="M461" i="4" a="1"/>
  <c r="M461" i="4"/>
  <c r="M462" i="4" a="1"/>
  <c r="M462" i="4"/>
  <c r="M463" i="4" a="1"/>
  <c r="M463" i="4"/>
  <c r="M464" i="4" a="1"/>
  <c r="M464" i="4" s="1"/>
  <c r="M465" i="4" a="1"/>
  <c r="M465" i="4"/>
  <c r="M466" i="4" a="1"/>
  <c r="M466" i="4" s="1"/>
  <c r="M467" i="4" a="1"/>
  <c r="M467" i="4"/>
  <c r="M468" i="4" a="1"/>
  <c r="M468" i="4" s="1"/>
  <c r="M469" i="4" a="1"/>
  <c r="M469" i="4"/>
  <c r="M470" i="4" a="1"/>
  <c r="M470" i="4"/>
  <c r="M471" i="4" a="1"/>
  <c r="M471" i="4"/>
  <c r="M472" i="4" a="1"/>
  <c r="M472" i="4" s="1"/>
  <c r="M473" i="4" a="1"/>
  <c r="M473" i="4"/>
  <c r="M474" i="4" a="1"/>
  <c r="M474" i="4"/>
  <c r="M475" i="4" a="1"/>
  <c r="M475" i="4" s="1"/>
  <c r="M476" i="4" a="1"/>
  <c r="M476" i="4" s="1"/>
  <c r="M477" i="4" a="1"/>
  <c r="M477" i="4"/>
  <c r="M478" i="4" a="1"/>
  <c r="M478" i="4"/>
  <c r="M479" i="4" a="1"/>
  <c r="M479" i="4"/>
  <c r="M480" i="4" a="1"/>
  <c r="M480" i="4" s="1"/>
  <c r="M481" i="4" a="1"/>
  <c r="M481" i="4"/>
  <c r="M482" i="4" a="1"/>
  <c r="M482" i="4"/>
  <c r="M483" i="4" a="1"/>
  <c r="M483" i="4"/>
  <c r="M484" i="4" a="1"/>
  <c r="M484" i="4" s="1"/>
  <c r="M485" i="4" a="1"/>
  <c r="M485" i="4"/>
  <c r="M486" i="4" a="1"/>
  <c r="M486" i="4"/>
  <c r="M487" i="4" a="1"/>
  <c r="M487" i="4"/>
  <c r="M488" i="4" a="1"/>
  <c r="M488" i="4" s="1"/>
  <c r="M489" i="4" a="1"/>
  <c r="M489" i="4"/>
  <c r="M490" i="4" a="1"/>
  <c r="M490" i="4"/>
  <c r="M491" i="4" a="1"/>
  <c r="M491" i="4"/>
  <c r="M492" i="4" a="1"/>
  <c r="M492" i="4" s="1"/>
  <c r="M493" i="4" a="1"/>
  <c r="M493" i="4"/>
  <c r="M494" i="4" a="1"/>
  <c r="M494" i="4"/>
  <c r="M495" i="4" a="1"/>
  <c r="M495" i="4"/>
  <c r="M496" i="4" a="1"/>
  <c r="M496" i="4" s="1"/>
  <c r="M497" i="4" a="1"/>
  <c r="M497" i="4"/>
  <c r="M498" i="4" a="1"/>
  <c r="M498" i="4" s="1"/>
  <c r="M499" i="4" a="1"/>
  <c r="M499" i="4"/>
  <c r="M500" i="4" a="1"/>
  <c r="M500" i="4" s="1"/>
  <c r="M501" i="4" a="1"/>
  <c r="M501" i="4"/>
  <c r="M502" i="4" a="1"/>
  <c r="M502" i="4"/>
  <c r="M503" i="4" a="1"/>
  <c r="M503" i="4"/>
  <c r="M504" i="4" a="1"/>
  <c r="M504" i="4" s="1"/>
  <c r="M505" i="4" a="1"/>
  <c r="M505" i="4"/>
  <c r="M506" i="4" a="1"/>
  <c r="M506" i="4"/>
  <c r="M507" i="4" a="1"/>
  <c r="M507" i="4" s="1"/>
  <c r="M508" i="4" a="1"/>
  <c r="M508" i="4" s="1"/>
  <c r="M509" i="4" a="1"/>
  <c r="M509" i="4"/>
  <c r="M510" i="4" a="1"/>
  <c r="M510" i="4"/>
  <c r="M511" i="4" a="1"/>
  <c r="M511" i="4"/>
  <c r="M512" i="4" a="1"/>
  <c r="M512" i="4" s="1"/>
  <c r="M513" i="4" a="1"/>
  <c r="M513" i="4"/>
  <c r="M514" i="4" a="1"/>
  <c r="M514" i="4"/>
  <c r="M515" i="4" a="1"/>
  <c r="M515" i="4"/>
  <c r="M516" i="4" a="1"/>
  <c r="M516" i="4" s="1"/>
  <c r="M517" i="4" a="1"/>
  <c r="M517" i="4"/>
  <c r="M518" i="4" a="1"/>
  <c r="M518" i="4"/>
  <c r="M519" i="4" a="1"/>
  <c r="M519" i="4"/>
  <c r="M520" i="4" a="1"/>
  <c r="M520" i="4" s="1"/>
  <c r="M521" i="4" a="1"/>
  <c r="M521" i="4"/>
  <c r="M522" i="4" a="1"/>
  <c r="M522" i="4"/>
  <c r="M523" i="4" a="1"/>
  <c r="M523" i="4"/>
  <c r="M524" i="4" a="1"/>
  <c r="M524" i="4" s="1"/>
  <c r="M525" i="4" a="1"/>
  <c r="M525" i="4"/>
  <c r="M526" i="4" a="1"/>
  <c r="M526" i="4"/>
  <c r="M527" i="4" a="1"/>
  <c r="M527" i="4"/>
  <c r="M528" i="4" a="1"/>
  <c r="M528" i="4" s="1"/>
  <c r="M529" i="4" a="1"/>
  <c r="M529" i="4"/>
  <c r="M530" i="4" a="1"/>
  <c r="M530" i="4" s="1"/>
  <c r="M531" i="4" a="1"/>
  <c r="M531" i="4"/>
  <c r="M532" i="4" a="1"/>
  <c r="M532" i="4" s="1"/>
  <c r="M533" i="4" a="1"/>
  <c r="M533" i="4"/>
  <c r="M534" i="4" a="1"/>
  <c r="M534" i="4"/>
  <c r="M535" i="4" a="1"/>
  <c r="M535" i="4"/>
  <c r="M536" i="4" a="1"/>
  <c r="M536" i="4" s="1"/>
  <c r="M537" i="4" a="1"/>
  <c r="M537" i="4"/>
  <c r="M538" i="4" a="1"/>
  <c r="M538" i="4"/>
  <c r="M539" i="4" a="1"/>
  <c r="M539" i="4" s="1"/>
  <c r="M540" i="4" a="1"/>
  <c r="M540" i="4" s="1"/>
  <c r="M541" i="4" a="1"/>
  <c r="M541" i="4"/>
  <c r="M542" i="4" a="1"/>
  <c r="M542" i="4"/>
  <c r="M543" i="4" a="1"/>
  <c r="M543" i="4"/>
  <c r="M544" i="4" a="1"/>
  <c r="M544" i="4" s="1"/>
  <c r="M545" i="4" a="1"/>
  <c r="M545" i="4"/>
  <c r="M546" i="4" a="1"/>
  <c r="M546" i="4"/>
  <c r="M547" i="4" a="1"/>
  <c r="M547" i="4"/>
  <c r="M548" i="4" a="1"/>
  <c r="M548" i="4" s="1"/>
  <c r="M549" i="4" a="1"/>
  <c r="M549" i="4"/>
  <c r="M550" i="4" a="1"/>
  <c r="M550" i="4"/>
  <c r="M551" i="4" a="1"/>
  <c r="M551" i="4"/>
  <c r="M552" i="4" a="1"/>
  <c r="M552" i="4" s="1"/>
  <c r="M553" i="4" a="1"/>
  <c r="M553" i="4"/>
  <c r="M554" i="4" a="1"/>
  <c r="M554" i="4"/>
  <c r="M555" i="4" a="1"/>
  <c r="M555" i="4"/>
  <c r="M556" i="4" a="1"/>
  <c r="M556" i="4" s="1"/>
  <c r="M557" i="4" a="1"/>
  <c r="M557" i="4"/>
  <c r="M558" i="4" a="1"/>
  <c r="M558" i="4"/>
  <c r="M559" i="4" a="1"/>
  <c r="M559" i="4"/>
  <c r="M560" i="4" a="1"/>
  <c r="M560" i="4" s="1"/>
  <c r="M561" i="4" a="1"/>
  <c r="M561" i="4"/>
  <c r="M562" i="4" a="1"/>
  <c r="M562" i="4" s="1"/>
  <c r="M563" i="4" a="1"/>
  <c r="M563" i="4"/>
  <c r="M564" i="4" a="1"/>
  <c r="M564" i="4" s="1"/>
  <c r="M565" i="4" a="1"/>
  <c r="M565" i="4"/>
  <c r="M566" i="4" a="1"/>
  <c r="M566" i="4"/>
  <c r="M567" i="4" a="1"/>
  <c r="M567" i="4"/>
  <c r="M568" i="4" a="1"/>
  <c r="M568" i="4" s="1"/>
  <c r="M569" i="4" a="1"/>
  <c r="M569" i="4"/>
  <c r="M570" i="4" a="1"/>
  <c r="M570" i="4"/>
  <c r="M571" i="4" a="1"/>
  <c r="M571" i="4" s="1"/>
  <c r="M572" i="4" a="1"/>
  <c r="M572" i="4" s="1"/>
  <c r="M573" i="4" a="1"/>
  <c r="M573" i="4"/>
  <c r="M574" i="4" a="1"/>
  <c r="M574" i="4"/>
  <c r="M575" i="4" a="1"/>
  <c r="M575" i="4"/>
  <c r="M576" i="4" a="1"/>
  <c r="M576" i="4" s="1"/>
  <c r="M577" i="4" a="1"/>
  <c r="M577" i="4"/>
  <c r="M578" i="4" a="1"/>
  <c r="M578" i="4"/>
  <c r="M579" i="4" a="1"/>
  <c r="M579" i="4"/>
  <c r="M580" i="4" a="1"/>
  <c r="M580" i="4" s="1"/>
  <c r="M581" i="4" a="1"/>
  <c r="M581" i="4"/>
  <c r="M582" i="4" a="1"/>
  <c r="M582" i="4"/>
  <c r="M583" i="4" a="1"/>
  <c r="M583" i="4"/>
  <c r="M584" i="4" a="1"/>
  <c r="M584" i="4" s="1"/>
  <c r="M585" i="4" a="1"/>
  <c r="M585" i="4"/>
  <c r="M586" i="4" a="1"/>
  <c r="M586" i="4"/>
  <c r="M587" i="4" a="1"/>
  <c r="M587" i="4"/>
  <c r="M588" i="4" a="1"/>
  <c r="M588" i="4" s="1"/>
  <c r="M589" i="4" a="1"/>
  <c r="M589" i="4"/>
  <c r="M590" i="4" a="1"/>
  <c r="M590" i="4"/>
  <c r="M591" i="4" a="1"/>
  <c r="M591" i="4"/>
  <c r="M592" i="4" a="1"/>
  <c r="M592" i="4" s="1"/>
  <c r="M593" i="4" a="1"/>
  <c r="M593" i="4"/>
  <c r="M594" i="4" a="1"/>
  <c r="M594" i="4" s="1"/>
  <c r="M595" i="4" a="1"/>
  <c r="M595" i="4"/>
  <c r="M596" i="4" a="1"/>
  <c r="M596" i="4"/>
  <c r="M597" i="4" a="1"/>
  <c r="M597" i="4"/>
  <c r="M598" i="4" a="1"/>
  <c r="M598" i="4" s="1"/>
  <c r="M599" i="4" a="1"/>
  <c r="M599" i="4"/>
  <c r="M600" i="4" a="1"/>
  <c r="M600" i="4"/>
  <c r="M601" i="4" a="1"/>
  <c r="M601" i="4"/>
  <c r="M602" i="4" a="1"/>
  <c r="M602" i="4" s="1"/>
  <c r="M603" i="4" a="1"/>
  <c r="M603" i="4"/>
  <c r="M604" i="4" a="1"/>
  <c r="M604" i="4"/>
  <c r="M605" i="4" a="1"/>
  <c r="M605" i="4"/>
  <c r="M606" i="4" a="1"/>
  <c r="M606" i="4" s="1"/>
  <c r="M607" i="4" a="1"/>
  <c r="M607" i="4"/>
  <c r="M608" i="4" a="1"/>
  <c r="M608" i="4"/>
  <c r="M609" i="4" a="1"/>
  <c r="M609" i="4"/>
  <c r="M610" i="4" a="1"/>
  <c r="M610" i="4" s="1"/>
  <c r="M611" i="4" a="1"/>
  <c r="M611"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2" i="4"/>
  <c r="M2" i="2" a="1"/>
  <c r="M2" i="2" s="1"/>
  <c r="M3" i="2" a="1"/>
  <c r="M3" i="2" s="1"/>
  <c r="M4" i="2" a="1"/>
  <c r="M4" i="2" s="1"/>
  <c r="M5" i="2" a="1"/>
  <c r="M5" i="2" s="1"/>
  <c r="M6" i="2" a="1"/>
  <c r="M6" i="2" s="1"/>
  <c r="M7" i="2" a="1"/>
  <c r="M7" i="2"/>
  <c r="M8" i="2" a="1"/>
  <c r="M8" i="2"/>
  <c r="M9" i="2" a="1"/>
  <c r="M9" i="2" s="1"/>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c r="M24" i="2" a="1"/>
  <c r="M24" i="2" s="1"/>
  <c r="M25" i="2" a="1"/>
  <c r="M25" i="2" s="1"/>
  <c r="M26" i="2" a="1"/>
  <c r="M26" i="2" s="1"/>
  <c r="M27" i="2" a="1"/>
  <c r="M27" i="2"/>
  <c r="M28" i="2" a="1"/>
  <c r="M28" i="2"/>
  <c r="M29" i="2" a="1"/>
  <c r="M29" i="2" s="1"/>
  <c r="M30" i="2" a="1"/>
  <c r="M30" i="2" s="1"/>
  <c r="M31" i="2" a="1"/>
  <c r="M31" i="2" s="1"/>
  <c r="M32" i="2" a="1"/>
  <c r="M32" i="2"/>
  <c r="M33" i="2" a="1"/>
  <c r="M33" i="2"/>
  <c r="M34" i="2" a="1"/>
  <c r="M34" i="2" s="1"/>
  <c r="M35" i="2" a="1"/>
  <c r="M35" i="2" s="1"/>
  <c r="M36" i="2" a="1"/>
  <c r="M36" i="2" s="1"/>
  <c r="M37" i="2" a="1"/>
  <c r="M37" i="2"/>
  <c r="M38" i="2" a="1"/>
  <c r="M38" i="2" s="1"/>
  <c r="M39" i="2" a="1"/>
  <c r="M39" i="2"/>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c r="M60" i="2" a="1"/>
  <c r="M60" i="2" s="1"/>
  <c r="M61" i="2" a="1"/>
  <c r="M61" i="2" s="1"/>
  <c r="M62" i="2" a="1"/>
  <c r="M62" i="2" s="1"/>
  <c r="M63" i="2" a="1"/>
  <c r="M63" i="2" s="1"/>
  <c r="M64" i="2" a="1"/>
  <c r="M64" i="2"/>
  <c r="M65" i="2" a="1"/>
  <c r="M65" i="2"/>
  <c r="M66" i="2" a="1"/>
  <c r="M66" i="2" s="1"/>
  <c r="M67" i="2" a="1"/>
  <c r="M67" i="2" s="1"/>
  <c r="M68" i="2" a="1"/>
  <c r="M68" i="2"/>
  <c r="M69" i="2" a="1"/>
  <c r="M69" i="2"/>
  <c r="M70" i="2" a="1"/>
  <c r="M70" i="2" s="1"/>
  <c r="M71" i="2" a="1"/>
  <c r="M71" i="2" s="1"/>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s="1"/>
  <c r="M84" i="2" a="1"/>
  <c r="M84" i="2"/>
  <c r="M85" i="2" a="1"/>
  <c r="M85" i="2" s="1"/>
  <c r="M86" i="2" a="1"/>
  <c r="M86" i="2" s="1"/>
  <c r="M87" i="2" a="1"/>
  <c r="M87" i="2" s="1"/>
  <c r="M88" i="2" a="1"/>
  <c r="M88" i="2"/>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c r="M141" i="2" a="1"/>
  <c r="M141" i="2" s="1"/>
  <c r="M142" i="2" a="1"/>
  <c r="M142" i="2" s="1"/>
  <c r="M143" i="2" a="1"/>
  <c r="M143" i="2"/>
  <c r="M144" i="2" a="1"/>
  <c r="M144" i="2" s="1"/>
  <c r="M145" i="2" a="1"/>
  <c r="M145" i="2" s="1"/>
  <c r="M146" i="2" a="1"/>
  <c r="M146" i="2" s="1"/>
  <c r="M147" i="2" a="1"/>
  <c r="M147" i="2" s="1"/>
  <c r="M148" i="2" a="1"/>
  <c r="M148" i="2"/>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c r="M204" i="2" a="1"/>
  <c r="M204" i="2" s="1"/>
  <c r="M205" i="2" a="1"/>
  <c r="M205" i="2" s="1"/>
  <c r="M206" i="2" a="1"/>
  <c r="M206" i="2" s="1"/>
  <c r="M207" i="2" a="1"/>
  <c r="M207" i="2" s="1"/>
  <c r="M208" i="2" a="1"/>
  <c r="M208" i="2"/>
  <c r="M209" i="2" a="1"/>
  <c r="M209" i="2" s="1"/>
  <c r="M210" i="2" a="1"/>
  <c r="M210" i="2" s="1"/>
  <c r="M211" i="2" a="1"/>
  <c r="M211" i="2" s="1"/>
  <c r="M212" i="2" a="1"/>
  <c r="M212" i="2" s="1"/>
  <c r="M213" i="2" a="1"/>
  <c r="M213" i="2"/>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c r="M232" i="2" a="1"/>
  <c r="M232" i="2" s="1"/>
  <c r="M233" i="2" a="1"/>
  <c r="M233" i="2" s="1"/>
  <c r="M234" i="2" a="1"/>
  <c r="M234" i="2" s="1"/>
  <c r="M235" i="2" a="1"/>
  <c r="M235" i="2"/>
  <c r="M236" i="2" a="1"/>
  <c r="M236" i="2"/>
  <c r="M237" i="2" a="1"/>
  <c r="M237" i="2" s="1"/>
  <c r="M238" i="2" a="1"/>
  <c r="M238" i="2" s="1"/>
  <c r="M239" i="2" a="1"/>
  <c r="M239" i="2" s="1"/>
  <c r="M240" i="2" a="1"/>
  <c r="M240" i="2" s="1"/>
  <c r="M241" i="2" a="1"/>
  <c r="M241" i="2"/>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c r="M313" i="2" a="1"/>
  <c r="M313" i="2"/>
  <c r="M314" i="2" a="1"/>
  <c r="M314" i="2" s="1"/>
  <c r="M315" i="2" a="1"/>
  <c r="M315" i="2" s="1"/>
  <c r="M316" i="2" a="1"/>
  <c r="M316" i="2" s="1"/>
  <c r="M317" i="2" a="1"/>
  <c r="M317" i="2" s="1"/>
  <c r="M318" i="2" a="1"/>
  <c r="M318" i="2" s="1"/>
  <c r="M319" i="2" a="1"/>
  <c r="M319" i="2"/>
  <c r="M320" i="2" a="1"/>
  <c r="M320" i="2" s="1"/>
  <c r="M321" i="2" a="1"/>
  <c r="M321" i="2" s="1"/>
  <c r="M322" i="2" a="1"/>
  <c r="M322" i="2" s="1"/>
  <c r="M323" i="2" a="1"/>
  <c r="M323" i="2" s="1"/>
  <c r="M324" i="2" a="1"/>
  <c r="M324" i="2" s="1"/>
  <c r="M325" i="2" a="1"/>
  <c r="M325" i="2" s="1"/>
  <c r="M326" i="2" a="1"/>
  <c r="M326" i="2" s="1"/>
  <c r="M327" i="2" a="1"/>
  <c r="M327" i="2"/>
  <c r="M328" i="2" a="1"/>
  <c r="M328" i="2" s="1"/>
  <c r="M329" i="2" a="1"/>
  <c r="M329" i="2" s="1"/>
  <c r="M330" i="2" a="1"/>
  <c r="M330" i="2" s="1"/>
  <c r="M331" i="2" a="1"/>
  <c r="M331" i="2" s="1"/>
  <c r="M332" i="2" a="1"/>
  <c r="M332" i="2"/>
  <c r="M333" i="2" a="1"/>
  <c r="M333" i="2" s="1"/>
  <c r="M334" i="2" a="1"/>
  <c r="M334" i="2" s="1"/>
  <c r="M335" i="2" a="1"/>
  <c r="M335" i="2" s="1"/>
  <c r="M336" i="2" a="1"/>
  <c r="M336" i="2" s="1"/>
  <c r="M337" i="2" a="1"/>
  <c r="M337" i="2"/>
  <c r="M338" i="2" a="1"/>
  <c r="M338" i="2" s="1"/>
  <c r="M339" i="2" a="1"/>
  <c r="M339" i="2"/>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c r="M352" i="2" a="1"/>
  <c r="M352" i="2" s="1"/>
  <c r="M353" i="2" a="1"/>
  <c r="M353" i="2" s="1"/>
  <c r="M354" i="2" a="1"/>
  <c r="M354" i="2" s="1"/>
  <c r="M355" i="2" a="1"/>
  <c r="M355" i="2" s="1"/>
  <c r="M356" i="2" a="1"/>
  <c r="M356" i="2" s="1"/>
  <c r="M357" i="2" a="1"/>
  <c r="M357" i="2"/>
  <c r="M358" i="2" a="1"/>
  <c r="M358" i="2" s="1"/>
  <c r="M359" i="2" a="1"/>
  <c r="M359" i="2" s="1"/>
  <c r="M360" i="2" a="1"/>
  <c r="M360" i="2" s="1"/>
  <c r="M361" i="2" a="1"/>
  <c r="M361" i="2" s="1"/>
  <c r="M362" i="2" a="1"/>
  <c r="M362" i="2" s="1"/>
  <c r="M363" i="2" a="1"/>
  <c r="M363" i="2" s="1"/>
  <c r="M364" i="2" a="1"/>
  <c r="M364" i="2"/>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c r="M418" i="2" a="1"/>
  <c r="M418" i="2" s="1"/>
  <c r="M419" i="2" a="1"/>
  <c r="M419" i="2"/>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c r="M576" i="2" a="1"/>
  <c r="M576" i="2" s="1"/>
  <c r="M577" i="2" a="1"/>
  <c r="M577" i="2" s="1"/>
  <c r="M578" i="2" a="1"/>
  <c r="M578" i="2" s="1"/>
  <c r="M579" i="2" a="1"/>
  <c r="M579" i="2" s="1"/>
  <c r="M580" i="2" a="1"/>
  <c r="M580" i="2" s="1"/>
  <c r="M581" i="2" a="1"/>
  <c r="M581" i="2"/>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c r="M599" i="2" a="1"/>
  <c r="M599" i="2" s="1"/>
  <c r="M600" i="2" a="1"/>
  <c r="M600" i="2" s="1"/>
  <c r="M601" i="2" a="1"/>
  <c r="M601" i="2" s="1"/>
  <c r="M602" i="2" a="1"/>
  <c r="M602" i="2" s="1"/>
  <c r="M603" i="2" a="1"/>
  <c r="M603" i="2" s="1"/>
  <c r="M604" i="2" a="1"/>
  <c r="M604" i="2" s="1"/>
  <c r="M605" i="2" a="1"/>
  <c r="M605" i="2"/>
  <c r="M606" i="2" a="1"/>
  <c r="M606" i="2" s="1"/>
  <c r="M607" i="2" a="1"/>
  <c r="M607" i="2" s="1"/>
  <c r="M608" i="2" a="1"/>
  <c r="M608" i="2" s="1"/>
  <c r="M609" i="2" a="1"/>
  <c r="M609" i="2" s="1"/>
  <c r="M610" i="2" a="1"/>
  <c r="M610" i="2"/>
  <c r="M611" i="2" a="1"/>
  <c r="M611" i="2" s="1"/>
  <c r="C48" i="21"/>
  <c r="C56" i="21"/>
  <c r="C49" i="21"/>
  <c r="C57" i="21"/>
  <c r="C50" i="21"/>
  <c r="C58" i="21"/>
  <c r="C51" i="21"/>
  <c r="C52" i="21"/>
  <c r="C53" i="21"/>
  <c r="C54" i="21"/>
  <c r="C47" i="21"/>
  <c r="C55" i="21"/>
  <c r="D55" i="21" l="1"/>
  <c r="E55" i="21"/>
  <c r="D51" i="21"/>
  <c r="E49" i="21"/>
  <c r="E47" i="21"/>
  <c r="E51" i="21"/>
  <c r="D49" i="21"/>
  <c r="D54" i="21"/>
  <c r="E58" i="21"/>
  <c r="E56" i="21"/>
  <c r="E54" i="21"/>
  <c r="D58" i="21"/>
  <c r="D56" i="21"/>
  <c r="D53" i="21"/>
  <c r="E50" i="21"/>
  <c r="E48" i="21"/>
  <c r="E53" i="21"/>
  <c r="D48" i="21"/>
  <c r="D52" i="21"/>
  <c r="E57" i="21"/>
  <c r="E52" i="21"/>
  <c r="D57" i="21"/>
  <c r="D50" i="21"/>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2" i="2"/>
  <c r="C60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7" i="2"/>
  <c r="C608" i="2"/>
  <c r="C609" i="2"/>
  <c r="C610" i="2"/>
  <c r="C611" i="2"/>
  <c r="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66C89D-18BB-45E1-ADA2-0D9689478131}"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2" xr16:uid="{B9219B1D-5EB3-4755-8DBF-7282DF997AE3}" keepAlive="1" name="Query - dataset_1 (2)" description="Connection to the 'dataset_1 (2)' query in the workbook." type="5" refreshedVersion="8" background="1" saveData="1">
    <dbPr connection="Provider=Microsoft.Mashup.OleDb.1;Data Source=$Workbook$;Location=&quot;dataset_1 (2)&quot;;Extended Properties=&quot;&quot;" command="SELECT * FROM [dataset_1 (2)]"/>
  </connection>
  <connection id="3" xr16:uid="{88C6A616-35D7-45FC-A8EB-11A0C4D805D3}"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4" xr16:uid="{E8C09D68-1728-48AA-AD61-9ABD6B55BE7C}"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<sst xmlns="http://schemas.openxmlformats.org/spreadsheetml/2006/main" count="139" uniqueCount="55">
  <si>
    <t>instant</t>
  </si>
  <si>
    <t>holiday</t>
  </si>
  <si>
    <t>Unnamed: 0</t>
  </si>
  <si>
    <t>hum</t>
  </si>
  <si>
    <t>windspeed</t>
  </si>
  <si>
    <t>casual</t>
  </si>
  <si>
    <t>registered</t>
  </si>
  <si>
    <t>cnt</t>
  </si>
  <si>
    <t>Instant</t>
  </si>
  <si>
    <t>Date Day</t>
  </si>
  <si>
    <t>Season</t>
  </si>
  <si>
    <t>Year</t>
  </si>
  <si>
    <t>Month</t>
  </si>
  <si>
    <t>Hr</t>
  </si>
  <si>
    <t>Holiday</t>
  </si>
  <si>
    <t>Weekday</t>
  </si>
  <si>
    <t>Weathersit</t>
  </si>
  <si>
    <t>Temp</t>
  </si>
  <si>
    <t>Quarter</t>
  </si>
  <si>
    <t>Yr</t>
  </si>
  <si>
    <t>Mnth</t>
  </si>
  <si>
    <t>Day_type</t>
  </si>
  <si>
    <t>Time_of_day</t>
  </si>
  <si>
    <t>Atemp</t>
  </si>
  <si>
    <t>Hum</t>
  </si>
  <si>
    <t>Windspeed</t>
  </si>
  <si>
    <t>Temp_diff</t>
  </si>
  <si>
    <t>Log_cnt</t>
  </si>
  <si>
    <t>Weather_Type</t>
  </si>
  <si>
    <t>Row Labels</t>
  </si>
  <si>
    <t>Grand Total</t>
  </si>
  <si>
    <t>Column Labels</t>
  </si>
  <si>
    <t>Sum of cnt</t>
  </si>
  <si>
    <t>Average of cnt</t>
  </si>
  <si>
    <t>0.2-0.3</t>
  </si>
  <si>
    <t>0.3-0.4</t>
  </si>
  <si>
    <t>0.4-0.5</t>
  </si>
  <si>
    <t>0.5-0.6</t>
  </si>
  <si>
    <t>0.6-0.7</t>
  </si>
  <si>
    <t>0.7-0.8</t>
  </si>
  <si>
    <t>0.8-0.9</t>
  </si>
  <si>
    <t>0.9-1</t>
  </si>
  <si>
    <t>0-0.1</t>
  </si>
  <si>
    <t>0.1-0.2</t>
  </si>
  <si>
    <t>Sum of casual</t>
  </si>
  <si>
    <t>Sum of registered</t>
  </si>
  <si>
    <t>FALSE</t>
  </si>
  <si>
    <t>TRUE</t>
  </si>
  <si>
    <t>Peak Demand</t>
  </si>
  <si>
    <t>Average Rentals</t>
  </si>
  <si>
    <t>Demand Variability</t>
  </si>
  <si>
    <t xml:space="preserve"> “Bike Sharing Dashboard"</t>
  </si>
  <si>
    <t>Forecast(Instant)</t>
  </si>
  <si>
    <t>Lower Confidence Bound(Instant)</t>
  </si>
  <si>
    <t>Upper Confidence Bound(Instant)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</si>
</sst>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11"/>
      <color theme="1"/>
      <name val="Calibri"/>
      <family val="2"/>
      <scheme val="minor"/>
    </font>
    <font>
      <sz val="10"/>
      <color rgb="FF000000"/>
      <name val="Calibri"/>
      <family val="2"/>
      <scheme val="minor"/>
    </font>
    <font>
      <sz val="10"/>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8"/>
      <color theme="1"/>
      <name val="Times New Roman"/>
      <family val="1"/>
    </font>
    <font>
      <sz val="11"/>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5">
    <border>
      <left/>
      <right/>
      <top/>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2" fillId="0" borderId="0"/>
  </cellStyleXfs>
  <cellXfs count="14">
    <xf numFmtId="0" fontId="0" fillId="0" borderId="0" xfId="0"/>
    <xf numFmtId="164" fontId="0" fillId="0" borderId="0" xfId="0" applyNumberFormat="1"/>
    <xf numFmtId="0" fontId="3" fillId="0" borderId="0" xfId="2" applyFont="1"/>
    <xf numFmtId="0" fontId="0" fillId="0" borderId="0" xfId="0" pivotButton="1"/>
    <xf numFmtId="0" fontId="0" fillId="0" borderId="0" xfId="0"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8" fillId="3" borderId="0" xfId="0" applyFont="1" applyFill="1"/>
    <xf numFmtId="2" fontId="0" fillId="0" borderId="0" xfId="0" applyNumberFormat="1"/>
    <xf numFmtId="0" fontId="7" fillId="3" borderId="1" xfId="1" applyFont="1" applyFill="1" applyAlignment="1">
      <alignment horizontal="center" vertical="center"/>
    </xf>
  </cellXfs>
  <cellStyles count="3">
    <cellStyle name="Normal" xfId="0" builtinId="0"/>
    <cellStyle name="Normal 2" xfId="2" xr:uid="{BF9257CA-E8FF-4F72-8203-49ABA5DA9B1D}"/>
    <cellStyle name="Total" xfId="1" builtinId="25"/>
  </cellStyles>
  <dxfs count="44">
    <dxf>
      <fill>
        <patternFill>
          <bgColor rgb="FFFF0000"/>
        </patternFill>
      </fill>
    </dxf>
    <dxf>
      <fill>
        <patternFill>
          <bgColor theme="5"/>
        </patternFill>
      </fill>
    </dxf>
    <dxf>
      <fill>
        <patternFill>
          <bgColor rgb="FFFFFF00"/>
        </patternFill>
      </fill>
    </dxf>
    <dxf>
      <fill>
        <patternFill>
          <bgColor theme="7"/>
        </patternFill>
      </fill>
    </dxf>
    <dxf>
      <fill>
        <patternFill>
          <bgColor theme="7"/>
        </patternFill>
      </fill>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font>
        <sz val="14"/>
      </font>
    </dxf>
    <dxf>
      <font>
        <b/>
      </font>
    </dxf>
    <dxf>
      <font>
        <sz val="14"/>
      </font>
    </dxf>
    <dxf>
      <numFmt numFmtId="2" formatCode="0.00"/>
    </dxf>
    <dxf>
      <numFmt numFmtId="2" formatCode="0.00"/>
    </dxf>
    <dxf>
      <numFmt numFmtId="164" formatCode="dd/m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164" formatCode="dd/mmm/yyyy"/>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0" formatCode="General"/>
    </dxf>
    <dxf>
      <numFmt numFmtId="0" formatCode="General"/>
    </dxf>
    <dxf>
      <numFmt numFmtId="164" formatCode="dd/mmm/yyyy"/>
    </dxf>
    <dxf>
      <numFmt numFmtId="164" formatCode="dd/mmm/yyyy"/>
    </dxf>
    <dxf>
      <numFmt numFmtId="164" formatCode="d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22225" cap="rnd">
              <a:solidFill>
                <a:schemeClr val="accent1"/>
              </a:solidFill>
            </a:ln>
            <a:effectLst>
              <a:glow rad="139700">
                <a:schemeClr val="accent1">
                  <a:satMod val="175000"/>
                  <a:alpha val="14000"/>
                </a:schemeClr>
              </a:glo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1F2A-47FB-98AD-8A23BDA033BD}"/>
            </c:ext>
          </c:extLst>
        </c:ser>
        <c:ser>
          <c:idx val="1"/>
          <c:order val="1"/>
          <c:tx>
            <c:strRef>
              <c:f>Forecast!$C$1</c:f>
              <c:strCache>
                <c:ptCount val="1"/>
                <c:pt idx="0">
                  <c:v>Forecast(Instant)</c:v>
                </c:pt>
              </c:strCache>
            </c:strRef>
          </c:tx>
          <c:spPr>
            <a:ln w="22225" cap="rnd">
              <a:solidFill>
                <a:schemeClr val="accent2"/>
              </a:solidFill>
            </a:ln>
            <a:effectLst>
              <a:glow rad="139700">
                <a:schemeClr val="accent2">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1F2A-47FB-98AD-8A23BDA033BD}"/>
            </c:ext>
          </c:extLst>
        </c:ser>
        <c:ser>
          <c:idx val="2"/>
          <c:order val="2"/>
          <c:tx>
            <c:strRef>
              <c:f>Forecast!$D$1</c:f>
              <c:strCache>
                <c:ptCount val="1"/>
                <c:pt idx="0">
                  <c:v>Lower Confidence Bound(Instant)</c:v>
                </c:pt>
              </c:strCache>
            </c:strRef>
          </c:tx>
          <c:spPr>
            <a:ln w="22225" cap="rnd">
              <a:solidFill>
                <a:schemeClr val="accent3"/>
              </a:solidFill>
            </a:ln>
            <a:effectLst>
              <a:glow rad="139700">
                <a:schemeClr val="accent3">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1F2A-47FB-98AD-8A23BDA033BD}"/>
            </c:ext>
          </c:extLst>
        </c:ser>
        <c:ser>
          <c:idx val="3"/>
          <c:order val="3"/>
          <c:tx>
            <c:strRef>
              <c:f>Forecast!$E$1</c:f>
              <c:strCache>
                <c:ptCount val="1"/>
                <c:pt idx="0">
                  <c:v>Upper Confidence Bound(Instant)</c:v>
                </c:pt>
              </c:strCache>
            </c:strRef>
          </c:tx>
          <c:spPr>
            <a:ln w="22225" cap="rnd">
              <a:solidFill>
                <a:schemeClr val="accent4"/>
              </a:solidFill>
            </a:ln>
            <a:effectLst>
              <a:glow rad="139700">
                <a:schemeClr val="accent4">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1F2A-47FB-98AD-8A23BDA033BD}"/>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[dataset_3.xlsx]Hourly Demand_pivot!PivotTable1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1B35-45D8-81CE-44D4036C2070}"/>
            </c:ext>
          </c:extLst>
        </c:ser>
        <c:ser>
          <c:idx val="1"/>
          <c:order val="1"/>
          <c:tx>
            <c:strRef>
              <c:f>'Hourly Demand_pivot'!$C$3:$C$4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20-1B35-45D8-81CE-44D4036C2070}"/>
            </c:ext>
          </c:extLst>
        </c:ser>
        <c:ser>
          <c:idx val="2"/>
          <c:order val="2"/>
          <c:tx>
            <c:strRef>
              <c:f>'Hourly Demand_pivot'!$D$3:$D$4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21-1B35-45D8-81CE-44D4036C2070}"/>
            </c:ext>
          </c:extLst>
        </c:ser>
        <c:ser>
          <c:idx val="3"/>
          <c:order val="3"/>
          <c:tx>
            <c:strRef>
              <c:f>'Hourly Demand_pivot'!$E$3:$E$4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22-1B35-45D8-81CE-44D4036C2070}"/>
            </c:ext>
          </c:extLst>
        </c:ser>
        <c:ser>
          <c:idx val="4"/>
          <c:order val="4"/>
          <c:tx>
            <c:strRef>
              <c:f>'Hourly Demand_pivot'!$F$3:$F$4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23-1B35-45D8-81CE-44D4036C2070}"/>
            </c:ext>
          </c:extLst>
        </c:ser>
        <c:ser>
          <c:idx val="5"/>
          <c:order val="5"/>
          <c:tx>
            <c:strRef>
              <c:f>'Hourly Demand_pivot'!$G$3:$G$4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24-1B35-45D8-81CE-44D4036C2070}"/>
            </c:ext>
          </c:extLst>
        </c:ser>
        <c:ser>
          <c:idx val="6"/>
          <c:order val="6"/>
          <c:tx>
            <c:strRef>
              <c:f>'Hourly Demand_pivot'!$H$3:$H$4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25-1B35-45D8-81CE-44D4036C2070}"/>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t>“Hourly Demand by Weekday”</a:t>
                </a:r>
                <a:endParaRPr lang="en-IN" b="1"/>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[dataset_3.xlsx]Weekday Demand_pivot!PivotTable8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solidFill>
              <a:schemeClr val="accent1"/>
            </a:solidFill>
            <a:ln>
              <a:noFill/>
            </a:ln>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1662-4449-BD42-EDFFCEF76F0A}"/>
            </c:ext>
          </c:extLst>
        </c:ser>
        <c:dLbls>
          <c:showLegendKey val="0"/>
          <c:showVal val="0"/>
          <c:showCatName val="0"/>
          <c:showSerName val="0"/>
          <c:showPercent val="0"/>
          <c:showBubbleSize val="0"/>
        </c:dLbls>
        <c:gapWidth val="219"/>
        <c:overlap val="-27"/>
        <c:axId val="343892688"/>
        <c:axId val="343897008"/>
      </c:barChart>
      <c:catAx>
        <c:axId val="3438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[dataset_3.xlsx]Season Demand_pivot!PivotTable9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3AF-4D08-B75E-703A5FF589BC}"/>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0-344E-4893-A5FD-BD11339162E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[dataset_3.xlsx]Rentals by Humidity_pivot!PivotTable2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8753-4C9E-A985-5BEDCF6EA59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[dataset_3.xlsx]Rentals by Windspeed_pivot!PivotTable3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210B-40A0-B5B3-F6F3F2E1A262}"/>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[dataset_3.xlsx]User Type Breakdown_pivot!PivotTable7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“User Type Breakdown by Hour”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solidFill>
              <a:schemeClr val="accent1"/>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D575-443B-AAE5-276E7E4405F1}"/>
            </c:ext>
          </c:extLst>
        </c:ser>
        <c:ser>
          <c:idx val="1"/>
          <c:order val="1"/>
          <c:tx>
            <c:strRef>
              <c:f>'User Type Breakdown_pivot'!$C$3</c:f>
              <c:strCache>
                <c:ptCount val="1"/>
                <c:pt idx="0">
                  <c:v>Sum of registered</c:v>
                </c:pt>
              </c:strCache>
            </c:strRef>
          </c:tx>
          <c:spPr>
            <a:solidFill>
              <a:schemeClr val="accent2"/>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D575-443B-AAE5-276E7E4405F1}"/>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 Holiday vs Non-Holiday_pivot!PivotTable10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solidFill>
              <a:schemeClr val="accent1"/>
            </a:solidFill>
            <a:ln>
              <a:noFill/>
            </a:ln>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0A21-49D6-9514-CF2B0DBEEFE1}"/>
            </c:ext>
          </c:extLst>
        </c:ser>
        <c:ser>
          <c:idx val="1"/>
          <c:order val="1"/>
          <c:tx>
            <c:strRef>
              <c:f>' Holiday vs Non-Holiday_pivot'!$C$3</c:f>
              <c:strCache>
                <c:ptCount val="1"/>
                <c:pt idx="0">
                  <c:v>Sum of casual</c:v>
                </c:pt>
              </c:strCache>
            </c:strRef>
          </c:tx>
          <c:spPr>
            <a:solidFill>
              <a:schemeClr val="accent2"/>
            </a:solidFill>
            <a:ln>
              <a:noFill/>
            </a:ln>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0A21-49D6-9514-CF2B0DBEEFE1}"/>
            </c:ext>
          </c:extLst>
        </c:ser>
        <c:ser>
          <c:idx val="2"/>
          <c:order val="2"/>
          <c:tx>
            <c:strRef>
              <c:f>' Holiday vs Non-Holiday_pivot'!$D$3</c:f>
              <c:strCache>
                <c:ptCount val="1"/>
                <c:pt idx="0">
                  <c:v>Sum of registered</c:v>
                </c:pt>
              </c:strCache>
            </c:strRef>
          </c:tx>
          <c:spPr>
            <a:solidFill>
              <a:schemeClr val="accent3"/>
            </a:solidFill>
            <a:ln>
              <a:noFill/>
            </a:ln>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0A21-49D6-9514-CF2B0DBEEFE1}"/>
            </c:ext>
          </c:extLst>
        </c:ser>
        <c:dLbls>
          <c:showLegendKey val="0"/>
          <c:showVal val="0"/>
          <c:showCatName val="0"/>
          <c:showSerName val="0"/>
          <c:showPercent val="0"/>
          <c:showBubbleSize val="0"/>
        </c:dLbls>
        <c:gapWidth val="182"/>
        <c:axId val="360293648"/>
        <c:axId val="360292208"/>
      </c:barChart>
      <c:catAx>
        <c:axId val="36029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[dataset_3.xlsx]Hourly Demand_pivot!PivotTable1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4EAD-4E90-AFA0-47250314AC18}"/>
            </c:ext>
          </c:extLst>
        </c:ser>
        <c:ser>
          <c:idx val="1"/>
          <c:order val="1"/>
          <c:tx>
            <c:strRef>
              <c:f>'Hourly Demand_pivot'!$C$3:$C$4</c:f>
              <c:strCache>
                <c:ptCount val="1"/>
                <c:pt idx="0">
                  <c:v>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1A-4EAD-4E90-AFA0-47250314AC18}"/>
            </c:ext>
          </c:extLst>
        </c:ser>
        <c:ser>
          <c:idx val="2"/>
          <c:order val="2"/>
          <c:tx>
            <c:strRef>
              <c:f>'Hourly Demand_pivot'!$D$3:$D$4</c:f>
              <c:strCache>
                <c:ptCount val="1"/>
                <c:pt idx="0">
                  <c:v>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1B-4EAD-4E90-AFA0-47250314AC18}"/>
            </c:ext>
          </c:extLst>
        </c:ser>
        <c:ser>
          <c:idx val="3"/>
          <c:order val="3"/>
          <c:tx>
            <c:strRef>
              <c:f>'Hourly Demand_pivot'!$E$3:$E$4</c:f>
              <c:strCache>
                <c:ptCount val="1"/>
                <c:pt idx="0">
                  <c:v>3</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1C-4EAD-4E90-AFA0-47250314AC18}"/>
            </c:ext>
          </c:extLst>
        </c:ser>
        <c:ser>
          <c:idx val="4"/>
          <c:order val="4"/>
          <c:tx>
            <c:strRef>
              <c:f>'Hourly Demand_pivot'!$F$3:$F$4</c:f>
              <c:strCache>
                <c:ptCount val="1"/>
                <c:pt idx="0">
                  <c:v>4</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1D-4EAD-4E90-AFA0-47250314AC18}"/>
            </c:ext>
          </c:extLst>
        </c:ser>
        <c:ser>
          <c:idx val="5"/>
          <c:order val="5"/>
          <c:tx>
            <c:strRef>
              <c:f>'Hourly Demand_pivot'!$G$3:$G$4</c:f>
              <c:strCache>
                <c:ptCount val="1"/>
                <c:pt idx="0">
                  <c:v>5</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1E-4EAD-4E90-AFA0-47250314AC18}"/>
            </c:ext>
          </c:extLst>
        </c:ser>
        <c:ser>
          <c:idx val="6"/>
          <c:order val="6"/>
          <c:tx>
            <c:strRef>
              <c:f>'Hourly Demand_pivot'!$H$3:$H$4</c:f>
              <c:strCache>
                <c:ptCount val="1"/>
                <c:pt idx="0">
                  <c:v>6</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1F-4EAD-4E90-AFA0-47250314AC18}"/>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“Hourly Demand by Weekday”</a:t>
                </a:r>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[dataset_3.xlsx]Weekday Demand_pivot!PivotTable8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A934-4021-8B0B-BFDDB234922B}"/>
            </c:ext>
          </c:extLst>
        </c:ser>
        <c:dLbls>
          <c:showLegendKey val="0"/>
          <c:showVal val="0"/>
          <c:showCatName val="0"/>
          <c:showSerName val="0"/>
          <c:showPercent val="0"/>
          <c:showBubbleSize val="0"/>
        </c:dLbls>
        <c:gapWidth val="315"/>
        <c:overlap val="-40"/>
        <c:axId val="343892688"/>
        <c:axId val="343897008"/>
      </c:barChart>
      <c:catAx>
        <c:axId val="343892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[dataset_3.xlsx]Season Demand_pivot!PivotTable9</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Deemand by Season</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543-4657-A628-7E75FE904DFE}"/>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2-C543-4657-A628-7E75FE904DF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[dataset_3.xlsx]Rentals by Humidity_pivot!PivotTable2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Humidity”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1-142F-49B2-A493-C72CB05D430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[dataset_3.xlsx]Rentals by Windspeed_pivot!PivotTable3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D8AE-4A99-8990-42E3E38C038B}"/>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[dataset_3.xlsx]User Type Breakdown_pivot!PivotTable7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“User Type Breakdown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855A-47E6-8362-68AFA8B400F5}"/>
            </c:ext>
          </c:extLst>
        </c:ser>
        <c:ser>
          <c:idx val="1"/>
          <c:order val="1"/>
          <c:tx>
            <c:strRef>
              <c:f>'User Type Breakdown_pivot'!$C$3</c:f>
              <c:strCache>
                <c:ptCount val="1"/>
                <c:pt idx="0">
                  <c:v>Sum of registered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855A-47E6-8362-68AFA8B400F5}"/>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 Holiday vs Non-Holiday_pivot!PivotTable10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C218-40EC-B93B-966617961112}"/>
            </c:ext>
          </c:extLst>
        </c:ser>
        <c:ser>
          <c:idx val="1"/>
          <c:order val="1"/>
          <c:tx>
            <c:strRef>
              <c:f>' Holiday vs Non-Holiday_pivot'!$C$3</c:f>
              <c:strCache>
                <c:ptCount val="1"/>
                <c:pt idx="0">
                  <c:v>Sum of casual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C218-40EC-B93B-966617961112}"/>
            </c:ext>
          </c:extLst>
        </c:ser>
        <c:ser>
          <c:idx val="2"/>
          <c:order val="2"/>
          <c:tx>
            <c:strRef>
              <c:f>' Holiday vs Non-Holiday_pivot'!$D$3</c:f>
              <c:strCache>
                <c:ptCount val="1"/>
                <c:pt idx="0">
                  <c:v>Sum of registered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C218-40EC-B93B-966617961112}"/>
            </c:ext>
          </c:extLst>
        </c:ser>
        <c:dLbls>
          <c:showLegendKey val="0"/>
          <c:showVal val="0"/>
          <c:showCatName val="0"/>
          <c:showSerName val="0"/>
          <c:showPercent val="0"/>
          <c:showBubbleSize val="0"/>
        </c:dLbls>
        <c:gapWidth val="182"/>
        <c:overlap val="-50"/>
        <c:axId val="360293648"/>
        <c:axId val="360292208"/>
      </c:barChart>
      <c:catAx>
        <c:axId val="360293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88E3-42FF-9E58-ACCBA2DA53BA}"/>
            </c:ext>
          </c:extLst>
        </c:ser>
        <c:ser>
          <c:idx val="1"/>
          <c:order val="1"/>
          <c:tx>
            <c:strRef>
              <c:f>Forecast!$C$1</c:f>
              <c:strCache>
                <c:ptCount val="1"/>
                <c:pt idx="0">
                  <c:v>Forecast(Instant)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88E3-42FF-9E58-ACCBA2DA53BA}"/>
            </c:ext>
          </c:extLst>
        </c:ser>
        <c:ser>
          <c:idx val="2"/>
          <c:order val="2"/>
          <c:tx>
            <c:strRef>
              <c:f>Forecast!$D$1</c:f>
              <c:strCache>
                <c:ptCount val="1"/>
                <c:pt idx="0">
                  <c:v>Lower Confidence Bound(Instant)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88E3-42FF-9E58-ACCBA2DA53BA}"/>
            </c:ext>
          </c:extLst>
        </c:ser>
        <c:ser>
          <c:idx val="3"/>
          <c:order val="3"/>
          <c:tx>
            <c:strRef>
              <c:f>Forecast!$E$1</c:f>
              <c:strCache>
                <c:ptCount val="1"/>
                <c:pt idx="0">
                  <c:v>Upper Confidence Bound(Instant)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88E3-42FF-9E58-ACCBA2DA53BA}"/>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[dataset_3.xlsx]Weather Impact_pivot!PivotTable5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Impact_pivot'!$A$2:$A$10</c:f>
              <c:strCache>
                <c:ptCount val="8"/>
                <c:pt idx="0">
                  <c:v>0.2-0.3</c:v>
                </c:pt>
                <c:pt idx="1">
                  <c:v>0.3-0.4</c:v>
                </c:pt>
                <c:pt idx="2">
                  <c:v>0.4-0.5</c:v>
                </c:pt>
                <c:pt idx="3">
                  <c:v>0.5-0.6</c:v>
                </c:pt>
                <c:pt idx="4">
                  <c:v>0.6-0.7</c:v>
                </c:pt>
                <c:pt idx="5">
                  <c:v>0.7-0.8</c:v>
                </c:pt>
                <c:pt idx="6">
                  <c:v>0.8-0.9</c:v>
                </c:pt>
                <c:pt idx="7">
                  <c:v>0.9-1</c:v>
                </c:pt>
              </c:strCache>
            </c:strRef>
          </c:cat>
          <c:val>
            <c:numRef>
              <c:f>'Weather Impact_pivot'!$B$2:$B$10</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0948-41BC-AC1C-7D13E2CC4CFF}"/>
            </c:ext>
          </c:extLst>
        </c:ser>
        <c:dLbls>
          <c:showLegendKey val="0"/>
          <c:showVal val="0"/>
          <c:showCatName val="0"/>
          <c:showSerName val="0"/>
          <c:showPercent val="0"/>
          <c:showBubbleSize val="0"/>
        </c:dLbls>
        <c:marker val="1"/>
        <c:smooth val="0"/>
        <c:axId val="121211376"/>
        <c:axId val="121212816"/>
      </c:lineChart>
      <c:catAx>
        <c:axId val="12121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2816"/>
        <c:crosses val="autoZero"/>
        <c:auto val="1"/>
        <c:lblAlgn val="ctr"/>
        <c:lblOffset val="100"/>
        <c:noMultiLvlLbl val="0"/>
      </c:catAx>
      <c:valAx>
        <c:axId val="12121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[dataset_3.xlsx]Weather Impact_pivot!PivotTable6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Windspeed”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Impact_pivot'!$F$2:$F$8</c:f>
              <c:strCache>
                <c:ptCount val="6"/>
                <c:pt idx="0">
                  <c:v>0-0.1</c:v>
                </c:pt>
                <c:pt idx="1">
                  <c:v>0.1-0.2</c:v>
                </c:pt>
                <c:pt idx="2">
                  <c:v>0.2-0.3</c:v>
                </c:pt>
                <c:pt idx="3">
                  <c:v>0.3-0.4</c:v>
                </c:pt>
                <c:pt idx="4">
                  <c:v>0.4-0.5</c:v>
                </c:pt>
                <c:pt idx="5">
                  <c:v>0.5-0.6</c:v>
                </c:pt>
              </c:strCache>
            </c:strRef>
          </c:cat>
          <c:val>
            <c:numRef>
              <c:f>'Weather Impact_pivot'!$G$2:$G$8</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AEB3-4892-81CA-771D0F399FC9}"/>
            </c:ext>
          </c:extLst>
        </c:ser>
        <c:dLbls>
          <c:showLegendKey val="0"/>
          <c:showVal val="0"/>
          <c:showCatName val="0"/>
          <c:showSerName val="0"/>
          <c:showPercent val="0"/>
          <c:showBubbleSize val="0"/>
        </c:dLbls>
        <c:marker val="1"/>
        <c:smooth val="0"/>
        <c:axId val="2027510223"/>
        <c:axId val="2027511183"/>
      </c:lineChart>
      <c:catAx>
        <c:axId val="202751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1183"/>
        <c:crosses val="autoZero"/>
        <c:auto val="1"/>
        <c:lblAlgn val="ctr"/>
        <c:lblOffset val="100"/>
        <c:noMultiLvlLbl val="0"/>
      </c:catAx>
      <c:valAx>
        <c:axId val="202751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6.xml"/><Relationship Id="rId5" Type="http://schemas.openxmlformats.org/officeDocument/2006/relationships/chart" Target="../charts/chart13.xml"/><Relationship Id="rId10" Type="http://schemas.openxmlformats.org/officeDocument/2006/relationships/image" Target="../media/image3.emf"/><Relationship Id="rId4" Type="http://schemas.openxmlformats.org/officeDocument/2006/relationships/chart" Target="../charts/chart12.xml"/><Relationship Id="rId9" Type="http://schemas.openxmlformats.org/officeDocument/2006/relationships/image" Target="../media/image2.emf"/></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6</xdr:col>
      <xdr:colOff>30481</xdr:colOff>
      <xdr:row>4</xdr:row>
      <xdr:rowOff>26670</xdr:rowOff>
    </xdr:from>
    <xdr:to>
      <xdr:col>15</xdr:col>
      <xdr:colOff>594361</xdr:colOff>
      <xdr:row>24</xdr:row>
      <xdr:rowOff>36195</xdr:rowOff>
    </xdr:to>
    <xdr:graphicFrame macro="">
      <xdr:nvGraphicFramePr>
        <xdr:cNvPr id="2" name="Chart 1">
          <a:extLst>
            <a:ext uri="{FF2B5EF4-FFF2-40B4-BE49-F238E27FC236}">
              <a16:creationId xmlns:a16="http://schemas.microsoft.com/office/drawing/2014/main" id="{8B6357A4-3DBB-5EEB-8DB7-A27A90BC3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342900</xdr:colOff>
      <xdr:row>4</xdr:row>
      <xdr:rowOff>3810</xdr:rowOff>
    </xdr:from>
    <xdr:to>
      <xdr:col>18</xdr:col>
      <xdr:colOff>601980</xdr:colOff>
      <xdr:row>23</xdr:row>
      <xdr:rowOff>121920</xdr:rowOff>
    </xdr:to>
    <xdr:graphicFrame macro="">
      <xdr:nvGraphicFramePr>
        <xdr:cNvPr id="5" name="Chart 4">
          <a:extLst>
            <a:ext uri="{FF2B5EF4-FFF2-40B4-BE49-F238E27FC236}">
              <a16:creationId xmlns:a16="http://schemas.microsoft.com/office/drawing/2014/main" id="{80274690-3E82-A427-BA42-B7638476C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179070</xdr:rowOff>
    </xdr:from>
    <xdr:to>
      <xdr:col>10</xdr:col>
      <xdr:colOff>601980</xdr:colOff>
      <xdr:row>17</xdr:row>
      <xdr:rowOff>167640</xdr:rowOff>
    </xdr:to>
    <xdr:graphicFrame macro="">
      <xdr:nvGraphicFramePr>
        <xdr:cNvPr id="2" name="Chart 1">
          <a:extLst>
            <a:ext uri="{FF2B5EF4-FFF2-40B4-BE49-F238E27FC236}">
              <a16:creationId xmlns:a16="http://schemas.microsoft.com/office/drawing/2014/main" id="{F5F7FE87-3E69-E29B-8625-B0BBDA34E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3810</xdr:rowOff>
    </xdr:from>
    <xdr:to>
      <xdr:col>10</xdr:col>
      <xdr:colOff>601980</xdr:colOff>
      <xdr:row>18</xdr:row>
      <xdr:rowOff>15240</xdr:rowOff>
    </xdr:to>
    <xdr:graphicFrame macro="">
      <xdr:nvGraphicFramePr>
        <xdr:cNvPr id="2" name="Chart 1">
          <a:extLst>
            <a:ext uri="{FF2B5EF4-FFF2-40B4-BE49-F238E27FC236}">
              <a16:creationId xmlns:a16="http://schemas.microsoft.com/office/drawing/2014/main" id="{5B2B86F6-DB02-7031-3A89-84732DD5A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3</xdr:row>
      <xdr:rowOff>179070</xdr:rowOff>
    </xdr:from>
    <xdr:to>
      <xdr:col>12</xdr:col>
      <xdr:colOff>7620</xdr:colOff>
      <xdr:row>21</xdr:row>
      <xdr:rowOff>7620</xdr:rowOff>
    </xdr:to>
    <xdr:graphicFrame macro="">
      <xdr:nvGraphicFramePr>
        <xdr:cNvPr id="2" name="Chart 1">
          <a:extLst>
            <a:ext uri="{FF2B5EF4-FFF2-40B4-BE49-F238E27FC236}">
              <a16:creationId xmlns:a16="http://schemas.microsoft.com/office/drawing/2014/main" id="{C6E69C75-907D-D85C-F4F5-9B505AA26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7620</xdr:colOff>
      <xdr:row>1</xdr:row>
      <xdr:rowOff>179070</xdr:rowOff>
    </xdr:from>
    <xdr:to>
      <xdr:col>11</xdr:col>
      <xdr:colOff>594360</xdr:colOff>
      <xdr:row>17</xdr:row>
      <xdr:rowOff>175260</xdr:rowOff>
    </xdr:to>
    <xdr:graphicFrame macro="">
      <xdr:nvGraphicFramePr>
        <xdr:cNvPr id="2" name="Chart 1">
          <a:extLst>
            <a:ext uri="{FF2B5EF4-FFF2-40B4-BE49-F238E27FC236}">
              <a16:creationId xmlns:a16="http://schemas.microsoft.com/office/drawing/2014/main" id="{845DEB81-31DD-D1B2-0408-CADF5CF3C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586740</xdr:colOff>
      <xdr:row>16</xdr:row>
      <xdr:rowOff>19050</xdr:rowOff>
    </xdr:from>
    <xdr:to>
      <xdr:col>13</xdr:col>
      <xdr:colOff>99060</xdr:colOff>
      <xdr:row>35</xdr:row>
      <xdr:rowOff>7620</xdr:rowOff>
    </xdr:to>
    <xdr:graphicFrame macro="">
      <xdr:nvGraphicFramePr>
        <xdr:cNvPr id="2" name="Chart 1">
          <a:extLst>
            <a:ext uri="{FF2B5EF4-FFF2-40B4-BE49-F238E27FC236}">
              <a16:creationId xmlns:a16="http://schemas.microsoft.com/office/drawing/2014/main" id="{6A6FC163-E894-0695-850C-55F6FDE87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2</xdr:row>
      <xdr:rowOff>22860</xdr:rowOff>
    </xdr:from>
    <xdr:to>
      <xdr:col>7</xdr:col>
      <xdr:colOff>0</xdr:colOff>
      <xdr:row>15</xdr:row>
      <xdr:rowOff>112395</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7DD402E2-3A48-7B36-6803-CA60B190D41A}"/>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42900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xdr:colOff>
      <xdr:row>2</xdr:row>
      <xdr:rowOff>15240</xdr:rowOff>
    </xdr:from>
    <xdr:to>
      <xdr:col>10</xdr:col>
      <xdr:colOff>53340</xdr:colOff>
      <xdr:row>15</xdr:row>
      <xdr:rowOff>104775</xdr:rowOff>
    </xdr:to>
    <mc:AlternateContent xmlns:mc="http://schemas.openxmlformats.org/markup-compatibility/2006" xmlns:a14="http://schemas.microsoft.com/office/drawing/2010/main">
      <mc:Choice Requires="a14">
        <xdr:graphicFrame macro="">
          <xdr:nvGraphicFramePr>
            <xdr:cNvPr id="4" name="Holiday 1">
              <a:extLst>
                <a:ext uri="{FF2B5EF4-FFF2-40B4-BE49-F238E27FC236}">
                  <a16:creationId xmlns:a16="http://schemas.microsoft.com/office/drawing/2014/main" id="{AB5725E9-E662-846C-80A5-55609D1E125C}"/>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531114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2</xdr:row>
      <xdr:rowOff>15240</xdr:rowOff>
    </xdr:from>
    <xdr:to>
      <xdr:col>13</xdr:col>
      <xdr:colOff>114300</xdr:colOff>
      <xdr:row>15</xdr:row>
      <xdr:rowOff>104775</xdr:rowOff>
    </xdr:to>
    <mc:AlternateContent xmlns:mc="http://schemas.openxmlformats.org/markup-compatibility/2006" xmlns:a14="http://schemas.microsoft.com/office/drawing/2010/main">
      <mc:Choice Requires="a14">
        <xdr:graphicFrame macro="">
          <xdr:nvGraphicFramePr>
            <xdr:cNvPr id="5" name="Weekday 1">
              <a:extLst>
                <a:ext uri="{FF2B5EF4-FFF2-40B4-BE49-F238E27FC236}">
                  <a16:creationId xmlns:a16="http://schemas.microsoft.com/office/drawing/2014/main" id="{E974632D-A588-8C1D-2526-624341A0E7CD}"/>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7200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5</xdr:row>
      <xdr:rowOff>179070</xdr:rowOff>
    </xdr:from>
    <xdr:to>
      <xdr:col>13</xdr:col>
      <xdr:colOff>7620</xdr:colOff>
      <xdr:row>25</xdr:row>
      <xdr:rowOff>0</xdr:rowOff>
    </xdr:to>
    <xdr:graphicFrame macro="">
      <xdr:nvGraphicFramePr>
        <xdr:cNvPr id="2" name="Chart 1">
          <a:extLst>
            <a:ext uri="{FF2B5EF4-FFF2-40B4-BE49-F238E27FC236}">
              <a16:creationId xmlns:a16="http://schemas.microsoft.com/office/drawing/2014/main" id="{F6B794AB-986F-CCE7-1E8B-CB4EEEE34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7620</xdr:colOff>
      <xdr:row>18</xdr:row>
      <xdr:rowOff>167640</xdr:rowOff>
    </xdr:to>
    <xdr:graphicFrame macro="">
      <xdr:nvGraphicFramePr>
        <xdr:cNvPr id="3" name="Chart 2">
          <a:extLst>
            <a:ext uri="{FF2B5EF4-FFF2-40B4-BE49-F238E27FC236}">
              <a16:creationId xmlns:a16="http://schemas.microsoft.com/office/drawing/2014/main" id="{352C7DFF-AC1E-4411-85D2-CB949FE58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0</xdr:rowOff>
    </xdr:from>
    <xdr:to>
      <xdr:col>11</xdr:col>
      <xdr:colOff>15240</xdr:colOff>
      <xdr:row>33</xdr:row>
      <xdr:rowOff>144780</xdr:rowOff>
    </xdr:to>
    <xdr:graphicFrame macro="">
      <xdr:nvGraphicFramePr>
        <xdr:cNvPr id="4" name="Chart 3">
          <a:extLst>
            <a:ext uri="{FF2B5EF4-FFF2-40B4-BE49-F238E27FC236}">
              <a16:creationId xmlns:a16="http://schemas.microsoft.com/office/drawing/2014/main" id="{4B479175-D2CB-4D6B-B25C-4B91B4333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34</xdr:row>
      <xdr:rowOff>0</xdr:rowOff>
    </xdr:from>
    <xdr:to>
      <xdr:col>11</xdr:col>
      <xdr:colOff>0</xdr:colOff>
      <xdr:row>49</xdr:row>
      <xdr:rowOff>0</xdr:rowOff>
    </xdr:to>
    <xdr:graphicFrame macro="">
      <xdr:nvGraphicFramePr>
        <xdr:cNvPr id="5" name="Chart 4">
          <a:extLst>
            <a:ext uri="{FF2B5EF4-FFF2-40B4-BE49-F238E27FC236}">
              <a16:creationId xmlns:a16="http://schemas.microsoft.com/office/drawing/2014/main" id="{2B0153A6-D92E-4880-BDA8-CBE75F567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15240</xdr:colOff>
      <xdr:row>18</xdr:row>
      <xdr:rowOff>167640</xdr:rowOff>
    </xdr:to>
    <xdr:graphicFrame macro="">
      <xdr:nvGraphicFramePr>
        <xdr:cNvPr id="6" name="Chart 5">
          <a:extLst>
            <a:ext uri="{FF2B5EF4-FFF2-40B4-BE49-F238E27FC236}">
              <a16:creationId xmlns:a16="http://schemas.microsoft.com/office/drawing/2014/main" id="{5469AC04-0769-4B6D-84C1-FF61350F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19</xdr:row>
      <xdr:rowOff>0</xdr:rowOff>
    </xdr:from>
    <xdr:to>
      <xdr:col>18</xdr:col>
      <xdr:colOff>15240</xdr:colOff>
      <xdr:row>33</xdr:row>
      <xdr:rowOff>144780</xdr:rowOff>
    </xdr:to>
    <xdr:graphicFrame macro="">
      <xdr:nvGraphicFramePr>
        <xdr:cNvPr id="7" name="Chart 6">
          <a:extLst>
            <a:ext uri="{FF2B5EF4-FFF2-40B4-BE49-F238E27FC236}">
              <a16:creationId xmlns:a16="http://schemas.microsoft.com/office/drawing/2014/main" id="{E14A9996-FBAA-4D49-8B4E-AE89F420B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34</xdr:row>
      <xdr:rowOff>0</xdr:rowOff>
    </xdr:from>
    <xdr:to>
      <xdr:col>18</xdr:col>
      <xdr:colOff>22860</xdr:colOff>
      <xdr:row>49</xdr:row>
      <xdr:rowOff>7620</xdr:rowOff>
    </xdr:to>
    <xdr:graphicFrame macro="">
      <xdr:nvGraphicFramePr>
        <xdr:cNvPr id="8" name="Chart 7">
          <a:extLst>
            <a:ext uri="{FF2B5EF4-FFF2-40B4-BE49-F238E27FC236}">
              <a16:creationId xmlns:a16="http://schemas.microsoft.com/office/drawing/2014/main" id="{6ACE07B4-F6AD-4318-AE03-CDABFC7DA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49</xdr:row>
      <xdr:rowOff>0</xdr:rowOff>
    </xdr:from>
    <xdr:to>
      <xdr:col>18</xdr:col>
      <xdr:colOff>22860</xdr:colOff>
      <xdr:row>68</xdr:row>
      <xdr:rowOff>91440</xdr:rowOff>
    </xdr:to>
    <xdr:graphicFrame macro="">
      <xdr:nvGraphicFramePr>
        <xdr:cNvPr id="9" name="Chart 8">
          <a:extLst>
            <a:ext uri="{FF2B5EF4-FFF2-40B4-BE49-F238E27FC236}">
              <a16:creationId xmlns:a16="http://schemas.microsoft.com/office/drawing/2014/main" id="{A0D7493A-609B-4C05-8520-6F3E55A29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3</xdr:row>
      <xdr:rowOff>15240</xdr:rowOff>
    </xdr:from>
    <xdr:to>
      <xdr:col>1</xdr:col>
      <xdr:colOff>236220</xdr:colOff>
      <xdr:row>8</xdr:row>
      <xdr:rowOff>167640</xdr:rowOff>
    </xdr:to>
    <xdr:sp macro="" textlink="">
      <xdr:nvSpPr>
        <xdr:cNvPr id="10" name="Rectangle: Top Corners One Rounded and One Snipped 9">
          <a:extLst>
            <a:ext uri="{FF2B5EF4-FFF2-40B4-BE49-F238E27FC236}">
              <a16:creationId xmlns:a16="http://schemas.microsoft.com/office/drawing/2014/main" id="{3B28550A-A472-3FF9-ECA0-9FC13DC329AC}"/>
            </a:ext>
          </a:extLst>
        </xdr:cNvPr>
        <xdr:cNvSpPr/>
      </xdr:nvSpPr>
      <xdr:spPr>
        <a:xfrm>
          <a:off x="6858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1584960</xdr:colOff>
      <xdr:row>3</xdr:row>
      <xdr:rowOff>15240</xdr:rowOff>
    </xdr:from>
    <xdr:to>
      <xdr:col>3</xdr:col>
      <xdr:colOff>1752600</xdr:colOff>
      <xdr:row>8</xdr:row>
      <xdr:rowOff>167640</xdr:rowOff>
    </xdr:to>
    <xdr:sp macro="" textlink="">
      <xdr:nvSpPr>
        <xdr:cNvPr id="12" name="Rectangle: Top Corners One Rounded and One Snipped 11">
          <a:extLst>
            <a:ext uri="{FF2B5EF4-FFF2-40B4-BE49-F238E27FC236}">
              <a16:creationId xmlns:a16="http://schemas.microsoft.com/office/drawing/2014/main" id="{7B780309-9FFD-4D42-A6C4-B2D39454EB9A}"/>
            </a:ext>
          </a:extLst>
        </xdr:cNvPr>
        <xdr:cNvSpPr/>
      </xdr:nvSpPr>
      <xdr:spPr>
        <a:xfrm>
          <a:off x="519684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838200</xdr:colOff>
      <xdr:row>3</xdr:row>
      <xdr:rowOff>22860</xdr:rowOff>
    </xdr:from>
    <xdr:to>
      <xdr:col>2</xdr:col>
      <xdr:colOff>1005840</xdr:colOff>
      <xdr:row>8</xdr:row>
      <xdr:rowOff>175260</xdr:rowOff>
    </xdr:to>
    <xdr:sp macro="" textlink="">
      <xdr:nvSpPr>
        <xdr:cNvPr id="13" name="Rectangle: Top Corners One Rounded and One Snipped 12">
          <a:extLst>
            <a:ext uri="{FF2B5EF4-FFF2-40B4-BE49-F238E27FC236}">
              <a16:creationId xmlns:a16="http://schemas.microsoft.com/office/drawing/2014/main" id="{81044941-F067-4006-90A5-998E1FDF2BEA}"/>
            </a:ext>
          </a:extLst>
        </xdr:cNvPr>
        <xdr:cNvSpPr/>
      </xdr:nvSpPr>
      <xdr:spPr>
        <a:xfrm>
          <a:off x="2644140" y="75438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121920</xdr:colOff>
      <xdr:row>3</xdr:row>
      <xdr:rowOff>91440</xdr:rowOff>
    </xdr:from>
    <xdr:to>
      <xdr:col>1</xdr:col>
      <xdr:colOff>99306</xdr:colOff>
      <xdr:row>9</xdr:row>
      <xdr:rowOff>0</xdr:rowOff>
    </xdr:to>
    <xdr:pic>
      <xdr:nvPicPr>
        <xdr:cNvPr id="14" name="Picture 13">
          <a:extLst>
            <a:ext uri="{FF2B5EF4-FFF2-40B4-BE49-F238E27FC236}">
              <a16:creationId xmlns:a16="http://schemas.microsoft.com/office/drawing/2014/main" id="{5F42C8AC-9F50-1765-2CC4-A71CCA3A7F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 y="822960"/>
          <a:ext cx="1783326"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899160</xdr:colOff>
      <xdr:row>3</xdr:row>
      <xdr:rowOff>99060</xdr:rowOff>
    </xdr:from>
    <xdr:to>
      <xdr:col>2</xdr:col>
      <xdr:colOff>930992</xdr:colOff>
      <xdr:row>9</xdr:row>
      <xdr:rowOff>0</xdr:rowOff>
    </xdr:to>
    <xdr:pic>
      <xdr:nvPicPr>
        <xdr:cNvPr id="15" name="Picture 14">
          <a:extLst>
            <a:ext uri="{FF2B5EF4-FFF2-40B4-BE49-F238E27FC236}">
              <a16:creationId xmlns:a16="http://schemas.microsoft.com/office/drawing/2014/main" id="{6C887FE7-632A-53F4-9A26-8C0D58D35B8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05100" y="830580"/>
          <a:ext cx="1837772"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1661160</xdr:colOff>
      <xdr:row>3</xdr:row>
      <xdr:rowOff>83820</xdr:rowOff>
    </xdr:from>
    <xdr:to>
      <xdr:col>3</xdr:col>
      <xdr:colOff>1600200</xdr:colOff>
      <xdr:row>8</xdr:row>
      <xdr:rowOff>160020</xdr:rowOff>
    </xdr:to>
    <xdr:pic>
      <xdr:nvPicPr>
        <xdr:cNvPr id="16" name="Picture 15">
          <a:extLst>
            <a:ext uri="{FF2B5EF4-FFF2-40B4-BE49-F238E27FC236}">
              <a16:creationId xmlns:a16="http://schemas.microsoft.com/office/drawing/2014/main" id="{F25D223D-8DD8-D727-D42A-91AA42F605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273040" y="815340"/>
          <a:ext cx="17449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10</xdr:row>
      <xdr:rowOff>15241</xdr:rowOff>
    </xdr:from>
    <xdr:to>
      <xdr:col>1</xdr:col>
      <xdr:colOff>251460</xdr:colOff>
      <xdr:row>22</xdr:row>
      <xdr:rowOff>76201</xdr:rowOff>
    </xdr:to>
    <mc:AlternateContent xmlns:mc="http://schemas.openxmlformats.org/markup-compatibility/2006" xmlns:a14="http://schemas.microsoft.com/office/drawing/2010/main">
      <mc:Choice Requires="a14">
        <xdr:graphicFrame macro="">
          <xdr:nvGraphicFramePr>
            <xdr:cNvPr id="17" name="Season 2">
              <a:extLst>
                <a:ext uri="{FF2B5EF4-FFF2-40B4-BE49-F238E27FC236}">
                  <a16:creationId xmlns:a16="http://schemas.microsoft.com/office/drawing/2014/main" id="{AF69BA73-2317-1129-94AA-61A84FEFA686}"/>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60960" y="1813561"/>
              <a:ext cx="199644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822960</xdr:colOff>
      <xdr:row>10</xdr:row>
      <xdr:rowOff>7621</xdr:rowOff>
    </xdr:from>
    <xdr:to>
      <xdr:col>2</xdr:col>
      <xdr:colOff>998220</xdr:colOff>
      <xdr:row>22</xdr:row>
      <xdr:rowOff>76201</xdr:rowOff>
    </xdr:to>
    <mc:AlternateContent xmlns:mc="http://schemas.openxmlformats.org/markup-compatibility/2006" xmlns:a14="http://schemas.microsoft.com/office/drawing/2010/main">
      <mc:Choice Requires="a14">
        <xdr:graphicFrame macro="">
          <xdr:nvGraphicFramePr>
            <xdr:cNvPr id="18" name="Holiday 2">
              <a:extLst>
                <a:ext uri="{FF2B5EF4-FFF2-40B4-BE49-F238E27FC236}">
                  <a16:creationId xmlns:a16="http://schemas.microsoft.com/office/drawing/2014/main" id="{0DA9ED1C-D96A-1E9C-454E-5C8A383CCA6A}"/>
                </a:ext>
              </a:extLst>
            </xdr:cNvPr>
            <xdr:cNvGraphicFramePr/>
          </xdr:nvGraphicFramePr>
          <xdr:xfrm>
            <a:off x="0" y="0"/>
            <a:ext cx="0" cy="0"/>
          </xdr:xfrm>
          <a:graphic>
            <a:graphicData uri="http://schemas.microsoft.com/office/drawing/2010/slicer">
              <sle:slicer xmlns:sle="http://schemas.microsoft.com/office/drawing/2010/slicer" name="Holiday 2"/>
            </a:graphicData>
          </a:graphic>
        </xdr:graphicFrame>
      </mc:Choice>
      <mc:Fallback xmlns="">
        <xdr:sp macro="" textlink="">
          <xdr:nvSpPr>
            <xdr:cNvPr id="0" name=""/>
            <xdr:cNvSpPr>
              <a:spLocks noTextEdit="1"/>
            </xdr:cNvSpPr>
          </xdr:nvSpPr>
          <xdr:spPr>
            <a:xfrm>
              <a:off x="2628900" y="1805941"/>
              <a:ext cx="19812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1577340</xdr:colOff>
      <xdr:row>10</xdr:row>
      <xdr:rowOff>1</xdr:rowOff>
    </xdr:from>
    <xdr:to>
      <xdr:col>3</xdr:col>
      <xdr:colOff>1722120</xdr:colOff>
      <xdr:row>22</xdr:row>
      <xdr:rowOff>91441</xdr:rowOff>
    </xdr:to>
    <mc:AlternateContent xmlns:mc="http://schemas.openxmlformats.org/markup-compatibility/2006" xmlns:a14="http://schemas.microsoft.com/office/drawing/2010/main">
      <mc:Choice Requires="a14">
        <xdr:graphicFrame macro="">
          <xdr:nvGraphicFramePr>
            <xdr:cNvPr id="19" name="Weekday 2">
              <a:extLst>
                <a:ext uri="{FF2B5EF4-FFF2-40B4-BE49-F238E27FC236}">
                  <a16:creationId xmlns:a16="http://schemas.microsoft.com/office/drawing/2014/main" id="{CE122CA5-C0FC-D648-F02A-B8BEA179D6A3}"/>
                </a:ext>
              </a:extLst>
            </xdr:cNvPr>
            <xdr:cNvGraphicFramePr/>
          </xdr:nvGraphicFramePr>
          <xdr:xfrm>
            <a:off x="0" y="0"/>
            <a:ext cx="0" cy="0"/>
          </xdr:xfrm>
          <a:graphic>
            <a:graphicData uri="http://schemas.microsoft.com/office/drawing/2010/slicer">
              <sle:slicer xmlns:sle="http://schemas.microsoft.com/office/drawing/2010/slicer" name="Weekday 2"/>
            </a:graphicData>
          </a:graphic>
        </xdr:graphicFrame>
      </mc:Choice>
      <mc:Fallback xmlns="">
        <xdr:sp macro="" textlink="">
          <xdr:nvSpPr>
            <xdr:cNvPr id="0" name=""/>
            <xdr:cNvSpPr>
              <a:spLocks noTextEdit="1"/>
            </xdr:cNvSpPr>
          </xdr:nvSpPr>
          <xdr:spPr>
            <a:xfrm>
              <a:off x="5189220" y="1798321"/>
              <a:ext cx="195072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23</xdr:row>
      <xdr:rowOff>0</xdr:rowOff>
    </xdr:from>
    <xdr:to>
      <xdr:col>3</xdr:col>
      <xdr:colOff>1714499</xdr:colOff>
      <xdr:row>44</xdr:row>
      <xdr:rowOff>160019</xdr:rowOff>
    </xdr:to>
    <xdr:graphicFrame macro="">
      <xdr:nvGraphicFramePr>
        <xdr:cNvPr id="21" name="Chart 20">
          <a:extLst>
            <a:ext uri="{FF2B5EF4-FFF2-40B4-BE49-F238E27FC236}">
              <a16:creationId xmlns:a16="http://schemas.microsoft.com/office/drawing/2014/main" id="{44AFF4EE-EA7C-4E68-8DFF-51B554ABA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53340</xdr:colOff>
      <xdr:row>21</xdr:row>
      <xdr:rowOff>7620</xdr:rowOff>
    </xdr:from>
    <xdr:to>
      <xdr:col>4</xdr:col>
      <xdr:colOff>830580</xdr:colOff>
      <xdr:row>35</xdr:row>
      <xdr:rowOff>38100</xdr:rowOff>
    </xdr:to>
    <xdr:graphicFrame macro="">
      <xdr:nvGraphicFramePr>
        <xdr:cNvPr id="2" name="Chart 1">
          <a:extLst>
            <a:ext uri="{FF2B5EF4-FFF2-40B4-BE49-F238E27FC236}">
              <a16:creationId xmlns:a16="http://schemas.microsoft.com/office/drawing/2014/main" id="{AB57999D-B3A8-04A0-9848-E051B95A8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21</xdr:row>
      <xdr:rowOff>3810</xdr:rowOff>
    </xdr:from>
    <xdr:to>
      <xdr:col>10</xdr:col>
      <xdr:colOff>601980</xdr:colOff>
      <xdr:row>35</xdr:row>
      <xdr:rowOff>0</xdr:rowOff>
    </xdr:to>
    <xdr:graphicFrame macro="">
      <xdr:nvGraphicFramePr>
        <xdr:cNvPr id="3" name="Chart 2">
          <a:extLst>
            <a:ext uri="{FF2B5EF4-FFF2-40B4-BE49-F238E27FC236}">
              <a16:creationId xmlns:a16="http://schemas.microsoft.com/office/drawing/2014/main" id="{3EDC4E26-DAA4-2380-E029-7730A70D8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533400</xdr:colOff>
      <xdr:row>11</xdr:row>
      <xdr:rowOff>22861</xdr:rowOff>
    </xdr:from>
    <xdr:to>
      <xdr:col>2</xdr:col>
      <xdr:colOff>586740</xdr:colOff>
      <xdr:row>20</xdr:row>
      <xdr:rowOff>15241</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116CECB8-2E0A-D393-B5A0-80E3B700742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33400" y="20345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137160</xdr:colOff>
      <xdr:row>11</xdr:row>
      <xdr:rowOff>30479</xdr:rowOff>
    </xdr:from>
    <xdr:to>
      <xdr:col>6</xdr:col>
      <xdr:colOff>152400</xdr:colOff>
      <xdr:row>20</xdr:row>
      <xdr:rowOff>22860</xdr:rowOff>
    </xdr:to>
    <mc:AlternateContent xmlns:mc="http://schemas.openxmlformats.org/markup-compatibility/2006" xmlns:a14="http://schemas.microsoft.com/office/drawing/2010/main">
      <mc:Choice Requires="a14">
        <xdr:graphicFrame macro="">
          <xdr:nvGraphicFramePr>
            <xdr:cNvPr id="5" name="Holiday">
              <a:extLst>
                <a:ext uri="{FF2B5EF4-FFF2-40B4-BE49-F238E27FC236}">
                  <a16:creationId xmlns:a16="http://schemas.microsoft.com/office/drawing/2014/main" id="{3793FC4F-3169-5F0E-D3FD-ABEF4441A6F6}"/>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3131820" y="2042159"/>
              <a:ext cx="1828800" cy="1638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xdr:colOff>
      <xdr:row>11</xdr:row>
      <xdr:rowOff>15240</xdr:rowOff>
    </xdr:from>
    <xdr:to>
      <xdr:col>10</xdr:col>
      <xdr:colOff>15240</xdr:colOff>
      <xdr:row>19</xdr:row>
      <xdr:rowOff>182879</xdr:rowOff>
    </xdr:to>
    <mc:AlternateContent xmlns:mc="http://schemas.openxmlformats.org/markup-compatibility/2006" xmlns:a14="http://schemas.microsoft.com/office/drawing/2010/main">
      <mc:Choice Requires="a14">
        <xdr:graphicFrame macro="">
          <xdr:nvGraphicFramePr>
            <xdr:cNvPr id="6" name="Weekday">
              <a:extLst>
                <a:ext uri="{FF2B5EF4-FFF2-40B4-BE49-F238E27FC236}">
                  <a16:creationId xmlns:a16="http://schemas.microsoft.com/office/drawing/2014/main" id="{9332039A-A09F-A76D-95A0-C4D439E2D57F}"/>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5737860" y="2026920"/>
              <a:ext cx="182880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k" refreshedDate="45955.743960879627" createdVersion="8" refreshedVersion="8" minRefreshableVersion="3" recordCount="1000" xr:uid="{20A49B08-70B6-437D-B175-D13EF0974015}">
  <cacheSource type="worksheet">
    <worksheetSource name="dataset_17"/>
  </cacheSource>
  <cacheFields count="24">
    <cacheField name="Instant" numFmtId="0">
      <sharedItems containsSemiMixedTypes="0" containsString="0" containsNumber="1" containsInteger="1" minValue="1" maxValue="1000"/>
    </cacheField>
    <cacheField name="Date Day" numFmtId="164">
      <sharedItems containsSemiMixedTypes="0" containsNonDate="0" containsDate="1" containsString="0" minDate="2011-01-01T00:00:00" maxDate="2011-02-15T00:00:00"/>
    </cacheField>
    <cacheField name="Year" numFmtId="0">
      <sharedItems containsSemiMixedTypes="0" containsString="0" containsNumber="1" containsInteger="1" minValue="2011" maxValue="2011"/>
    </cacheField>
    <cacheField name="Month" numFmtId="164">
      <sharedItems/>
    </cacheField>
    <cacheField name="Quarter" numFmtId="0">
      <sharedItems/>
    </cacheField>
    <cacheField name="Season" numFmtId="0">
      <sharedItems containsSemiMixedTypes="0" containsString="0" containsNumber="1" containsInteger="1" minValue="1" maxValue="1" count="1">
        <n v="1"/>
      </sharedItems>
    </cacheField>
    <cacheField name="Yr" numFmtId="0">
      <sharedItems containsSemiMixedTypes="0" containsString="0" containsNumber="1" containsInteger="1" minValue="0" maxValue="0"/>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ount="7">
        <n v="6"/>
        <n v="0"/>
        <n v="1"/>
        <n v="2"/>
        <n v="3"/>
        <n v="4"/>
        <n v="5"/>
      </sharedItems>
    </cacheField>
    <cacheField name="Day_type" numFmtId="0">
      <sharedItems/>
    </cacheField>
    <cacheField name="Time_of_day" numFmtId="0">
      <sharedItems/>
    </cacheField>
    <cacheField name="Weathersit" numFmtId="0">
      <sharedItems containsSemiMixedTypes="0" containsString="0" containsNumber="1" containsInteger="1" minValue="1" maxValue="4"/>
    </cacheField>
    <cacheField name="Weather_Type" numFmtId="0">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Temp_diff" numFmtId="0">
      <sharedItems containsSemiMixedTypes="0" containsString="0" containsNumber="1" minValue="-0.1012" maxValue="0.26006510851419018"/>
    </cacheField>
    <cacheField name="Hum"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fieldGroup base="18">
        <rangePr autoStart="0" startNum="0" endNum="1" groupInterval="0.1"/>
        <groupItems count="12">
          <s v="&lt;0"/>
          <s v="0-0.1"/>
          <s v="0.1-0.2"/>
          <s v="0.2-0.3"/>
          <s v="0.3-0.4"/>
          <s v="0.4-0.5"/>
          <s v="0.5-0.6"/>
          <s v="0.6-0.7"/>
          <s v="0.7-0.8"/>
          <s v="0.8-0.9"/>
          <s v="0.9-1"/>
          <s v="&gt;1"/>
        </groupItems>
      </fieldGroup>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fieldGroup base="19">
        <rangePr autoEnd="0" startNum="0" endNum="1" groupInterval="0.1"/>
        <groupItems count="12">
          <s v="&lt;0"/>
          <s v="0-0.1"/>
          <s v="0.1-0.2"/>
          <s v="0.2-0.3"/>
          <s v="0.3-0.4"/>
          <s v="0.4-0.5"/>
          <s v="0.5-0.6"/>
          <s v="0.6-0.7"/>
          <s v="0.7-0.8"/>
          <s v="0.8-0.9"/>
          <s v="0.9-1"/>
          <s v="&gt;1"/>
        </groupItems>
      </fieldGroup>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Log_cnt" numFmtId="0">
      <sharedItems containsSemiMixedTypes="0" containsString="0" containsNumber="1" minValue="0" maxValue="5.5174528964647074"/>
    </cacheField>
  </cacheFields>
  <extLst>
    <ext xmlns:x14="http://schemas.microsoft.com/office/spreadsheetml/2009/9/main" uri="{725AE2AE-9491-48be-B2B4-4EB974FC3084}">
      <x14:pivotCacheDefinition pivotCacheId="930117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2011"/>
    <s v="Jan"/>
    <s v="Q1"/>
    <x v="0"/>
    <n v="0"/>
    <n v="1"/>
    <x v="0"/>
    <x v="0"/>
    <x v="0"/>
    <s v="Weekend"/>
    <s v="Night"/>
    <n v="1"/>
    <s v="Clear"/>
    <n v="0.24"/>
    <n v="0.28789999999999999"/>
    <n v="-4.7899999999999998E-2"/>
    <x v="0"/>
    <x v="0"/>
    <n v="3"/>
    <n v="13"/>
    <n v="16"/>
    <n v="2.7725887222397811"/>
  </r>
  <r>
    <n v="2"/>
    <d v="2011-01-01T00:00:00"/>
    <n v="2011"/>
    <s v="Jan"/>
    <s v="Q1"/>
    <x v="0"/>
    <n v="0"/>
    <n v="1"/>
    <x v="1"/>
    <x v="0"/>
    <x v="0"/>
    <s v="Weekend"/>
    <s v="Night"/>
    <n v="1"/>
    <s v="Clear"/>
    <n v="0.22"/>
    <n v="0.2727"/>
    <n v="-5.2699999999999997E-2"/>
    <x v="1"/>
    <x v="0"/>
    <n v="8"/>
    <n v="32"/>
    <n v="40"/>
    <n v="3.6888794541139363"/>
  </r>
  <r>
    <n v="3"/>
    <d v="2011-01-01T00:00:00"/>
    <n v="2011"/>
    <s v="Jan"/>
    <s v="Q1"/>
    <x v="0"/>
    <n v="0"/>
    <n v="1"/>
    <x v="2"/>
    <x v="0"/>
    <x v="0"/>
    <s v="Weekend"/>
    <s v="Night"/>
    <n v="1"/>
    <s v="Clear"/>
    <n v="0.22"/>
    <n v="0.2727"/>
    <n v="-5.2699999999999997E-2"/>
    <x v="1"/>
    <x v="0"/>
    <n v="5"/>
    <n v="27"/>
    <n v="32"/>
    <n v="3.4657359027997265"/>
  </r>
  <r>
    <n v="4"/>
    <d v="2011-01-01T00:00:00"/>
    <n v="2011"/>
    <s v="Jan"/>
    <s v="Q1"/>
    <x v="0"/>
    <n v="0"/>
    <n v="1"/>
    <x v="3"/>
    <x v="0"/>
    <x v="0"/>
    <s v="Weekend"/>
    <s v="Night"/>
    <n v="1"/>
    <s v="Clear"/>
    <n v="0.24"/>
    <n v="0.28789999999999999"/>
    <n v="-4.7899999999999998E-2"/>
    <x v="2"/>
    <x v="0"/>
    <n v="3"/>
    <n v="10"/>
    <n v="13"/>
    <n v="2.5649493574615367"/>
  </r>
  <r>
    <n v="5"/>
    <d v="2011-01-01T00:00:00"/>
    <n v="2011"/>
    <s v="Jan"/>
    <s v="Q1"/>
    <x v="0"/>
    <n v="0"/>
    <n v="1"/>
    <x v="4"/>
    <x v="0"/>
    <x v="0"/>
    <s v="Weekend"/>
    <s v="Night"/>
    <n v="1"/>
    <s v="Clear"/>
    <n v="0.24"/>
    <n v="0.28789999999999999"/>
    <n v="-4.7899999999999998E-2"/>
    <x v="2"/>
    <x v="0"/>
    <n v="0"/>
    <n v="1"/>
    <n v="1"/>
    <n v="0"/>
  </r>
  <r>
    <n v="6"/>
    <d v="2011-01-01T00:00:00"/>
    <n v="2011"/>
    <s v="Jan"/>
    <s v="Q1"/>
    <x v="0"/>
    <n v="0"/>
    <n v="1"/>
    <x v="5"/>
    <x v="0"/>
    <x v="0"/>
    <s v="Weekend"/>
    <s v="Night"/>
    <n v="2"/>
    <s v="Cloudy"/>
    <n v="0.24"/>
    <n v="0.2576"/>
    <n v="-1.7600000000000005E-2"/>
    <x v="2"/>
    <x v="1"/>
    <n v="0"/>
    <n v="1"/>
    <n v="1"/>
    <n v="0"/>
  </r>
  <r>
    <n v="7"/>
    <d v="2011-01-01T00:00:00"/>
    <n v="2011"/>
    <s v="Jan"/>
    <s v="Q1"/>
    <x v="0"/>
    <n v="0"/>
    <n v="1"/>
    <x v="6"/>
    <x v="0"/>
    <x v="0"/>
    <s v="Weekend"/>
    <s v="Morning"/>
    <n v="1"/>
    <s v="Clear"/>
    <n v="0.22"/>
    <n v="0.2727"/>
    <n v="-5.2699999999999997E-2"/>
    <x v="1"/>
    <x v="0"/>
    <n v="2"/>
    <n v="0"/>
    <n v="2"/>
    <n v="0.69314718055994529"/>
  </r>
  <r>
    <n v="8"/>
    <d v="2011-01-01T00:00:00"/>
    <n v="2011"/>
    <s v="Jan"/>
    <s v="Q1"/>
    <x v="0"/>
    <n v="0"/>
    <n v="1"/>
    <x v="7"/>
    <x v="0"/>
    <x v="0"/>
    <s v="Weekend"/>
    <s v="Morning"/>
    <n v="1"/>
    <s v="Clear"/>
    <n v="0.2"/>
    <n v="0.2576"/>
    <n v="-5.7599999999999985E-2"/>
    <x v="3"/>
    <x v="0"/>
    <n v="1"/>
    <n v="2"/>
    <n v="3"/>
    <n v="1.0986122886681098"/>
  </r>
  <r>
    <n v="9"/>
    <d v="2011-01-01T00:00:00"/>
    <n v="2011"/>
    <s v="Jan"/>
    <s v="Q1"/>
    <x v="0"/>
    <n v="0"/>
    <n v="1"/>
    <x v="8"/>
    <x v="0"/>
    <x v="0"/>
    <s v="Weekend"/>
    <s v="Morning"/>
    <n v="1"/>
    <s v="Clear"/>
    <n v="0.24"/>
    <n v="0.19993489148580987"/>
    <n v="4.0065108514190123E-2"/>
    <x v="2"/>
    <x v="0"/>
    <n v="1"/>
    <n v="7"/>
    <n v="8"/>
    <n v="2.0794415416798357"/>
  </r>
  <r>
    <n v="10"/>
    <d v="2011-01-01T00:00:00"/>
    <n v="2011"/>
    <s v="Jan"/>
    <s v="Q1"/>
    <x v="0"/>
    <n v="0"/>
    <n v="1"/>
    <x v="9"/>
    <x v="0"/>
    <x v="0"/>
    <s v="Weekend"/>
    <s v="Morning"/>
    <n v="1"/>
    <s v="Clear"/>
    <n v="0.32"/>
    <n v="0.34849999999999998"/>
    <n v="-2.849999999999997E-2"/>
    <x v="4"/>
    <x v="0"/>
    <n v="8"/>
    <n v="6"/>
    <n v="14"/>
    <n v="2.6390573296152584"/>
  </r>
  <r>
    <n v="11"/>
    <d v="2011-01-01T00:00:00"/>
    <n v="2011"/>
    <s v="Jan"/>
    <s v="Q1"/>
    <x v="0"/>
    <n v="0"/>
    <n v="1"/>
    <x v="10"/>
    <x v="0"/>
    <x v="0"/>
    <s v="Weekend"/>
    <s v="Morning"/>
    <n v="1"/>
    <s v="Clear"/>
    <n v="0.38"/>
    <n v="0.39389999999999997"/>
    <n v="-1.3899999999999968E-2"/>
    <x v="4"/>
    <x v="2"/>
    <n v="12"/>
    <n v="24"/>
    <n v="36"/>
    <n v="3.5835189384561099"/>
  </r>
  <r>
    <n v="12"/>
    <d v="2011-01-01T00:00:00"/>
    <n v="2011"/>
    <s v="Jan"/>
    <s v="Q1"/>
    <x v="0"/>
    <n v="0"/>
    <n v="1"/>
    <x v="11"/>
    <x v="0"/>
    <x v="0"/>
    <s v="Weekend"/>
    <s v="Morning"/>
    <n v="1"/>
    <s v="Clear"/>
    <n v="0.36"/>
    <n v="0.33329999999999999"/>
    <n v="2.6700000000000002E-2"/>
    <x v="0"/>
    <x v="3"/>
    <n v="26"/>
    <n v="30"/>
    <n v="56"/>
    <n v="4.0253516907351496"/>
  </r>
  <r>
    <n v="13"/>
    <d v="2011-01-01T00:00:00"/>
    <n v="2011"/>
    <s v="Jan"/>
    <s v="Q1"/>
    <x v="0"/>
    <n v="0"/>
    <n v="1"/>
    <x v="12"/>
    <x v="0"/>
    <x v="0"/>
    <s v="Weekend"/>
    <s v="Afternoon"/>
    <n v="1"/>
    <s v="Clear"/>
    <n v="0.42"/>
    <n v="0.42420000000000002"/>
    <n v="-4.200000000000037E-3"/>
    <x v="5"/>
    <x v="3"/>
    <n v="29"/>
    <n v="55"/>
    <n v="84"/>
    <n v="4.4308167988433134"/>
  </r>
  <r>
    <n v="14"/>
    <d v="2011-01-01T00:00:00"/>
    <n v="2011"/>
    <s v="Jan"/>
    <s v="Q1"/>
    <x v="0"/>
    <n v="0"/>
    <n v="1"/>
    <x v="13"/>
    <x v="0"/>
    <x v="0"/>
    <s v="Weekend"/>
    <s v="Afternoon"/>
    <n v="2"/>
    <s v="Cloudy"/>
    <n v="0.46"/>
    <n v="0.45450000000000002"/>
    <n v="5.5000000000000049E-3"/>
    <x v="6"/>
    <x v="4"/>
    <n v="47"/>
    <n v="47"/>
    <n v="94"/>
    <n v="4.5432947822700038"/>
  </r>
  <r>
    <n v="15"/>
    <d v="2011-01-01T00:00:00"/>
    <n v="2011"/>
    <s v="Jan"/>
    <s v="Q1"/>
    <x v="0"/>
    <n v="0"/>
    <n v="1"/>
    <x v="14"/>
    <x v="0"/>
    <x v="0"/>
    <s v="Weekend"/>
    <s v="Afternoon"/>
    <n v="2"/>
    <s v="Cloudy"/>
    <n v="0.46"/>
    <n v="0.45450000000000002"/>
    <n v="5.5000000000000049E-3"/>
    <x v="6"/>
    <x v="3"/>
    <n v="35"/>
    <n v="71"/>
    <n v="106"/>
    <n v="4.6634390941120669"/>
  </r>
  <r>
    <n v="16"/>
    <d v="2011-01-01T00:00:00"/>
    <n v="2011"/>
    <s v="Jan"/>
    <s v="Q1"/>
    <x v="0"/>
    <n v="0"/>
    <n v="1"/>
    <x v="15"/>
    <x v="0"/>
    <x v="0"/>
    <s v="Weekend"/>
    <s v="Afternoon"/>
    <n v="2"/>
    <s v="Cloudy"/>
    <n v="0.44"/>
    <n v="0.43940000000000001"/>
    <n v="5.9999999999998943E-4"/>
    <x v="5"/>
    <x v="4"/>
    <n v="40"/>
    <n v="70"/>
    <n v="110"/>
    <n v="4.7004803657924166"/>
  </r>
  <r>
    <n v="17"/>
    <d v="2011-01-01T00:00:00"/>
    <n v="2011"/>
    <s v="Jan"/>
    <s v="Q1"/>
    <x v="0"/>
    <n v="0"/>
    <n v="1"/>
    <x v="16"/>
    <x v="0"/>
    <x v="0"/>
    <s v="Weekend"/>
    <s v="Afternoon"/>
    <n v="2"/>
    <s v="Cloudy"/>
    <n v="0.42"/>
    <n v="0.42420000000000002"/>
    <n v="-4.200000000000037E-3"/>
    <x v="7"/>
    <x v="4"/>
    <n v="41"/>
    <n v="52"/>
    <n v="93"/>
    <n v="4.5325994931532563"/>
  </r>
  <r>
    <n v="18"/>
    <d v="2011-01-01T00:00:00"/>
    <n v="2011"/>
    <s v="Jan"/>
    <s v="Q1"/>
    <x v="0"/>
    <n v="0"/>
    <n v="1"/>
    <x v="17"/>
    <x v="0"/>
    <x v="0"/>
    <s v="Weekend"/>
    <s v="Afternoon"/>
    <n v="2"/>
    <s v="Cloudy"/>
    <n v="0.44"/>
    <n v="0.19993489148580987"/>
    <n v="0.24006510851419013"/>
    <x v="7"/>
    <x v="3"/>
    <n v="15"/>
    <n v="52"/>
    <n v="67"/>
    <n v="4.2046926193909657"/>
  </r>
  <r>
    <n v="19"/>
    <d v="2011-01-01T00:00:00"/>
    <n v="2011"/>
    <s v="Jan"/>
    <s v="Q1"/>
    <x v="0"/>
    <n v="0"/>
    <n v="1"/>
    <x v="18"/>
    <x v="0"/>
    <x v="0"/>
    <s v="Weekend"/>
    <s v="Evening"/>
    <n v="3"/>
    <s v="Rainy"/>
    <n v="0.42"/>
    <n v="0.42420000000000002"/>
    <n v="-4.200000000000037E-3"/>
    <x v="8"/>
    <x v="2"/>
    <n v="9"/>
    <n v="26"/>
    <n v="35"/>
    <n v="3.5553480614894135"/>
  </r>
  <r>
    <n v="20"/>
    <d v="2011-01-01T00:00:00"/>
    <n v="2011"/>
    <s v="Jan"/>
    <s v="Q1"/>
    <x v="0"/>
    <n v="0"/>
    <n v="1"/>
    <x v="19"/>
    <x v="0"/>
    <x v="0"/>
    <s v="Weekend"/>
    <s v="Evening"/>
    <n v="3"/>
    <s v="Rainy"/>
    <n v="0.42"/>
    <n v="0.42420000000000002"/>
    <n v="-4.200000000000037E-3"/>
    <x v="8"/>
    <x v="2"/>
    <n v="6"/>
    <n v="31"/>
    <n v="37"/>
    <n v="3.6109179126442243"/>
  </r>
  <r>
    <n v="21"/>
    <d v="2011-01-01T00:00:00"/>
    <n v="2011"/>
    <s v="Jan"/>
    <s v="Q1"/>
    <x v="0"/>
    <n v="0"/>
    <n v="1"/>
    <x v="20"/>
    <x v="0"/>
    <x v="0"/>
    <s v="Weekend"/>
    <s v="Evening"/>
    <n v="2"/>
    <s v="Cloudy"/>
    <n v="0.4"/>
    <n v="0.40910000000000002"/>
    <n v="-9.099999999999997E-3"/>
    <x v="9"/>
    <x v="2"/>
    <n v="11"/>
    <n v="25"/>
    <n v="36"/>
    <n v="3.5835189384561099"/>
  </r>
  <r>
    <n v="22"/>
    <d v="2011-01-01T00:00:00"/>
    <n v="2011"/>
    <s v="Jan"/>
    <s v="Q1"/>
    <x v="0"/>
    <n v="0"/>
    <n v="1"/>
    <x v="21"/>
    <x v="0"/>
    <x v="0"/>
    <s v="Weekend"/>
    <s v="Evening"/>
    <n v="2"/>
    <s v="Cloudy"/>
    <n v="0.4"/>
    <n v="0.40910000000000002"/>
    <n v="-9.099999999999997E-3"/>
    <x v="9"/>
    <x v="5"/>
    <n v="3"/>
    <n v="31"/>
    <n v="34"/>
    <n v="3.5263605246161616"/>
  </r>
  <r>
    <n v="23"/>
    <d v="2011-01-01T00:00:00"/>
    <n v="2011"/>
    <s v="Jan"/>
    <s v="Q1"/>
    <x v="0"/>
    <n v="0"/>
    <n v="1"/>
    <x v="22"/>
    <x v="0"/>
    <x v="0"/>
    <s v="Weekend"/>
    <s v="Evening"/>
    <n v="2"/>
    <s v="Cloudy"/>
    <n v="0.4"/>
    <n v="0.40910000000000002"/>
    <n v="-9.099999999999997E-3"/>
    <x v="10"/>
    <x v="6"/>
    <n v="11"/>
    <n v="17"/>
    <n v="28"/>
    <n v="3.3322045101752038"/>
  </r>
  <r>
    <n v="24"/>
    <d v="2011-01-01T00:00:00"/>
    <n v="2011"/>
    <s v="Jan"/>
    <s v="Q1"/>
    <x v="0"/>
    <n v="0"/>
    <n v="1"/>
    <x v="23"/>
    <x v="0"/>
    <x v="0"/>
    <s v="Weekend"/>
    <s v="Evening"/>
    <n v="2"/>
    <s v="Cloudy"/>
    <n v="0.46"/>
    <n v="0.19993489148580987"/>
    <n v="0.26006510851419018"/>
    <x v="8"/>
    <x v="4"/>
    <n v="15"/>
    <n v="24"/>
    <n v="39"/>
    <n v="3.6635616461296463"/>
  </r>
  <r>
    <n v="25"/>
    <d v="2011-01-02T00:00:00"/>
    <n v="2011"/>
    <s v="Jan"/>
    <s v="Q1"/>
    <x v="0"/>
    <n v="0"/>
    <n v="1"/>
    <x v="0"/>
    <x v="0"/>
    <x v="1"/>
    <s v="Weekend"/>
    <s v="Night"/>
    <n v="2"/>
    <s v="Cloudy"/>
    <n v="0.46"/>
    <n v="0.45450000000000002"/>
    <n v="5.5000000000000049E-3"/>
    <x v="8"/>
    <x v="4"/>
    <n v="4"/>
    <n v="13"/>
    <n v="17"/>
    <n v="2.8332133440562162"/>
  </r>
  <r>
    <n v="26"/>
    <d v="2011-01-02T00:00:00"/>
    <n v="2011"/>
    <s v="Jan"/>
    <s v="Q1"/>
    <x v="0"/>
    <n v="0"/>
    <n v="1"/>
    <x v="1"/>
    <x v="0"/>
    <x v="1"/>
    <s v="Weekend"/>
    <s v="Night"/>
    <n v="2"/>
    <s v="Cloudy"/>
    <n v="0.44"/>
    <n v="0.43940000000000001"/>
    <n v="5.9999999999998943E-4"/>
    <x v="10"/>
    <x v="2"/>
    <n v="1"/>
    <n v="16"/>
    <n v="17"/>
    <n v="2.8332133440562162"/>
  </r>
  <r>
    <n v="27"/>
    <d v="2011-01-02T00:00:00"/>
    <n v="2011"/>
    <s v="Jan"/>
    <s v="Q1"/>
    <x v="0"/>
    <n v="0"/>
    <n v="1"/>
    <x v="2"/>
    <x v="0"/>
    <x v="1"/>
    <s v="Weekend"/>
    <s v="Night"/>
    <n v="2"/>
    <s v="Cloudy"/>
    <n v="0.42"/>
    <n v="0.42420000000000002"/>
    <n v="-4.200000000000037E-3"/>
    <x v="11"/>
    <x v="3"/>
    <n v="1"/>
    <n v="8"/>
    <n v="9"/>
    <n v="2.1972245773362196"/>
  </r>
  <r>
    <n v="28"/>
    <d v="2011-01-02T00:00:00"/>
    <n v="2011"/>
    <s v="Jan"/>
    <s v="Q1"/>
    <x v="0"/>
    <n v="0"/>
    <n v="1"/>
    <x v="3"/>
    <x v="0"/>
    <x v="1"/>
    <s v="Weekend"/>
    <s v="Night"/>
    <n v="2"/>
    <s v="Cloudy"/>
    <n v="0.46"/>
    <n v="0.45450000000000002"/>
    <n v="5.5000000000000049E-3"/>
    <x v="10"/>
    <x v="5"/>
    <n v="2"/>
    <n v="4"/>
    <n v="6"/>
    <n v="1.791759469228055"/>
  </r>
  <r>
    <n v="29"/>
    <d v="2011-01-02T00:00:00"/>
    <n v="2011"/>
    <s v="Jan"/>
    <s v="Q1"/>
    <x v="0"/>
    <n v="0"/>
    <n v="1"/>
    <x v="4"/>
    <x v="0"/>
    <x v="1"/>
    <s v="Weekend"/>
    <s v="Night"/>
    <n v="2"/>
    <s v="Cloudy"/>
    <n v="0.46"/>
    <n v="0.19993489148580987"/>
    <n v="0.26006510851419018"/>
    <x v="10"/>
    <x v="5"/>
    <n v="2"/>
    <n v="1"/>
    <n v="3"/>
    <n v="1.0986122886681098"/>
  </r>
  <r>
    <n v="30"/>
    <d v="2011-01-02T00:00:00"/>
    <n v="2011"/>
    <s v="Jan"/>
    <s v="Q1"/>
    <x v="0"/>
    <n v="0"/>
    <n v="1"/>
    <x v="6"/>
    <x v="0"/>
    <x v="1"/>
    <s v="Weekend"/>
    <s v="Morning"/>
    <n v="3"/>
    <s v="Rainy"/>
    <n v="0.42"/>
    <n v="0.42420000000000002"/>
    <n v="-4.200000000000037E-3"/>
    <x v="5"/>
    <x v="4"/>
    <n v="0"/>
    <n v="2"/>
    <n v="2"/>
    <n v="0.69314718055994529"/>
  </r>
  <r>
    <n v="31"/>
    <d v="2011-01-02T00:00:00"/>
    <n v="2011"/>
    <s v="Jan"/>
    <s v="Q1"/>
    <x v="0"/>
    <n v="0"/>
    <n v="1"/>
    <x v="7"/>
    <x v="0"/>
    <x v="1"/>
    <s v="Weekend"/>
    <s v="Morning"/>
    <n v="2"/>
    <s v="Cloudy"/>
    <n v="0.4"/>
    <n v="0.40910000000000002"/>
    <n v="-9.099999999999997E-3"/>
    <x v="4"/>
    <x v="5"/>
    <n v="0"/>
    <n v="1"/>
    <n v="1"/>
    <n v="0"/>
  </r>
  <r>
    <n v="32"/>
    <d v="2011-01-02T00:00:00"/>
    <n v="2011"/>
    <s v="Jan"/>
    <s v="Q1"/>
    <x v="0"/>
    <n v="0"/>
    <n v="1"/>
    <x v="8"/>
    <x v="0"/>
    <x v="1"/>
    <s v="Weekend"/>
    <s v="Morning"/>
    <n v="3"/>
    <s v="Rainy"/>
    <n v="0.4"/>
    <n v="0.40910000000000002"/>
    <n v="-9.099999999999997E-3"/>
    <x v="12"/>
    <x v="6"/>
    <n v="0"/>
    <n v="8"/>
    <n v="8"/>
    <n v="2.0794415416798357"/>
  </r>
  <r>
    <n v="33"/>
    <d v="2011-01-02T00:00:00"/>
    <n v="2011"/>
    <s v="Jan"/>
    <s v="Q1"/>
    <x v="0"/>
    <n v="0"/>
    <n v="1"/>
    <x v="9"/>
    <x v="0"/>
    <x v="1"/>
    <s v="Weekend"/>
    <s v="Morning"/>
    <n v="2"/>
    <s v="Cloudy"/>
    <n v="0.38"/>
    <n v="0.19993489148580987"/>
    <n v="0.18006510851419014"/>
    <x v="4"/>
    <x v="6"/>
    <n v="1"/>
    <n v="19"/>
    <n v="20"/>
    <n v="2.9957322735539909"/>
  </r>
  <r>
    <n v="34"/>
    <d v="2011-01-02T00:00:00"/>
    <n v="2011"/>
    <s v="Jan"/>
    <s v="Q1"/>
    <x v="0"/>
    <n v="0"/>
    <n v="1"/>
    <x v="10"/>
    <x v="0"/>
    <x v="1"/>
    <s v="Weekend"/>
    <s v="Morning"/>
    <n v="2"/>
    <s v="Cloudy"/>
    <n v="0.36"/>
    <n v="0.34849999999999998"/>
    <n v="1.150000000000001E-2"/>
    <x v="0"/>
    <x v="6"/>
    <n v="7"/>
    <n v="46"/>
    <n v="53"/>
    <n v="3.970291913552122"/>
  </r>
  <r>
    <n v="35"/>
    <d v="2011-01-02T00:00:00"/>
    <n v="2011"/>
    <s v="Jan"/>
    <s v="Q1"/>
    <x v="0"/>
    <n v="0"/>
    <n v="1"/>
    <x v="11"/>
    <x v="0"/>
    <x v="1"/>
    <s v="Weekend"/>
    <s v="Morning"/>
    <n v="2"/>
    <s v="Cloudy"/>
    <n v="0.36"/>
    <n v="0.33329999999999999"/>
    <n v="2.6700000000000002E-2"/>
    <x v="12"/>
    <x v="2"/>
    <n v="16"/>
    <n v="54"/>
    <n v="70"/>
    <n v="4.2484952420493594"/>
  </r>
  <r>
    <n v="36"/>
    <d v="2011-01-02T00:00:00"/>
    <n v="2011"/>
    <s v="Jan"/>
    <s v="Q1"/>
    <x v="0"/>
    <n v="0"/>
    <n v="1"/>
    <x v="12"/>
    <x v="0"/>
    <x v="1"/>
    <s v="Weekend"/>
    <s v="Afternoon"/>
    <n v="2"/>
    <s v="Cloudy"/>
    <n v="0.36"/>
    <n v="0.33329999999999999"/>
    <n v="2.6700000000000002E-2"/>
    <x v="13"/>
    <x v="4"/>
    <n v="20"/>
    <n v="73"/>
    <n v="93"/>
    <n v="4.5325994931532563"/>
  </r>
  <r>
    <n v="37"/>
    <d v="2011-01-02T00:00:00"/>
    <n v="2011"/>
    <s v="Jan"/>
    <s v="Q1"/>
    <x v="0"/>
    <n v="0"/>
    <n v="1"/>
    <x v="13"/>
    <x v="0"/>
    <x v="1"/>
    <s v="Weekend"/>
    <s v="Afternoon"/>
    <n v="2"/>
    <s v="Cloudy"/>
    <n v="0.36"/>
    <n v="0.34849999999999998"/>
    <n v="1.150000000000001E-2"/>
    <x v="13"/>
    <x v="7"/>
    <n v="11"/>
    <n v="64"/>
    <n v="75"/>
    <n v="4.3174881135363101"/>
  </r>
  <r>
    <n v="38"/>
    <d v="2011-01-02T00:00:00"/>
    <n v="2011"/>
    <s v="Jan"/>
    <s v="Q1"/>
    <x v="0"/>
    <n v="0"/>
    <n v="1"/>
    <x v="14"/>
    <x v="0"/>
    <x v="1"/>
    <s v="Weekend"/>
    <s v="Afternoon"/>
    <n v="3"/>
    <s v="Rainy"/>
    <n v="0.36"/>
    <n v="0.19993489148580987"/>
    <n v="0.16006510851419012"/>
    <x v="4"/>
    <x v="5"/>
    <n v="4"/>
    <n v="55"/>
    <n v="59"/>
    <n v="4.0775374439057197"/>
  </r>
  <r>
    <n v="39"/>
    <d v="2011-01-02T00:00:00"/>
    <n v="2011"/>
    <s v="Jan"/>
    <s v="Q1"/>
    <x v="0"/>
    <n v="0"/>
    <n v="1"/>
    <x v="15"/>
    <x v="0"/>
    <x v="1"/>
    <s v="Weekend"/>
    <s v="Afternoon"/>
    <n v="3"/>
    <s v="Rainy"/>
    <n v="0.34"/>
    <n v="0.33329999999999999"/>
    <n v="6.7000000000000393E-3"/>
    <x v="0"/>
    <x v="8"/>
    <n v="19"/>
    <n v="55"/>
    <n v="74"/>
    <n v="4.3040650932041702"/>
  </r>
  <r>
    <n v="40"/>
    <d v="2011-01-02T00:00:00"/>
    <n v="2011"/>
    <s v="Jan"/>
    <s v="Q1"/>
    <x v="0"/>
    <n v="0"/>
    <n v="1"/>
    <x v="16"/>
    <x v="0"/>
    <x v="1"/>
    <s v="Weekend"/>
    <s v="Afternoon"/>
    <n v="3"/>
    <s v="Rainy"/>
    <n v="0.34"/>
    <n v="0.33329999999999999"/>
    <n v="6.7000000000000393E-3"/>
    <x v="12"/>
    <x v="8"/>
    <n v="9"/>
    <n v="67"/>
    <n v="76"/>
    <n v="4.3307333402863311"/>
  </r>
  <r>
    <n v="41"/>
    <d v="2011-01-02T00:00:00"/>
    <n v="2011"/>
    <s v="Jan"/>
    <s v="Q1"/>
    <x v="0"/>
    <n v="0"/>
    <n v="1"/>
    <x v="17"/>
    <x v="0"/>
    <x v="1"/>
    <s v="Weekend"/>
    <s v="Afternoon"/>
    <n v="1"/>
    <s v="Clear"/>
    <n v="0.34"/>
    <n v="0.33329999999999999"/>
    <n v="6.7000000000000393E-3"/>
    <x v="14"/>
    <x v="5"/>
    <n v="7"/>
    <n v="58"/>
    <n v="65"/>
    <n v="4.1743872698956368"/>
  </r>
  <r>
    <n v="42"/>
    <d v="2011-01-02T00:00:00"/>
    <n v="2011"/>
    <s v="Jan"/>
    <s v="Q1"/>
    <x v="0"/>
    <n v="0"/>
    <n v="1"/>
    <x v="18"/>
    <x v="0"/>
    <x v="1"/>
    <s v="Weekend"/>
    <s v="Evening"/>
    <n v="2"/>
    <s v="Cloudy"/>
    <n v="0.36"/>
    <n v="0.33329999999999999"/>
    <n v="2.6700000000000002E-2"/>
    <x v="15"/>
    <x v="9"/>
    <n v="10"/>
    <n v="43"/>
    <n v="53"/>
    <n v="3.970291913552122"/>
  </r>
  <r>
    <n v="43"/>
    <d v="2011-01-02T00:00:00"/>
    <n v="2011"/>
    <s v="Jan"/>
    <s v="Q1"/>
    <x v="0"/>
    <n v="0"/>
    <n v="1"/>
    <x v="19"/>
    <x v="0"/>
    <x v="1"/>
    <s v="Weekend"/>
    <s v="Evening"/>
    <n v="1"/>
    <s v="Clear"/>
    <n v="0.32"/>
    <n v="0.28789999999999999"/>
    <n v="3.2100000000000017E-2"/>
    <x v="16"/>
    <x v="10"/>
    <n v="1"/>
    <n v="29"/>
    <n v="30"/>
    <n v="3.4011973816621555"/>
  </r>
  <r>
    <n v="44"/>
    <d v="2011-01-02T00:00:00"/>
    <n v="2011"/>
    <s v="Jan"/>
    <s v="Q1"/>
    <x v="0"/>
    <n v="0"/>
    <n v="1"/>
    <x v="20"/>
    <x v="0"/>
    <x v="1"/>
    <s v="Weekend"/>
    <s v="Evening"/>
    <n v="1"/>
    <s v="Clear"/>
    <n v="0.3"/>
    <n v="0.19993489148580987"/>
    <n v="0.10006510851419012"/>
    <x v="17"/>
    <x v="11"/>
    <n v="5"/>
    <n v="17"/>
    <n v="22"/>
    <n v="3.0910424533583161"/>
  </r>
  <r>
    <n v="45"/>
    <d v="2011-01-02T00:00:00"/>
    <n v="2011"/>
    <s v="Jan"/>
    <s v="Q1"/>
    <x v="0"/>
    <n v="0"/>
    <n v="1"/>
    <x v="21"/>
    <x v="0"/>
    <x v="1"/>
    <s v="Weekend"/>
    <s v="Evening"/>
    <n v="1"/>
    <s v="Clear"/>
    <n v="0.26"/>
    <n v="0.2273"/>
    <n v="3.2700000000000007E-2"/>
    <x v="18"/>
    <x v="9"/>
    <n v="11"/>
    <n v="20"/>
    <n v="31"/>
    <n v="3.4339872044851463"/>
  </r>
  <r>
    <n v="46"/>
    <d v="2011-01-02T00:00:00"/>
    <n v="2011"/>
    <s v="Jan"/>
    <s v="Q1"/>
    <x v="0"/>
    <n v="0"/>
    <n v="1"/>
    <x v="22"/>
    <x v="0"/>
    <x v="1"/>
    <s v="Weekend"/>
    <s v="Evening"/>
    <n v="1"/>
    <s v="Clear"/>
    <n v="0.24"/>
    <n v="0.21210000000000001"/>
    <n v="2.789999999999998E-2"/>
    <x v="18"/>
    <x v="4"/>
    <n v="0"/>
    <n v="9"/>
    <n v="9"/>
    <n v="2.1972245773362196"/>
  </r>
  <r>
    <n v="47"/>
    <d v="2011-01-02T00:00:00"/>
    <n v="2011"/>
    <s v="Jan"/>
    <s v="Q1"/>
    <x v="0"/>
    <n v="0"/>
    <n v="1"/>
    <x v="23"/>
    <x v="0"/>
    <x v="1"/>
    <s v="Weekend"/>
    <s v="Evening"/>
    <n v="1"/>
    <s v="Clear"/>
    <n v="0.22"/>
    <n v="0.2273"/>
    <n v="-7.3000000000000009E-3"/>
    <x v="19"/>
    <x v="8"/>
    <n v="0"/>
    <n v="8"/>
    <n v="8"/>
    <n v="2.0794415416798357"/>
  </r>
  <r>
    <n v="48"/>
    <d v="2011-01-03T00:00:00"/>
    <n v="2011"/>
    <s v="Jan"/>
    <s v="Q1"/>
    <x v="0"/>
    <n v="0"/>
    <n v="1"/>
    <x v="0"/>
    <x v="0"/>
    <x v="2"/>
    <s v="Weekday"/>
    <s v="Night"/>
    <n v="1"/>
    <s v="Clear"/>
    <n v="0.22"/>
    <n v="0.19700000000000001"/>
    <n v="2.2999999999999993E-2"/>
    <x v="18"/>
    <x v="11"/>
    <n v="0"/>
    <n v="5"/>
    <n v="5"/>
    <n v="1.6094379124341003"/>
  </r>
  <r>
    <n v="49"/>
    <d v="2011-01-03T00:00:00"/>
    <n v="2011"/>
    <s v="Jan"/>
    <s v="Q1"/>
    <x v="0"/>
    <n v="0"/>
    <n v="1"/>
    <x v="1"/>
    <x v="0"/>
    <x v="2"/>
    <s v="Weekday"/>
    <s v="Night"/>
    <n v="1"/>
    <s v="Clear"/>
    <n v="0.2"/>
    <n v="0.19993489148580987"/>
    <n v="6.5108514190143074E-5"/>
    <x v="18"/>
    <x v="12"/>
    <n v="0"/>
    <n v="2"/>
    <n v="2"/>
    <n v="0.69314718055994529"/>
  </r>
  <r>
    <n v="50"/>
    <d v="2011-01-03T00:00:00"/>
    <n v="2011"/>
    <s v="Jan"/>
    <s v="Q1"/>
    <x v="0"/>
    <n v="0"/>
    <n v="1"/>
    <x v="4"/>
    <x v="0"/>
    <x v="2"/>
    <s v="Weekday"/>
    <s v="Night"/>
    <n v="1"/>
    <s v="Clear"/>
    <n v="0.16"/>
    <n v="0.13639999999999999"/>
    <n v="2.360000000000001E-2"/>
    <x v="19"/>
    <x v="13"/>
    <n v="0"/>
    <n v="1"/>
    <n v="1"/>
    <n v="0"/>
  </r>
  <r>
    <n v="51"/>
    <d v="2011-01-03T00:00:00"/>
    <n v="2011"/>
    <s v="Jan"/>
    <s v="Q1"/>
    <x v="0"/>
    <n v="0"/>
    <n v="1"/>
    <x v="5"/>
    <x v="0"/>
    <x v="2"/>
    <s v="Weekday"/>
    <s v="Night"/>
    <n v="1"/>
    <s v="Clear"/>
    <n v="0.16"/>
    <n v="0.13639999999999999"/>
    <n v="2.360000000000001E-2"/>
    <x v="19"/>
    <x v="3"/>
    <n v="0"/>
    <n v="3"/>
    <n v="3"/>
    <n v="1.0986122886681098"/>
  </r>
  <r>
    <n v="52"/>
    <d v="2011-01-03T00:00:00"/>
    <n v="2011"/>
    <s v="Jan"/>
    <s v="Q1"/>
    <x v="0"/>
    <n v="0"/>
    <n v="1"/>
    <x v="6"/>
    <x v="0"/>
    <x v="2"/>
    <s v="Weekday"/>
    <s v="Morning"/>
    <n v="1"/>
    <s v="Clear"/>
    <n v="0.14000000000000001"/>
    <n v="0.1061"/>
    <n v="3.3900000000000013E-2"/>
    <x v="20"/>
    <x v="13"/>
    <n v="0"/>
    <n v="30"/>
    <n v="30"/>
    <n v="3.4011973816621555"/>
  </r>
  <r>
    <n v="53"/>
    <d v="2011-01-03T00:00:00"/>
    <n v="2011"/>
    <s v="Jan"/>
    <s v="Q1"/>
    <x v="0"/>
    <n v="0"/>
    <n v="1"/>
    <x v="7"/>
    <x v="0"/>
    <x v="2"/>
    <s v="Weekday"/>
    <s v="Morning"/>
    <n v="1"/>
    <s v="Clear"/>
    <n v="0.14000000000000001"/>
    <n v="0.13639999999999999"/>
    <n v="3.6000000000000199E-3"/>
    <x v="20"/>
    <x v="5"/>
    <n v="1"/>
    <n v="63"/>
    <n v="64"/>
    <n v="4.1588830833596715"/>
  </r>
  <r>
    <n v="54"/>
    <d v="2011-01-03T00:00:00"/>
    <n v="2011"/>
    <s v="Jan"/>
    <s v="Q1"/>
    <x v="0"/>
    <n v="0"/>
    <n v="1"/>
    <x v="8"/>
    <x v="0"/>
    <x v="2"/>
    <s v="Weekday"/>
    <s v="Morning"/>
    <n v="1"/>
    <s v="Clear"/>
    <n v="0.14000000000000001"/>
    <n v="0.1212"/>
    <n v="1.8800000000000011E-2"/>
    <x v="20"/>
    <x v="3"/>
    <n v="1"/>
    <n v="153"/>
    <n v="154"/>
    <n v="5.0369526024136295"/>
  </r>
  <r>
    <n v="55"/>
    <d v="2011-01-03T00:00:00"/>
    <n v="2011"/>
    <s v="Jan"/>
    <s v="Q1"/>
    <x v="0"/>
    <n v="0"/>
    <n v="1"/>
    <x v="9"/>
    <x v="0"/>
    <x v="2"/>
    <s v="Weekday"/>
    <s v="Morning"/>
    <n v="1"/>
    <s v="Clear"/>
    <n v="0.16"/>
    <n v="0.13639999999999999"/>
    <n v="2.360000000000001E-2"/>
    <x v="21"/>
    <x v="13"/>
    <n v="7"/>
    <n v="81"/>
    <n v="88"/>
    <n v="4.4773368144782069"/>
  </r>
  <r>
    <n v="56"/>
    <d v="2011-01-03T00:00:00"/>
    <n v="2011"/>
    <s v="Jan"/>
    <s v="Q1"/>
    <x v="0"/>
    <n v="0"/>
    <n v="1"/>
    <x v="10"/>
    <x v="0"/>
    <x v="2"/>
    <s v="Weekday"/>
    <s v="Morning"/>
    <n v="1"/>
    <s v="Clear"/>
    <n v="0.18"/>
    <n v="0.16669999999999999"/>
    <n v="1.3300000000000006E-2"/>
    <x v="21"/>
    <x v="2"/>
    <n v="11"/>
    <n v="33"/>
    <n v="44"/>
    <n v="3.784189633918261"/>
  </r>
  <r>
    <n v="57"/>
    <d v="2011-01-03T00:00:00"/>
    <n v="2011"/>
    <s v="Jan"/>
    <s v="Q1"/>
    <x v="0"/>
    <n v="0"/>
    <n v="1"/>
    <x v="11"/>
    <x v="0"/>
    <x v="2"/>
    <s v="Weekday"/>
    <s v="Morning"/>
    <n v="1"/>
    <s v="Clear"/>
    <n v="0.2"/>
    <n v="0.18179999999999999"/>
    <n v="1.8200000000000022E-2"/>
    <x v="22"/>
    <x v="9"/>
    <n v="10"/>
    <n v="41"/>
    <n v="51"/>
    <n v="3.9318256327243257"/>
  </r>
  <r>
    <n v="58"/>
    <d v="2011-01-03T00:00:00"/>
    <n v="2011"/>
    <s v="Jan"/>
    <s v="Q1"/>
    <x v="0"/>
    <n v="0"/>
    <n v="1"/>
    <x v="12"/>
    <x v="0"/>
    <x v="2"/>
    <s v="Weekday"/>
    <s v="Afternoon"/>
    <n v="1"/>
    <s v="Clear"/>
    <n v="0.22"/>
    <n v="0.21210000000000001"/>
    <n v="7.8999999999999904E-3"/>
    <x v="23"/>
    <x v="4"/>
    <n v="13"/>
    <n v="48"/>
    <n v="61"/>
    <n v="4.1108738641733114"/>
  </r>
  <r>
    <n v="59"/>
    <d v="2011-01-03T00:00:00"/>
    <n v="2011"/>
    <s v="Jan"/>
    <s v="Q1"/>
    <x v="0"/>
    <n v="0"/>
    <n v="1"/>
    <x v="13"/>
    <x v="0"/>
    <x v="2"/>
    <s v="Weekday"/>
    <s v="Afternoon"/>
    <n v="1"/>
    <s v="Clear"/>
    <n v="0.24"/>
    <n v="0.19993489148580987"/>
    <n v="4.0065108514190123E-2"/>
    <x v="23"/>
    <x v="3"/>
    <n v="8"/>
    <n v="53"/>
    <n v="61"/>
    <n v="4.1108738641733114"/>
  </r>
  <r>
    <n v="60"/>
    <d v="2011-01-03T00:00:00"/>
    <n v="2011"/>
    <s v="Jan"/>
    <s v="Q1"/>
    <x v="0"/>
    <n v="0"/>
    <n v="1"/>
    <x v="14"/>
    <x v="0"/>
    <x v="2"/>
    <s v="Weekday"/>
    <s v="Afternoon"/>
    <n v="1"/>
    <s v="Clear"/>
    <n v="0.26"/>
    <n v="0.2424"/>
    <n v="1.7600000000000005E-2"/>
    <x v="24"/>
    <x v="3"/>
    <n v="11"/>
    <n v="66"/>
    <n v="77"/>
    <n v="4.3438054218536841"/>
  </r>
  <r>
    <n v="61"/>
    <d v="2011-01-03T00:00:00"/>
    <n v="2011"/>
    <s v="Jan"/>
    <s v="Q1"/>
    <x v="0"/>
    <n v="0"/>
    <n v="1"/>
    <x v="15"/>
    <x v="0"/>
    <x v="2"/>
    <s v="Weekday"/>
    <s v="Afternoon"/>
    <n v="1"/>
    <s v="Clear"/>
    <n v="0.26"/>
    <n v="0.2424"/>
    <n v="1.7600000000000005E-2"/>
    <x v="24"/>
    <x v="2"/>
    <n v="14"/>
    <n v="58"/>
    <n v="72"/>
    <n v="4.2766661190160553"/>
  </r>
  <r>
    <n v="62"/>
    <d v="2011-01-03T00:00:00"/>
    <n v="2011"/>
    <s v="Jan"/>
    <s v="Q1"/>
    <x v="0"/>
    <n v="0"/>
    <n v="1"/>
    <x v="16"/>
    <x v="0"/>
    <x v="2"/>
    <s v="Weekday"/>
    <s v="Afternoon"/>
    <n v="1"/>
    <s v="Clear"/>
    <n v="0.26"/>
    <n v="0.2424"/>
    <n v="1.7600000000000005E-2"/>
    <x v="24"/>
    <x v="2"/>
    <n v="9"/>
    <n v="67"/>
    <n v="76"/>
    <n v="4.3307333402863311"/>
  </r>
  <r>
    <n v="63"/>
    <d v="2011-01-03T00:00:00"/>
    <n v="2011"/>
    <s v="Jan"/>
    <s v="Q1"/>
    <x v="0"/>
    <n v="0"/>
    <n v="1"/>
    <x v="17"/>
    <x v="0"/>
    <x v="2"/>
    <s v="Weekday"/>
    <s v="Afternoon"/>
    <n v="1"/>
    <s v="Clear"/>
    <n v="0.24"/>
    <n v="0.2273"/>
    <n v="1.2699999999999989E-2"/>
    <x v="24"/>
    <x v="6"/>
    <n v="11"/>
    <n v="146"/>
    <n v="157"/>
    <n v="5.0562458053483077"/>
  </r>
  <r>
    <n v="64"/>
    <d v="2011-01-03T00:00:00"/>
    <n v="2011"/>
    <s v="Jan"/>
    <s v="Q1"/>
    <x v="0"/>
    <n v="0"/>
    <n v="1"/>
    <x v="18"/>
    <x v="0"/>
    <x v="2"/>
    <s v="Weekday"/>
    <s v="Evening"/>
    <n v="1"/>
    <s v="Clear"/>
    <n v="0.24"/>
    <n v="0.2576"/>
    <n v="-1.7600000000000005E-2"/>
    <x v="25"/>
    <x v="14"/>
    <n v="9"/>
    <n v="148"/>
    <n v="157"/>
    <n v="5.0562458053483077"/>
  </r>
  <r>
    <n v="65"/>
    <d v="2011-01-03T00:00:00"/>
    <n v="2011"/>
    <s v="Jan"/>
    <s v="Q1"/>
    <x v="0"/>
    <n v="0"/>
    <n v="1"/>
    <x v="19"/>
    <x v="0"/>
    <x v="2"/>
    <s v="Weekday"/>
    <s v="Evening"/>
    <n v="1"/>
    <s v="Clear"/>
    <n v="0.2"/>
    <n v="0.2576"/>
    <n v="-5.7599999999999985E-2"/>
    <x v="19"/>
    <x v="0"/>
    <n v="8"/>
    <n v="102"/>
    <n v="110"/>
    <n v="4.7004803657924166"/>
  </r>
  <r>
    <n v="66"/>
    <d v="2011-01-03T00:00:00"/>
    <n v="2011"/>
    <s v="Jan"/>
    <s v="Q1"/>
    <x v="0"/>
    <n v="0"/>
    <n v="1"/>
    <x v="20"/>
    <x v="0"/>
    <x v="2"/>
    <s v="Weekday"/>
    <s v="Evening"/>
    <n v="1"/>
    <s v="Clear"/>
    <n v="0.2"/>
    <n v="0.19993489148580987"/>
    <n v="6.5108514190143074E-5"/>
    <x v="19"/>
    <x v="14"/>
    <n v="3"/>
    <n v="49"/>
    <n v="52"/>
    <n v="3.9512437185814275"/>
  </r>
  <r>
    <n v="67"/>
    <d v="2011-01-03T00:00:00"/>
    <n v="2011"/>
    <s v="Jan"/>
    <s v="Q1"/>
    <x v="0"/>
    <n v="0"/>
    <n v="1"/>
    <x v="21"/>
    <x v="0"/>
    <x v="2"/>
    <s v="Weekday"/>
    <s v="Evening"/>
    <n v="1"/>
    <s v="Clear"/>
    <n v="0.18"/>
    <n v="0.19700000000000001"/>
    <n v="-1.7000000000000015E-2"/>
    <x v="26"/>
    <x v="7"/>
    <n v="3"/>
    <n v="49"/>
    <n v="52"/>
    <n v="3.9512437185814275"/>
  </r>
  <r>
    <n v="68"/>
    <d v="2011-01-03T00:00:00"/>
    <n v="2011"/>
    <s v="Jan"/>
    <s v="Q1"/>
    <x v="0"/>
    <n v="0"/>
    <n v="1"/>
    <x v="22"/>
    <x v="0"/>
    <x v="2"/>
    <s v="Weekday"/>
    <s v="Evening"/>
    <n v="1"/>
    <s v="Clear"/>
    <n v="0.14000000000000001"/>
    <n v="0.1515"/>
    <n v="-1.1499999999999982E-2"/>
    <x v="27"/>
    <x v="7"/>
    <n v="0"/>
    <n v="20"/>
    <n v="20"/>
    <n v="2.9957322735539909"/>
  </r>
  <r>
    <n v="69"/>
    <d v="2011-01-03T00:00:00"/>
    <n v="2011"/>
    <s v="Jan"/>
    <s v="Q1"/>
    <x v="0"/>
    <n v="0"/>
    <n v="1"/>
    <x v="23"/>
    <x v="0"/>
    <x v="2"/>
    <s v="Weekday"/>
    <s v="Evening"/>
    <n v="1"/>
    <s v="Clear"/>
    <n v="0.18"/>
    <n v="0.21210000000000001"/>
    <n v="-3.2100000000000017E-2"/>
    <x v="28"/>
    <x v="14"/>
    <n v="1"/>
    <n v="11"/>
    <n v="12"/>
    <n v="2.4849066497880004"/>
  </r>
  <r>
    <n v="70"/>
    <d v="2011-01-04T00:00:00"/>
    <n v="2011"/>
    <s v="Jan"/>
    <s v="Q1"/>
    <x v="0"/>
    <n v="0"/>
    <n v="1"/>
    <x v="0"/>
    <x v="0"/>
    <x v="3"/>
    <s v="Weekday"/>
    <s v="Night"/>
    <n v="1"/>
    <s v="Clear"/>
    <n v="0.16"/>
    <n v="0.19993489148580987"/>
    <n v="-3.9934891485809865E-2"/>
    <x v="28"/>
    <x v="14"/>
    <n v="0"/>
    <n v="5"/>
    <n v="5"/>
    <n v="1.6094379124341003"/>
  </r>
  <r>
    <n v="71"/>
    <d v="2011-01-04T00:00:00"/>
    <n v="2011"/>
    <s v="Jan"/>
    <s v="Q1"/>
    <x v="0"/>
    <n v="0"/>
    <n v="1"/>
    <x v="1"/>
    <x v="0"/>
    <x v="3"/>
    <s v="Weekday"/>
    <s v="Night"/>
    <n v="1"/>
    <s v="Clear"/>
    <n v="0.16"/>
    <n v="0.18179999999999999"/>
    <n v="-2.1799999999999986E-2"/>
    <x v="29"/>
    <x v="14"/>
    <n v="0"/>
    <n v="2"/>
    <n v="2"/>
    <n v="0.69314718055994529"/>
  </r>
  <r>
    <n v="72"/>
    <d v="2011-01-04T00:00:00"/>
    <n v="2011"/>
    <s v="Jan"/>
    <s v="Q1"/>
    <x v="0"/>
    <n v="0"/>
    <n v="1"/>
    <x v="2"/>
    <x v="0"/>
    <x v="3"/>
    <s v="Weekday"/>
    <s v="Night"/>
    <n v="1"/>
    <s v="Clear"/>
    <n v="0.14000000000000001"/>
    <n v="0.1515"/>
    <n v="-1.1499999999999982E-2"/>
    <x v="30"/>
    <x v="7"/>
    <n v="0"/>
    <n v="1"/>
    <n v="1"/>
    <n v="0"/>
  </r>
  <r>
    <n v="73"/>
    <d v="2011-01-04T00:00:00"/>
    <n v="2011"/>
    <s v="Jan"/>
    <s v="Q1"/>
    <x v="0"/>
    <n v="0"/>
    <n v="1"/>
    <x v="4"/>
    <x v="0"/>
    <x v="3"/>
    <s v="Weekday"/>
    <s v="Night"/>
    <n v="1"/>
    <s v="Clear"/>
    <n v="0.14000000000000001"/>
    <n v="0.18179999999999999"/>
    <n v="-4.1799999999999976E-2"/>
    <x v="30"/>
    <x v="1"/>
    <n v="0"/>
    <n v="2"/>
    <n v="2"/>
    <n v="0.69314718055994529"/>
  </r>
  <r>
    <n v="74"/>
    <d v="2011-01-04T00:00:00"/>
    <n v="2011"/>
    <s v="Jan"/>
    <s v="Q1"/>
    <x v="0"/>
    <n v="0"/>
    <n v="1"/>
    <x v="5"/>
    <x v="0"/>
    <x v="3"/>
    <s v="Weekday"/>
    <s v="Night"/>
    <n v="1"/>
    <s v="Clear"/>
    <n v="0.12"/>
    <n v="0.1515"/>
    <n v="-3.15E-2"/>
    <x v="31"/>
    <x v="14"/>
    <n v="0"/>
    <n v="4"/>
    <n v="4"/>
    <n v="1.3862943611198906"/>
  </r>
  <r>
    <n v="75"/>
    <d v="2011-01-04T00:00:00"/>
    <n v="2011"/>
    <s v="Jan"/>
    <s v="Q1"/>
    <x v="0"/>
    <n v="0"/>
    <n v="1"/>
    <x v="6"/>
    <x v="0"/>
    <x v="3"/>
    <s v="Weekday"/>
    <s v="Morning"/>
    <n v="1"/>
    <s v="Clear"/>
    <n v="0.12"/>
    <n v="0.1515"/>
    <n v="-3.15E-2"/>
    <x v="32"/>
    <x v="14"/>
    <n v="0"/>
    <n v="36"/>
    <n v="36"/>
    <n v="3.5835189384561099"/>
  </r>
  <r>
    <n v="76"/>
    <d v="2011-01-04T00:00:00"/>
    <n v="2011"/>
    <s v="Jan"/>
    <s v="Q1"/>
    <x v="0"/>
    <n v="0"/>
    <n v="1"/>
    <x v="7"/>
    <x v="0"/>
    <x v="3"/>
    <s v="Weekday"/>
    <s v="Morning"/>
    <n v="1"/>
    <s v="Clear"/>
    <n v="0.12"/>
    <n v="0.1515"/>
    <n v="-3.15E-2"/>
    <x v="32"/>
    <x v="7"/>
    <n v="2"/>
    <n v="92"/>
    <n v="94"/>
    <n v="4.5432947822700038"/>
  </r>
  <r>
    <n v="77"/>
    <d v="2011-01-04T00:00:00"/>
    <n v="2011"/>
    <s v="Jan"/>
    <s v="Q1"/>
    <x v="0"/>
    <n v="0"/>
    <n v="1"/>
    <x v="8"/>
    <x v="0"/>
    <x v="3"/>
    <s v="Weekday"/>
    <s v="Morning"/>
    <n v="1"/>
    <s v="Clear"/>
    <n v="0.14000000000000001"/>
    <n v="0.1515"/>
    <n v="-1.1499999999999982E-2"/>
    <x v="27"/>
    <x v="8"/>
    <n v="2"/>
    <n v="177"/>
    <n v="179"/>
    <n v="5.1873858058407549"/>
  </r>
  <r>
    <n v="78"/>
    <d v="2011-01-04T00:00:00"/>
    <n v="2011"/>
    <s v="Jan"/>
    <s v="Q1"/>
    <x v="0"/>
    <n v="0"/>
    <n v="1"/>
    <x v="9"/>
    <x v="0"/>
    <x v="3"/>
    <s v="Weekday"/>
    <s v="Morning"/>
    <n v="1"/>
    <s v="Clear"/>
    <n v="0.16"/>
    <n v="0.1515"/>
    <n v="8.5000000000000075E-3"/>
    <x v="26"/>
    <x v="6"/>
    <n v="2"/>
    <n v="98"/>
    <n v="100"/>
    <n v="4.6051701859880918"/>
  </r>
  <r>
    <n v="79"/>
    <d v="2011-01-04T00:00:00"/>
    <n v="2011"/>
    <s v="Jan"/>
    <s v="Q1"/>
    <x v="0"/>
    <n v="0"/>
    <n v="1"/>
    <x v="10"/>
    <x v="0"/>
    <x v="3"/>
    <s v="Weekday"/>
    <s v="Morning"/>
    <n v="2"/>
    <s v="Cloudy"/>
    <n v="0.16"/>
    <n v="0.13639999999999999"/>
    <n v="2.360000000000001E-2"/>
    <x v="27"/>
    <x v="9"/>
    <n v="5"/>
    <n v="37"/>
    <n v="42"/>
    <n v="3.7376696182833684"/>
  </r>
  <r>
    <n v="80"/>
    <d v="2011-01-04T00:00:00"/>
    <n v="2011"/>
    <s v="Jan"/>
    <s v="Q1"/>
    <x v="0"/>
    <n v="0"/>
    <n v="1"/>
    <x v="11"/>
    <x v="0"/>
    <x v="3"/>
    <s v="Weekday"/>
    <s v="Morning"/>
    <n v="1"/>
    <s v="Clear"/>
    <n v="0.22"/>
    <n v="0.21210000000000001"/>
    <n v="7.8999999999999904E-3"/>
    <x v="33"/>
    <x v="4"/>
    <n v="7"/>
    <n v="50"/>
    <n v="57"/>
    <n v="4.0430512678345503"/>
  </r>
  <r>
    <n v="81"/>
    <d v="2011-01-04T00:00:00"/>
    <n v="2011"/>
    <s v="Jan"/>
    <s v="Q1"/>
    <x v="0"/>
    <n v="0"/>
    <n v="1"/>
    <x v="12"/>
    <x v="0"/>
    <x v="3"/>
    <s v="Weekday"/>
    <s v="Afternoon"/>
    <n v="1"/>
    <s v="Clear"/>
    <n v="0.22"/>
    <n v="0.2273"/>
    <n v="-7.3000000000000009E-3"/>
    <x v="33"/>
    <x v="8"/>
    <n v="12"/>
    <n v="66"/>
    <n v="78"/>
    <n v="4.3567088266895917"/>
  </r>
  <r>
    <n v="82"/>
    <d v="2011-01-04T00:00:00"/>
    <n v="2011"/>
    <s v="Jan"/>
    <s v="Q1"/>
    <x v="0"/>
    <n v="0"/>
    <n v="1"/>
    <x v="13"/>
    <x v="0"/>
    <x v="3"/>
    <s v="Weekday"/>
    <s v="Afternoon"/>
    <n v="1"/>
    <s v="Clear"/>
    <n v="0.24"/>
    <n v="0.2273"/>
    <n v="1.2699999999999989E-2"/>
    <x v="34"/>
    <x v="5"/>
    <n v="18"/>
    <n v="79"/>
    <n v="97"/>
    <n v="4.5747109785033828"/>
  </r>
  <r>
    <n v="83"/>
    <d v="2011-01-04T00:00:00"/>
    <n v="2011"/>
    <s v="Jan"/>
    <s v="Q1"/>
    <x v="0"/>
    <n v="0"/>
    <n v="1"/>
    <x v="14"/>
    <x v="0"/>
    <x v="3"/>
    <s v="Weekday"/>
    <s v="Afternoon"/>
    <n v="1"/>
    <s v="Clear"/>
    <n v="0.26"/>
    <n v="0.2576"/>
    <n v="2.4000000000000132E-3"/>
    <x v="35"/>
    <x v="6"/>
    <n v="9"/>
    <n v="54"/>
    <n v="63"/>
    <n v="4.1431347263915326"/>
  </r>
  <r>
    <n v="84"/>
    <d v="2011-01-04T00:00:00"/>
    <n v="2011"/>
    <s v="Jan"/>
    <s v="Q1"/>
    <x v="0"/>
    <n v="0"/>
    <n v="1"/>
    <x v="15"/>
    <x v="0"/>
    <x v="3"/>
    <s v="Weekday"/>
    <s v="Afternoon"/>
    <n v="1"/>
    <s v="Clear"/>
    <n v="0.28000000000000003"/>
    <n v="0.2727"/>
    <n v="7.3000000000000287E-3"/>
    <x v="35"/>
    <x v="2"/>
    <n v="17"/>
    <n v="48"/>
    <n v="65"/>
    <n v="4.1743872698956368"/>
  </r>
  <r>
    <n v="85"/>
    <d v="2011-01-04T00:00:00"/>
    <n v="2011"/>
    <s v="Jan"/>
    <s v="Q1"/>
    <x v="0"/>
    <n v="0"/>
    <n v="1"/>
    <x v="16"/>
    <x v="0"/>
    <x v="3"/>
    <s v="Weekday"/>
    <s v="Afternoon"/>
    <n v="1"/>
    <s v="Clear"/>
    <n v="0.3"/>
    <n v="0.28789999999999999"/>
    <n v="1.21E-2"/>
    <x v="36"/>
    <x v="2"/>
    <n v="15"/>
    <n v="68"/>
    <n v="83"/>
    <n v="4.4188406077965983"/>
  </r>
  <r>
    <n v="86"/>
    <d v="2011-01-04T00:00:00"/>
    <n v="2011"/>
    <s v="Jan"/>
    <s v="Q1"/>
    <x v="0"/>
    <n v="0"/>
    <n v="1"/>
    <x v="17"/>
    <x v="0"/>
    <x v="3"/>
    <s v="Weekday"/>
    <s v="Afternoon"/>
    <n v="1"/>
    <s v="Clear"/>
    <n v="0.28000000000000003"/>
    <n v="0.2727"/>
    <n v="7.3000000000000287E-3"/>
    <x v="37"/>
    <x v="6"/>
    <n v="10"/>
    <n v="202"/>
    <n v="212"/>
    <n v="5.3565862746720123"/>
  </r>
  <r>
    <n v="87"/>
    <d v="2011-01-04T00:00:00"/>
    <n v="2011"/>
    <s v="Jan"/>
    <s v="Q1"/>
    <x v="0"/>
    <n v="0"/>
    <n v="1"/>
    <x v="18"/>
    <x v="0"/>
    <x v="3"/>
    <s v="Weekday"/>
    <s v="Evening"/>
    <n v="1"/>
    <s v="Clear"/>
    <n v="0.26"/>
    <n v="0.2576"/>
    <n v="2.4000000000000132E-3"/>
    <x v="37"/>
    <x v="5"/>
    <n v="3"/>
    <n v="179"/>
    <n v="182"/>
    <n v="5.2040066870767951"/>
  </r>
  <r>
    <n v="88"/>
    <d v="2011-01-04T00:00:00"/>
    <n v="2011"/>
    <s v="Jan"/>
    <s v="Q1"/>
    <x v="0"/>
    <n v="0"/>
    <n v="1"/>
    <x v="19"/>
    <x v="0"/>
    <x v="3"/>
    <s v="Weekday"/>
    <s v="Evening"/>
    <n v="1"/>
    <s v="Clear"/>
    <n v="0.24"/>
    <n v="0.2576"/>
    <n v="-1.7600000000000005E-2"/>
    <x v="37"/>
    <x v="14"/>
    <n v="2"/>
    <n v="110"/>
    <n v="112"/>
    <n v="4.7184988712950942"/>
  </r>
  <r>
    <n v="89"/>
    <d v="2011-01-04T00:00:00"/>
    <n v="2011"/>
    <s v="Jan"/>
    <s v="Q1"/>
    <x v="0"/>
    <n v="0"/>
    <n v="1"/>
    <x v="20"/>
    <x v="0"/>
    <x v="3"/>
    <s v="Weekday"/>
    <s v="Evening"/>
    <n v="1"/>
    <s v="Clear"/>
    <n v="0.24"/>
    <n v="0.2576"/>
    <n v="-1.7600000000000005E-2"/>
    <x v="37"/>
    <x v="14"/>
    <n v="1"/>
    <n v="53"/>
    <n v="54"/>
    <n v="3.9889840465642745"/>
  </r>
  <r>
    <n v="90"/>
    <d v="2011-01-04T00:00:00"/>
    <n v="2011"/>
    <s v="Jan"/>
    <s v="Q1"/>
    <x v="0"/>
    <n v="0"/>
    <n v="1"/>
    <x v="21"/>
    <x v="0"/>
    <x v="3"/>
    <s v="Weekday"/>
    <s v="Evening"/>
    <n v="1"/>
    <s v="Clear"/>
    <n v="0.22"/>
    <n v="0.2727"/>
    <n v="-5.2699999999999997E-2"/>
    <x v="26"/>
    <x v="0"/>
    <n v="0"/>
    <n v="48"/>
    <n v="48"/>
    <n v="3.8712010109078911"/>
  </r>
  <r>
    <n v="91"/>
    <d v="2011-01-04T00:00:00"/>
    <n v="2011"/>
    <s v="Jan"/>
    <s v="Q1"/>
    <x v="0"/>
    <n v="0"/>
    <n v="1"/>
    <x v="22"/>
    <x v="0"/>
    <x v="3"/>
    <s v="Weekday"/>
    <s v="Evening"/>
    <n v="1"/>
    <s v="Clear"/>
    <n v="0.22"/>
    <n v="0.2576"/>
    <n v="-3.7599999999999995E-2"/>
    <x v="26"/>
    <x v="1"/>
    <n v="1"/>
    <n v="34"/>
    <n v="35"/>
    <n v="3.5553480614894135"/>
  </r>
  <r>
    <n v="92"/>
    <d v="2011-01-04T00:00:00"/>
    <n v="2011"/>
    <s v="Jan"/>
    <s v="Q1"/>
    <x v="0"/>
    <n v="0"/>
    <n v="1"/>
    <x v="23"/>
    <x v="0"/>
    <x v="3"/>
    <s v="Weekday"/>
    <s v="Evening"/>
    <n v="1"/>
    <s v="Clear"/>
    <n v="0.2"/>
    <n v="0.2273"/>
    <n v="-2.7299999999999991E-2"/>
    <x v="27"/>
    <x v="1"/>
    <n v="2"/>
    <n v="9"/>
    <n v="11"/>
    <n v="2.3978952727983707"/>
  </r>
  <r>
    <n v="93"/>
    <d v="2011-01-05T00:00:00"/>
    <n v="2011"/>
    <s v="Jan"/>
    <s v="Q1"/>
    <x v="0"/>
    <n v="0"/>
    <n v="1"/>
    <x v="0"/>
    <x v="0"/>
    <x v="4"/>
    <s v="Weekday"/>
    <s v="Night"/>
    <n v="1"/>
    <s v="Clear"/>
    <n v="0.2"/>
    <n v="0.2576"/>
    <n v="-5.7599999999999985E-2"/>
    <x v="26"/>
    <x v="0"/>
    <n v="0"/>
    <n v="6"/>
    <n v="6"/>
    <n v="1.791759469228055"/>
  </r>
  <r>
    <n v="94"/>
    <d v="2011-01-05T00:00:00"/>
    <n v="2011"/>
    <s v="Jan"/>
    <s v="Q1"/>
    <x v="0"/>
    <n v="0"/>
    <n v="1"/>
    <x v="1"/>
    <x v="0"/>
    <x v="4"/>
    <s v="Weekday"/>
    <s v="Night"/>
    <n v="1"/>
    <s v="Clear"/>
    <n v="0.16"/>
    <n v="0.19700000000000001"/>
    <n v="-3.7000000000000005E-2"/>
    <x v="32"/>
    <x v="1"/>
    <n v="0"/>
    <n v="6"/>
    <n v="6"/>
    <n v="1.791759469228055"/>
  </r>
  <r>
    <n v="95"/>
    <d v="2011-01-05T00:00:00"/>
    <n v="2011"/>
    <s v="Jan"/>
    <s v="Q1"/>
    <x v="0"/>
    <n v="0"/>
    <n v="1"/>
    <x v="2"/>
    <x v="0"/>
    <x v="4"/>
    <s v="Weekday"/>
    <s v="Night"/>
    <n v="1"/>
    <s v="Clear"/>
    <n v="0.16"/>
    <n v="0.19700000000000001"/>
    <n v="-3.7000000000000005E-2"/>
    <x v="32"/>
    <x v="1"/>
    <n v="0"/>
    <n v="2"/>
    <n v="2"/>
    <n v="0.69314718055994529"/>
  </r>
  <r>
    <n v="96"/>
    <d v="2011-01-05T00:00:00"/>
    <n v="2011"/>
    <s v="Jan"/>
    <s v="Q1"/>
    <x v="0"/>
    <n v="0"/>
    <n v="1"/>
    <x v="4"/>
    <x v="0"/>
    <x v="4"/>
    <s v="Weekday"/>
    <s v="Night"/>
    <n v="1"/>
    <s v="Clear"/>
    <n v="0.24"/>
    <n v="0.2273"/>
    <n v="1.2699999999999989E-2"/>
    <x v="37"/>
    <x v="6"/>
    <n v="0"/>
    <n v="2"/>
    <n v="2"/>
    <n v="0.69314718055994529"/>
  </r>
  <r>
    <n v="97"/>
    <d v="2011-01-05T00:00:00"/>
    <n v="2011"/>
    <s v="Jan"/>
    <s v="Q1"/>
    <x v="0"/>
    <n v="0"/>
    <n v="1"/>
    <x v="5"/>
    <x v="0"/>
    <x v="4"/>
    <s v="Weekday"/>
    <s v="Night"/>
    <n v="1"/>
    <s v="Clear"/>
    <n v="0.22"/>
    <n v="0.2273"/>
    <n v="-7.3000000000000009E-3"/>
    <x v="19"/>
    <x v="8"/>
    <n v="0"/>
    <n v="3"/>
    <n v="3"/>
    <n v="1.0986122886681098"/>
  </r>
  <r>
    <n v="98"/>
    <d v="2011-01-05T00:00:00"/>
    <n v="2011"/>
    <s v="Jan"/>
    <s v="Q1"/>
    <x v="0"/>
    <n v="0"/>
    <n v="1"/>
    <x v="6"/>
    <x v="0"/>
    <x v="4"/>
    <s v="Weekday"/>
    <s v="Morning"/>
    <n v="1"/>
    <s v="Clear"/>
    <n v="0.2"/>
    <n v="0.19700000000000001"/>
    <n v="3.0000000000000027E-3"/>
    <x v="19"/>
    <x v="6"/>
    <n v="0"/>
    <n v="33"/>
    <n v="33"/>
    <n v="3.4965075614664802"/>
  </r>
  <r>
    <n v="99"/>
    <d v="2011-01-05T00:00:00"/>
    <n v="2011"/>
    <s v="Jan"/>
    <s v="Q1"/>
    <x v="0"/>
    <n v="0"/>
    <n v="1"/>
    <x v="7"/>
    <x v="0"/>
    <x v="4"/>
    <s v="Weekday"/>
    <s v="Morning"/>
    <n v="1"/>
    <s v="Clear"/>
    <n v="0.18"/>
    <n v="0.18179999999999999"/>
    <n v="-1.799999999999996E-3"/>
    <x v="21"/>
    <x v="5"/>
    <n v="1"/>
    <n v="87"/>
    <n v="88"/>
    <n v="4.4773368144782069"/>
  </r>
  <r>
    <n v="100"/>
    <d v="2011-01-05T00:00:00"/>
    <n v="2011"/>
    <s v="Jan"/>
    <s v="Q1"/>
    <x v="0"/>
    <n v="0"/>
    <n v="1"/>
    <x v="8"/>
    <x v="0"/>
    <x v="4"/>
    <s v="Weekday"/>
    <s v="Morning"/>
    <n v="1"/>
    <s v="Clear"/>
    <n v="0.2"/>
    <n v="0.18179999999999999"/>
    <n v="1.8200000000000022E-2"/>
    <x v="22"/>
    <x v="4"/>
    <n v="3"/>
    <n v="192"/>
    <n v="195"/>
    <n v="5.2729995585637468"/>
  </r>
  <r>
    <n v="101"/>
    <d v="2011-01-05T00:00:00"/>
    <n v="2011"/>
    <s v="Jan"/>
    <s v="Q1"/>
    <x v="0"/>
    <n v="0"/>
    <n v="1"/>
    <x v="9"/>
    <x v="0"/>
    <x v="4"/>
    <s v="Weekday"/>
    <s v="Morning"/>
    <n v="1"/>
    <s v="Clear"/>
    <n v="0.22"/>
    <n v="0.19700000000000001"/>
    <n v="2.2999999999999993E-2"/>
    <x v="38"/>
    <x v="9"/>
    <n v="6"/>
    <n v="109"/>
    <n v="115"/>
    <n v="4.7449321283632502"/>
  </r>
  <r>
    <n v="102"/>
    <d v="2011-01-05T00:00:00"/>
    <n v="2011"/>
    <s v="Jan"/>
    <s v="Q1"/>
    <x v="0"/>
    <n v="0"/>
    <n v="1"/>
    <x v="10"/>
    <x v="0"/>
    <x v="4"/>
    <s v="Weekday"/>
    <s v="Morning"/>
    <n v="1"/>
    <s v="Clear"/>
    <n v="0.22"/>
    <n v="0.19700000000000001"/>
    <n v="2.2999999999999993E-2"/>
    <x v="38"/>
    <x v="9"/>
    <n v="4"/>
    <n v="53"/>
    <n v="57"/>
    <n v="4.0430512678345503"/>
  </r>
  <r>
    <n v="103"/>
    <d v="2011-01-05T00:00:00"/>
    <n v="2011"/>
    <s v="Jan"/>
    <s v="Q1"/>
    <x v="0"/>
    <n v="0"/>
    <n v="1"/>
    <x v="11"/>
    <x v="0"/>
    <x v="4"/>
    <s v="Weekday"/>
    <s v="Morning"/>
    <n v="1"/>
    <s v="Clear"/>
    <n v="0.26"/>
    <n v="0.2273"/>
    <n v="3.2700000000000007E-2"/>
    <x v="39"/>
    <x v="9"/>
    <n v="12"/>
    <n v="34"/>
    <n v="46"/>
    <n v="3.8286413964890951"/>
  </r>
  <r>
    <n v="104"/>
    <d v="2011-01-05T00:00:00"/>
    <n v="2011"/>
    <s v="Jan"/>
    <s v="Q1"/>
    <x v="0"/>
    <n v="0"/>
    <n v="1"/>
    <x v="12"/>
    <x v="0"/>
    <x v="4"/>
    <s v="Weekday"/>
    <s v="Afternoon"/>
    <n v="1"/>
    <s v="Clear"/>
    <n v="0.26"/>
    <n v="0.2273"/>
    <n v="3.2700000000000007E-2"/>
    <x v="39"/>
    <x v="9"/>
    <n v="5"/>
    <n v="74"/>
    <n v="79"/>
    <n v="4.3694478524670215"/>
  </r>
  <r>
    <n v="105"/>
    <d v="2011-01-05T00:00:00"/>
    <n v="2011"/>
    <s v="Jan"/>
    <s v="Q1"/>
    <x v="0"/>
    <n v="0"/>
    <n v="1"/>
    <x v="13"/>
    <x v="0"/>
    <x v="4"/>
    <s v="Weekday"/>
    <s v="Afternoon"/>
    <n v="1"/>
    <s v="Clear"/>
    <n v="0.28000000000000003"/>
    <n v="0.2576"/>
    <n v="2.2400000000000031E-2"/>
    <x v="24"/>
    <x v="4"/>
    <n v="6"/>
    <n v="65"/>
    <n v="71"/>
    <n v="4.2626798770413155"/>
  </r>
  <r>
    <n v="106"/>
    <d v="2011-01-05T00:00:00"/>
    <n v="2011"/>
    <s v="Jan"/>
    <s v="Q1"/>
    <x v="0"/>
    <n v="0"/>
    <n v="1"/>
    <x v="14"/>
    <x v="0"/>
    <x v="4"/>
    <s v="Weekday"/>
    <s v="Afternoon"/>
    <n v="1"/>
    <s v="Clear"/>
    <n v="0.3"/>
    <n v="0.28789999999999999"/>
    <n v="1.21E-2"/>
    <x v="40"/>
    <x v="5"/>
    <n v="10"/>
    <n v="52"/>
    <n v="62"/>
    <n v="4.1271343850450917"/>
  </r>
  <r>
    <n v="107"/>
    <d v="2011-01-05T00:00:00"/>
    <n v="2011"/>
    <s v="Jan"/>
    <s v="Q1"/>
    <x v="0"/>
    <n v="0"/>
    <n v="1"/>
    <x v="15"/>
    <x v="0"/>
    <x v="4"/>
    <s v="Weekday"/>
    <s v="Afternoon"/>
    <n v="1"/>
    <s v="Clear"/>
    <n v="0.3"/>
    <n v="0.28789999999999999"/>
    <n v="1.21E-2"/>
    <x v="40"/>
    <x v="5"/>
    <n v="7"/>
    <n v="55"/>
    <n v="62"/>
    <n v="4.1271343850450917"/>
  </r>
  <r>
    <n v="108"/>
    <d v="2011-01-05T00:00:00"/>
    <n v="2011"/>
    <s v="Jan"/>
    <s v="Q1"/>
    <x v="0"/>
    <n v="0"/>
    <n v="1"/>
    <x v="16"/>
    <x v="0"/>
    <x v="4"/>
    <s v="Weekday"/>
    <s v="Afternoon"/>
    <n v="1"/>
    <s v="Clear"/>
    <n v="0.3"/>
    <n v="0.31819999999999998"/>
    <n v="-1.8199999999999994E-2"/>
    <x v="40"/>
    <x v="1"/>
    <n v="4"/>
    <n v="85"/>
    <n v="89"/>
    <n v="4.4886363697321396"/>
  </r>
  <r>
    <n v="109"/>
    <d v="2011-01-05T00:00:00"/>
    <n v="2011"/>
    <s v="Jan"/>
    <s v="Q1"/>
    <x v="0"/>
    <n v="0"/>
    <n v="1"/>
    <x v="17"/>
    <x v="0"/>
    <x v="4"/>
    <s v="Weekday"/>
    <s v="Afternoon"/>
    <n v="1"/>
    <s v="Clear"/>
    <n v="0.24"/>
    <n v="0.2273"/>
    <n v="1.2699999999999989E-2"/>
    <x v="41"/>
    <x v="5"/>
    <n v="4"/>
    <n v="186"/>
    <n v="190"/>
    <n v="5.2470240721604862"/>
  </r>
  <r>
    <n v="110"/>
    <d v="2011-01-05T00:00:00"/>
    <n v="2011"/>
    <s v="Jan"/>
    <s v="Q1"/>
    <x v="0"/>
    <n v="0"/>
    <n v="1"/>
    <x v="18"/>
    <x v="0"/>
    <x v="4"/>
    <s v="Weekday"/>
    <s v="Evening"/>
    <n v="1"/>
    <s v="Clear"/>
    <n v="0.24"/>
    <n v="0.2424"/>
    <n v="-2.4000000000000132E-3"/>
    <x v="41"/>
    <x v="7"/>
    <n v="3"/>
    <n v="166"/>
    <n v="169"/>
    <n v="5.1298987149230735"/>
  </r>
  <r>
    <n v="111"/>
    <d v="2011-01-05T00:00:00"/>
    <n v="2011"/>
    <s v="Jan"/>
    <s v="Q1"/>
    <x v="0"/>
    <n v="0"/>
    <n v="1"/>
    <x v="19"/>
    <x v="0"/>
    <x v="4"/>
    <s v="Weekday"/>
    <s v="Evening"/>
    <n v="1"/>
    <s v="Clear"/>
    <n v="0.24"/>
    <n v="0.2576"/>
    <n v="-1.7600000000000005E-2"/>
    <x v="41"/>
    <x v="14"/>
    <n v="5"/>
    <n v="127"/>
    <n v="132"/>
    <n v="4.8828019225863706"/>
  </r>
  <r>
    <n v="112"/>
    <d v="2011-01-05T00:00:00"/>
    <n v="2011"/>
    <s v="Jan"/>
    <s v="Q1"/>
    <x v="0"/>
    <n v="0"/>
    <n v="1"/>
    <x v="20"/>
    <x v="0"/>
    <x v="4"/>
    <s v="Weekday"/>
    <s v="Evening"/>
    <n v="1"/>
    <s v="Clear"/>
    <n v="0.22"/>
    <n v="0.2273"/>
    <n v="-7.3000000000000009E-3"/>
    <x v="19"/>
    <x v="8"/>
    <n v="7"/>
    <n v="82"/>
    <n v="89"/>
    <n v="4.4886363697321396"/>
  </r>
  <r>
    <n v="113"/>
    <d v="2011-01-05T00:00:00"/>
    <n v="2011"/>
    <s v="Jan"/>
    <s v="Q1"/>
    <x v="0"/>
    <n v="0"/>
    <n v="1"/>
    <x v="21"/>
    <x v="0"/>
    <x v="4"/>
    <s v="Weekday"/>
    <s v="Evening"/>
    <n v="1"/>
    <s v="Clear"/>
    <n v="0.2"/>
    <n v="0.19700000000000001"/>
    <n v="3.0000000000000027E-3"/>
    <x v="33"/>
    <x v="5"/>
    <n v="3"/>
    <n v="40"/>
    <n v="43"/>
    <n v="3.7612001156935624"/>
  </r>
  <r>
    <n v="114"/>
    <d v="2011-01-05T00:00:00"/>
    <n v="2011"/>
    <s v="Jan"/>
    <s v="Q1"/>
    <x v="0"/>
    <n v="0"/>
    <n v="1"/>
    <x v="22"/>
    <x v="0"/>
    <x v="4"/>
    <s v="Weekday"/>
    <s v="Evening"/>
    <n v="1"/>
    <s v="Clear"/>
    <n v="0.18"/>
    <n v="0.19700000000000001"/>
    <n v="-1.7000000000000015E-2"/>
    <x v="28"/>
    <x v="7"/>
    <n v="1"/>
    <n v="41"/>
    <n v="42"/>
    <n v="3.7376696182833684"/>
  </r>
  <r>
    <n v="115"/>
    <d v="2011-01-05T00:00:00"/>
    <n v="2011"/>
    <s v="Jan"/>
    <s v="Q1"/>
    <x v="0"/>
    <n v="0"/>
    <n v="1"/>
    <x v="23"/>
    <x v="0"/>
    <x v="4"/>
    <s v="Weekday"/>
    <s v="Evening"/>
    <n v="1"/>
    <s v="Clear"/>
    <n v="0.2"/>
    <n v="0.2576"/>
    <n v="-5.7599999999999985E-2"/>
    <x v="19"/>
    <x v="0"/>
    <n v="1"/>
    <n v="18"/>
    <n v="19"/>
    <n v="2.9444389791664403"/>
  </r>
  <r>
    <n v="116"/>
    <d v="2011-01-06T00:00:00"/>
    <n v="2011"/>
    <s v="Jan"/>
    <s v="Q1"/>
    <x v="0"/>
    <n v="0"/>
    <n v="1"/>
    <x v="0"/>
    <x v="0"/>
    <x v="5"/>
    <s v="Weekday"/>
    <s v="Night"/>
    <n v="1"/>
    <s v="Clear"/>
    <n v="0.18"/>
    <n v="0.2424"/>
    <n v="-6.2400000000000011E-2"/>
    <x v="28"/>
    <x v="0"/>
    <n v="0"/>
    <n v="11"/>
    <n v="11"/>
    <n v="2.3978952727983707"/>
  </r>
  <r>
    <n v="117"/>
    <d v="2011-01-06T00:00:00"/>
    <n v="2011"/>
    <s v="Jan"/>
    <s v="Q1"/>
    <x v="0"/>
    <n v="0"/>
    <n v="1"/>
    <x v="1"/>
    <x v="0"/>
    <x v="5"/>
    <s v="Weekday"/>
    <s v="Night"/>
    <n v="1"/>
    <s v="Clear"/>
    <n v="0.16"/>
    <n v="0.2273"/>
    <n v="-6.7299999999999999E-2"/>
    <x v="26"/>
    <x v="0"/>
    <n v="0"/>
    <n v="4"/>
    <n v="4"/>
    <n v="1.3862943611198906"/>
  </r>
  <r>
    <n v="118"/>
    <d v="2011-01-06T00:00:00"/>
    <n v="2011"/>
    <s v="Jan"/>
    <s v="Q1"/>
    <x v="0"/>
    <n v="0"/>
    <n v="1"/>
    <x v="2"/>
    <x v="0"/>
    <x v="5"/>
    <s v="Weekday"/>
    <s v="Night"/>
    <n v="1"/>
    <s v="Clear"/>
    <n v="0.16"/>
    <n v="0.2273"/>
    <n v="-6.7299999999999999E-2"/>
    <x v="26"/>
    <x v="0"/>
    <n v="0"/>
    <n v="2"/>
    <n v="2"/>
    <n v="0.69314718055994529"/>
  </r>
  <r>
    <n v="119"/>
    <d v="2011-01-06T00:00:00"/>
    <n v="2011"/>
    <s v="Jan"/>
    <s v="Q1"/>
    <x v="0"/>
    <n v="0"/>
    <n v="1"/>
    <x v="4"/>
    <x v="0"/>
    <x v="5"/>
    <s v="Weekday"/>
    <s v="Night"/>
    <n v="2"/>
    <s v="Cloudy"/>
    <n v="0.16"/>
    <n v="0.19700000000000001"/>
    <n v="-3.7000000000000005E-2"/>
    <x v="26"/>
    <x v="1"/>
    <n v="0"/>
    <n v="1"/>
    <n v="1"/>
    <n v="0"/>
  </r>
  <r>
    <n v="120"/>
    <d v="2011-01-06T00:00:00"/>
    <n v="2011"/>
    <s v="Jan"/>
    <s v="Q1"/>
    <x v="0"/>
    <n v="0"/>
    <n v="1"/>
    <x v="5"/>
    <x v="0"/>
    <x v="5"/>
    <s v="Weekday"/>
    <s v="Night"/>
    <n v="2"/>
    <s v="Cloudy"/>
    <n v="0.14000000000000001"/>
    <n v="0.18179999999999999"/>
    <n v="-4.1799999999999976E-2"/>
    <x v="27"/>
    <x v="1"/>
    <n v="0"/>
    <n v="4"/>
    <n v="4"/>
    <n v="1.3862943611198906"/>
  </r>
  <r>
    <n v="121"/>
    <d v="2011-01-06T00:00:00"/>
    <n v="2011"/>
    <s v="Jan"/>
    <s v="Q1"/>
    <x v="0"/>
    <n v="0"/>
    <n v="1"/>
    <x v="6"/>
    <x v="0"/>
    <x v="5"/>
    <s v="Weekday"/>
    <s v="Morning"/>
    <n v="2"/>
    <s v="Cloudy"/>
    <n v="0.14000000000000001"/>
    <n v="0.16669999999999999"/>
    <n v="-2.6699999999999974E-2"/>
    <x v="30"/>
    <x v="14"/>
    <n v="0"/>
    <n v="36"/>
    <n v="36"/>
    <n v="3.5835189384561099"/>
  </r>
  <r>
    <n v="122"/>
    <d v="2011-01-06T00:00:00"/>
    <n v="2011"/>
    <s v="Jan"/>
    <s v="Q1"/>
    <x v="0"/>
    <n v="0"/>
    <n v="1"/>
    <x v="7"/>
    <x v="0"/>
    <x v="5"/>
    <s v="Weekday"/>
    <s v="Morning"/>
    <n v="2"/>
    <s v="Cloudy"/>
    <n v="0.16"/>
    <n v="0.2273"/>
    <n v="-6.7299999999999999E-2"/>
    <x v="29"/>
    <x v="0"/>
    <n v="0"/>
    <n v="95"/>
    <n v="95"/>
    <n v="4.5538768916005408"/>
  </r>
  <r>
    <n v="123"/>
    <d v="2011-01-06T00:00:00"/>
    <n v="2011"/>
    <s v="Jan"/>
    <s v="Q1"/>
    <x v="0"/>
    <n v="0"/>
    <n v="1"/>
    <x v="8"/>
    <x v="0"/>
    <x v="5"/>
    <s v="Weekday"/>
    <s v="Morning"/>
    <n v="1"/>
    <s v="Clear"/>
    <n v="0.16"/>
    <n v="0.2273"/>
    <n v="-6.7299999999999999E-2"/>
    <x v="29"/>
    <x v="0"/>
    <n v="3"/>
    <n v="216"/>
    <n v="219"/>
    <n v="5.389071729816501"/>
  </r>
  <r>
    <n v="124"/>
    <d v="2011-01-06T00:00:00"/>
    <n v="2011"/>
    <s v="Jan"/>
    <s v="Q1"/>
    <x v="0"/>
    <n v="0"/>
    <n v="1"/>
    <x v="9"/>
    <x v="0"/>
    <x v="5"/>
    <s v="Weekday"/>
    <s v="Morning"/>
    <n v="2"/>
    <s v="Cloudy"/>
    <n v="0.18"/>
    <n v="0.2424"/>
    <n v="-6.2400000000000011E-2"/>
    <x v="33"/>
    <x v="0"/>
    <n v="6"/>
    <n v="116"/>
    <n v="122"/>
    <n v="4.8040210447332568"/>
  </r>
  <r>
    <n v="125"/>
    <d v="2011-01-06T00:00:00"/>
    <n v="2011"/>
    <s v="Jan"/>
    <s v="Q1"/>
    <x v="0"/>
    <n v="0"/>
    <n v="1"/>
    <x v="10"/>
    <x v="0"/>
    <x v="5"/>
    <s v="Weekday"/>
    <s v="Morning"/>
    <n v="1"/>
    <s v="Clear"/>
    <n v="0.2"/>
    <n v="0.2576"/>
    <n v="-5.7599999999999985E-2"/>
    <x v="19"/>
    <x v="0"/>
    <n v="3"/>
    <n v="42"/>
    <n v="45"/>
    <n v="3.8066624897703196"/>
  </r>
  <r>
    <n v="126"/>
    <d v="2011-01-06T00:00:00"/>
    <n v="2011"/>
    <s v="Jan"/>
    <s v="Q1"/>
    <x v="0"/>
    <n v="0"/>
    <n v="1"/>
    <x v="11"/>
    <x v="0"/>
    <x v="5"/>
    <s v="Weekday"/>
    <s v="Morning"/>
    <n v="1"/>
    <s v="Clear"/>
    <n v="0.22"/>
    <n v="0.2576"/>
    <n v="-3.7599999999999995E-2"/>
    <x v="18"/>
    <x v="1"/>
    <n v="2"/>
    <n v="57"/>
    <n v="59"/>
    <n v="4.0775374439057197"/>
  </r>
  <r>
    <n v="127"/>
    <d v="2011-01-06T00:00:00"/>
    <n v="2011"/>
    <s v="Jan"/>
    <s v="Q1"/>
    <x v="0"/>
    <n v="0"/>
    <n v="1"/>
    <x v="12"/>
    <x v="0"/>
    <x v="5"/>
    <s v="Weekday"/>
    <s v="Afternoon"/>
    <n v="1"/>
    <s v="Clear"/>
    <n v="0.26"/>
    <n v="0.28789999999999999"/>
    <n v="-2.789999999999998E-2"/>
    <x v="23"/>
    <x v="0"/>
    <n v="6"/>
    <n v="78"/>
    <n v="84"/>
    <n v="4.4308167988433134"/>
  </r>
  <r>
    <n v="128"/>
    <d v="2011-01-06T00:00:00"/>
    <n v="2011"/>
    <s v="Jan"/>
    <s v="Q1"/>
    <x v="0"/>
    <n v="0"/>
    <n v="1"/>
    <x v="13"/>
    <x v="0"/>
    <x v="5"/>
    <s v="Weekday"/>
    <s v="Afternoon"/>
    <n v="1"/>
    <s v="Clear"/>
    <n v="0.26"/>
    <n v="0.2727"/>
    <n v="-1.2699999999999989E-2"/>
    <x v="23"/>
    <x v="14"/>
    <n v="12"/>
    <n v="55"/>
    <n v="67"/>
    <n v="4.2046926193909657"/>
  </r>
  <r>
    <n v="129"/>
    <d v="2011-01-06T00:00:00"/>
    <n v="2011"/>
    <s v="Jan"/>
    <s v="Q1"/>
    <x v="0"/>
    <n v="0"/>
    <n v="1"/>
    <x v="14"/>
    <x v="0"/>
    <x v="5"/>
    <s v="Weekday"/>
    <s v="Afternoon"/>
    <n v="1"/>
    <s v="Clear"/>
    <n v="0.28000000000000003"/>
    <n v="0.2727"/>
    <n v="7.3000000000000287E-3"/>
    <x v="42"/>
    <x v="8"/>
    <n v="11"/>
    <n v="59"/>
    <n v="70"/>
    <n v="4.2484952420493594"/>
  </r>
  <r>
    <n v="130"/>
    <d v="2011-01-06T00:00:00"/>
    <n v="2011"/>
    <s v="Jan"/>
    <s v="Q1"/>
    <x v="0"/>
    <n v="0"/>
    <n v="1"/>
    <x v="15"/>
    <x v="0"/>
    <x v="5"/>
    <s v="Weekday"/>
    <s v="Afternoon"/>
    <n v="1"/>
    <s v="Clear"/>
    <n v="0.28000000000000003"/>
    <n v="0.2727"/>
    <n v="7.3000000000000287E-3"/>
    <x v="42"/>
    <x v="0"/>
    <n v="8"/>
    <n v="54"/>
    <n v="62"/>
    <n v="4.1271343850450917"/>
  </r>
  <r>
    <n v="131"/>
    <d v="2011-01-06T00:00:00"/>
    <n v="2011"/>
    <s v="Jan"/>
    <s v="Q1"/>
    <x v="0"/>
    <n v="0"/>
    <n v="1"/>
    <x v="16"/>
    <x v="0"/>
    <x v="5"/>
    <s v="Weekday"/>
    <s v="Afternoon"/>
    <n v="1"/>
    <s v="Clear"/>
    <n v="0.26"/>
    <n v="0.2576"/>
    <n v="2.4000000000000132E-3"/>
    <x v="41"/>
    <x v="8"/>
    <n v="12"/>
    <n v="74"/>
    <n v="86"/>
    <n v="4.4543472962535073"/>
  </r>
  <r>
    <n v="132"/>
    <d v="2011-01-06T00:00:00"/>
    <n v="2011"/>
    <s v="Jan"/>
    <s v="Q1"/>
    <x v="0"/>
    <n v="0"/>
    <n v="1"/>
    <x v="17"/>
    <x v="0"/>
    <x v="5"/>
    <s v="Weekday"/>
    <s v="Afternoon"/>
    <n v="1"/>
    <s v="Clear"/>
    <n v="0.22"/>
    <n v="0.2273"/>
    <n v="-7.3000000000000009E-3"/>
    <x v="33"/>
    <x v="8"/>
    <n v="9"/>
    <n v="163"/>
    <n v="172"/>
    <n v="5.1474944768134527"/>
  </r>
  <r>
    <n v="133"/>
    <d v="2011-01-06T00:00:00"/>
    <n v="2011"/>
    <s v="Jan"/>
    <s v="Q1"/>
    <x v="0"/>
    <n v="0"/>
    <n v="1"/>
    <x v="18"/>
    <x v="0"/>
    <x v="5"/>
    <s v="Weekday"/>
    <s v="Evening"/>
    <n v="1"/>
    <s v="Clear"/>
    <n v="0.22"/>
    <n v="0.2273"/>
    <n v="-7.3000000000000009E-3"/>
    <x v="33"/>
    <x v="7"/>
    <n v="5"/>
    <n v="158"/>
    <n v="163"/>
    <n v="5.0937502008067623"/>
  </r>
  <r>
    <n v="134"/>
    <d v="2011-01-06T00:00:00"/>
    <n v="2011"/>
    <s v="Jan"/>
    <s v="Q1"/>
    <x v="0"/>
    <n v="0"/>
    <n v="1"/>
    <x v="19"/>
    <x v="0"/>
    <x v="5"/>
    <s v="Weekday"/>
    <s v="Evening"/>
    <n v="1"/>
    <s v="Clear"/>
    <n v="0.22"/>
    <n v="0.2576"/>
    <n v="-3.7599999999999995E-2"/>
    <x v="28"/>
    <x v="1"/>
    <n v="3"/>
    <n v="109"/>
    <n v="112"/>
    <n v="4.7184988712950942"/>
  </r>
  <r>
    <n v="135"/>
    <d v="2011-01-06T00:00:00"/>
    <n v="2011"/>
    <s v="Jan"/>
    <s v="Q1"/>
    <x v="0"/>
    <n v="0"/>
    <n v="1"/>
    <x v="20"/>
    <x v="0"/>
    <x v="5"/>
    <s v="Weekday"/>
    <s v="Evening"/>
    <n v="1"/>
    <s v="Clear"/>
    <n v="0.2"/>
    <n v="0.21210000000000001"/>
    <n v="-1.21E-2"/>
    <x v="33"/>
    <x v="8"/>
    <n v="3"/>
    <n v="66"/>
    <n v="69"/>
    <n v="4.2341065045972597"/>
  </r>
  <r>
    <n v="136"/>
    <d v="2011-01-06T00:00:00"/>
    <n v="2011"/>
    <s v="Jan"/>
    <s v="Q1"/>
    <x v="0"/>
    <n v="0"/>
    <n v="1"/>
    <x v="21"/>
    <x v="0"/>
    <x v="5"/>
    <s v="Weekday"/>
    <s v="Evening"/>
    <n v="2"/>
    <s v="Cloudy"/>
    <n v="0.22"/>
    <n v="0.21210000000000001"/>
    <n v="7.8999999999999904E-3"/>
    <x v="28"/>
    <x v="6"/>
    <n v="0"/>
    <n v="48"/>
    <n v="48"/>
    <n v="3.8712010109078911"/>
  </r>
  <r>
    <n v="137"/>
    <d v="2011-01-06T00:00:00"/>
    <n v="2011"/>
    <s v="Jan"/>
    <s v="Q1"/>
    <x v="0"/>
    <n v="0"/>
    <n v="1"/>
    <x v="22"/>
    <x v="0"/>
    <x v="5"/>
    <s v="Weekday"/>
    <s v="Evening"/>
    <n v="2"/>
    <s v="Cloudy"/>
    <n v="0.22"/>
    <n v="0.21210000000000001"/>
    <n v="7.8999999999999904E-3"/>
    <x v="33"/>
    <x v="3"/>
    <n v="1"/>
    <n v="51"/>
    <n v="52"/>
    <n v="3.9512437185814275"/>
  </r>
  <r>
    <n v="138"/>
    <d v="2011-01-06T00:00:00"/>
    <n v="2011"/>
    <s v="Jan"/>
    <s v="Q1"/>
    <x v="0"/>
    <n v="0"/>
    <n v="1"/>
    <x v="23"/>
    <x v="0"/>
    <x v="5"/>
    <s v="Weekday"/>
    <s v="Evening"/>
    <n v="2"/>
    <s v="Cloudy"/>
    <n v="0.2"/>
    <n v="0.19700000000000001"/>
    <n v="3.0000000000000027E-3"/>
    <x v="29"/>
    <x v="5"/>
    <n v="4"/>
    <n v="19"/>
    <n v="23"/>
    <n v="3.1354942159291497"/>
  </r>
  <r>
    <n v="139"/>
    <d v="2011-01-07T00:00:00"/>
    <n v="2011"/>
    <s v="Jan"/>
    <s v="Q1"/>
    <x v="0"/>
    <n v="0"/>
    <n v="1"/>
    <x v="0"/>
    <x v="0"/>
    <x v="6"/>
    <s v="Weekday"/>
    <s v="Night"/>
    <n v="2"/>
    <s v="Cloudy"/>
    <n v="0.2"/>
    <n v="0.19700000000000001"/>
    <n v="3.0000000000000027E-3"/>
    <x v="26"/>
    <x v="5"/>
    <n v="4"/>
    <n v="13"/>
    <n v="17"/>
    <n v="2.8332133440562162"/>
  </r>
  <r>
    <n v="140"/>
    <d v="2011-01-07T00:00:00"/>
    <n v="2011"/>
    <s v="Jan"/>
    <s v="Q1"/>
    <x v="0"/>
    <n v="0"/>
    <n v="1"/>
    <x v="1"/>
    <x v="0"/>
    <x v="6"/>
    <s v="Weekday"/>
    <s v="Night"/>
    <n v="2"/>
    <s v="Cloudy"/>
    <n v="0.2"/>
    <n v="0.19700000000000001"/>
    <n v="3.0000000000000027E-3"/>
    <x v="27"/>
    <x v="6"/>
    <n v="2"/>
    <n v="5"/>
    <n v="7"/>
    <n v="1.9459101490553132"/>
  </r>
  <r>
    <n v="141"/>
    <d v="2011-01-07T00:00:00"/>
    <n v="2011"/>
    <s v="Jan"/>
    <s v="Q1"/>
    <x v="0"/>
    <n v="0"/>
    <n v="1"/>
    <x v="2"/>
    <x v="0"/>
    <x v="6"/>
    <s v="Weekday"/>
    <s v="Night"/>
    <n v="2"/>
    <s v="Cloudy"/>
    <n v="0.2"/>
    <n v="0.19700000000000001"/>
    <n v="3.0000000000000027E-3"/>
    <x v="27"/>
    <x v="6"/>
    <n v="0"/>
    <n v="1"/>
    <n v="1"/>
    <n v="0"/>
  </r>
  <r>
    <n v="142"/>
    <d v="2011-01-07T00:00:00"/>
    <n v="2011"/>
    <s v="Jan"/>
    <s v="Q1"/>
    <x v="0"/>
    <n v="0"/>
    <n v="1"/>
    <x v="4"/>
    <x v="0"/>
    <x v="6"/>
    <s v="Weekday"/>
    <s v="Night"/>
    <n v="2"/>
    <s v="Cloudy"/>
    <n v="0.2"/>
    <n v="0.21210000000000001"/>
    <n v="-1.21E-2"/>
    <x v="27"/>
    <x v="7"/>
    <n v="0"/>
    <n v="1"/>
    <n v="1"/>
    <n v="0"/>
  </r>
  <r>
    <n v="143"/>
    <d v="2011-01-07T00:00:00"/>
    <n v="2011"/>
    <s v="Jan"/>
    <s v="Q1"/>
    <x v="0"/>
    <n v="0"/>
    <n v="1"/>
    <x v="5"/>
    <x v="0"/>
    <x v="6"/>
    <s v="Weekday"/>
    <s v="Night"/>
    <n v="3"/>
    <s v="Rainy"/>
    <n v="0.22"/>
    <n v="0.2727"/>
    <n v="-5.2699999999999997E-2"/>
    <x v="28"/>
    <x v="0"/>
    <n v="0"/>
    <n v="5"/>
    <n v="5"/>
    <n v="1.6094379124341003"/>
  </r>
  <r>
    <n v="144"/>
    <d v="2011-01-07T00:00:00"/>
    <n v="2011"/>
    <s v="Jan"/>
    <s v="Q1"/>
    <x v="0"/>
    <n v="0"/>
    <n v="1"/>
    <x v="6"/>
    <x v="0"/>
    <x v="6"/>
    <s v="Weekday"/>
    <s v="Morning"/>
    <n v="2"/>
    <s v="Cloudy"/>
    <n v="0.2"/>
    <n v="0.2576"/>
    <n v="-5.7599999999999985E-2"/>
    <x v="27"/>
    <x v="0"/>
    <n v="8"/>
    <n v="26"/>
    <n v="34"/>
    <n v="3.5263605246161616"/>
  </r>
  <r>
    <n v="145"/>
    <d v="2011-01-07T00:00:00"/>
    <n v="2011"/>
    <s v="Jan"/>
    <s v="Q1"/>
    <x v="0"/>
    <n v="0"/>
    <n v="1"/>
    <x v="7"/>
    <x v="0"/>
    <x v="6"/>
    <s v="Weekday"/>
    <s v="Morning"/>
    <n v="1"/>
    <s v="Clear"/>
    <n v="0.2"/>
    <n v="0.21210000000000001"/>
    <n v="-1.21E-2"/>
    <x v="27"/>
    <x v="7"/>
    <n v="8"/>
    <n v="76"/>
    <n v="84"/>
    <n v="4.4308167988433134"/>
  </r>
  <r>
    <n v="146"/>
    <d v="2011-01-07T00:00:00"/>
    <n v="2011"/>
    <s v="Jan"/>
    <s v="Q1"/>
    <x v="0"/>
    <n v="0"/>
    <n v="1"/>
    <x v="8"/>
    <x v="0"/>
    <x v="6"/>
    <s v="Weekday"/>
    <s v="Morning"/>
    <n v="1"/>
    <s v="Clear"/>
    <n v="0.2"/>
    <n v="0.19700000000000001"/>
    <n v="3.0000000000000027E-3"/>
    <x v="33"/>
    <x v="2"/>
    <n v="20"/>
    <n v="190"/>
    <n v="210"/>
    <n v="5.3471075307174685"/>
  </r>
  <r>
    <n v="147"/>
    <d v="2011-01-07T00:00:00"/>
    <n v="2011"/>
    <s v="Jan"/>
    <s v="Q1"/>
    <x v="0"/>
    <n v="0"/>
    <n v="1"/>
    <x v="9"/>
    <x v="0"/>
    <x v="6"/>
    <s v="Weekday"/>
    <s v="Morning"/>
    <n v="1"/>
    <s v="Clear"/>
    <n v="0.2"/>
    <n v="0.18179999999999999"/>
    <n v="1.8200000000000022E-2"/>
    <x v="19"/>
    <x v="4"/>
    <n v="9"/>
    <n v="125"/>
    <n v="134"/>
    <n v="4.8978397999509111"/>
  </r>
  <r>
    <n v="148"/>
    <d v="2011-01-07T00:00:00"/>
    <n v="2011"/>
    <s v="Jan"/>
    <s v="Q1"/>
    <x v="0"/>
    <n v="0"/>
    <n v="1"/>
    <x v="10"/>
    <x v="0"/>
    <x v="6"/>
    <s v="Weekday"/>
    <s v="Morning"/>
    <n v="1"/>
    <s v="Clear"/>
    <n v="0.22"/>
    <n v="0.19700000000000001"/>
    <n v="2.2999999999999993E-2"/>
    <x v="38"/>
    <x v="9"/>
    <n v="16"/>
    <n v="47"/>
    <n v="63"/>
    <n v="4.1431347263915326"/>
  </r>
  <r>
    <n v="149"/>
    <d v="2011-01-07T00:00:00"/>
    <n v="2011"/>
    <s v="Jan"/>
    <s v="Q1"/>
    <x v="0"/>
    <n v="0"/>
    <n v="1"/>
    <x v="11"/>
    <x v="0"/>
    <x v="6"/>
    <s v="Weekday"/>
    <s v="Morning"/>
    <n v="2"/>
    <s v="Cloudy"/>
    <n v="0.2"/>
    <n v="0.19700000000000001"/>
    <n v="3.0000000000000027E-3"/>
    <x v="22"/>
    <x v="6"/>
    <n v="19"/>
    <n v="48"/>
    <n v="67"/>
    <n v="4.2046926193909657"/>
  </r>
  <r>
    <n v="150"/>
    <d v="2011-01-07T00:00:00"/>
    <n v="2011"/>
    <s v="Jan"/>
    <s v="Q1"/>
    <x v="0"/>
    <n v="0"/>
    <n v="1"/>
    <x v="12"/>
    <x v="0"/>
    <x v="6"/>
    <s v="Weekday"/>
    <s v="Afternoon"/>
    <n v="2"/>
    <s v="Cloudy"/>
    <n v="0.2"/>
    <n v="0.19700000000000001"/>
    <n v="3.0000000000000027E-3"/>
    <x v="38"/>
    <x v="2"/>
    <n v="9"/>
    <n v="50"/>
    <n v="59"/>
    <n v="4.0775374439057197"/>
  </r>
  <r>
    <n v="151"/>
    <d v="2011-01-07T00:00:00"/>
    <n v="2011"/>
    <s v="Jan"/>
    <s v="Q1"/>
    <x v="0"/>
    <n v="0"/>
    <n v="1"/>
    <x v="13"/>
    <x v="0"/>
    <x v="6"/>
    <s v="Weekday"/>
    <s v="Afternoon"/>
    <n v="2"/>
    <s v="Cloudy"/>
    <n v="0.2"/>
    <n v="0.18179999999999999"/>
    <n v="1.8200000000000022E-2"/>
    <x v="38"/>
    <x v="3"/>
    <n v="9"/>
    <n v="64"/>
    <n v="73"/>
    <n v="4.290459441148391"/>
  </r>
  <r>
    <n v="152"/>
    <d v="2011-01-07T00:00:00"/>
    <n v="2011"/>
    <s v="Jan"/>
    <s v="Q1"/>
    <x v="0"/>
    <n v="0"/>
    <n v="1"/>
    <x v="14"/>
    <x v="0"/>
    <x v="6"/>
    <s v="Weekday"/>
    <s v="Afternoon"/>
    <n v="2"/>
    <s v="Cloudy"/>
    <n v="0.2"/>
    <n v="0.19700000000000001"/>
    <n v="3.0000000000000027E-3"/>
    <x v="22"/>
    <x v="2"/>
    <n v="7"/>
    <n v="43"/>
    <n v="50"/>
    <n v="3.912023005428146"/>
  </r>
  <r>
    <n v="153"/>
    <d v="2011-01-07T00:00:00"/>
    <n v="2011"/>
    <s v="Jan"/>
    <s v="Q1"/>
    <x v="0"/>
    <n v="0"/>
    <n v="1"/>
    <x v="15"/>
    <x v="0"/>
    <x v="6"/>
    <s v="Weekday"/>
    <s v="Afternoon"/>
    <n v="2"/>
    <s v="Cloudy"/>
    <n v="0.2"/>
    <n v="0.21210000000000001"/>
    <n v="-1.21E-2"/>
    <x v="38"/>
    <x v="8"/>
    <n v="9"/>
    <n v="63"/>
    <n v="72"/>
    <n v="4.2766661190160553"/>
  </r>
  <r>
    <n v="154"/>
    <d v="2011-01-07T00:00:00"/>
    <n v="2011"/>
    <s v="Jan"/>
    <s v="Q1"/>
    <x v="0"/>
    <n v="0"/>
    <n v="1"/>
    <x v="16"/>
    <x v="0"/>
    <x v="6"/>
    <s v="Weekday"/>
    <s v="Afternoon"/>
    <n v="2"/>
    <s v="Cloudy"/>
    <n v="0.2"/>
    <n v="0.21210000000000001"/>
    <n v="-1.21E-2"/>
    <x v="38"/>
    <x v="8"/>
    <n v="5"/>
    <n v="82"/>
    <n v="87"/>
    <n v="4.4659081186545837"/>
  </r>
  <r>
    <n v="155"/>
    <d v="2011-01-07T00:00:00"/>
    <n v="2011"/>
    <s v="Jan"/>
    <s v="Q1"/>
    <x v="0"/>
    <n v="0"/>
    <n v="1"/>
    <x v="17"/>
    <x v="0"/>
    <x v="6"/>
    <s v="Weekday"/>
    <s v="Afternoon"/>
    <n v="2"/>
    <s v="Cloudy"/>
    <n v="0.2"/>
    <n v="0.2576"/>
    <n v="-5.7599999999999985E-2"/>
    <x v="38"/>
    <x v="0"/>
    <n v="9"/>
    <n v="178"/>
    <n v="187"/>
    <n v="5.2311086168545868"/>
  </r>
  <r>
    <n v="156"/>
    <d v="2011-01-07T00:00:00"/>
    <n v="2011"/>
    <s v="Jan"/>
    <s v="Q1"/>
    <x v="0"/>
    <n v="0"/>
    <n v="1"/>
    <x v="18"/>
    <x v="0"/>
    <x v="6"/>
    <s v="Weekday"/>
    <s v="Evening"/>
    <n v="1"/>
    <s v="Clear"/>
    <n v="0.2"/>
    <n v="0.2273"/>
    <n v="-2.7299999999999991E-2"/>
    <x v="22"/>
    <x v="1"/>
    <n v="7"/>
    <n v="116"/>
    <n v="123"/>
    <n v="4.8121843553724171"/>
  </r>
  <r>
    <n v="157"/>
    <d v="2011-01-07T00:00:00"/>
    <n v="2011"/>
    <s v="Jan"/>
    <s v="Q1"/>
    <x v="0"/>
    <n v="0"/>
    <n v="1"/>
    <x v="19"/>
    <x v="0"/>
    <x v="6"/>
    <s v="Weekday"/>
    <s v="Evening"/>
    <n v="1"/>
    <s v="Clear"/>
    <n v="0.16"/>
    <n v="0.19700000000000001"/>
    <n v="-3.7000000000000005E-2"/>
    <x v="28"/>
    <x v="1"/>
    <n v="3"/>
    <n v="92"/>
    <n v="95"/>
    <n v="4.5538768916005408"/>
  </r>
  <r>
    <n v="158"/>
    <d v="2011-01-07T00:00:00"/>
    <n v="2011"/>
    <s v="Jan"/>
    <s v="Q1"/>
    <x v="0"/>
    <n v="0"/>
    <n v="1"/>
    <x v="20"/>
    <x v="0"/>
    <x v="6"/>
    <s v="Weekday"/>
    <s v="Evening"/>
    <n v="1"/>
    <s v="Clear"/>
    <n v="0.18"/>
    <n v="0.21210000000000001"/>
    <n v="-3.2100000000000017E-2"/>
    <x v="19"/>
    <x v="14"/>
    <n v="1"/>
    <n v="50"/>
    <n v="51"/>
    <n v="3.9318256327243257"/>
  </r>
  <r>
    <n v="159"/>
    <d v="2011-01-07T00:00:00"/>
    <n v="2011"/>
    <s v="Jan"/>
    <s v="Q1"/>
    <x v="0"/>
    <n v="0"/>
    <n v="1"/>
    <x v="21"/>
    <x v="0"/>
    <x v="6"/>
    <s v="Weekday"/>
    <s v="Evening"/>
    <n v="1"/>
    <s v="Clear"/>
    <n v="0.18"/>
    <n v="0.19700000000000001"/>
    <n v="-1.7000000000000015E-2"/>
    <x v="19"/>
    <x v="7"/>
    <n v="0"/>
    <n v="39"/>
    <n v="39"/>
    <n v="3.6635616461296463"/>
  </r>
  <r>
    <n v="160"/>
    <d v="2011-01-07T00:00:00"/>
    <n v="2011"/>
    <s v="Jan"/>
    <s v="Q1"/>
    <x v="0"/>
    <n v="0"/>
    <n v="1"/>
    <x v="22"/>
    <x v="0"/>
    <x v="6"/>
    <s v="Weekday"/>
    <s v="Evening"/>
    <n v="2"/>
    <s v="Cloudy"/>
    <n v="0.18"/>
    <n v="0.19700000000000001"/>
    <n v="-1.7000000000000015E-2"/>
    <x v="21"/>
    <x v="8"/>
    <n v="2"/>
    <n v="34"/>
    <n v="36"/>
    <n v="3.5835189384561099"/>
  </r>
  <r>
    <n v="161"/>
    <d v="2011-01-07T00:00:00"/>
    <n v="2011"/>
    <s v="Jan"/>
    <s v="Q1"/>
    <x v="0"/>
    <n v="0"/>
    <n v="1"/>
    <x v="23"/>
    <x v="0"/>
    <x v="6"/>
    <s v="Weekday"/>
    <s v="Evening"/>
    <n v="2"/>
    <s v="Cloudy"/>
    <n v="0.18"/>
    <n v="0.19700000000000001"/>
    <n v="-1.7000000000000015E-2"/>
    <x v="33"/>
    <x v="8"/>
    <n v="1"/>
    <n v="14"/>
    <n v="15"/>
    <n v="2.7080502011022101"/>
  </r>
  <r>
    <n v="162"/>
    <d v="2011-01-08T00:00:00"/>
    <n v="2011"/>
    <s v="Jan"/>
    <s v="Q1"/>
    <x v="0"/>
    <n v="0"/>
    <n v="1"/>
    <x v="0"/>
    <x v="0"/>
    <x v="0"/>
    <s v="Weekend"/>
    <s v="Night"/>
    <n v="2"/>
    <s v="Cloudy"/>
    <n v="0.18"/>
    <n v="0.19700000000000001"/>
    <n v="-1.7000000000000015E-2"/>
    <x v="33"/>
    <x v="8"/>
    <n v="1"/>
    <n v="24"/>
    <n v="25"/>
    <n v="3.2188758248682006"/>
  </r>
  <r>
    <n v="163"/>
    <d v="2011-01-08T00:00:00"/>
    <n v="2011"/>
    <s v="Jan"/>
    <s v="Q1"/>
    <x v="0"/>
    <n v="0"/>
    <n v="1"/>
    <x v="1"/>
    <x v="0"/>
    <x v="0"/>
    <s v="Weekend"/>
    <s v="Night"/>
    <n v="2"/>
    <s v="Cloudy"/>
    <n v="0.18"/>
    <n v="0.21210000000000001"/>
    <n v="-3.2100000000000017E-2"/>
    <x v="28"/>
    <x v="1"/>
    <n v="1"/>
    <n v="15"/>
    <n v="16"/>
    <n v="2.7725887222397811"/>
  </r>
  <r>
    <n v="164"/>
    <d v="2011-01-08T00:00:00"/>
    <n v="2011"/>
    <s v="Jan"/>
    <s v="Q1"/>
    <x v="0"/>
    <n v="0"/>
    <n v="1"/>
    <x v="2"/>
    <x v="0"/>
    <x v="0"/>
    <s v="Weekend"/>
    <s v="Night"/>
    <n v="2"/>
    <s v="Cloudy"/>
    <n v="0.18"/>
    <n v="0.2424"/>
    <n v="-6.2400000000000011E-2"/>
    <x v="28"/>
    <x v="0"/>
    <n v="3"/>
    <n v="13"/>
    <n v="16"/>
    <n v="2.7725887222397811"/>
  </r>
  <r>
    <n v="165"/>
    <d v="2011-01-08T00:00:00"/>
    <n v="2011"/>
    <s v="Jan"/>
    <s v="Q1"/>
    <x v="0"/>
    <n v="0"/>
    <n v="1"/>
    <x v="3"/>
    <x v="0"/>
    <x v="0"/>
    <s v="Weekend"/>
    <s v="Night"/>
    <n v="3"/>
    <s v="Rainy"/>
    <n v="0.18"/>
    <n v="0.19700000000000001"/>
    <n v="-1.7000000000000015E-2"/>
    <x v="28"/>
    <x v="8"/>
    <n v="0"/>
    <n v="7"/>
    <n v="7"/>
    <n v="1.9459101490553132"/>
  </r>
  <r>
    <n v="166"/>
    <d v="2011-01-08T00:00:00"/>
    <n v="2011"/>
    <s v="Jan"/>
    <s v="Q1"/>
    <x v="0"/>
    <n v="0"/>
    <n v="1"/>
    <x v="4"/>
    <x v="0"/>
    <x v="0"/>
    <s v="Weekend"/>
    <s v="Night"/>
    <n v="3"/>
    <s v="Rainy"/>
    <n v="0.18"/>
    <n v="0.19700000000000001"/>
    <n v="-1.7000000000000015E-2"/>
    <x v="28"/>
    <x v="8"/>
    <n v="0"/>
    <n v="1"/>
    <n v="1"/>
    <n v="0"/>
  </r>
  <r>
    <n v="167"/>
    <d v="2011-01-08T00:00:00"/>
    <n v="2011"/>
    <s v="Jan"/>
    <s v="Q1"/>
    <x v="0"/>
    <n v="0"/>
    <n v="1"/>
    <x v="5"/>
    <x v="0"/>
    <x v="0"/>
    <s v="Weekend"/>
    <s v="Night"/>
    <n v="2"/>
    <s v="Cloudy"/>
    <n v="0.16"/>
    <n v="0.16669999999999999"/>
    <n v="-6.6999999999999837E-3"/>
    <x v="32"/>
    <x v="8"/>
    <n v="0"/>
    <n v="5"/>
    <n v="5"/>
    <n v="1.6094379124341003"/>
  </r>
  <r>
    <n v="168"/>
    <d v="2011-01-08T00:00:00"/>
    <n v="2011"/>
    <s v="Jan"/>
    <s v="Q1"/>
    <x v="0"/>
    <n v="0"/>
    <n v="1"/>
    <x v="6"/>
    <x v="0"/>
    <x v="0"/>
    <s v="Weekend"/>
    <s v="Morning"/>
    <n v="2"/>
    <s v="Cloudy"/>
    <n v="0.16"/>
    <n v="0.16669999999999999"/>
    <n v="-6.6999999999999837E-3"/>
    <x v="32"/>
    <x v="8"/>
    <n v="0"/>
    <n v="2"/>
    <n v="2"/>
    <n v="0.69314718055994529"/>
  </r>
  <r>
    <n v="169"/>
    <d v="2011-01-08T00:00:00"/>
    <n v="2011"/>
    <s v="Jan"/>
    <s v="Q1"/>
    <x v="0"/>
    <n v="0"/>
    <n v="1"/>
    <x v="7"/>
    <x v="0"/>
    <x v="0"/>
    <s v="Weekend"/>
    <s v="Morning"/>
    <n v="2"/>
    <s v="Cloudy"/>
    <n v="0.16"/>
    <n v="0.18179999999999999"/>
    <n v="-2.1799999999999986E-2"/>
    <x v="32"/>
    <x v="14"/>
    <n v="1"/>
    <n v="8"/>
    <n v="9"/>
    <n v="2.1972245773362196"/>
  </r>
  <r>
    <n v="170"/>
    <d v="2011-01-08T00:00:00"/>
    <n v="2011"/>
    <s v="Jan"/>
    <s v="Q1"/>
    <x v="0"/>
    <n v="0"/>
    <n v="1"/>
    <x v="8"/>
    <x v="0"/>
    <x v="0"/>
    <s v="Weekend"/>
    <s v="Morning"/>
    <n v="3"/>
    <s v="Rainy"/>
    <n v="0.16"/>
    <n v="0.18179999999999999"/>
    <n v="-2.1799999999999986E-2"/>
    <x v="43"/>
    <x v="14"/>
    <n v="0"/>
    <n v="15"/>
    <n v="15"/>
    <n v="2.7080502011022101"/>
  </r>
  <r>
    <n v="171"/>
    <d v="2011-01-08T00:00:00"/>
    <n v="2011"/>
    <s v="Jan"/>
    <s v="Q1"/>
    <x v="0"/>
    <n v="0"/>
    <n v="1"/>
    <x v="9"/>
    <x v="0"/>
    <x v="0"/>
    <s v="Weekend"/>
    <s v="Morning"/>
    <n v="3"/>
    <s v="Rainy"/>
    <n v="0.16"/>
    <n v="0.18179999999999999"/>
    <n v="-2.1799999999999986E-2"/>
    <x v="43"/>
    <x v="14"/>
    <n v="0"/>
    <n v="20"/>
    <n v="20"/>
    <n v="2.9957322735539909"/>
  </r>
  <r>
    <n v="172"/>
    <d v="2011-01-08T00:00:00"/>
    <n v="2011"/>
    <s v="Jan"/>
    <s v="Q1"/>
    <x v="0"/>
    <n v="0"/>
    <n v="1"/>
    <x v="10"/>
    <x v="0"/>
    <x v="0"/>
    <s v="Weekend"/>
    <s v="Morning"/>
    <n v="2"/>
    <s v="Cloudy"/>
    <n v="0.18"/>
    <n v="0.19700000000000001"/>
    <n v="-1.7000000000000015E-2"/>
    <x v="1"/>
    <x v="8"/>
    <n v="5"/>
    <n v="56"/>
    <n v="61"/>
    <n v="4.1108738641733114"/>
  </r>
  <r>
    <n v="173"/>
    <d v="2011-01-08T00:00:00"/>
    <n v="2011"/>
    <s v="Jan"/>
    <s v="Q1"/>
    <x v="0"/>
    <n v="0"/>
    <n v="1"/>
    <x v="11"/>
    <x v="0"/>
    <x v="0"/>
    <s v="Weekend"/>
    <s v="Morning"/>
    <n v="2"/>
    <s v="Cloudy"/>
    <n v="0.2"/>
    <n v="0.18179999999999999"/>
    <n v="1.8200000000000022E-2"/>
    <x v="27"/>
    <x v="13"/>
    <n v="2"/>
    <n v="60"/>
    <n v="62"/>
    <n v="4.1271343850450917"/>
  </r>
  <r>
    <n v="174"/>
    <d v="2011-01-08T00:00:00"/>
    <n v="2011"/>
    <s v="Jan"/>
    <s v="Q1"/>
    <x v="0"/>
    <n v="0"/>
    <n v="1"/>
    <x v="12"/>
    <x v="0"/>
    <x v="0"/>
    <s v="Weekend"/>
    <s v="Afternoon"/>
    <n v="2"/>
    <s v="Cloudy"/>
    <n v="0.2"/>
    <n v="0.18179999999999999"/>
    <n v="1.8200000000000022E-2"/>
    <x v="29"/>
    <x v="11"/>
    <n v="8"/>
    <n v="90"/>
    <n v="98"/>
    <n v="4.5849674786705723"/>
  </r>
  <r>
    <n v="175"/>
    <d v="2011-01-08T00:00:00"/>
    <n v="2011"/>
    <s v="Jan"/>
    <s v="Q1"/>
    <x v="0"/>
    <n v="0"/>
    <n v="1"/>
    <x v="13"/>
    <x v="0"/>
    <x v="0"/>
    <s v="Weekend"/>
    <s v="Afternoon"/>
    <n v="1"/>
    <s v="Clear"/>
    <n v="0.2"/>
    <n v="0.18179999999999999"/>
    <n v="1.8200000000000022E-2"/>
    <x v="18"/>
    <x v="9"/>
    <n v="7"/>
    <n v="95"/>
    <n v="102"/>
    <n v="4.6249728132842707"/>
  </r>
  <r>
    <n v="176"/>
    <d v="2011-01-08T00:00:00"/>
    <n v="2011"/>
    <s v="Jan"/>
    <s v="Q1"/>
    <x v="0"/>
    <n v="0"/>
    <n v="1"/>
    <x v="14"/>
    <x v="0"/>
    <x v="0"/>
    <s v="Weekend"/>
    <s v="Afternoon"/>
    <n v="1"/>
    <s v="Clear"/>
    <n v="0.2"/>
    <n v="0.16669999999999999"/>
    <n v="3.3300000000000024E-2"/>
    <x v="25"/>
    <x v="15"/>
    <n v="12"/>
    <n v="83"/>
    <n v="95"/>
    <n v="4.5538768916005408"/>
  </r>
  <r>
    <n v="177"/>
    <d v="2011-01-08T00:00:00"/>
    <n v="2011"/>
    <s v="Jan"/>
    <s v="Q1"/>
    <x v="0"/>
    <n v="0"/>
    <n v="1"/>
    <x v="15"/>
    <x v="0"/>
    <x v="0"/>
    <s v="Weekend"/>
    <s v="Afternoon"/>
    <n v="1"/>
    <s v="Clear"/>
    <n v="0.2"/>
    <n v="0.16669999999999999"/>
    <n v="3.3300000000000024E-2"/>
    <x v="25"/>
    <x v="10"/>
    <n v="5"/>
    <n v="69"/>
    <n v="74"/>
    <n v="4.3040650932041702"/>
  </r>
  <r>
    <n v="178"/>
    <d v="2011-01-08T00:00:00"/>
    <n v="2011"/>
    <s v="Jan"/>
    <s v="Q1"/>
    <x v="0"/>
    <n v="0"/>
    <n v="1"/>
    <x v="16"/>
    <x v="0"/>
    <x v="0"/>
    <s v="Weekend"/>
    <s v="Afternoon"/>
    <n v="1"/>
    <s v="Clear"/>
    <n v="0.18"/>
    <n v="0.13639999999999999"/>
    <n v="4.36E-2"/>
    <x v="44"/>
    <x v="10"/>
    <n v="8"/>
    <n v="68"/>
    <n v="76"/>
    <n v="4.3307333402863311"/>
  </r>
  <r>
    <n v="179"/>
    <d v="2011-01-08T00:00:00"/>
    <n v="2011"/>
    <s v="Jan"/>
    <s v="Q1"/>
    <x v="0"/>
    <n v="0"/>
    <n v="1"/>
    <x v="17"/>
    <x v="0"/>
    <x v="0"/>
    <s v="Weekend"/>
    <s v="Afternoon"/>
    <n v="1"/>
    <s v="Clear"/>
    <n v="0.16"/>
    <n v="0.1212"/>
    <n v="3.8800000000000001E-2"/>
    <x v="38"/>
    <x v="16"/>
    <n v="5"/>
    <n v="64"/>
    <n v="69"/>
    <n v="4.2341065045972597"/>
  </r>
  <r>
    <n v="180"/>
    <d v="2011-01-08T00:00:00"/>
    <n v="2011"/>
    <s v="Jan"/>
    <s v="Q1"/>
    <x v="0"/>
    <n v="0"/>
    <n v="1"/>
    <x v="18"/>
    <x v="0"/>
    <x v="0"/>
    <s v="Weekend"/>
    <s v="Evening"/>
    <n v="1"/>
    <s v="Clear"/>
    <n v="0.14000000000000001"/>
    <n v="0.1212"/>
    <n v="1.8800000000000011E-2"/>
    <x v="17"/>
    <x v="4"/>
    <n v="3"/>
    <n v="52"/>
    <n v="55"/>
    <n v="4.0073331852324712"/>
  </r>
  <r>
    <n v="181"/>
    <d v="2011-01-08T00:00:00"/>
    <n v="2011"/>
    <s v="Jan"/>
    <s v="Q1"/>
    <x v="0"/>
    <n v="0"/>
    <n v="1"/>
    <x v="19"/>
    <x v="0"/>
    <x v="0"/>
    <s v="Weekend"/>
    <s v="Evening"/>
    <n v="1"/>
    <s v="Clear"/>
    <n v="0.14000000000000001"/>
    <n v="0.1212"/>
    <n v="1.8800000000000011E-2"/>
    <x v="42"/>
    <x v="2"/>
    <n v="4"/>
    <n v="26"/>
    <n v="30"/>
    <n v="3.4011973816621555"/>
  </r>
  <r>
    <n v="182"/>
    <d v="2011-01-08T00:00:00"/>
    <n v="2011"/>
    <s v="Jan"/>
    <s v="Q1"/>
    <x v="0"/>
    <n v="0"/>
    <n v="1"/>
    <x v="20"/>
    <x v="0"/>
    <x v="0"/>
    <s v="Weekend"/>
    <s v="Evening"/>
    <n v="1"/>
    <s v="Clear"/>
    <n v="0.12"/>
    <n v="0.1212"/>
    <n v="-1.2000000000000066E-3"/>
    <x v="42"/>
    <x v="2"/>
    <n v="0"/>
    <n v="28"/>
    <n v="28"/>
    <n v="3.3322045101752038"/>
  </r>
  <r>
    <n v="183"/>
    <d v="2011-01-08T00:00:00"/>
    <n v="2011"/>
    <s v="Jan"/>
    <s v="Q1"/>
    <x v="0"/>
    <n v="0"/>
    <n v="1"/>
    <x v="21"/>
    <x v="0"/>
    <x v="0"/>
    <s v="Weekend"/>
    <s v="Evening"/>
    <n v="1"/>
    <s v="Clear"/>
    <n v="0.12"/>
    <n v="0.1061"/>
    <n v="1.3899999999999996E-2"/>
    <x v="17"/>
    <x v="11"/>
    <n v="2"/>
    <n v="35"/>
    <n v="37"/>
    <n v="3.6109179126442243"/>
  </r>
  <r>
    <n v="184"/>
    <d v="2011-01-08T00:00:00"/>
    <n v="2011"/>
    <s v="Jan"/>
    <s v="Q1"/>
    <x v="0"/>
    <n v="0"/>
    <n v="1"/>
    <x v="22"/>
    <x v="0"/>
    <x v="0"/>
    <s v="Weekend"/>
    <s v="Evening"/>
    <n v="1"/>
    <s v="Clear"/>
    <n v="0.12"/>
    <n v="0.1061"/>
    <n v="1.3899999999999996E-2"/>
    <x v="42"/>
    <x v="13"/>
    <n v="1"/>
    <n v="33"/>
    <n v="34"/>
    <n v="3.5263605246161616"/>
  </r>
  <r>
    <n v="185"/>
    <d v="2011-01-08T00:00:00"/>
    <n v="2011"/>
    <s v="Jan"/>
    <s v="Q1"/>
    <x v="0"/>
    <n v="0"/>
    <n v="1"/>
    <x v="23"/>
    <x v="0"/>
    <x v="0"/>
    <s v="Weekend"/>
    <s v="Evening"/>
    <n v="1"/>
    <s v="Clear"/>
    <n v="0.1"/>
    <n v="6.0600000000000001E-2"/>
    <n v="3.9400000000000004E-2"/>
    <x v="17"/>
    <x v="10"/>
    <n v="0"/>
    <n v="22"/>
    <n v="22"/>
    <n v="3.0910424533583161"/>
  </r>
  <r>
    <n v="186"/>
    <d v="2011-01-09T00:00:00"/>
    <n v="2011"/>
    <s v="Jan"/>
    <s v="Q1"/>
    <x v="0"/>
    <n v="0"/>
    <n v="1"/>
    <x v="0"/>
    <x v="0"/>
    <x v="1"/>
    <s v="Weekend"/>
    <s v="Night"/>
    <n v="1"/>
    <s v="Clear"/>
    <n v="0.1"/>
    <n v="7.5800000000000006E-2"/>
    <n v="2.4199999999999999E-2"/>
    <x v="16"/>
    <x v="13"/>
    <n v="1"/>
    <n v="24"/>
    <n v="25"/>
    <n v="3.2188758248682006"/>
  </r>
  <r>
    <n v="187"/>
    <d v="2011-01-09T00:00:00"/>
    <n v="2011"/>
    <s v="Jan"/>
    <s v="Q1"/>
    <x v="0"/>
    <n v="0"/>
    <n v="1"/>
    <x v="1"/>
    <x v="0"/>
    <x v="1"/>
    <s v="Weekend"/>
    <s v="Night"/>
    <n v="1"/>
    <s v="Clear"/>
    <n v="0.1"/>
    <n v="6.0600000000000001E-2"/>
    <n v="3.9400000000000004E-2"/>
    <x v="16"/>
    <x v="17"/>
    <n v="0"/>
    <n v="12"/>
    <n v="12"/>
    <n v="2.4849066497880004"/>
  </r>
  <r>
    <n v="188"/>
    <d v="2011-01-09T00:00:00"/>
    <n v="2011"/>
    <s v="Jan"/>
    <s v="Q1"/>
    <x v="0"/>
    <n v="0"/>
    <n v="1"/>
    <x v="2"/>
    <x v="0"/>
    <x v="1"/>
    <s v="Weekend"/>
    <s v="Night"/>
    <n v="1"/>
    <s v="Clear"/>
    <n v="0.1"/>
    <n v="6.0600000000000001E-2"/>
    <n v="3.9400000000000004E-2"/>
    <x v="15"/>
    <x v="17"/>
    <n v="0"/>
    <n v="11"/>
    <n v="11"/>
    <n v="2.3978952727983707"/>
  </r>
  <r>
    <n v="189"/>
    <d v="2011-01-09T00:00:00"/>
    <n v="2011"/>
    <s v="Jan"/>
    <s v="Q1"/>
    <x v="0"/>
    <n v="0"/>
    <n v="1"/>
    <x v="3"/>
    <x v="0"/>
    <x v="1"/>
    <s v="Weekend"/>
    <s v="Night"/>
    <n v="1"/>
    <s v="Clear"/>
    <n v="0.1"/>
    <n v="7.5800000000000006E-2"/>
    <n v="2.4199999999999999E-2"/>
    <x v="15"/>
    <x v="12"/>
    <n v="0"/>
    <n v="4"/>
    <n v="4"/>
    <n v="1.3862943611198906"/>
  </r>
  <r>
    <n v="190"/>
    <d v="2011-01-09T00:00:00"/>
    <n v="2011"/>
    <s v="Jan"/>
    <s v="Q1"/>
    <x v="0"/>
    <n v="0"/>
    <n v="1"/>
    <x v="4"/>
    <x v="0"/>
    <x v="1"/>
    <s v="Weekend"/>
    <s v="Night"/>
    <n v="1"/>
    <s v="Clear"/>
    <n v="0.08"/>
    <n v="9.0899999999999995E-2"/>
    <n v="-1.0899999999999993E-2"/>
    <x v="45"/>
    <x v="5"/>
    <n v="0"/>
    <n v="1"/>
    <n v="1"/>
    <n v="0"/>
  </r>
  <r>
    <n v="191"/>
    <d v="2011-01-09T00:00:00"/>
    <n v="2011"/>
    <s v="Jan"/>
    <s v="Q1"/>
    <x v="0"/>
    <n v="0"/>
    <n v="1"/>
    <x v="5"/>
    <x v="0"/>
    <x v="1"/>
    <s v="Weekend"/>
    <s v="Night"/>
    <n v="1"/>
    <s v="Clear"/>
    <n v="0.08"/>
    <n v="9.0899999999999995E-2"/>
    <n v="-1.0899999999999993E-2"/>
    <x v="45"/>
    <x v="5"/>
    <n v="0"/>
    <n v="1"/>
    <n v="1"/>
    <n v="0"/>
  </r>
  <r>
    <n v="192"/>
    <d v="2011-01-09T00:00:00"/>
    <n v="2011"/>
    <s v="Jan"/>
    <s v="Q1"/>
    <x v="0"/>
    <n v="0"/>
    <n v="1"/>
    <x v="6"/>
    <x v="0"/>
    <x v="1"/>
    <s v="Weekend"/>
    <s v="Morning"/>
    <n v="1"/>
    <s v="Clear"/>
    <n v="0.1"/>
    <n v="9.0899999999999995E-2"/>
    <n v="9.1000000000000109E-3"/>
    <x v="36"/>
    <x v="3"/>
    <n v="0"/>
    <n v="1"/>
    <n v="1"/>
    <n v="0"/>
  </r>
  <r>
    <n v="193"/>
    <d v="2011-01-09T00:00:00"/>
    <n v="2011"/>
    <s v="Jan"/>
    <s v="Q1"/>
    <x v="0"/>
    <n v="0"/>
    <n v="1"/>
    <x v="7"/>
    <x v="0"/>
    <x v="1"/>
    <s v="Weekend"/>
    <s v="Morning"/>
    <n v="1"/>
    <s v="Clear"/>
    <n v="0.08"/>
    <n v="9.0899999999999995E-2"/>
    <n v="-1.0899999999999993E-2"/>
    <x v="45"/>
    <x v="5"/>
    <n v="1"/>
    <n v="5"/>
    <n v="6"/>
    <n v="1.791759469228055"/>
  </r>
  <r>
    <n v="194"/>
    <d v="2011-01-09T00:00:00"/>
    <n v="2011"/>
    <s v="Jan"/>
    <s v="Q1"/>
    <x v="0"/>
    <n v="0"/>
    <n v="1"/>
    <x v="8"/>
    <x v="0"/>
    <x v="1"/>
    <s v="Weekend"/>
    <s v="Morning"/>
    <n v="1"/>
    <s v="Clear"/>
    <n v="0.1"/>
    <n v="9.0899999999999995E-2"/>
    <n v="9.1000000000000109E-3"/>
    <x v="36"/>
    <x v="3"/>
    <n v="0"/>
    <n v="10"/>
    <n v="10"/>
    <n v="2.3025850929940459"/>
  </r>
  <r>
    <n v="195"/>
    <d v="2011-01-09T00:00:00"/>
    <n v="2011"/>
    <s v="Jan"/>
    <s v="Q1"/>
    <x v="0"/>
    <n v="0"/>
    <n v="1"/>
    <x v="9"/>
    <x v="0"/>
    <x v="1"/>
    <s v="Weekend"/>
    <s v="Morning"/>
    <n v="1"/>
    <s v="Clear"/>
    <n v="0.12"/>
    <n v="7.5800000000000006E-2"/>
    <n v="4.4199999999999989E-2"/>
    <x v="15"/>
    <x v="18"/>
    <n v="0"/>
    <n v="19"/>
    <n v="19"/>
    <n v="2.9444389791664403"/>
  </r>
  <r>
    <n v="196"/>
    <d v="2011-01-09T00:00:00"/>
    <n v="2011"/>
    <s v="Jan"/>
    <s v="Q1"/>
    <x v="0"/>
    <n v="0"/>
    <n v="1"/>
    <x v="10"/>
    <x v="0"/>
    <x v="1"/>
    <s v="Weekend"/>
    <s v="Morning"/>
    <n v="1"/>
    <s v="Clear"/>
    <n v="0.14000000000000001"/>
    <n v="0.1061"/>
    <n v="3.3900000000000013E-2"/>
    <x v="21"/>
    <x v="13"/>
    <n v="0"/>
    <n v="49"/>
    <n v="49"/>
    <n v="3.8918202981106265"/>
  </r>
  <r>
    <n v="197"/>
    <d v="2011-01-09T00:00:00"/>
    <n v="2011"/>
    <s v="Jan"/>
    <s v="Q1"/>
    <x v="0"/>
    <n v="0"/>
    <n v="1"/>
    <x v="11"/>
    <x v="0"/>
    <x v="1"/>
    <s v="Weekend"/>
    <s v="Morning"/>
    <n v="1"/>
    <s v="Clear"/>
    <n v="0.16"/>
    <n v="0.1212"/>
    <n v="3.8800000000000001E-2"/>
    <x v="22"/>
    <x v="18"/>
    <n v="2"/>
    <n v="47"/>
    <n v="49"/>
    <n v="3.8918202981106265"/>
  </r>
  <r>
    <n v="198"/>
    <d v="2011-01-09T00:00:00"/>
    <n v="2011"/>
    <s v="Jan"/>
    <s v="Q1"/>
    <x v="0"/>
    <n v="0"/>
    <n v="1"/>
    <x v="12"/>
    <x v="0"/>
    <x v="1"/>
    <s v="Weekend"/>
    <s v="Afternoon"/>
    <n v="1"/>
    <s v="Clear"/>
    <n v="0.18"/>
    <n v="0.13639999999999999"/>
    <n v="4.36E-2"/>
    <x v="38"/>
    <x v="10"/>
    <n v="4"/>
    <n v="79"/>
    <n v="83"/>
    <n v="4.4188406077965983"/>
  </r>
  <r>
    <n v="199"/>
    <d v="2011-01-09T00:00:00"/>
    <n v="2011"/>
    <s v="Jan"/>
    <s v="Q1"/>
    <x v="0"/>
    <n v="0"/>
    <n v="1"/>
    <x v="13"/>
    <x v="0"/>
    <x v="1"/>
    <s v="Weekend"/>
    <s v="Afternoon"/>
    <n v="1"/>
    <s v="Clear"/>
    <n v="0.2"/>
    <n v="0.16669999999999999"/>
    <n v="3.3300000000000024E-2"/>
    <x v="46"/>
    <x v="10"/>
    <n v="6"/>
    <n v="69"/>
    <n v="75"/>
    <n v="4.3174881135363101"/>
  </r>
  <r>
    <n v="200"/>
    <d v="2011-01-09T00:00:00"/>
    <n v="2011"/>
    <s v="Jan"/>
    <s v="Q1"/>
    <x v="0"/>
    <n v="0"/>
    <n v="1"/>
    <x v="14"/>
    <x v="0"/>
    <x v="1"/>
    <s v="Weekend"/>
    <s v="Afternoon"/>
    <n v="1"/>
    <s v="Clear"/>
    <n v="0.22"/>
    <n v="0.18179999999999999"/>
    <n v="3.8200000000000012E-2"/>
    <x v="25"/>
    <x v="17"/>
    <n v="8"/>
    <n v="64"/>
    <n v="72"/>
    <n v="4.2766661190160553"/>
  </r>
  <r>
    <n v="201"/>
    <d v="2011-01-09T00:00:00"/>
    <n v="2011"/>
    <s v="Jan"/>
    <s v="Q1"/>
    <x v="0"/>
    <n v="0"/>
    <n v="1"/>
    <x v="15"/>
    <x v="0"/>
    <x v="1"/>
    <s v="Weekend"/>
    <s v="Afternoon"/>
    <n v="1"/>
    <s v="Clear"/>
    <n v="0.22"/>
    <n v="0.19700000000000001"/>
    <n v="2.2999999999999993E-2"/>
    <x v="23"/>
    <x v="11"/>
    <n v="5"/>
    <n v="77"/>
    <n v="82"/>
    <n v="4.4067192472642533"/>
  </r>
  <r>
    <n v="202"/>
    <d v="2011-01-09T00:00:00"/>
    <n v="2011"/>
    <s v="Jan"/>
    <s v="Q1"/>
    <x v="0"/>
    <n v="0"/>
    <n v="1"/>
    <x v="16"/>
    <x v="0"/>
    <x v="1"/>
    <s v="Weekend"/>
    <s v="Afternoon"/>
    <n v="1"/>
    <s v="Clear"/>
    <n v="0.2"/>
    <n v="0.16669999999999999"/>
    <n v="3.3300000000000024E-2"/>
    <x v="46"/>
    <x v="10"/>
    <n v="13"/>
    <n v="79"/>
    <n v="92"/>
    <n v="4.5217885770490405"/>
  </r>
  <r>
    <n v="203"/>
    <d v="2011-01-09T00:00:00"/>
    <n v="2011"/>
    <s v="Jan"/>
    <s v="Q1"/>
    <x v="0"/>
    <n v="0"/>
    <n v="1"/>
    <x v="17"/>
    <x v="0"/>
    <x v="1"/>
    <s v="Weekend"/>
    <s v="Afternoon"/>
    <n v="1"/>
    <s v="Clear"/>
    <n v="0.18"/>
    <n v="0.1515"/>
    <n v="2.8499999999999998E-2"/>
    <x v="38"/>
    <x v="13"/>
    <n v="3"/>
    <n v="59"/>
    <n v="62"/>
    <n v="4.1271343850450917"/>
  </r>
  <r>
    <n v="204"/>
    <d v="2011-01-09T00:00:00"/>
    <n v="2011"/>
    <s v="Jan"/>
    <s v="Q1"/>
    <x v="0"/>
    <n v="0"/>
    <n v="1"/>
    <x v="18"/>
    <x v="0"/>
    <x v="1"/>
    <s v="Weekend"/>
    <s v="Evening"/>
    <n v="1"/>
    <s v="Clear"/>
    <n v="0.16"/>
    <n v="0.13639999999999999"/>
    <n v="2.360000000000001E-2"/>
    <x v="22"/>
    <x v="9"/>
    <n v="4"/>
    <n v="44"/>
    <n v="48"/>
    <n v="3.8712010109078911"/>
  </r>
  <r>
    <n v="205"/>
    <d v="2011-01-09T00:00:00"/>
    <n v="2011"/>
    <s v="Jan"/>
    <s v="Q1"/>
    <x v="0"/>
    <n v="0"/>
    <n v="1"/>
    <x v="19"/>
    <x v="0"/>
    <x v="1"/>
    <s v="Weekend"/>
    <s v="Evening"/>
    <n v="1"/>
    <s v="Clear"/>
    <n v="0.16"/>
    <n v="0.13639999999999999"/>
    <n v="2.360000000000001E-2"/>
    <x v="21"/>
    <x v="9"/>
    <n v="1"/>
    <n v="40"/>
    <n v="41"/>
    <n v="3.713572066704308"/>
  </r>
  <r>
    <n v="206"/>
    <d v="2011-01-09T00:00:00"/>
    <n v="2011"/>
    <s v="Jan"/>
    <s v="Q1"/>
    <x v="0"/>
    <n v="0"/>
    <n v="1"/>
    <x v="20"/>
    <x v="0"/>
    <x v="1"/>
    <s v="Weekend"/>
    <s v="Evening"/>
    <n v="1"/>
    <s v="Clear"/>
    <n v="0.14000000000000001"/>
    <n v="0.1212"/>
    <n v="1.8800000000000011E-2"/>
    <x v="15"/>
    <x v="2"/>
    <n v="0"/>
    <n v="38"/>
    <n v="38"/>
    <n v="3.6375861597263857"/>
  </r>
  <r>
    <n v="207"/>
    <d v="2011-01-09T00:00:00"/>
    <n v="2011"/>
    <s v="Jan"/>
    <s v="Q1"/>
    <x v="0"/>
    <n v="0"/>
    <n v="1"/>
    <x v="21"/>
    <x v="0"/>
    <x v="1"/>
    <s v="Weekend"/>
    <s v="Evening"/>
    <n v="1"/>
    <s v="Clear"/>
    <n v="0.14000000000000001"/>
    <n v="0.1061"/>
    <n v="3.3900000000000013E-2"/>
    <x v="15"/>
    <x v="12"/>
    <n v="1"/>
    <n v="19"/>
    <n v="20"/>
    <n v="2.9957322735539909"/>
  </r>
  <r>
    <n v="208"/>
    <d v="2011-01-09T00:00:00"/>
    <n v="2011"/>
    <s v="Jan"/>
    <s v="Q1"/>
    <x v="0"/>
    <n v="0"/>
    <n v="1"/>
    <x v="22"/>
    <x v="0"/>
    <x v="1"/>
    <s v="Weekend"/>
    <s v="Evening"/>
    <n v="1"/>
    <s v="Clear"/>
    <n v="0.14000000000000001"/>
    <n v="0.1212"/>
    <n v="1.8800000000000011E-2"/>
    <x v="15"/>
    <x v="4"/>
    <n v="5"/>
    <n v="10"/>
    <n v="15"/>
    <n v="2.7080502011022101"/>
  </r>
  <r>
    <n v="209"/>
    <d v="2011-01-09T00:00:00"/>
    <n v="2011"/>
    <s v="Jan"/>
    <s v="Q1"/>
    <x v="0"/>
    <n v="0"/>
    <n v="1"/>
    <x v="23"/>
    <x v="0"/>
    <x v="1"/>
    <s v="Weekend"/>
    <s v="Evening"/>
    <n v="1"/>
    <s v="Clear"/>
    <n v="0.12"/>
    <n v="0.13639999999999999"/>
    <n v="-1.6399999999999998E-2"/>
    <x v="20"/>
    <x v="5"/>
    <n v="0"/>
    <n v="6"/>
    <n v="6"/>
    <n v="1.791759469228055"/>
  </r>
  <r>
    <n v="210"/>
    <d v="2011-01-10T00:00:00"/>
    <n v="2011"/>
    <s v="Jan"/>
    <s v="Q1"/>
    <x v="0"/>
    <n v="0"/>
    <n v="1"/>
    <x v="0"/>
    <x v="0"/>
    <x v="2"/>
    <s v="Weekday"/>
    <s v="Night"/>
    <n v="1"/>
    <s v="Clear"/>
    <n v="0.12"/>
    <n v="0.1212"/>
    <n v="-1.2000000000000066E-3"/>
    <x v="20"/>
    <x v="3"/>
    <n v="2"/>
    <n v="3"/>
    <n v="5"/>
    <n v="1.6094379124341003"/>
  </r>
  <r>
    <n v="211"/>
    <d v="2011-01-10T00:00:00"/>
    <n v="2011"/>
    <s v="Jan"/>
    <s v="Q1"/>
    <x v="0"/>
    <n v="0"/>
    <n v="1"/>
    <x v="1"/>
    <x v="0"/>
    <x v="2"/>
    <s v="Weekday"/>
    <s v="Night"/>
    <n v="1"/>
    <s v="Clear"/>
    <n v="0.12"/>
    <n v="0.1212"/>
    <n v="-1.2000000000000066E-3"/>
    <x v="20"/>
    <x v="3"/>
    <n v="1"/>
    <n v="0"/>
    <n v="1"/>
    <n v="0"/>
  </r>
  <r>
    <n v="212"/>
    <d v="2011-01-10T00:00:00"/>
    <n v="2011"/>
    <s v="Jan"/>
    <s v="Q1"/>
    <x v="0"/>
    <n v="0"/>
    <n v="1"/>
    <x v="2"/>
    <x v="0"/>
    <x v="2"/>
    <s v="Weekday"/>
    <s v="Night"/>
    <n v="1"/>
    <s v="Clear"/>
    <n v="0.12"/>
    <n v="0.1212"/>
    <n v="-1.2000000000000066E-3"/>
    <x v="20"/>
    <x v="6"/>
    <n v="0"/>
    <n v="3"/>
    <n v="3"/>
    <n v="1.0986122886681098"/>
  </r>
  <r>
    <n v="213"/>
    <d v="2011-01-10T00:00:00"/>
    <n v="2011"/>
    <s v="Jan"/>
    <s v="Q1"/>
    <x v="0"/>
    <n v="0"/>
    <n v="1"/>
    <x v="3"/>
    <x v="0"/>
    <x v="2"/>
    <s v="Weekday"/>
    <s v="Night"/>
    <n v="1"/>
    <s v="Clear"/>
    <n v="0.12"/>
    <n v="0.1212"/>
    <n v="-1.2000000000000066E-3"/>
    <x v="20"/>
    <x v="6"/>
    <n v="0"/>
    <n v="1"/>
    <n v="1"/>
    <n v="0"/>
  </r>
  <r>
    <n v="214"/>
    <d v="2011-01-10T00:00:00"/>
    <n v="2011"/>
    <s v="Jan"/>
    <s v="Q1"/>
    <x v="0"/>
    <n v="0"/>
    <n v="1"/>
    <x v="4"/>
    <x v="0"/>
    <x v="2"/>
    <s v="Weekday"/>
    <s v="Night"/>
    <n v="1"/>
    <s v="Clear"/>
    <n v="0.1"/>
    <n v="0.1212"/>
    <n v="-2.1199999999999997E-2"/>
    <x v="47"/>
    <x v="7"/>
    <n v="1"/>
    <n v="2"/>
    <n v="3"/>
    <n v="1.0986122886681098"/>
  </r>
  <r>
    <n v="215"/>
    <d v="2011-01-10T00:00:00"/>
    <n v="2011"/>
    <s v="Jan"/>
    <s v="Q1"/>
    <x v="0"/>
    <n v="0"/>
    <n v="1"/>
    <x v="5"/>
    <x v="0"/>
    <x v="2"/>
    <s v="Weekday"/>
    <s v="Night"/>
    <n v="1"/>
    <s v="Clear"/>
    <n v="0.1"/>
    <n v="0.1061"/>
    <n v="-6.0999999999999943E-3"/>
    <x v="47"/>
    <x v="2"/>
    <n v="0"/>
    <n v="3"/>
    <n v="3"/>
    <n v="1.0986122886681098"/>
  </r>
  <r>
    <n v="216"/>
    <d v="2011-01-10T00:00:00"/>
    <n v="2011"/>
    <s v="Jan"/>
    <s v="Q1"/>
    <x v="0"/>
    <n v="0"/>
    <n v="1"/>
    <x v="6"/>
    <x v="0"/>
    <x v="2"/>
    <s v="Weekday"/>
    <s v="Morning"/>
    <n v="1"/>
    <s v="Clear"/>
    <n v="0.12"/>
    <n v="0.1212"/>
    <n v="-1.2000000000000066E-3"/>
    <x v="20"/>
    <x v="3"/>
    <n v="0"/>
    <n v="31"/>
    <n v="31"/>
    <n v="3.4339872044851463"/>
  </r>
  <r>
    <n v="217"/>
    <d v="2011-01-10T00:00:00"/>
    <n v="2011"/>
    <s v="Jan"/>
    <s v="Q1"/>
    <x v="0"/>
    <n v="0"/>
    <n v="1"/>
    <x v="7"/>
    <x v="0"/>
    <x v="2"/>
    <s v="Weekday"/>
    <s v="Morning"/>
    <n v="1"/>
    <s v="Clear"/>
    <n v="0.12"/>
    <n v="0.1212"/>
    <n v="-1.2000000000000066E-3"/>
    <x v="20"/>
    <x v="6"/>
    <n v="2"/>
    <n v="75"/>
    <n v="77"/>
    <n v="4.3438054218536841"/>
  </r>
  <r>
    <n v="218"/>
    <d v="2011-01-10T00:00:00"/>
    <n v="2011"/>
    <s v="Jan"/>
    <s v="Q1"/>
    <x v="0"/>
    <n v="0"/>
    <n v="1"/>
    <x v="8"/>
    <x v="0"/>
    <x v="2"/>
    <s v="Weekday"/>
    <s v="Morning"/>
    <n v="2"/>
    <s v="Cloudy"/>
    <n v="0.12"/>
    <n v="0.1212"/>
    <n v="-1.2000000000000066E-3"/>
    <x v="20"/>
    <x v="3"/>
    <n v="4"/>
    <n v="184"/>
    <n v="188"/>
    <n v="5.2364419628299492"/>
  </r>
  <r>
    <n v="219"/>
    <d v="2011-01-10T00:00:00"/>
    <n v="2011"/>
    <s v="Jan"/>
    <s v="Q1"/>
    <x v="0"/>
    <n v="0"/>
    <n v="1"/>
    <x v="9"/>
    <x v="0"/>
    <x v="2"/>
    <s v="Weekday"/>
    <s v="Morning"/>
    <n v="2"/>
    <s v="Cloudy"/>
    <n v="0.14000000000000001"/>
    <n v="0.1212"/>
    <n v="1.8800000000000011E-2"/>
    <x v="20"/>
    <x v="2"/>
    <n v="2"/>
    <n v="92"/>
    <n v="94"/>
    <n v="4.5432947822700038"/>
  </r>
  <r>
    <n v="220"/>
    <d v="2011-01-10T00:00:00"/>
    <n v="2011"/>
    <s v="Jan"/>
    <s v="Q1"/>
    <x v="0"/>
    <n v="0"/>
    <n v="1"/>
    <x v="10"/>
    <x v="0"/>
    <x v="2"/>
    <s v="Weekday"/>
    <s v="Morning"/>
    <n v="2"/>
    <s v="Cloudy"/>
    <n v="0.14000000000000001"/>
    <n v="0.1212"/>
    <n v="1.8800000000000011E-2"/>
    <x v="20"/>
    <x v="4"/>
    <n v="0"/>
    <n v="31"/>
    <n v="31"/>
    <n v="3.4339872044851463"/>
  </r>
  <r>
    <n v="221"/>
    <d v="2011-01-10T00:00:00"/>
    <n v="2011"/>
    <s v="Jan"/>
    <s v="Q1"/>
    <x v="0"/>
    <n v="0"/>
    <n v="1"/>
    <x v="11"/>
    <x v="0"/>
    <x v="2"/>
    <s v="Weekday"/>
    <s v="Morning"/>
    <n v="2"/>
    <s v="Cloudy"/>
    <n v="0.16"/>
    <n v="0.13639999999999999"/>
    <n v="2.360000000000001E-2"/>
    <x v="19"/>
    <x v="3"/>
    <n v="2"/>
    <n v="28"/>
    <n v="30"/>
    <n v="3.4011973816621555"/>
  </r>
  <r>
    <n v="222"/>
    <d v="2011-01-10T00:00:00"/>
    <n v="2011"/>
    <s v="Jan"/>
    <s v="Q1"/>
    <x v="0"/>
    <n v="0"/>
    <n v="1"/>
    <x v="12"/>
    <x v="0"/>
    <x v="2"/>
    <s v="Weekday"/>
    <s v="Afternoon"/>
    <n v="2"/>
    <s v="Cloudy"/>
    <n v="0.2"/>
    <n v="0.18179999999999999"/>
    <n v="1.8200000000000022E-2"/>
    <x v="22"/>
    <x v="3"/>
    <n v="5"/>
    <n v="47"/>
    <n v="52"/>
    <n v="3.9512437185814275"/>
  </r>
  <r>
    <n v="223"/>
    <d v="2011-01-10T00:00:00"/>
    <n v="2011"/>
    <s v="Jan"/>
    <s v="Q1"/>
    <x v="0"/>
    <n v="0"/>
    <n v="1"/>
    <x v="13"/>
    <x v="0"/>
    <x v="2"/>
    <s v="Weekday"/>
    <s v="Afternoon"/>
    <n v="2"/>
    <s v="Cloudy"/>
    <n v="0.2"/>
    <n v="0.18179999999999999"/>
    <n v="1.8200000000000022E-2"/>
    <x v="22"/>
    <x v="3"/>
    <n v="4"/>
    <n v="50"/>
    <n v="54"/>
    <n v="3.9889840465642745"/>
  </r>
  <r>
    <n v="224"/>
    <d v="2011-01-10T00:00:00"/>
    <n v="2011"/>
    <s v="Jan"/>
    <s v="Q1"/>
    <x v="0"/>
    <n v="0"/>
    <n v="1"/>
    <x v="14"/>
    <x v="0"/>
    <x v="2"/>
    <s v="Weekday"/>
    <s v="Afternoon"/>
    <n v="2"/>
    <s v="Cloudy"/>
    <n v="0.2"/>
    <n v="0.19700000000000001"/>
    <n v="3.0000000000000027E-3"/>
    <x v="22"/>
    <x v="6"/>
    <n v="0"/>
    <n v="47"/>
    <n v="47"/>
    <n v="3.8501476017100584"/>
  </r>
  <r>
    <n v="225"/>
    <d v="2011-01-10T00:00:00"/>
    <n v="2011"/>
    <s v="Jan"/>
    <s v="Q1"/>
    <x v="0"/>
    <n v="0"/>
    <n v="1"/>
    <x v="15"/>
    <x v="0"/>
    <x v="2"/>
    <s v="Weekday"/>
    <s v="Afternoon"/>
    <n v="2"/>
    <s v="Cloudy"/>
    <n v="0.2"/>
    <n v="0.19700000000000001"/>
    <n v="3.0000000000000027E-3"/>
    <x v="22"/>
    <x v="6"/>
    <n v="2"/>
    <n v="43"/>
    <n v="45"/>
    <n v="3.8066624897703196"/>
  </r>
  <r>
    <n v="226"/>
    <d v="2011-01-10T00:00:00"/>
    <n v="2011"/>
    <s v="Jan"/>
    <s v="Q1"/>
    <x v="0"/>
    <n v="0"/>
    <n v="1"/>
    <x v="16"/>
    <x v="0"/>
    <x v="2"/>
    <s v="Weekday"/>
    <s v="Afternoon"/>
    <n v="1"/>
    <s v="Clear"/>
    <n v="0.2"/>
    <n v="0.21210000000000001"/>
    <n v="-1.21E-2"/>
    <x v="22"/>
    <x v="7"/>
    <n v="4"/>
    <n v="70"/>
    <n v="74"/>
    <n v="4.3040650932041702"/>
  </r>
  <r>
    <n v="227"/>
    <d v="2011-01-10T00:00:00"/>
    <n v="2011"/>
    <s v="Jan"/>
    <s v="Q1"/>
    <x v="0"/>
    <n v="0"/>
    <n v="1"/>
    <x v="17"/>
    <x v="0"/>
    <x v="2"/>
    <s v="Weekday"/>
    <s v="Afternoon"/>
    <n v="1"/>
    <s v="Clear"/>
    <n v="0.2"/>
    <n v="0.2273"/>
    <n v="-2.7299999999999991E-2"/>
    <x v="22"/>
    <x v="14"/>
    <n v="4"/>
    <n v="174"/>
    <n v="178"/>
    <n v="5.181783550292085"/>
  </r>
  <r>
    <n v="228"/>
    <d v="2011-01-10T00:00:00"/>
    <n v="2011"/>
    <s v="Jan"/>
    <s v="Q1"/>
    <x v="0"/>
    <n v="0"/>
    <n v="1"/>
    <x v="18"/>
    <x v="0"/>
    <x v="2"/>
    <s v="Weekday"/>
    <s v="Evening"/>
    <n v="1"/>
    <s v="Clear"/>
    <n v="0.2"/>
    <n v="0.19700000000000001"/>
    <n v="3.0000000000000027E-3"/>
    <x v="22"/>
    <x v="6"/>
    <n v="1"/>
    <n v="154"/>
    <n v="155"/>
    <n v="5.0434251169192468"/>
  </r>
  <r>
    <n v="229"/>
    <d v="2011-01-10T00:00:00"/>
    <n v="2011"/>
    <s v="Jan"/>
    <s v="Q1"/>
    <x v="0"/>
    <n v="0"/>
    <n v="1"/>
    <x v="19"/>
    <x v="0"/>
    <x v="2"/>
    <s v="Weekday"/>
    <s v="Evening"/>
    <n v="1"/>
    <s v="Clear"/>
    <n v="0.16"/>
    <n v="0.16669999999999999"/>
    <n v="-6.6999999999999837E-3"/>
    <x v="19"/>
    <x v="8"/>
    <n v="3"/>
    <n v="92"/>
    <n v="95"/>
    <n v="4.5538768916005408"/>
  </r>
  <r>
    <n v="230"/>
    <d v="2011-01-10T00:00:00"/>
    <n v="2011"/>
    <s v="Jan"/>
    <s v="Q1"/>
    <x v="0"/>
    <n v="0"/>
    <n v="1"/>
    <x v="20"/>
    <x v="0"/>
    <x v="2"/>
    <s v="Weekday"/>
    <s v="Evening"/>
    <n v="1"/>
    <s v="Clear"/>
    <n v="0.16"/>
    <n v="0.16669999999999999"/>
    <n v="-6.6999999999999837E-3"/>
    <x v="20"/>
    <x v="8"/>
    <n v="1"/>
    <n v="73"/>
    <n v="74"/>
    <n v="4.3040650932041702"/>
  </r>
  <r>
    <n v="231"/>
    <d v="2011-01-10T00:00:00"/>
    <n v="2011"/>
    <s v="Jan"/>
    <s v="Q1"/>
    <x v="0"/>
    <n v="0"/>
    <n v="1"/>
    <x v="21"/>
    <x v="0"/>
    <x v="2"/>
    <s v="Weekday"/>
    <s v="Evening"/>
    <n v="1"/>
    <s v="Clear"/>
    <n v="0.14000000000000001"/>
    <n v="0.13639999999999999"/>
    <n v="3.6000000000000199E-3"/>
    <x v="29"/>
    <x v="5"/>
    <n v="1"/>
    <n v="37"/>
    <n v="38"/>
    <n v="3.6375861597263857"/>
  </r>
  <r>
    <n v="232"/>
    <d v="2011-01-10T00:00:00"/>
    <n v="2011"/>
    <s v="Jan"/>
    <s v="Q1"/>
    <x v="0"/>
    <n v="0"/>
    <n v="1"/>
    <x v="22"/>
    <x v="0"/>
    <x v="2"/>
    <s v="Weekday"/>
    <s v="Evening"/>
    <n v="1"/>
    <s v="Clear"/>
    <n v="0.14000000000000001"/>
    <n v="0.1515"/>
    <n v="-1.1499999999999982E-2"/>
    <x v="29"/>
    <x v="8"/>
    <n v="2"/>
    <n v="22"/>
    <n v="24"/>
    <n v="3.1780538303479458"/>
  </r>
  <r>
    <n v="233"/>
    <d v="2011-01-10T00:00:00"/>
    <n v="2011"/>
    <s v="Jan"/>
    <s v="Q1"/>
    <x v="0"/>
    <n v="0"/>
    <n v="1"/>
    <x v="23"/>
    <x v="0"/>
    <x v="2"/>
    <s v="Weekday"/>
    <s v="Evening"/>
    <n v="1"/>
    <s v="Clear"/>
    <n v="0.14000000000000001"/>
    <n v="0.1515"/>
    <n v="-1.1499999999999982E-2"/>
    <x v="29"/>
    <x v="8"/>
    <n v="0"/>
    <n v="18"/>
    <n v="18"/>
    <n v="2.8903717578961645"/>
  </r>
  <r>
    <n v="234"/>
    <d v="2011-01-11T00:00:00"/>
    <n v="2011"/>
    <s v="Jan"/>
    <s v="Q1"/>
    <x v="0"/>
    <n v="0"/>
    <n v="1"/>
    <x v="0"/>
    <x v="0"/>
    <x v="3"/>
    <s v="Weekday"/>
    <s v="Night"/>
    <n v="1"/>
    <s v="Clear"/>
    <n v="0.14000000000000001"/>
    <n v="0.16669999999999999"/>
    <n v="-2.6699999999999974E-2"/>
    <x v="29"/>
    <x v="14"/>
    <n v="2"/>
    <n v="10"/>
    <n v="12"/>
    <n v="2.4849066497880004"/>
  </r>
  <r>
    <n v="235"/>
    <d v="2011-01-11T00:00:00"/>
    <n v="2011"/>
    <s v="Jan"/>
    <s v="Q1"/>
    <x v="0"/>
    <n v="0"/>
    <n v="1"/>
    <x v="1"/>
    <x v="0"/>
    <x v="3"/>
    <s v="Weekday"/>
    <s v="Night"/>
    <n v="1"/>
    <s v="Clear"/>
    <n v="0.14000000000000001"/>
    <n v="0.1515"/>
    <n v="-1.1499999999999982E-2"/>
    <x v="29"/>
    <x v="8"/>
    <n v="0"/>
    <n v="3"/>
    <n v="3"/>
    <n v="1.0986122886681098"/>
  </r>
  <r>
    <n v="236"/>
    <d v="2011-01-11T00:00:00"/>
    <n v="2011"/>
    <s v="Jan"/>
    <s v="Q1"/>
    <x v="0"/>
    <n v="0"/>
    <n v="1"/>
    <x v="2"/>
    <x v="0"/>
    <x v="3"/>
    <s v="Weekday"/>
    <s v="Night"/>
    <n v="2"/>
    <s v="Cloudy"/>
    <n v="0.16"/>
    <n v="0.1515"/>
    <n v="8.5000000000000075E-3"/>
    <x v="28"/>
    <x v="5"/>
    <n v="0"/>
    <n v="3"/>
    <n v="3"/>
    <n v="1.0986122886681098"/>
  </r>
  <r>
    <n v="237"/>
    <d v="2011-01-11T00:00:00"/>
    <n v="2011"/>
    <s v="Jan"/>
    <s v="Q1"/>
    <x v="0"/>
    <n v="0"/>
    <n v="1"/>
    <x v="5"/>
    <x v="0"/>
    <x v="3"/>
    <s v="Weekday"/>
    <s v="Night"/>
    <n v="2"/>
    <s v="Cloudy"/>
    <n v="0.16"/>
    <n v="0.18179999999999999"/>
    <n v="-2.1799999999999986E-2"/>
    <x v="28"/>
    <x v="7"/>
    <n v="0"/>
    <n v="6"/>
    <n v="6"/>
    <n v="1.791759469228055"/>
  </r>
  <r>
    <n v="238"/>
    <d v="2011-01-11T00:00:00"/>
    <n v="2011"/>
    <s v="Jan"/>
    <s v="Q1"/>
    <x v="0"/>
    <n v="0"/>
    <n v="1"/>
    <x v="6"/>
    <x v="0"/>
    <x v="3"/>
    <s v="Weekday"/>
    <s v="Morning"/>
    <n v="2"/>
    <s v="Cloudy"/>
    <n v="0.16"/>
    <n v="0.18179999999999999"/>
    <n v="-2.1799999999999986E-2"/>
    <x v="28"/>
    <x v="7"/>
    <n v="0"/>
    <n v="27"/>
    <n v="27"/>
    <n v="3.2958368660043291"/>
  </r>
  <r>
    <n v="239"/>
    <d v="2011-01-11T00:00:00"/>
    <n v="2011"/>
    <s v="Jan"/>
    <s v="Q1"/>
    <x v="0"/>
    <n v="0"/>
    <n v="1"/>
    <x v="7"/>
    <x v="0"/>
    <x v="3"/>
    <s v="Weekday"/>
    <s v="Morning"/>
    <n v="2"/>
    <s v="Cloudy"/>
    <n v="0.16"/>
    <n v="0.2273"/>
    <n v="-6.7299999999999999E-2"/>
    <x v="28"/>
    <x v="0"/>
    <n v="2"/>
    <n v="97"/>
    <n v="99"/>
    <n v="4.5951198501345898"/>
  </r>
  <r>
    <n v="240"/>
    <d v="2011-01-11T00:00:00"/>
    <n v="2011"/>
    <s v="Jan"/>
    <s v="Q1"/>
    <x v="0"/>
    <n v="0"/>
    <n v="1"/>
    <x v="8"/>
    <x v="0"/>
    <x v="3"/>
    <s v="Weekday"/>
    <s v="Morning"/>
    <n v="2"/>
    <s v="Cloudy"/>
    <n v="0.18"/>
    <n v="0.21210000000000001"/>
    <n v="-3.2100000000000017E-2"/>
    <x v="33"/>
    <x v="1"/>
    <n v="3"/>
    <n v="214"/>
    <n v="217"/>
    <n v="5.3798973535404597"/>
  </r>
  <r>
    <n v="241"/>
    <d v="2011-01-11T00:00:00"/>
    <n v="2011"/>
    <s v="Jan"/>
    <s v="Q1"/>
    <x v="0"/>
    <n v="0"/>
    <n v="1"/>
    <x v="9"/>
    <x v="0"/>
    <x v="3"/>
    <s v="Weekday"/>
    <s v="Morning"/>
    <n v="2"/>
    <s v="Cloudy"/>
    <n v="0.18"/>
    <n v="0.19700000000000001"/>
    <n v="-1.7000000000000015E-2"/>
    <x v="33"/>
    <x v="8"/>
    <n v="3"/>
    <n v="127"/>
    <n v="130"/>
    <n v="4.8675344504555822"/>
  </r>
  <r>
    <n v="242"/>
    <d v="2011-01-11T00:00:00"/>
    <n v="2011"/>
    <s v="Jan"/>
    <s v="Q1"/>
    <x v="0"/>
    <n v="0"/>
    <n v="1"/>
    <x v="10"/>
    <x v="0"/>
    <x v="3"/>
    <s v="Weekday"/>
    <s v="Morning"/>
    <n v="2"/>
    <s v="Cloudy"/>
    <n v="0.2"/>
    <n v="0.21210000000000001"/>
    <n v="-1.21E-2"/>
    <x v="33"/>
    <x v="8"/>
    <n v="3"/>
    <n v="51"/>
    <n v="54"/>
    <n v="3.9889840465642745"/>
  </r>
  <r>
    <n v="243"/>
    <d v="2011-01-11T00:00:00"/>
    <n v="2011"/>
    <s v="Jan"/>
    <s v="Q1"/>
    <x v="0"/>
    <n v="0"/>
    <n v="1"/>
    <x v="11"/>
    <x v="0"/>
    <x v="3"/>
    <s v="Weekday"/>
    <s v="Morning"/>
    <n v="2"/>
    <s v="Cloudy"/>
    <n v="0.2"/>
    <n v="0.21210000000000001"/>
    <n v="-1.21E-2"/>
    <x v="19"/>
    <x v="7"/>
    <n v="4"/>
    <n v="31"/>
    <n v="35"/>
    <n v="3.5553480614894135"/>
  </r>
  <r>
    <n v="244"/>
    <d v="2011-01-11T00:00:00"/>
    <n v="2011"/>
    <s v="Jan"/>
    <s v="Q1"/>
    <x v="0"/>
    <n v="0"/>
    <n v="1"/>
    <x v="12"/>
    <x v="0"/>
    <x v="3"/>
    <s v="Weekday"/>
    <s v="Afternoon"/>
    <n v="2"/>
    <s v="Cloudy"/>
    <n v="0.2"/>
    <n v="0.2273"/>
    <n v="-2.7299999999999991E-2"/>
    <x v="33"/>
    <x v="14"/>
    <n v="2"/>
    <n v="55"/>
    <n v="57"/>
    <n v="4.0430512678345503"/>
  </r>
  <r>
    <n v="245"/>
    <d v="2011-01-11T00:00:00"/>
    <n v="2011"/>
    <s v="Jan"/>
    <s v="Q1"/>
    <x v="0"/>
    <n v="0"/>
    <n v="1"/>
    <x v="13"/>
    <x v="0"/>
    <x v="3"/>
    <s v="Weekday"/>
    <s v="Afternoon"/>
    <n v="2"/>
    <s v="Cloudy"/>
    <n v="0.2"/>
    <n v="0.2273"/>
    <n v="-2.7299999999999991E-2"/>
    <x v="29"/>
    <x v="1"/>
    <n v="6"/>
    <n v="46"/>
    <n v="52"/>
    <n v="3.9512437185814275"/>
  </r>
  <r>
    <n v="246"/>
    <d v="2011-01-11T00:00:00"/>
    <n v="2011"/>
    <s v="Jan"/>
    <s v="Q1"/>
    <x v="0"/>
    <n v="0"/>
    <n v="1"/>
    <x v="14"/>
    <x v="0"/>
    <x v="3"/>
    <s v="Weekday"/>
    <s v="Afternoon"/>
    <n v="2"/>
    <s v="Cloudy"/>
    <n v="0.2"/>
    <n v="0.2273"/>
    <n v="-2.7299999999999991E-2"/>
    <x v="29"/>
    <x v="1"/>
    <n v="3"/>
    <n v="60"/>
    <n v="63"/>
    <n v="4.1431347263915326"/>
  </r>
  <r>
    <n v="247"/>
    <d v="2011-01-11T00:00:00"/>
    <n v="2011"/>
    <s v="Jan"/>
    <s v="Q1"/>
    <x v="0"/>
    <n v="0"/>
    <n v="1"/>
    <x v="15"/>
    <x v="0"/>
    <x v="3"/>
    <s v="Weekday"/>
    <s v="Afternoon"/>
    <n v="2"/>
    <s v="Cloudy"/>
    <n v="0.16"/>
    <n v="0.19700000000000001"/>
    <n v="-3.7000000000000005E-2"/>
    <x v="1"/>
    <x v="1"/>
    <n v="2"/>
    <n v="45"/>
    <n v="47"/>
    <n v="3.8501476017100584"/>
  </r>
  <r>
    <n v="248"/>
    <d v="2011-01-11T00:00:00"/>
    <n v="2011"/>
    <s v="Jan"/>
    <s v="Q1"/>
    <x v="0"/>
    <n v="0"/>
    <n v="1"/>
    <x v="16"/>
    <x v="0"/>
    <x v="3"/>
    <s v="Weekday"/>
    <s v="Afternoon"/>
    <n v="2"/>
    <s v="Cloudy"/>
    <n v="0.16"/>
    <n v="0.1515"/>
    <n v="8.5000000000000075E-3"/>
    <x v="3"/>
    <x v="6"/>
    <n v="4"/>
    <n v="72"/>
    <n v="76"/>
    <n v="4.3307333402863311"/>
  </r>
  <r>
    <n v="249"/>
    <d v="2011-01-11T00:00:00"/>
    <n v="2011"/>
    <s v="Jan"/>
    <s v="Q1"/>
    <x v="0"/>
    <n v="0"/>
    <n v="1"/>
    <x v="17"/>
    <x v="0"/>
    <x v="3"/>
    <s v="Weekday"/>
    <s v="Afternoon"/>
    <n v="2"/>
    <s v="Cloudy"/>
    <n v="0.16"/>
    <n v="0.1515"/>
    <n v="8.5000000000000075E-3"/>
    <x v="3"/>
    <x v="6"/>
    <n v="6"/>
    <n v="130"/>
    <n v="136"/>
    <n v="4.9126548857360524"/>
  </r>
  <r>
    <n v="250"/>
    <d v="2011-01-11T00:00:00"/>
    <n v="2011"/>
    <s v="Jan"/>
    <s v="Q1"/>
    <x v="0"/>
    <n v="0"/>
    <n v="1"/>
    <x v="18"/>
    <x v="0"/>
    <x v="3"/>
    <s v="Weekday"/>
    <s v="Evening"/>
    <n v="3"/>
    <s v="Rainy"/>
    <n v="0.16"/>
    <n v="0.18179999999999999"/>
    <n v="-2.1799999999999986E-2"/>
    <x v="43"/>
    <x v="14"/>
    <n v="1"/>
    <n v="94"/>
    <n v="95"/>
    <n v="4.5538768916005408"/>
  </r>
  <r>
    <n v="251"/>
    <d v="2011-01-11T00:00:00"/>
    <n v="2011"/>
    <s v="Jan"/>
    <s v="Q1"/>
    <x v="0"/>
    <n v="0"/>
    <n v="1"/>
    <x v="19"/>
    <x v="0"/>
    <x v="3"/>
    <s v="Weekday"/>
    <s v="Evening"/>
    <n v="3"/>
    <s v="Rainy"/>
    <n v="0.16"/>
    <n v="0.2273"/>
    <n v="-6.7299999999999999E-2"/>
    <x v="43"/>
    <x v="0"/>
    <n v="0"/>
    <n v="51"/>
    <n v="51"/>
    <n v="3.9318256327243257"/>
  </r>
  <r>
    <n v="252"/>
    <d v="2011-01-11T00:00:00"/>
    <n v="2011"/>
    <s v="Jan"/>
    <s v="Q1"/>
    <x v="0"/>
    <n v="0"/>
    <n v="1"/>
    <x v="20"/>
    <x v="0"/>
    <x v="3"/>
    <s v="Weekday"/>
    <s v="Evening"/>
    <n v="3"/>
    <s v="Rainy"/>
    <n v="0.16"/>
    <n v="0.1515"/>
    <n v="8.5000000000000075E-3"/>
    <x v="43"/>
    <x v="5"/>
    <n v="0"/>
    <n v="32"/>
    <n v="32"/>
    <n v="3.4657359027997265"/>
  </r>
  <r>
    <n v="253"/>
    <d v="2011-01-11T00:00:00"/>
    <n v="2011"/>
    <s v="Jan"/>
    <s v="Q1"/>
    <x v="0"/>
    <n v="0"/>
    <n v="1"/>
    <x v="21"/>
    <x v="0"/>
    <x v="3"/>
    <s v="Weekday"/>
    <s v="Evening"/>
    <n v="3"/>
    <s v="Rainy"/>
    <n v="0.16"/>
    <n v="0.19700000000000001"/>
    <n v="-3.7000000000000005E-2"/>
    <x v="3"/>
    <x v="1"/>
    <n v="0"/>
    <n v="20"/>
    <n v="20"/>
    <n v="2.9957322735539909"/>
  </r>
  <r>
    <n v="254"/>
    <d v="2011-01-11T00:00:00"/>
    <n v="2011"/>
    <s v="Jan"/>
    <s v="Q1"/>
    <x v="0"/>
    <n v="0"/>
    <n v="1"/>
    <x v="22"/>
    <x v="0"/>
    <x v="3"/>
    <s v="Weekday"/>
    <s v="Evening"/>
    <n v="3"/>
    <s v="Rainy"/>
    <n v="0.16"/>
    <n v="0.18179999999999999"/>
    <n v="-2.1799999999999986E-2"/>
    <x v="43"/>
    <x v="14"/>
    <n v="1"/>
    <n v="28"/>
    <n v="29"/>
    <n v="3.3672958299864741"/>
  </r>
  <r>
    <n v="255"/>
    <d v="2011-01-11T00:00:00"/>
    <n v="2011"/>
    <s v="Jan"/>
    <s v="Q1"/>
    <x v="0"/>
    <n v="0"/>
    <n v="1"/>
    <x v="23"/>
    <x v="0"/>
    <x v="3"/>
    <s v="Weekday"/>
    <s v="Evening"/>
    <n v="3"/>
    <s v="Rainy"/>
    <n v="0.16"/>
    <n v="0.19700000000000001"/>
    <n v="-3.7000000000000005E-2"/>
    <x v="43"/>
    <x v="1"/>
    <n v="1"/>
    <n v="18"/>
    <n v="19"/>
    <n v="2.9444389791664403"/>
  </r>
  <r>
    <n v="256"/>
    <d v="2011-01-12T00:00:00"/>
    <n v="2011"/>
    <s v="Jan"/>
    <s v="Q1"/>
    <x v="0"/>
    <n v="0"/>
    <n v="1"/>
    <x v="0"/>
    <x v="0"/>
    <x v="4"/>
    <s v="Weekday"/>
    <s v="Night"/>
    <n v="2"/>
    <s v="Cloudy"/>
    <n v="0.16"/>
    <n v="0.19700000000000001"/>
    <n v="-3.7000000000000005E-2"/>
    <x v="3"/>
    <x v="1"/>
    <n v="0"/>
    <n v="7"/>
    <n v="7"/>
    <n v="1.9459101490553132"/>
  </r>
  <r>
    <n v="257"/>
    <d v="2011-01-12T00:00:00"/>
    <n v="2011"/>
    <s v="Jan"/>
    <s v="Q1"/>
    <x v="0"/>
    <n v="0"/>
    <n v="1"/>
    <x v="1"/>
    <x v="0"/>
    <x v="4"/>
    <s v="Weekday"/>
    <s v="Night"/>
    <n v="2"/>
    <s v="Cloudy"/>
    <n v="0.16"/>
    <n v="0.18179999999999999"/>
    <n v="-2.1799999999999986E-2"/>
    <x v="3"/>
    <x v="14"/>
    <n v="0"/>
    <n v="6"/>
    <n v="6"/>
    <n v="1.791759469228055"/>
  </r>
  <r>
    <n v="258"/>
    <d v="2011-01-12T00:00:00"/>
    <n v="2011"/>
    <s v="Jan"/>
    <s v="Q1"/>
    <x v="0"/>
    <n v="0"/>
    <n v="1"/>
    <x v="2"/>
    <x v="0"/>
    <x v="4"/>
    <s v="Weekday"/>
    <s v="Night"/>
    <n v="1"/>
    <s v="Clear"/>
    <n v="0.14000000000000001"/>
    <n v="0.1515"/>
    <n v="-1.1499999999999982E-2"/>
    <x v="3"/>
    <x v="7"/>
    <n v="0"/>
    <n v="1"/>
    <n v="1"/>
    <n v="0"/>
  </r>
  <r>
    <n v="259"/>
    <d v="2011-01-12T00:00:00"/>
    <n v="2011"/>
    <s v="Jan"/>
    <s v="Q1"/>
    <x v="0"/>
    <n v="0"/>
    <n v="1"/>
    <x v="5"/>
    <x v="0"/>
    <x v="4"/>
    <s v="Weekday"/>
    <s v="Night"/>
    <n v="1"/>
    <s v="Clear"/>
    <n v="0.14000000000000001"/>
    <n v="0.1515"/>
    <n v="-1.1499999999999982E-2"/>
    <x v="3"/>
    <x v="8"/>
    <n v="0"/>
    <n v="5"/>
    <n v="5"/>
    <n v="1.6094379124341003"/>
  </r>
  <r>
    <n v="260"/>
    <d v="2011-01-12T00:00:00"/>
    <n v="2011"/>
    <s v="Jan"/>
    <s v="Q1"/>
    <x v="0"/>
    <n v="0"/>
    <n v="1"/>
    <x v="6"/>
    <x v="0"/>
    <x v="4"/>
    <s v="Weekday"/>
    <s v="Morning"/>
    <n v="1"/>
    <s v="Clear"/>
    <n v="0.12"/>
    <n v="0.1515"/>
    <n v="-3.15E-2"/>
    <x v="43"/>
    <x v="7"/>
    <n v="0"/>
    <n v="16"/>
    <n v="16"/>
    <n v="2.7725887222397811"/>
  </r>
  <r>
    <n v="261"/>
    <d v="2011-01-12T00:00:00"/>
    <n v="2011"/>
    <s v="Jan"/>
    <s v="Q1"/>
    <x v="0"/>
    <n v="0"/>
    <n v="1"/>
    <x v="7"/>
    <x v="0"/>
    <x v="4"/>
    <s v="Weekday"/>
    <s v="Morning"/>
    <n v="1"/>
    <s v="Clear"/>
    <n v="0.14000000000000001"/>
    <n v="0.1515"/>
    <n v="-1.1499999999999982E-2"/>
    <x v="27"/>
    <x v="7"/>
    <n v="0"/>
    <n v="54"/>
    <n v="54"/>
    <n v="3.9889840465642745"/>
  </r>
  <r>
    <n v="262"/>
    <d v="2011-01-12T00:00:00"/>
    <n v="2011"/>
    <s v="Jan"/>
    <s v="Q1"/>
    <x v="0"/>
    <n v="0"/>
    <n v="1"/>
    <x v="8"/>
    <x v="0"/>
    <x v="4"/>
    <s v="Weekday"/>
    <s v="Morning"/>
    <n v="1"/>
    <s v="Clear"/>
    <n v="0.16"/>
    <n v="0.16669999999999999"/>
    <n v="-6.6999999999999837E-3"/>
    <x v="29"/>
    <x v="8"/>
    <n v="3"/>
    <n v="125"/>
    <n v="128"/>
    <n v="4.8520302639196169"/>
  </r>
  <r>
    <n v="263"/>
    <d v="2011-01-12T00:00:00"/>
    <n v="2011"/>
    <s v="Jan"/>
    <s v="Q1"/>
    <x v="0"/>
    <n v="0"/>
    <n v="1"/>
    <x v="9"/>
    <x v="0"/>
    <x v="4"/>
    <s v="Weekday"/>
    <s v="Morning"/>
    <n v="1"/>
    <s v="Clear"/>
    <n v="0.16"/>
    <n v="0.13639999999999999"/>
    <n v="2.360000000000001E-2"/>
    <x v="29"/>
    <x v="9"/>
    <n v="3"/>
    <n v="78"/>
    <n v="81"/>
    <n v="4.3944491546724391"/>
  </r>
  <r>
    <n v="264"/>
    <d v="2011-01-12T00:00:00"/>
    <n v="2011"/>
    <s v="Jan"/>
    <s v="Q1"/>
    <x v="0"/>
    <n v="0"/>
    <n v="1"/>
    <x v="10"/>
    <x v="0"/>
    <x v="4"/>
    <s v="Weekday"/>
    <s v="Morning"/>
    <n v="1"/>
    <s v="Clear"/>
    <n v="0.18"/>
    <n v="0.18179999999999999"/>
    <n v="-1.799999999999996E-3"/>
    <x v="28"/>
    <x v="6"/>
    <n v="0"/>
    <n v="39"/>
    <n v="39"/>
    <n v="3.6635616461296463"/>
  </r>
  <r>
    <n v="265"/>
    <d v="2011-01-12T00:00:00"/>
    <n v="2011"/>
    <s v="Jan"/>
    <s v="Q1"/>
    <x v="0"/>
    <n v="0"/>
    <n v="1"/>
    <x v="11"/>
    <x v="0"/>
    <x v="4"/>
    <s v="Weekday"/>
    <s v="Morning"/>
    <n v="1"/>
    <s v="Clear"/>
    <n v="0.2"/>
    <n v="0.18179999999999999"/>
    <n v="1.8200000000000022E-2"/>
    <x v="33"/>
    <x v="13"/>
    <n v="3"/>
    <n v="32"/>
    <n v="35"/>
    <n v="3.5553480614894135"/>
  </r>
  <r>
    <n v="266"/>
    <d v="2011-01-12T00:00:00"/>
    <n v="2011"/>
    <s v="Jan"/>
    <s v="Q1"/>
    <x v="0"/>
    <n v="0"/>
    <n v="1"/>
    <x v="12"/>
    <x v="0"/>
    <x v="4"/>
    <s v="Weekday"/>
    <s v="Afternoon"/>
    <n v="1"/>
    <s v="Clear"/>
    <n v="0.2"/>
    <n v="0.1515"/>
    <n v="4.8500000000000015E-2"/>
    <x v="19"/>
    <x v="19"/>
    <n v="3"/>
    <n v="52"/>
    <n v="55"/>
    <n v="4.0073331852324712"/>
  </r>
  <r>
    <n v="267"/>
    <d v="2011-01-12T00:00:00"/>
    <n v="2011"/>
    <s v="Jan"/>
    <s v="Q1"/>
    <x v="0"/>
    <n v="0"/>
    <n v="1"/>
    <x v="13"/>
    <x v="0"/>
    <x v="4"/>
    <s v="Weekday"/>
    <s v="Afternoon"/>
    <n v="1"/>
    <s v="Clear"/>
    <n v="0.22"/>
    <n v="0.19700000000000001"/>
    <n v="2.2999999999999993E-2"/>
    <x v="18"/>
    <x v="11"/>
    <n v="0"/>
    <n v="49"/>
    <n v="49"/>
    <n v="3.8918202981106265"/>
  </r>
  <r>
    <n v="268"/>
    <d v="2011-01-12T00:00:00"/>
    <n v="2011"/>
    <s v="Jan"/>
    <s v="Q1"/>
    <x v="0"/>
    <n v="0"/>
    <n v="1"/>
    <x v="14"/>
    <x v="0"/>
    <x v="4"/>
    <s v="Weekday"/>
    <s v="Afternoon"/>
    <n v="1"/>
    <s v="Clear"/>
    <n v="0.2"/>
    <n v="0.18179999999999999"/>
    <n v="1.8200000000000022E-2"/>
    <x v="19"/>
    <x v="9"/>
    <n v="0"/>
    <n v="44"/>
    <n v="44"/>
    <n v="3.784189633918261"/>
  </r>
  <r>
    <n v="269"/>
    <d v="2011-01-12T00:00:00"/>
    <n v="2011"/>
    <s v="Jan"/>
    <s v="Q1"/>
    <x v="0"/>
    <n v="0"/>
    <n v="1"/>
    <x v="15"/>
    <x v="0"/>
    <x v="4"/>
    <s v="Weekday"/>
    <s v="Afternoon"/>
    <n v="1"/>
    <s v="Clear"/>
    <n v="0.2"/>
    <n v="0.16669999999999999"/>
    <n v="3.3300000000000024E-2"/>
    <x v="19"/>
    <x v="12"/>
    <n v="1"/>
    <n v="48"/>
    <n v="49"/>
    <n v="3.8918202981106265"/>
  </r>
  <r>
    <n v="270"/>
    <d v="2011-01-12T00:00:00"/>
    <n v="2011"/>
    <s v="Jan"/>
    <s v="Q1"/>
    <x v="0"/>
    <n v="0"/>
    <n v="1"/>
    <x v="16"/>
    <x v="0"/>
    <x v="4"/>
    <s v="Weekday"/>
    <s v="Afternoon"/>
    <n v="1"/>
    <s v="Clear"/>
    <n v="0.22"/>
    <n v="0.19700000000000001"/>
    <n v="2.2999999999999993E-2"/>
    <x v="18"/>
    <x v="9"/>
    <n v="5"/>
    <n v="63"/>
    <n v="68"/>
    <n v="4.219507705176107"/>
  </r>
  <r>
    <n v="271"/>
    <d v="2011-01-12T00:00:00"/>
    <n v="2011"/>
    <s v="Jan"/>
    <s v="Q1"/>
    <x v="0"/>
    <n v="0"/>
    <n v="1"/>
    <x v="17"/>
    <x v="0"/>
    <x v="4"/>
    <s v="Weekday"/>
    <s v="Afternoon"/>
    <n v="1"/>
    <s v="Clear"/>
    <n v="0.2"/>
    <n v="0.18179999999999999"/>
    <n v="1.8200000000000022E-2"/>
    <x v="19"/>
    <x v="11"/>
    <n v="0"/>
    <n v="139"/>
    <n v="139"/>
    <n v="4.9344739331306915"/>
  </r>
  <r>
    <n v="272"/>
    <d v="2011-01-12T00:00:00"/>
    <n v="2011"/>
    <s v="Jan"/>
    <s v="Q1"/>
    <x v="0"/>
    <n v="0"/>
    <n v="1"/>
    <x v="18"/>
    <x v="0"/>
    <x v="4"/>
    <s v="Weekday"/>
    <s v="Evening"/>
    <n v="1"/>
    <s v="Clear"/>
    <n v="0.2"/>
    <n v="0.1515"/>
    <n v="4.8500000000000015E-2"/>
    <x v="19"/>
    <x v="18"/>
    <n v="2"/>
    <n v="135"/>
    <n v="137"/>
    <n v="4.9199809258281251"/>
  </r>
  <r>
    <n v="273"/>
    <d v="2011-01-12T00:00:00"/>
    <n v="2011"/>
    <s v="Jan"/>
    <s v="Q1"/>
    <x v="0"/>
    <n v="0"/>
    <n v="1"/>
    <x v="19"/>
    <x v="0"/>
    <x v="4"/>
    <s v="Weekday"/>
    <s v="Evening"/>
    <n v="1"/>
    <s v="Clear"/>
    <n v="0.18"/>
    <n v="0.1515"/>
    <n v="2.8499999999999998E-2"/>
    <x v="19"/>
    <x v="12"/>
    <n v="1"/>
    <n v="82"/>
    <n v="83"/>
    <n v="4.4188406077965983"/>
  </r>
  <r>
    <n v="274"/>
    <d v="2011-01-12T00:00:00"/>
    <n v="2011"/>
    <s v="Jan"/>
    <s v="Q1"/>
    <x v="0"/>
    <n v="0"/>
    <n v="1"/>
    <x v="20"/>
    <x v="0"/>
    <x v="4"/>
    <s v="Weekday"/>
    <s v="Evening"/>
    <n v="1"/>
    <s v="Clear"/>
    <n v="0.16"/>
    <n v="0.13639999999999999"/>
    <n v="2.360000000000001E-2"/>
    <x v="20"/>
    <x v="9"/>
    <n v="2"/>
    <n v="54"/>
    <n v="56"/>
    <n v="4.0253516907351496"/>
  </r>
  <r>
    <n v="275"/>
    <d v="2011-01-12T00:00:00"/>
    <n v="2011"/>
    <s v="Jan"/>
    <s v="Q1"/>
    <x v="0"/>
    <n v="0"/>
    <n v="1"/>
    <x v="21"/>
    <x v="0"/>
    <x v="4"/>
    <s v="Weekday"/>
    <s v="Evening"/>
    <n v="1"/>
    <s v="Clear"/>
    <n v="0.16"/>
    <n v="0.13639999999999999"/>
    <n v="2.360000000000001E-2"/>
    <x v="28"/>
    <x v="9"/>
    <n v="0"/>
    <n v="57"/>
    <n v="57"/>
    <n v="4.0430512678345503"/>
  </r>
  <r>
    <n v="276"/>
    <d v="2011-01-12T00:00:00"/>
    <n v="2011"/>
    <s v="Jan"/>
    <s v="Q1"/>
    <x v="0"/>
    <n v="0"/>
    <n v="1"/>
    <x v="22"/>
    <x v="0"/>
    <x v="4"/>
    <s v="Weekday"/>
    <s v="Evening"/>
    <n v="1"/>
    <s v="Clear"/>
    <n v="0.16"/>
    <n v="0.1212"/>
    <n v="3.8800000000000001E-2"/>
    <x v="28"/>
    <x v="10"/>
    <n v="1"/>
    <n v="32"/>
    <n v="33"/>
    <n v="3.4965075614664802"/>
  </r>
  <r>
    <n v="277"/>
    <d v="2011-01-12T00:00:00"/>
    <n v="2011"/>
    <s v="Jan"/>
    <s v="Q1"/>
    <x v="0"/>
    <n v="0"/>
    <n v="1"/>
    <x v="23"/>
    <x v="0"/>
    <x v="4"/>
    <s v="Weekday"/>
    <s v="Evening"/>
    <n v="1"/>
    <s v="Clear"/>
    <n v="0.14000000000000001"/>
    <n v="0.1061"/>
    <n v="3.3900000000000013E-2"/>
    <x v="29"/>
    <x v="12"/>
    <n v="1"/>
    <n v="19"/>
    <n v="20"/>
    <n v="2.9957322735539909"/>
  </r>
  <r>
    <n v="278"/>
    <d v="2011-01-13T00:00:00"/>
    <n v="2011"/>
    <s v="Jan"/>
    <s v="Q1"/>
    <x v="0"/>
    <n v="0"/>
    <n v="1"/>
    <x v="0"/>
    <x v="0"/>
    <x v="5"/>
    <s v="Weekday"/>
    <s v="Night"/>
    <n v="1"/>
    <s v="Clear"/>
    <n v="0.14000000000000001"/>
    <n v="0.1212"/>
    <n v="1.8800000000000011E-2"/>
    <x v="29"/>
    <x v="3"/>
    <n v="1"/>
    <n v="6"/>
    <n v="7"/>
    <n v="1.9459101490553132"/>
  </r>
  <r>
    <n v="279"/>
    <d v="2011-01-13T00:00:00"/>
    <n v="2011"/>
    <s v="Jan"/>
    <s v="Q1"/>
    <x v="0"/>
    <n v="0"/>
    <n v="1"/>
    <x v="1"/>
    <x v="0"/>
    <x v="5"/>
    <s v="Weekday"/>
    <s v="Night"/>
    <n v="1"/>
    <s v="Clear"/>
    <n v="0.14000000000000001"/>
    <n v="0.1212"/>
    <n v="1.8800000000000011E-2"/>
    <x v="20"/>
    <x v="3"/>
    <n v="0"/>
    <n v="2"/>
    <n v="2"/>
    <n v="0.69314718055994529"/>
  </r>
  <r>
    <n v="280"/>
    <d v="2011-01-13T00:00:00"/>
    <n v="2011"/>
    <s v="Jan"/>
    <s v="Q1"/>
    <x v="0"/>
    <n v="0"/>
    <n v="1"/>
    <x v="2"/>
    <x v="0"/>
    <x v="5"/>
    <s v="Weekday"/>
    <s v="Night"/>
    <n v="1"/>
    <s v="Clear"/>
    <n v="0.14000000000000001"/>
    <n v="0.1212"/>
    <n v="1.8800000000000011E-2"/>
    <x v="20"/>
    <x v="11"/>
    <n v="0"/>
    <n v="2"/>
    <n v="2"/>
    <n v="0.69314718055994529"/>
  </r>
  <r>
    <n v="281"/>
    <d v="2011-01-13T00:00:00"/>
    <n v="2011"/>
    <s v="Jan"/>
    <s v="Q1"/>
    <x v="0"/>
    <n v="0"/>
    <n v="1"/>
    <x v="3"/>
    <x v="0"/>
    <x v="5"/>
    <s v="Weekday"/>
    <s v="Night"/>
    <n v="1"/>
    <s v="Clear"/>
    <n v="0.14000000000000001"/>
    <n v="0.1212"/>
    <n v="1.8800000000000011E-2"/>
    <x v="20"/>
    <x v="9"/>
    <n v="0"/>
    <n v="3"/>
    <n v="3"/>
    <n v="1.0986122886681098"/>
  </r>
  <r>
    <n v="282"/>
    <d v="2011-01-13T00:00:00"/>
    <n v="2011"/>
    <s v="Jan"/>
    <s v="Q1"/>
    <x v="0"/>
    <n v="0"/>
    <n v="1"/>
    <x v="4"/>
    <x v="0"/>
    <x v="5"/>
    <s v="Weekday"/>
    <s v="Night"/>
    <n v="1"/>
    <s v="Clear"/>
    <n v="0.14000000000000001"/>
    <n v="0.1212"/>
    <n v="1.8800000000000011E-2"/>
    <x v="20"/>
    <x v="2"/>
    <n v="0"/>
    <n v="4"/>
    <n v="4"/>
    <n v="1.3862943611198906"/>
  </r>
  <r>
    <n v="283"/>
    <d v="2011-01-13T00:00:00"/>
    <n v="2011"/>
    <s v="Jan"/>
    <s v="Q1"/>
    <x v="0"/>
    <n v="0"/>
    <n v="1"/>
    <x v="5"/>
    <x v="0"/>
    <x v="5"/>
    <s v="Weekday"/>
    <s v="Night"/>
    <n v="1"/>
    <s v="Clear"/>
    <n v="0.14000000000000001"/>
    <n v="0.1212"/>
    <n v="1.8800000000000011E-2"/>
    <x v="20"/>
    <x v="4"/>
    <n v="0"/>
    <n v="3"/>
    <n v="3"/>
    <n v="1.0986122886681098"/>
  </r>
  <r>
    <n v="284"/>
    <d v="2011-01-13T00:00:00"/>
    <n v="2011"/>
    <s v="Jan"/>
    <s v="Q1"/>
    <x v="0"/>
    <n v="0"/>
    <n v="1"/>
    <x v="6"/>
    <x v="0"/>
    <x v="5"/>
    <s v="Weekday"/>
    <s v="Morning"/>
    <n v="1"/>
    <s v="Clear"/>
    <n v="0.12"/>
    <n v="0.1515"/>
    <n v="-3.15E-2"/>
    <x v="47"/>
    <x v="7"/>
    <n v="0"/>
    <n v="28"/>
    <n v="28"/>
    <n v="3.3322045101752038"/>
  </r>
  <r>
    <n v="285"/>
    <d v="2011-01-13T00:00:00"/>
    <n v="2011"/>
    <s v="Jan"/>
    <s v="Q1"/>
    <x v="0"/>
    <n v="0"/>
    <n v="1"/>
    <x v="7"/>
    <x v="0"/>
    <x v="5"/>
    <s v="Weekday"/>
    <s v="Morning"/>
    <n v="1"/>
    <s v="Clear"/>
    <n v="0.12"/>
    <n v="0.1515"/>
    <n v="-3.15E-2"/>
    <x v="47"/>
    <x v="7"/>
    <n v="0"/>
    <n v="72"/>
    <n v="72"/>
    <n v="4.2766661190160553"/>
  </r>
  <r>
    <n v="286"/>
    <d v="2011-01-13T00:00:00"/>
    <n v="2011"/>
    <s v="Jan"/>
    <s v="Q1"/>
    <x v="0"/>
    <n v="0"/>
    <n v="1"/>
    <x v="8"/>
    <x v="0"/>
    <x v="5"/>
    <s v="Weekday"/>
    <s v="Morning"/>
    <n v="1"/>
    <s v="Clear"/>
    <n v="0.14000000000000001"/>
    <n v="0.13639999999999999"/>
    <n v="3.6000000000000199E-3"/>
    <x v="20"/>
    <x v="5"/>
    <n v="5"/>
    <n v="197"/>
    <n v="202"/>
    <n v="5.3082676974012051"/>
  </r>
  <r>
    <n v="287"/>
    <d v="2011-01-13T00:00:00"/>
    <n v="2011"/>
    <s v="Jan"/>
    <s v="Q1"/>
    <x v="0"/>
    <n v="0"/>
    <n v="1"/>
    <x v="9"/>
    <x v="0"/>
    <x v="5"/>
    <s v="Weekday"/>
    <s v="Morning"/>
    <n v="1"/>
    <s v="Clear"/>
    <n v="0.14000000000000001"/>
    <n v="0.1212"/>
    <n v="1.8800000000000011E-2"/>
    <x v="20"/>
    <x v="9"/>
    <n v="2"/>
    <n v="137"/>
    <n v="139"/>
    <n v="4.9344739331306915"/>
  </r>
  <r>
    <n v="288"/>
    <d v="2011-01-13T00:00:00"/>
    <n v="2011"/>
    <s v="Jan"/>
    <s v="Q1"/>
    <x v="0"/>
    <n v="0"/>
    <n v="1"/>
    <x v="10"/>
    <x v="0"/>
    <x v="5"/>
    <s v="Weekday"/>
    <s v="Morning"/>
    <n v="2"/>
    <s v="Cloudy"/>
    <n v="0.16"/>
    <n v="0.13639999999999999"/>
    <n v="2.360000000000001E-2"/>
    <x v="20"/>
    <x v="11"/>
    <n v="2"/>
    <n v="36"/>
    <n v="38"/>
    <n v="3.6375861597263857"/>
  </r>
  <r>
    <n v="289"/>
    <d v="2011-01-13T00:00:00"/>
    <n v="2011"/>
    <s v="Jan"/>
    <s v="Q1"/>
    <x v="0"/>
    <n v="0"/>
    <n v="1"/>
    <x v="11"/>
    <x v="0"/>
    <x v="5"/>
    <s v="Weekday"/>
    <s v="Morning"/>
    <n v="2"/>
    <s v="Cloudy"/>
    <n v="0.2"/>
    <n v="0.16669999999999999"/>
    <n v="3.3300000000000024E-2"/>
    <x v="18"/>
    <x v="10"/>
    <n v="4"/>
    <n v="33"/>
    <n v="37"/>
    <n v="3.6109179126442243"/>
  </r>
  <r>
    <n v="290"/>
    <d v="2011-01-13T00:00:00"/>
    <n v="2011"/>
    <s v="Jan"/>
    <s v="Q1"/>
    <x v="0"/>
    <n v="0"/>
    <n v="1"/>
    <x v="12"/>
    <x v="0"/>
    <x v="5"/>
    <s v="Weekday"/>
    <s v="Afternoon"/>
    <n v="1"/>
    <s v="Clear"/>
    <n v="0.2"/>
    <n v="0.16669999999999999"/>
    <n v="3.3300000000000024E-2"/>
    <x v="18"/>
    <x v="12"/>
    <n v="3"/>
    <n v="49"/>
    <n v="52"/>
    <n v="3.9512437185814275"/>
  </r>
  <r>
    <n v="291"/>
    <d v="2011-01-13T00:00:00"/>
    <n v="2011"/>
    <s v="Jan"/>
    <s v="Q1"/>
    <x v="0"/>
    <n v="0"/>
    <n v="1"/>
    <x v="13"/>
    <x v="0"/>
    <x v="5"/>
    <s v="Weekday"/>
    <s v="Afternoon"/>
    <n v="1"/>
    <s v="Clear"/>
    <n v="0.22"/>
    <n v="0.19700000000000001"/>
    <n v="2.2999999999999993E-2"/>
    <x v="48"/>
    <x v="10"/>
    <n v="2"/>
    <n v="81"/>
    <n v="83"/>
    <n v="4.4188406077965983"/>
  </r>
  <r>
    <n v="292"/>
    <d v="2011-01-13T00:00:00"/>
    <n v="2011"/>
    <s v="Jan"/>
    <s v="Q1"/>
    <x v="0"/>
    <n v="0"/>
    <n v="1"/>
    <x v="14"/>
    <x v="0"/>
    <x v="5"/>
    <s v="Weekday"/>
    <s v="Afternoon"/>
    <n v="1"/>
    <s v="Clear"/>
    <n v="0.22"/>
    <n v="0.19700000000000001"/>
    <n v="2.2999999999999993E-2"/>
    <x v="48"/>
    <x v="13"/>
    <n v="3"/>
    <n v="39"/>
    <n v="42"/>
    <n v="3.7376696182833684"/>
  </r>
  <r>
    <n v="293"/>
    <d v="2011-01-13T00:00:00"/>
    <n v="2011"/>
    <s v="Jan"/>
    <s v="Q1"/>
    <x v="0"/>
    <n v="0"/>
    <n v="1"/>
    <x v="15"/>
    <x v="0"/>
    <x v="5"/>
    <s v="Weekday"/>
    <s v="Afternoon"/>
    <n v="1"/>
    <s v="Clear"/>
    <n v="0.24"/>
    <n v="0.21210000000000001"/>
    <n v="2.789999999999998E-2"/>
    <x v="41"/>
    <x v="4"/>
    <n v="5"/>
    <n v="55"/>
    <n v="60"/>
    <n v="4.0943445622221004"/>
  </r>
  <r>
    <n v="294"/>
    <d v="2011-01-13T00:00:00"/>
    <n v="2011"/>
    <s v="Jan"/>
    <s v="Q1"/>
    <x v="0"/>
    <n v="0"/>
    <n v="1"/>
    <x v="16"/>
    <x v="0"/>
    <x v="5"/>
    <s v="Weekday"/>
    <s v="Afternoon"/>
    <n v="1"/>
    <s v="Clear"/>
    <n v="0.24"/>
    <n v="0.21210000000000001"/>
    <n v="2.789999999999998E-2"/>
    <x v="41"/>
    <x v="11"/>
    <n v="2"/>
    <n v="76"/>
    <n v="78"/>
    <n v="4.3567088266895917"/>
  </r>
  <r>
    <n v="295"/>
    <d v="2011-01-13T00:00:00"/>
    <n v="2011"/>
    <s v="Jan"/>
    <s v="Q1"/>
    <x v="0"/>
    <n v="0"/>
    <n v="1"/>
    <x v="17"/>
    <x v="0"/>
    <x v="5"/>
    <s v="Weekday"/>
    <s v="Afternoon"/>
    <n v="1"/>
    <s v="Clear"/>
    <n v="0.2"/>
    <n v="0.18179999999999999"/>
    <n v="1.8200000000000022E-2"/>
    <x v="22"/>
    <x v="3"/>
    <n v="4"/>
    <n v="158"/>
    <n v="162"/>
    <n v="5.0875963352323836"/>
  </r>
  <r>
    <n v="296"/>
    <d v="2011-01-13T00:00:00"/>
    <n v="2011"/>
    <s v="Jan"/>
    <s v="Q1"/>
    <x v="0"/>
    <n v="0"/>
    <n v="1"/>
    <x v="18"/>
    <x v="0"/>
    <x v="5"/>
    <s v="Weekday"/>
    <s v="Evening"/>
    <n v="1"/>
    <s v="Clear"/>
    <n v="0.2"/>
    <n v="0.18179999999999999"/>
    <n v="1.8200000000000022E-2"/>
    <x v="22"/>
    <x v="9"/>
    <n v="3"/>
    <n v="141"/>
    <n v="144"/>
    <n v="4.9698132995760007"/>
  </r>
  <r>
    <n v="297"/>
    <d v="2011-01-13T00:00:00"/>
    <n v="2011"/>
    <s v="Jan"/>
    <s v="Q1"/>
    <x v="0"/>
    <n v="0"/>
    <n v="1"/>
    <x v="19"/>
    <x v="0"/>
    <x v="5"/>
    <s v="Weekday"/>
    <s v="Evening"/>
    <n v="1"/>
    <s v="Clear"/>
    <n v="0.16"/>
    <n v="0.1515"/>
    <n v="8.5000000000000075E-3"/>
    <x v="19"/>
    <x v="2"/>
    <n v="1"/>
    <n v="98"/>
    <n v="99"/>
    <n v="4.5951198501345898"/>
  </r>
  <r>
    <n v="298"/>
    <d v="2011-01-13T00:00:00"/>
    <n v="2011"/>
    <s v="Jan"/>
    <s v="Q1"/>
    <x v="0"/>
    <n v="0"/>
    <n v="1"/>
    <x v="20"/>
    <x v="0"/>
    <x v="5"/>
    <s v="Weekday"/>
    <s v="Evening"/>
    <n v="1"/>
    <s v="Clear"/>
    <n v="0.16"/>
    <n v="0.1515"/>
    <n v="8.5000000000000075E-3"/>
    <x v="19"/>
    <x v="6"/>
    <n v="0"/>
    <n v="64"/>
    <n v="64"/>
    <n v="4.1588830833596715"/>
  </r>
  <r>
    <n v="299"/>
    <d v="2011-01-13T00:00:00"/>
    <n v="2011"/>
    <s v="Jan"/>
    <s v="Q1"/>
    <x v="0"/>
    <n v="0"/>
    <n v="1"/>
    <x v="21"/>
    <x v="0"/>
    <x v="5"/>
    <s v="Weekday"/>
    <s v="Evening"/>
    <n v="1"/>
    <s v="Clear"/>
    <n v="0.14000000000000001"/>
    <n v="0.1212"/>
    <n v="1.8800000000000011E-2"/>
    <x v="15"/>
    <x v="4"/>
    <n v="0"/>
    <n v="40"/>
    <n v="40"/>
    <n v="3.6888794541139363"/>
  </r>
  <r>
    <n v="300"/>
    <d v="2011-01-13T00:00:00"/>
    <n v="2011"/>
    <s v="Jan"/>
    <s v="Q1"/>
    <x v="0"/>
    <n v="0"/>
    <n v="1"/>
    <x v="22"/>
    <x v="0"/>
    <x v="5"/>
    <s v="Weekday"/>
    <s v="Evening"/>
    <n v="1"/>
    <s v="Clear"/>
    <n v="0.14000000000000001"/>
    <n v="0.1212"/>
    <n v="1.8800000000000011E-2"/>
    <x v="15"/>
    <x v="9"/>
    <n v="0"/>
    <n v="30"/>
    <n v="30"/>
    <n v="3.4011973816621555"/>
  </r>
  <r>
    <n v="301"/>
    <d v="2011-01-13T00:00:00"/>
    <n v="2011"/>
    <s v="Jan"/>
    <s v="Q1"/>
    <x v="0"/>
    <n v="0"/>
    <n v="1"/>
    <x v="23"/>
    <x v="0"/>
    <x v="5"/>
    <s v="Weekday"/>
    <s v="Evening"/>
    <n v="1"/>
    <s v="Clear"/>
    <n v="0.12"/>
    <n v="0.13639999999999999"/>
    <n v="-1.6399999999999998E-2"/>
    <x v="20"/>
    <x v="5"/>
    <n v="1"/>
    <n v="14"/>
    <n v="15"/>
    <n v="2.7080502011022101"/>
  </r>
  <r>
    <n v="302"/>
    <d v="2011-01-14T00:00:00"/>
    <n v="2011"/>
    <s v="Jan"/>
    <s v="Q1"/>
    <x v="0"/>
    <n v="0"/>
    <n v="1"/>
    <x v="0"/>
    <x v="0"/>
    <x v="6"/>
    <s v="Weekday"/>
    <s v="Night"/>
    <n v="1"/>
    <s v="Clear"/>
    <n v="0.12"/>
    <n v="0.13639999999999999"/>
    <n v="-1.6399999999999998E-2"/>
    <x v="20"/>
    <x v="5"/>
    <n v="0"/>
    <n v="14"/>
    <n v="14"/>
    <n v="2.6390573296152584"/>
  </r>
  <r>
    <n v="303"/>
    <d v="2011-01-14T00:00:00"/>
    <n v="2011"/>
    <s v="Jan"/>
    <s v="Q1"/>
    <x v="0"/>
    <n v="0"/>
    <n v="1"/>
    <x v="1"/>
    <x v="0"/>
    <x v="6"/>
    <s v="Weekday"/>
    <s v="Night"/>
    <n v="1"/>
    <s v="Clear"/>
    <n v="0.1"/>
    <n v="0.1212"/>
    <n v="-2.1199999999999997E-2"/>
    <x v="47"/>
    <x v="8"/>
    <n v="0"/>
    <n v="5"/>
    <n v="5"/>
    <n v="1.6094379124341003"/>
  </r>
  <r>
    <n v="304"/>
    <d v="2011-01-14T00:00:00"/>
    <n v="2011"/>
    <s v="Jan"/>
    <s v="Q1"/>
    <x v="0"/>
    <n v="0"/>
    <n v="1"/>
    <x v="2"/>
    <x v="0"/>
    <x v="6"/>
    <s v="Weekday"/>
    <s v="Night"/>
    <n v="1"/>
    <s v="Clear"/>
    <n v="0.1"/>
    <n v="0.1212"/>
    <n v="-2.1199999999999997E-2"/>
    <x v="47"/>
    <x v="7"/>
    <n v="0"/>
    <n v="1"/>
    <n v="1"/>
    <n v="0"/>
  </r>
  <r>
    <n v="305"/>
    <d v="2011-01-14T00:00:00"/>
    <n v="2011"/>
    <s v="Jan"/>
    <s v="Q1"/>
    <x v="0"/>
    <n v="0"/>
    <n v="1"/>
    <x v="3"/>
    <x v="0"/>
    <x v="6"/>
    <s v="Weekday"/>
    <s v="Night"/>
    <n v="1"/>
    <s v="Clear"/>
    <n v="0.1"/>
    <n v="0.13639999999999999"/>
    <n v="-3.6399999999999988E-2"/>
    <x v="47"/>
    <x v="14"/>
    <n v="0"/>
    <n v="1"/>
    <n v="1"/>
    <n v="0"/>
  </r>
  <r>
    <n v="306"/>
    <d v="2011-01-14T00:00:00"/>
    <n v="2011"/>
    <s v="Jan"/>
    <s v="Q1"/>
    <x v="0"/>
    <n v="0"/>
    <n v="1"/>
    <x v="5"/>
    <x v="0"/>
    <x v="6"/>
    <s v="Weekday"/>
    <s v="Night"/>
    <n v="1"/>
    <s v="Clear"/>
    <n v="0.1"/>
    <n v="0.13639999999999999"/>
    <n v="-3.6399999999999988E-2"/>
    <x v="47"/>
    <x v="1"/>
    <n v="0"/>
    <n v="8"/>
    <n v="8"/>
    <n v="2.0794415416798357"/>
  </r>
  <r>
    <n v="307"/>
    <d v="2011-01-14T00:00:00"/>
    <n v="2011"/>
    <s v="Jan"/>
    <s v="Q1"/>
    <x v="0"/>
    <n v="0"/>
    <n v="1"/>
    <x v="6"/>
    <x v="0"/>
    <x v="6"/>
    <s v="Weekday"/>
    <s v="Morning"/>
    <n v="1"/>
    <s v="Clear"/>
    <n v="0.1"/>
    <n v="0.18179999999999999"/>
    <n v="-8.1799999999999984E-2"/>
    <x v="47"/>
    <x v="0"/>
    <n v="0"/>
    <n v="17"/>
    <n v="17"/>
    <n v="2.8332133440562162"/>
  </r>
  <r>
    <n v="308"/>
    <d v="2011-01-14T00:00:00"/>
    <n v="2011"/>
    <s v="Jan"/>
    <s v="Q1"/>
    <x v="0"/>
    <n v="0"/>
    <n v="1"/>
    <x v="7"/>
    <x v="0"/>
    <x v="6"/>
    <s v="Weekday"/>
    <s v="Morning"/>
    <n v="1"/>
    <s v="Clear"/>
    <n v="0.1"/>
    <n v="0.1212"/>
    <n v="-2.1199999999999997E-2"/>
    <x v="32"/>
    <x v="8"/>
    <n v="0"/>
    <n v="70"/>
    <n v="70"/>
    <n v="4.2484952420493594"/>
  </r>
  <r>
    <n v="309"/>
    <d v="2011-01-14T00:00:00"/>
    <n v="2011"/>
    <s v="Jan"/>
    <s v="Q1"/>
    <x v="0"/>
    <n v="0"/>
    <n v="1"/>
    <x v="8"/>
    <x v="0"/>
    <x v="6"/>
    <s v="Weekday"/>
    <s v="Morning"/>
    <n v="1"/>
    <s v="Clear"/>
    <n v="0.12"/>
    <n v="0.16669999999999999"/>
    <n v="-4.6699999999999992E-2"/>
    <x v="31"/>
    <x v="0"/>
    <n v="2"/>
    <n v="156"/>
    <n v="158"/>
    <n v="5.0625950330269669"/>
  </r>
  <r>
    <n v="310"/>
    <d v="2011-01-14T00:00:00"/>
    <n v="2011"/>
    <s v="Jan"/>
    <s v="Q1"/>
    <x v="0"/>
    <n v="0"/>
    <n v="1"/>
    <x v="9"/>
    <x v="0"/>
    <x v="6"/>
    <s v="Weekday"/>
    <s v="Morning"/>
    <n v="1"/>
    <s v="Clear"/>
    <n v="0.14000000000000001"/>
    <n v="0.1515"/>
    <n v="-1.1499999999999982E-2"/>
    <x v="27"/>
    <x v="7"/>
    <n v="0"/>
    <n v="117"/>
    <n v="117"/>
    <n v="4.7621739347977563"/>
  </r>
  <r>
    <n v="311"/>
    <d v="2011-01-14T00:00:00"/>
    <n v="2011"/>
    <s v="Jan"/>
    <s v="Q1"/>
    <x v="0"/>
    <n v="0"/>
    <n v="1"/>
    <x v="10"/>
    <x v="0"/>
    <x v="6"/>
    <s v="Weekday"/>
    <s v="Morning"/>
    <n v="1"/>
    <s v="Clear"/>
    <n v="0.18"/>
    <n v="0.18179999999999999"/>
    <n v="-1.799999999999996E-3"/>
    <x v="28"/>
    <x v="5"/>
    <n v="4"/>
    <n v="40"/>
    <n v="44"/>
    <n v="3.784189633918261"/>
  </r>
  <r>
    <n v="312"/>
    <d v="2011-01-14T00:00:00"/>
    <n v="2011"/>
    <s v="Jan"/>
    <s v="Q1"/>
    <x v="0"/>
    <n v="0"/>
    <n v="1"/>
    <x v="11"/>
    <x v="0"/>
    <x v="6"/>
    <s v="Weekday"/>
    <s v="Morning"/>
    <n v="1"/>
    <s v="Clear"/>
    <n v="0.18"/>
    <n v="0.16669999999999999"/>
    <n v="1.3300000000000006E-2"/>
    <x v="33"/>
    <x v="3"/>
    <n v="6"/>
    <n v="47"/>
    <n v="53"/>
    <n v="3.970291913552122"/>
  </r>
  <r>
    <n v="313"/>
    <d v="2011-01-14T00:00:00"/>
    <n v="2011"/>
    <s v="Jan"/>
    <s v="Q1"/>
    <x v="0"/>
    <n v="0"/>
    <n v="1"/>
    <x v="12"/>
    <x v="0"/>
    <x v="6"/>
    <s v="Weekday"/>
    <s v="Afternoon"/>
    <n v="1"/>
    <s v="Clear"/>
    <n v="0.2"/>
    <n v="0.19700000000000001"/>
    <n v="3.0000000000000027E-3"/>
    <x v="18"/>
    <x v="2"/>
    <n v="2"/>
    <n v="59"/>
    <n v="61"/>
    <n v="4.1108738641733114"/>
  </r>
  <r>
    <n v="314"/>
    <d v="2011-01-14T00:00:00"/>
    <n v="2011"/>
    <s v="Jan"/>
    <s v="Q1"/>
    <x v="0"/>
    <n v="0"/>
    <n v="1"/>
    <x v="13"/>
    <x v="0"/>
    <x v="6"/>
    <s v="Weekday"/>
    <s v="Afternoon"/>
    <n v="1"/>
    <s v="Clear"/>
    <n v="0.22"/>
    <n v="0.19700000000000001"/>
    <n v="2.2999999999999993E-2"/>
    <x v="38"/>
    <x v="13"/>
    <n v="4"/>
    <n v="73"/>
    <n v="77"/>
    <n v="4.3438054218536841"/>
  </r>
  <r>
    <n v="315"/>
    <d v="2011-01-14T00:00:00"/>
    <n v="2011"/>
    <s v="Jan"/>
    <s v="Q1"/>
    <x v="0"/>
    <n v="0"/>
    <n v="1"/>
    <x v="14"/>
    <x v="0"/>
    <x v="6"/>
    <s v="Weekday"/>
    <s v="Afternoon"/>
    <n v="1"/>
    <s v="Clear"/>
    <n v="0.22"/>
    <n v="0.21210000000000001"/>
    <n v="7.8999999999999904E-3"/>
    <x v="48"/>
    <x v="3"/>
    <n v="5"/>
    <n v="59"/>
    <n v="64"/>
    <n v="4.1588830833596715"/>
  </r>
  <r>
    <n v="316"/>
    <d v="2011-01-14T00:00:00"/>
    <n v="2011"/>
    <s v="Jan"/>
    <s v="Q1"/>
    <x v="0"/>
    <n v="0"/>
    <n v="1"/>
    <x v="15"/>
    <x v="0"/>
    <x v="6"/>
    <s v="Weekday"/>
    <s v="Afternoon"/>
    <n v="1"/>
    <s v="Clear"/>
    <n v="0.24"/>
    <n v="0.2424"/>
    <n v="-2.4000000000000132E-3"/>
    <x v="41"/>
    <x v="8"/>
    <n v="9"/>
    <n v="59"/>
    <n v="68"/>
    <n v="4.219507705176107"/>
  </r>
  <r>
    <n v="317"/>
    <d v="2011-01-14T00:00:00"/>
    <n v="2011"/>
    <s v="Jan"/>
    <s v="Q1"/>
    <x v="0"/>
    <n v="0"/>
    <n v="1"/>
    <x v="16"/>
    <x v="0"/>
    <x v="6"/>
    <s v="Weekday"/>
    <s v="Afternoon"/>
    <n v="1"/>
    <s v="Clear"/>
    <n v="0.22"/>
    <n v="0.2424"/>
    <n v="-2.2400000000000003E-2"/>
    <x v="48"/>
    <x v="14"/>
    <n v="3"/>
    <n v="87"/>
    <n v="90"/>
    <n v="4.499809670330265"/>
  </r>
  <r>
    <n v="318"/>
    <d v="2011-01-14T00:00:00"/>
    <n v="2011"/>
    <s v="Jan"/>
    <s v="Q1"/>
    <x v="0"/>
    <n v="0"/>
    <n v="1"/>
    <x v="17"/>
    <x v="0"/>
    <x v="6"/>
    <s v="Weekday"/>
    <s v="Afternoon"/>
    <n v="1"/>
    <s v="Clear"/>
    <n v="0.22"/>
    <n v="0.2273"/>
    <n v="-7.3000000000000009E-3"/>
    <x v="48"/>
    <x v="8"/>
    <n v="4"/>
    <n v="155"/>
    <n v="159"/>
    <n v="5.0689042022202315"/>
  </r>
  <r>
    <n v="319"/>
    <d v="2011-01-14T00:00:00"/>
    <n v="2011"/>
    <s v="Jan"/>
    <s v="Q1"/>
    <x v="0"/>
    <n v="0"/>
    <n v="1"/>
    <x v="18"/>
    <x v="0"/>
    <x v="6"/>
    <s v="Weekday"/>
    <s v="Evening"/>
    <n v="1"/>
    <s v="Clear"/>
    <n v="0.2"/>
    <n v="0.2576"/>
    <n v="-5.7599999999999985E-2"/>
    <x v="19"/>
    <x v="0"/>
    <n v="5"/>
    <n v="134"/>
    <n v="139"/>
    <n v="4.9344739331306915"/>
  </r>
  <r>
    <n v="320"/>
    <d v="2011-01-14T00:00:00"/>
    <n v="2011"/>
    <s v="Jan"/>
    <s v="Q1"/>
    <x v="0"/>
    <n v="0"/>
    <n v="1"/>
    <x v="19"/>
    <x v="0"/>
    <x v="6"/>
    <s v="Weekday"/>
    <s v="Evening"/>
    <n v="1"/>
    <s v="Clear"/>
    <n v="0.16"/>
    <n v="0.19700000000000001"/>
    <n v="-3.7000000000000005E-2"/>
    <x v="29"/>
    <x v="1"/>
    <n v="3"/>
    <n v="89"/>
    <n v="92"/>
    <n v="4.5217885770490405"/>
  </r>
  <r>
    <n v="321"/>
    <d v="2011-01-14T00:00:00"/>
    <n v="2011"/>
    <s v="Jan"/>
    <s v="Q1"/>
    <x v="0"/>
    <n v="0"/>
    <n v="1"/>
    <x v="20"/>
    <x v="0"/>
    <x v="6"/>
    <s v="Weekday"/>
    <s v="Evening"/>
    <n v="1"/>
    <s v="Clear"/>
    <n v="0.18"/>
    <n v="0.2424"/>
    <n v="-6.2400000000000011E-2"/>
    <x v="29"/>
    <x v="0"/>
    <n v="0"/>
    <n v="68"/>
    <n v="68"/>
    <n v="4.219507705176107"/>
  </r>
  <r>
    <n v="322"/>
    <d v="2011-01-14T00:00:00"/>
    <n v="2011"/>
    <s v="Jan"/>
    <s v="Q1"/>
    <x v="0"/>
    <n v="0"/>
    <n v="1"/>
    <x v="21"/>
    <x v="0"/>
    <x v="6"/>
    <s v="Weekday"/>
    <s v="Evening"/>
    <n v="1"/>
    <s v="Clear"/>
    <n v="0.16"/>
    <n v="0.2273"/>
    <n v="-6.7299999999999999E-2"/>
    <x v="27"/>
    <x v="0"/>
    <n v="4"/>
    <n v="48"/>
    <n v="52"/>
    <n v="3.9512437185814275"/>
  </r>
  <r>
    <n v="323"/>
    <d v="2011-01-14T00:00:00"/>
    <n v="2011"/>
    <s v="Jan"/>
    <s v="Q1"/>
    <x v="0"/>
    <n v="0"/>
    <n v="1"/>
    <x v="22"/>
    <x v="0"/>
    <x v="6"/>
    <s v="Weekday"/>
    <s v="Evening"/>
    <n v="2"/>
    <s v="Cloudy"/>
    <n v="0.16"/>
    <n v="0.2273"/>
    <n v="-6.7299999999999999E-2"/>
    <x v="27"/>
    <x v="0"/>
    <n v="2"/>
    <n v="34"/>
    <n v="36"/>
    <n v="3.5835189384561099"/>
  </r>
  <r>
    <n v="324"/>
    <d v="2011-01-14T00:00:00"/>
    <n v="2011"/>
    <s v="Jan"/>
    <s v="Q1"/>
    <x v="0"/>
    <n v="0"/>
    <n v="1"/>
    <x v="23"/>
    <x v="0"/>
    <x v="6"/>
    <s v="Weekday"/>
    <s v="Evening"/>
    <n v="2"/>
    <s v="Cloudy"/>
    <n v="0.18"/>
    <n v="0.2424"/>
    <n v="-6.2400000000000011E-2"/>
    <x v="28"/>
    <x v="0"/>
    <n v="1"/>
    <n v="26"/>
    <n v="27"/>
    <n v="3.2958368660043291"/>
  </r>
  <r>
    <n v="325"/>
    <d v="2011-01-15T00:00:00"/>
    <n v="2011"/>
    <s v="Jan"/>
    <s v="Q1"/>
    <x v="0"/>
    <n v="0"/>
    <n v="1"/>
    <x v="0"/>
    <x v="0"/>
    <x v="0"/>
    <s v="Weekend"/>
    <s v="Night"/>
    <n v="1"/>
    <s v="Clear"/>
    <n v="0.18"/>
    <n v="0.2424"/>
    <n v="-6.2400000000000011E-2"/>
    <x v="28"/>
    <x v="0"/>
    <n v="3"/>
    <n v="25"/>
    <n v="28"/>
    <n v="3.3322045101752038"/>
  </r>
  <r>
    <n v="326"/>
    <d v="2011-01-15T00:00:00"/>
    <n v="2011"/>
    <s v="Jan"/>
    <s v="Q1"/>
    <x v="0"/>
    <n v="0"/>
    <n v="1"/>
    <x v="1"/>
    <x v="0"/>
    <x v="0"/>
    <s v="Weekend"/>
    <s v="Night"/>
    <n v="2"/>
    <s v="Cloudy"/>
    <n v="0.16"/>
    <n v="0.19700000000000001"/>
    <n v="-3.7000000000000005E-2"/>
    <x v="29"/>
    <x v="1"/>
    <n v="2"/>
    <n v="18"/>
    <n v="20"/>
    <n v="2.9957322735539909"/>
  </r>
  <r>
    <n v="327"/>
    <d v="2011-01-15T00:00:00"/>
    <n v="2011"/>
    <s v="Jan"/>
    <s v="Q1"/>
    <x v="0"/>
    <n v="0"/>
    <n v="1"/>
    <x v="2"/>
    <x v="0"/>
    <x v="0"/>
    <s v="Weekend"/>
    <s v="Night"/>
    <n v="2"/>
    <s v="Cloudy"/>
    <n v="0.16"/>
    <n v="0.19700000000000001"/>
    <n v="-3.7000000000000005E-2"/>
    <x v="29"/>
    <x v="1"/>
    <n v="0"/>
    <n v="12"/>
    <n v="12"/>
    <n v="2.4849066497880004"/>
  </r>
  <r>
    <n v="328"/>
    <d v="2011-01-15T00:00:00"/>
    <n v="2011"/>
    <s v="Jan"/>
    <s v="Q1"/>
    <x v="0"/>
    <n v="0"/>
    <n v="1"/>
    <x v="3"/>
    <x v="0"/>
    <x v="0"/>
    <s v="Weekend"/>
    <s v="Night"/>
    <n v="2"/>
    <s v="Cloudy"/>
    <n v="0.16"/>
    <n v="0.2273"/>
    <n v="-6.7299999999999999E-2"/>
    <x v="29"/>
    <x v="0"/>
    <n v="1"/>
    <n v="7"/>
    <n v="8"/>
    <n v="2.0794415416798357"/>
  </r>
  <r>
    <n v="329"/>
    <d v="2011-01-15T00:00:00"/>
    <n v="2011"/>
    <s v="Jan"/>
    <s v="Q1"/>
    <x v="0"/>
    <n v="0"/>
    <n v="1"/>
    <x v="4"/>
    <x v="0"/>
    <x v="0"/>
    <s v="Weekend"/>
    <s v="Night"/>
    <n v="2"/>
    <s v="Cloudy"/>
    <n v="0.16"/>
    <n v="0.2273"/>
    <n v="-6.7299999999999999E-2"/>
    <x v="29"/>
    <x v="0"/>
    <n v="0"/>
    <n v="5"/>
    <n v="5"/>
    <n v="1.6094379124341003"/>
  </r>
  <r>
    <n v="330"/>
    <d v="2011-01-15T00:00:00"/>
    <n v="2011"/>
    <s v="Jan"/>
    <s v="Q1"/>
    <x v="0"/>
    <n v="0"/>
    <n v="1"/>
    <x v="5"/>
    <x v="0"/>
    <x v="0"/>
    <s v="Weekend"/>
    <s v="Night"/>
    <n v="1"/>
    <s v="Clear"/>
    <n v="0.16"/>
    <n v="0.2273"/>
    <n v="-6.7299999999999999E-2"/>
    <x v="29"/>
    <x v="0"/>
    <n v="0"/>
    <n v="1"/>
    <n v="1"/>
    <n v="0"/>
  </r>
  <r>
    <n v="331"/>
    <d v="2011-01-15T00:00:00"/>
    <n v="2011"/>
    <s v="Jan"/>
    <s v="Q1"/>
    <x v="0"/>
    <n v="0"/>
    <n v="1"/>
    <x v="6"/>
    <x v="0"/>
    <x v="0"/>
    <s v="Weekend"/>
    <s v="Morning"/>
    <n v="1"/>
    <s v="Clear"/>
    <n v="0.14000000000000001"/>
    <n v="0.16669999999999999"/>
    <n v="-2.6699999999999974E-2"/>
    <x v="30"/>
    <x v="14"/>
    <n v="1"/>
    <n v="2"/>
    <n v="3"/>
    <n v="1.0986122886681098"/>
  </r>
  <r>
    <n v="332"/>
    <d v="2011-01-15T00:00:00"/>
    <n v="2011"/>
    <s v="Jan"/>
    <s v="Q1"/>
    <x v="0"/>
    <n v="0"/>
    <n v="1"/>
    <x v="7"/>
    <x v="0"/>
    <x v="0"/>
    <s v="Weekend"/>
    <s v="Morning"/>
    <n v="1"/>
    <s v="Clear"/>
    <n v="0.14000000000000001"/>
    <n v="0.21210000000000001"/>
    <n v="-7.2099999999999997E-2"/>
    <x v="30"/>
    <x v="0"/>
    <n v="1"/>
    <n v="9"/>
    <n v="10"/>
    <n v="2.3025850929940459"/>
  </r>
  <r>
    <n v="333"/>
    <d v="2011-01-15T00:00:00"/>
    <n v="2011"/>
    <s v="Jan"/>
    <s v="Q1"/>
    <x v="0"/>
    <n v="0"/>
    <n v="1"/>
    <x v="8"/>
    <x v="0"/>
    <x v="0"/>
    <s v="Weekend"/>
    <s v="Morning"/>
    <n v="1"/>
    <s v="Clear"/>
    <n v="0.14000000000000001"/>
    <n v="0.1515"/>
    <n v="-1.1499999999999982E-2"/>
    <x v="30"/>
    <x v="7"/>
    <n v="1"/>
    <n v="22"/>
    <n v="23"/>
    <n v="3.1354942159291497"/>
  </r>
  <r>
    <n v="334"/>
    <d v="2011-01-15T00:00:00"/>
    <n v="2011"/>
    <s v="Jan"/>
    <s v="Q1"/>
    <x v="0"/>
    <n v="0"/>
    <n v="1"/>
    <x v="9"/>
    <x v="0"/>
    <x v="0"/>
    <s v="Weekend"/>
    <s v="Morning"/>
    <n v="1"/>
    <s v="Clear"/>
    <n v="0.16"/>
    <n v="0.18179999999999999"/>
    <n v="-2.1799999999999986E-2"/>
    <x v="26"/>
    <x v="7"/>
    <n v="2"/>
    <n v="31"/>
    <n v="33"/>
    <n v="3.4965075614664802"/>
  </r>
  <r>
    <n v="335"/>
    <d v="2011-01-15T00:00:00"/>
    <n v="2011"/>
    <s v="Jan"/>
    <s v="Q1"/>
    <x v="0"/>
    <n v="0"/>
    <n v="1"/>
    <x v="10"/>
    <x v="0"/>
    <x v="0"/>
    <s v="Weekend"/>
    <s v="Morning"/>
    <n v="1"/>
    <s v="Clear"/>
    <n v="0.18"/>
    <n v="0.19700000000000001"/>
    <n v="-1.7000000000000015E-2"/>
    <x v="29"/>
    <x v="8"/>
    <n v="2"/>
    <n v="57"/>
    <n v="59"/>
    <n v="4.0775374439057197"/>
  </r>
  <r>
    <n v="336"/>
    <d v="2011-01-15T00:00:00"/>
    <n v="2011"/>
    <s v="Jan"/>
    <s v="Q1"/>
    <x v="0"/>
    <n v="0"/>
    <n v="1"/>
    <x v="11"/>
    <x v="0"/>
    <x v="0"/>
    <s v="Weekend"/>
    <s v="Morning"/>
    <n v="1"/>
    <s v="Clear"/>
    <n v="0.2"/>
    <n v="0.19700000000000001"/>
    <n v="3.0000000000000027E-3"/>
    <x v="28"/>
    <x v="6"/>
    <n v="18"/>
    <n v="54"/>
    <n v="72"/>
    <n v="4.2766661190160553"/>
  </r>
  <r>
    <n v="337"/>
    <d v="2011-01-15T00:00:00"/>
    <n v="2011"/>
    <s v="Jan"/>
    <s v="Q1"/>
    <x v="0"/>
    <n v="0"/>
    <n v="1"/>
    <x v="12"/>
    <x v="0"/>
    <x v="0"/>
    <s v="Weekend"/>
    <s v="Afternoon"/>
    <n v="1"/>
    <s v="Clear"/>
    <n v="0.24"/>
    <n v="0.2273"/>
    <n v="1.2699999999999989E-2"/>
    <x v="37"/>
    <x v="6"/>
    <n v="15"/>
    <n v="74"/>
    <n v="89"/>
    <n v="4.4886363697321396"/>
  </r>
  <r>
    <n v="338"/>
    <d v="2011-01-15T00:00:00"/>
    <n v="2011"/>
    <s v="Jan"/>
    <s v="Q1"/>
    <x v="0"/>
    <n v="0"/>
    <n v="1"/>
    <x v="13"/>
    <x v="0"/>
    <x v="0"/>
    <s v="Weekend"/>
    <s v="Afternoon"/>
    <n v="1"/>
    <s v="Clear"/>
    <n v="0.28000000000000003"/>
    <n v="0.2576"/>
    <n v="2.2400000000000031E-2"/>
    <x v="41"/>
    <x v="4"/>
    <n v="21"/>
    <n v="80"/>
    <n v="101"/>
    <n v="4.6151205168412597"/>
  </r>
  <r>
    <n v="339"/>
    <d v="2011-01-15T00:00:00"/>
    <n v="2011"/>
    <s v="Jan"/>
    <s v="Q1"/>
    <x v="0"/>
    <n v="0"/>
    <n v="1"/>
    <x v="14"/>
    <x v="0"/>
    <x v="0"/>
    <s v="Weekend"/>
    <s v="Afternoon"/>
    <n v="1"/>
    <s v="Clear"/>
    <n v="0.3"/>
    <n v="0.28789999999999999"/>
    <n v="1.21E-2"/>
    <x v="17"/>
    <x v="3"/>
    <n v="26"/>
    <n v="92"/>
    <n v="118"/>
    <n v="4.7706846244656651"/>
  </r>
  <r>
    <n v="340"/>
    <d v="2011-01-15T00:00:00"/>
    <n v="2011"/>
    <s v="Jan"/>
    <s v="Q1"/>
    <x v="0"/>
    <n v="0"/>
    <n v="1"/>
    <x v="15"/>
    <x v="0"/>
    <x v="0"/>
    <s v="Weekend"/>
    <s v="Afternoon"/>
    <n v="2"/>
    <s v="Cloudy"/>
    <n v="0.32"/>
    <n v="0.31819999999999998"/>
    <n v="1.8000000000000238E-3"/>
    <x v="42"/>
    <x v="5"/>
    <n v="21"/>
    <n v="108"/>
    <n v="129"/>
    <n v="4.8598124043616719"/>
  </r>
  <r>
    <n v="341"/>
    <d v="2011-01-15T00:00:00"/>
    <n v="2011"/>
    <s v="Jan"/>
    <s v="Q1"/>
    <x v="0"/>
    <n v="0"/>
    <n v="1"/>
    <x v="16"/>
    <x v="0"/>
    <x v="0"/>
    <s v="Weekend"/>
    <s v="Afternoon"/>
    <n v="2"/>
    <s v="Cloudy"/>
    <n v="0.34"/>
    <n v="0.33329999999999999"/>
    <n v="6.7000000000000393E-3"/>
    <x v="46"/>
    <x v="5"/>
    <n v="33"/>
    <n v="95"/>
    <n v="128"/>
    <n v="4.8520302639196169"/>
  </r>
  <r>
    <n v="342"/>
    <d v="2011-01-15T00:00:00"/>
    <n v="2011"/>
    <s v="Jan"/>
    <s v="Q1"/>
    <x v="0"/>
    <n v="0"/>
    <n v="1"/>
    <x v="17"/>
    <x v="0"/>
    <x v="0"/>
    <s v="Weekend"/>
    <s v="Afternoon"/>
    <n v="2"/>
    <s v="Cloudy"/>
    <n v="0.32"/>
    <n v="0.30299999999999999"/>
    <n v="1.7000000000000015E-2"/>
    <x v="42"/>
    <x v="3"/>
    <n v="29"/>
    <n v="54"/>
    <n v="83"/>
    <n v="4.4188406077965983"/>
  </r>
  <r>
    <n v="343"/>
    <d v="2011-01-15T00:00:00"/>
    <n v="2011"/>
    <s v="Jan"/>
    <s v="Q1"/>
    <x v="0"/>
    <n v="0"/>
    <n v="1"/>
    <x v="18"/>
    <x v="0"/>
    <x v="0"/>
    <s v="Weekend"/>
    <s v="Evening"/>
    <n v="2"/>
    <s v="Cloudy"/>
    <n v="0.3"/>
    <n v="0.28789999999999999"/>
    <n v="1.21E-2"/>
    <x v="49"/>
    <x v="2"/>
    <n v="15"/>
    <n v="69"/>
    <n v="84"/>
    <n v="4.4308167988433134"/>
  </r>
  <r>
    <n v="344"/>
    <d v="2011-01-15T00:00:00"/>
    <n v="2011"/>
    <s v="Jan"/>
    <s v="Q1"/>
    <x v="0"/>
    <n v="0"/>
    <n v="1"/>
    <x v="19"/>
    <x v="0"/>
    <x v="0"/>
    <s v="Weekend"/>
    <s v="Evening"/>
    <n v="2"/>
    <s v="Cloudy"/>
    <n v="0.32"/>
    <n v="0.30299999999999999"/>
    <n v="1.7000000000000015E-2"/>
    <x v="17"/>
    <x v="2"/>
    <n v="14"/>
    <n v="60"/>
    <n v="74"/>
    <n v="4.3040650932041702"/>
  </r>
  <r>
    <n v="345"/>
    <d v="2011-01-15T00:00:00"/>
    <n v="2011"/>
    <s v="Jan"/>
    <s v="Q1"/>
    <x v="0"/>
    <n v="0"/>
    <n v="1"/>
    <x v="20"/>
    <x v="0"/>
    <x v="0"/>
    <s v="Weekend"/>
    <s v="Evening"/>
    <n v="2"/>
    <s v="Cloudy"/>
    <n v="0.32"/>
    <n v="0.30299999999999999"/>
    <n v="1.7000000000000015E-2"/>
    <x v="17"/>
    <x v="2"/>
    <n v="6"/>
    <n v="35"/>
    <n v="41"/>
    <n v="3.713572066704308"/>
  </r>
  <r>
    <n v="346"/>
    <d v="2011-01-15T00:00:00"/>
    <n v="2011"/>
    <s v="Jan"/>
    <s v="Q1"/>
    <x v="0"/>
    <n v="0"/>
    <n v="1"/>
    <x v="21"/>
    <x v="0"/>
    <x v="0"/>
    <s v="Weekend"/>
    <s v="Evening"/>
    <n v="2"/>
    <s v="Cloudy"/>
    <n v="0.32"/>
    <n v="0.30299999999999999"/>
    <n v="1.7000000000000015E-2"/>
    <x v="17"/>
    <x v="6"/>
    <n v="6"/>
    <n v="51"/>
    <n v="57"/>
    <n v="4.0430512678345503"/>
  </r>
  <r>
    <n v="347"/>
    <d v="2011-01-15T00:00:00"/>
    <n v="2011"/>
    <s v="Jan"/>
    <s v="Q1"/>
    <x v="0"/>
    <n v="0"/>
    <n v="1"/>
    <x v="22"/>
    <x v="0"/>
    <x v="0"/>
    <s v="Weekend"/>
    <s v="Evening"/>
    <n v="2"/>
    <s v="Cloudy"/>
    <n v="0.3"/>
    <n v="0.31819999999999998"/>
    <n v="-1.8199999999999994E-2"/>
    <x v="16"/>
    <x v="14"/>
    <n v="0"/>
    <n v="26"/>
    <n v="26"/>
    <n v="3.2580965380214821"/>
  </r>
  <r>
    <n v="348"/>
    <d v="2011-01-15T00:00:00"/>
    <n v="2011"/>
    <s v="Jan"/>
    <s v="Q1"/>
    <x v="0"/>
    <n v="0"/>
    <n v="1"/>
    <x v="23"/>
    <x v="0"/>
    <x v="0"/>
    <s v="Weekend"/>
    <s v="Evening"/>
    <n v="1"/>
    <s v="Clear"/>
    <n v="0.3"/>
    <n v="0.28789999999999999"/>
    <n v="1.21E-2"/>
    <x v="49"/>
    <x v="3"/>
    <n v="5"/>
    <n v="39"/>
    <n v="44"/>
    <n v="3.784189633918261"/>
  </r>
  <r>
    <n v="349"/>
    <d v="2011-01-16T00:00:00"/>
    <n v="2011"/>
    <s v="Jan"/>
    <s v="Q1"/>
    <x v="0"/>
    <n v="0"/>
    <n v="1"/>
    <x v="0"/>
    <x v="0"/>
    <x v="1"/>
    <s v="Weekend"/>
    <s v="Night"/>
    <n v="1"/>
    <s v="Clear"/>
    <n v="0.26"/>
    <n v="0.30299999999999999"/>
    <n v="-4.2999999999999983E-2"/>
    <x v="34"/>
    <x v="0"/>
    <n v="6"/>
    <n v="33"/>
    <n v="39"/>
    <n v="3.6635616461296463"/>
  </r>
  <r>
    <n v="350"/>
    <d v="2011-01-16T00:00:00"/>
    <n v="2011"/>
    <s v="Jan"/>
    <s v="Q1"/>
    <x v="0"/>
    <n v="0"/>
    <n v="1"/>
    <x v="1"/>
    <x v="0"/>
    <x v="1"/>
    <s v="Weekend"/>
    <s v="Night"/>
    <n v="1"/>
    <s v="Clear"/>
    <n v="0.26"/>
    <n v="0.2727"/>
    <n v="-1.2699999999999989E-2"/>
    <x v="34"/>
    <x v="7"/>
    <n v="4"/>
    <n v="19"/>
    <n v="23"/>
    <n v="3.1354942159291497"/>
  </r>
  <r>
    <n v="351"/>
    <d v="2011-01-16T00:00:00"/>
    <n v="2011"/>
    <s v="Jan"/>
    <s v="Q1"/>
    <x v="0"/>
    <n v="0"/>
    <n v="1"/>
    <x v="2"/>
    <x v="0"/>
    <x v="1"/>
    <s v="Weekend"/>
    <s v="Night"/>
    <n v="1"/>
    <s v="Clear"/>
    <n v="0.26"/>
    <n v="0.28789999999999999"/>
    <n v="-2.789999999999998E-2"/>
    <x v="34"/>
    <x v="1"/>
    <n v="3"/>
    <n v="13"/>
    <n v="16"/>
    <n v="2.7725887222397811"/>
  </r>
  <r>
    <n v="352"/>
    <d v="2011-01-16T00:00:00"/>
    <n v="2011"/>
    <s v="Jan"/>
    <s v="Q1"/>
    <x v="0"/>
    <n v="0"/>
    <n v="1"/>
    <x v="3"/>
    <x v="0"/>
    <x v="1"/>
    <s v="Weekend"/>
    <s v="Night"/>
    <n v="1"/>
    <s v="Clear"/>
    <n v="0.22"/>
    <n v="0.2727"/>
    <n v="-5.2699999999999997E-2"/>
    <x v="27"/>
    <x v="0"/>
    <n v="9"/>
    <n v="6"/>
    <n v="15"/>
    <n v="2.7080502011022101"/>
  </r>
  <r>
    <n v="353"/>
    <d v="2011-01-16T00:00:00"/>
    <n v="2011"/>
    <s v="Jan"/>
    <s v="Q1"/>
    <x v="0"/>
    <n v="0"/>
    <n v="1"/>
    <x v="4"/>
    <x v="0"/>
    <x v="1"/>
    <s v="Weekend"/>
    <s v="Night"/>
    <n v="1"/>
    <s v="Clear"/>
    <n v="0.26"/>
    <n v="0.2576"/>
    <n v="2.4000000000000132E-3"/>
    <x v="34"/>
    <x v="8"/>
    <n v="0"/>
    <n v="1"/>
    <n v="1"/>
    <n v="0"/>
  </r>
  <r>
    <n v="354"/>
    <d v="2011-01-16T00:00:00"/>
    <n v="2011"/>
    <s v="Jan"/>
    <s v="Q1"/>
    <x v="0"/>
    <n v="0"/>
    <n v="1"/>
    <x v="5"/>
    <x v="0"/>
    <x v="1"/>
    <s v="Weekend"/>
    <s v="Night"/>
    <n v="2"/>
    <s v="Cloudy"/>
    <n v="0.26"/>
    <n v="0.2576"/>
    <n v="2.4000000000000132E-3"/>
    <x v="34"/>
    <x v="8"/>
    <n v="1"/>
    <n v="1"/>
    <n v="2"/>
    <n v="0.69314718055994529"/>
  </r>
  <r>
    <n v="355"/>
    <d v="2011-01-16T00:00:00"/>
    <n v="2011"/>
    <s v="Jan"/>
    <s v="Q1"/>
    <x v="0"/>
    <n v="0"/>
    <n v="1"/>
    <x v="6"/>
    <x v="0"/>
    <x v="1"/>
    <s v="Weekend"/>
    <s v="Morning"/>
    <n v="2"/>
    <s v="Cloudy"/>
    <n v="0.26"/>
    <n v="0.2576"/>
    <n v="2.4000000000000132E-3"/>
    <x v="34"/>
    <x v="8"/>
    <n v="0"/>
    <n v="1"/>
    <n v="1"/>
    <n v="0"/>
  </r>
  <r>
    <n v="356"/>
    <d v="2011-01-16T00:00:00"/>
    <n v="2011"/>
    <s v="Jan"/>
    <s v="Q1"/>
    <x v="0"/>
    <n v="0"/>
    <n v="1"/>
    <x v="7"/>
    <x v="0"/>
    <x v="1"/>
    <s v="Weekend"/>
    <s v="Morning"/>
    <n v="2"/>
    <s v="Cloudy"/>
    <n v="0.24"/>
    <n v="0.21210000000000001"/>
    <n v="2.789999999999998E-2"/>
    <x v="34"/>
    <x v="4"/>
    <n v="0"/>
    <n v="3"/>
    <n v="3"/>
    <n v="1.0986122886681098"/>
  </r>
  <r>
    <n v="357"/>
    <d v="2011-01-16T00:00:00"/>
    <n v="2011"/>
    <s v="Jan"/>
    <s v="Q1"/>
    <x v="0"/>
    <n v="0"/>
    <n v="1"/>
    <x v="8"/>
    <x v="0"/>
    <x v="1"/>
    <s v="Weekend"/>
    <s v="Morning"/>
    <n v="1"/>
    <s v="Clear"/>
    <n v="0.22"/>
    <n v="0.21210000000000001"/>
    <n v="7.8999999999999904E-3"/>
    <x v="28"/>
    <x v="3"/>
    <n v="0"/>
    <n v="18"/>
    <n v="18"/>
    <n v="2.8903717578961645"/>
  </r>
  <r>
    <n v="358"/>
    <d v="2011-01-16T00:00:00"/>
    <n v="2011"/>
    <s v="Jan"/>
    <s v="Q1"/>
    <x v="0"/>
    <n v="0"/>
    <n v="1"/>
    <x v="9"/>
    <x v="0"/>
    <x v="1"/>
    <s v="Weekend"/>
    <s v="Morning"/>
    <n v="1"/>
    <s v="Clear"/>
    <n v="0.22"/>
    <n v="0.21210000000000001"/>
    <n v="7.8999999999999904E-3"/>
    <x v="33"/>
    <x v="2"/>
    <n v="3"/>
    <n v="29"/>
    <n v="32"/>
    <n v="3.4657359027997265"/>
  </r>
  <r>
    <n v="359"/>
    <d v="2011-01-16T00:00:00"/>
    <n v="2011"/>
    <s v="Jan"/>
    <s v="Q1"/>
    <x v="0"/>
    <n v="0"/>
    <n v="1"/>
    <x v="10"/>
    <x v="0"/>
    <x v="1"/>
    <s v="Weekend"/>
    <s v="Morning"/>
    <n v="1"/>
    <s v="Clear"/>
    <n v="0.22"/>
    <n v="0.21210000000000001"/>
    <n v="7.8999999999999904E-3"/>
    <x v="33"/>
    <x v="3"/>
    <n v="8"/>
    <n v="71"/>
    <n v="79"/>
    <n v="4.3694478524670215"/>
  </r>
  <r>
    <n v="360"/>
    <d v="2011-01-16T00:00:00"/>
    <n v="2011"/>
    <s v="Jan"/>
    <s v="Q1"/>
    <x v="0"/>
    <n v="0"/>
    <n v="1"/>
    <x v="11"/>
    <x v="0"/>
    <x v="1"/>
    <s v="Weekend"/>
    <s v="Morning"/>
    <n v="1"/>
    <s v="Clear"/>
    <n v="0.24"/>
    <n v="0.2273"/>
    <n v="1.2699999999999989E-2"/>
    <x v="18"/>
    <x v="2"/>
    <n v="23"/>
    <n v="70"/>
    <n v="93"/>
    <n v="4.5325994931532563"/>
  </r>
  <r>
    <n v="361"/>
    <d v="2011-01-16T00:00:00"/>
    <n v="2011"/>
    <s v="Jan"/>
    <s v="Q1"/>
    <x v="0"/>
    <n v="0"/>
    <n v="1"/>
    <x v="12"/>
    <x v="0"/>
    <x v="1"/>
    <s v="Weekend"/>
    <s v="Afternoon"/>
    <n v="1"/>
    <s v="Clear"/>
    <n v="0.24"/>
    <n v="0.21210000000000001"/>
    <n v="2.789999999999998E-2"/>
    <x v="48"/>
    <x v="3"/>
    <n v="29"/>
    <n v="75"/>
    <n v="104"/>
    <n v="4.6443908991413725"/>
  </r>
  <r>
    <n v="362"/>
    <d v="2011-01-16T00:00:00"/>
    <n v="2011"/>
    <s v="Jan"/>
    <s v="Q1"/>
    <x v="0"/>
    <n v="0"/>
    <n v="1"/>
    <x v="13"/>
    <x v="0"/>
    <x v="1"/>
    <s v="Weekend"/>
    <s v="Afternoon"/>
    <n v="1"/>
    <s v="Clear"/>
    <n v="0.26"/>
    <n v="0.2273"/>
    <n v="3.2700000000000007E-2"/>
    <x v="23"/>
    <x v="4"/>
    <n v="23"/>
    <n v="95"/>
    <n v="118"/>
    <n v="4.7706846244656651"/>
  </r>
  <r>
    <n v="363"/>
    <d v="2011-01-16T00:00:00"/>
    <n v="2011"/>
    <s v="Jan"/>
    <s v="Q1"/>
    <x v="0"/>
    <n v="0"/>
    <n v="1"/>
    <x v="14"/>
    <x v="0"/>
    <x v="1"/>
    <s v="Weekend"/>
    <s v="Afternoon"/>
    <n v="1"/>
    <s v="Clear"/>
    <n v="0.28000000000000003"/>
    <n v="0.2727"/>
    <n v="7.3000000000000287E-3"/>
    <x v="42"/>
    <x v="2"/>
    <n v="22"/>
    <n v="69"/>
    <n v="91"/>
    <n v="4.5108595065168497"/>
  </r>
  <r>
    <n v="364"/>
    <d v="2011-01-16T00:00:00"/>
    <n v="2011"/>
    <s v="Jan"/>
    <s v="Q1"/>
    <x v="0"/>
    <n v="0"/>
    <n v="1"/>
    <x v="15"/>
    <x v="0"/>
    <x v="1"/>
    <s v="Weekend"/>
    <s v="Afternoon"/>
    <n v="1"/>
    <s v="Clear"/>
    <n v="0.26"/>
    <n v="0.2424"/>
    <n v="1.7600000000000005E-2"/>
    <x v="41"/>
    <x v="2"/>
    <n v="35"/>
    <n v="78"/>
    <n v="113"/>
    <n v="4.7273878187123408"/>
  </r>
  <r>
    <n v="365"/>
    <d v="2011-01-16T00:00:00"/>
    <n v="2011"/>
    <s v="Jan"/>
    <s v="Q1"/>
    <x v="0"/>
    <n v="0"/>
    <n v="1"/>
    <x v="16"/>
    <x v="0"/>
    <x v="1"/>
    <s v="Weekend"/>
    <s v="Afternoon"/>
    <n v="1"/>
    <s v="Clear"/>
    <n v="0.24"/>
    <n v="0.2273"/>
    <n v="1.2699999999999989E-2"/>
    <x v="41"/>
    <x v="6"/>
    <n v="22"/>
    <n v="77"/>
    <n v="99"/>
    <n v="4.5951198501345898"/>
  </r>
  <r>
    <n v="366"/>
    <d v="2011-01-16T00:00:00"/>
    <n v="2011"/>
    <s v="Jan"/>
    <s v="Q1"/>
    <x v="0"/>
    <n v="0"/>
    <n v="1"/>
    <x v="17"/>
    <x v="0"/>
    <x v="1"/>
    <s v="Weekend"/>
    <s v="Afternoon"/>
    <n v="1"/>
    <s v="Clear"/>
    <n v="0.22"/>
    <n v="0.21210000000000001"/>
    <n v="7.8999999999999904E-3"/>
    <x v="38"/>
    <x v="2"/>
    <n v="23"/>
    <n v="82"/>
    <n v="105"/>
    <n v="4.6539603501575231"/>
  </r>
  <r>
    <n v="367"/>
    <d v="2011-01-16T00:00:00"/>
    <n v="2011"/>
    <s v="Jan"/>
    <s v="Q1"/>
    <x v="0"/>
    <n v="0"/>
    <n v="1"/>
    <x v="18"/>
    <x v="0"/>
    <x v="1"/>
    <s v="Weekend"/>
    <s v="Evening"/>
    <n v="1"/>
    <s v="Clear"/>
    <n v="0.2"/>
    <n v="0.21210000000000001"/>
    <n v="-1.21E-2"/>
    <x v="22"/>
    <x v="8"/>
    <n v="11"/>
    <n v="56"/>
    <n v="67"/>
    <n v="4.2046926193909657"/>
  </r>
  <r>
    <n v="368"/>
    <d v="2011-01-16T00:00:00"/>
    <n v="2011"/>
    <s v="Jan"/>
    <s v="Q1"/>
    <x v="0"/>
    <n v="0"/>
    <n v="1"/>
    <x v="19"/>
    <x v="0"/>
    <x v="1"/>
    <s v="Weekend"/>
    <s v="Evening"/>
    <n v="1"/>
    <s v="Clear"/>
    <n v="0.18"/>
    <n v="0.19700000000000001"/>
    <n v="-1.7000000000000015E-2"/>
    <x v="19"/>
    <x v="7"/>
    <n v="14"/>
    <n v="47"/>
    <n v="61"/>
    <n v="4.1108738641733114"/>
  </r>
  <r>
    <n v="369"/>
    <d v="2011-01-16T00:00:00"/>
    <n v="2011"/>
    <s v="Jan"/>
    <s v="Q1"/>
    <x v="0"/>
    <n v="0"/>
    <n v="1"/>
    <x v="20"/>
    <x v="0"/>
    <x v="1"/>
    <s v="Weekend"/>
    <s v="Evening"/>
    <n v="1"/>
    <s v="Clear"/>
    <n v="0.18"/>
    <n v="0.19700000000000001"/>
    <n v="-1.7000000000000015E-2"/>
    <x v="19"/>
    <x v="8"/>
    <n v="7"/>
    <n v="50"/>
    <n v="57"/>
    <n v="4.0430512678345503"/>
  </r>
  <r>
    <n v="370"/>
    <d v="2011-01-16T00:00:00"/>
    <n v="2011"/>
    <s v="Jan"/>
    <s v="Q1"/>
    <x v="0"/>
    <n v="0"/>
    <n v="1"/>
    <x v="21"/>
    <x v="0"/>
    <x v="1"/>
    <s v="Weekend"/>
    <s v="Evening"/>
    <n v="1"/>
    <s v="Clear"/>
    <n v="0.18"/>
    <n v="0.19700000000000001"/>
    <n v="-1.7000000000000015E-2"/>
    <x v="33"/>
    <x v="8"/>
    <n v="6"/>
    <n v="22"/>
    <n v="28"/>
    <n v="3.3322045101752038"/>
  </r>
  <r>
    <n v="371"/>
    <d v="2011-01-16T00:00:00"/>
    <n v="2011"/>
    <s v="Jan"/>
    <s v="Q1"/>
    <x v="0"/>
    <n v="0"/>
    <n v="1"/>
    <x v="22"/>
    <x v="0"/>
    <x v="1"/>
    <s v="Weekend"/>
    <s v="Evening"/>
    <n v="2"/>
    <s v="Cloudy"/>
    <n v="0.2"/>
    <n v="0.21210000000000001"/>
    <n v="-1.21E-2"/>
    <x v="36"/>
    <x v="7"/>
    <n v="2"/>
    <n v="19"/>
    <n v="21"/>
    <n v="3.044522437723423"/>
  </r>
  <r>
    <n v="372"/>
    <d v="2011-01-16T00:00:00"/>
    <n v="2011"/>
    <s v="Jan"/>
    <s v="Q1"/>
    <x v="0"/>
    <n v="0"/>
    <n v="1"/>
    <x v="23"/>
    <x v="0"/>
    <x v="1"/>
    <s v="Weekend"/>
    <s v="Evening"/>
    <n v="2"/>
    <s v="Cloudy"/>
    <n v="0.2"/>
    <n v="0.2273"/>
    <n v="-2.7299999999999991E-2"/>
    <x v="22"/>
    <x v="14"/>
    <n v="0"/>
    <n v="18"/>
    <n v="18"/>
    <n v="2.8903717578961645"/>
  </r>
  <r>
    <n v="373"/>
    <d v="2011-01-17T00:00:00"/>
    <n v="2011"/>
    <s v="Jan"/>
    <s v="Q1"/>
    <x v="0"/>
    <n v="0"/>
    <n v="1"/>
    <x v="0"/>
    <x v="1"/>
    <x v="2"/>
    <s v="Weekday"/>
    <s v="Night"/>
    <n v="2"/>
    <s v="Cloudy"/>
    <n v="0.2"/>
    <n v="0.19700000000000001"/>
    <n v="3.0000000000000027E-3"/>
    <x v="19"/>
    <x v="6"/>
    <n v="1"/>
    <n v="16"/>
    <n v="17"/>
    <n v="2.8332133440562162"/>
  </r>
  <r>
    <n v="374"/>
    <d v="2011-01-17T00:00:00"/>
    <n v="2011"/>
    <s v="Jan"/>
    <s v="Q1"/>
    <x v="0"/>
    <n v="0"/>
    <n v="1"/>
    <x v="1"/>
    <x v="1"/>
    <x v="2"/>
    <s v="Weekday"/>
    <s v="Night"/>
    <n v="2"/>
    <s v="Cloudy"/>
    <n v="0.2"/>
    <n v="0.19700000000000001"/>
    <n v="3.0000000000000027E-3"/>
    <x v="18"/>
    <x v="5"/>
    <n v="1"/>
    <n v="15"/>
    <n v="16"/>
    <n v="2.7725887222397811"/>
  </r>
  <r>
    <n v="375"/>
    <d v="2011-01-17T00:00:00"/>
    <n v="2011"/>
    <s v="Jan"/>
    <s v="Q1"/>
    <x v="0"/>
    <n v="0"/>
    <n v="1"/>
    <x v="2"/>
    <x v="1"/>
    <x v="2"/>
    <s v="Weekday"/>
    <s v="Night"/>
    <n v="2"/>
    <s v="Cloudy"/>
    <n v="0.18"/>
    <n v="0.16669999999999999"/>
    <n v="1.3300000000000006E-2"/>
    <x v="21"/>
    <x v="2"/>
    <n v="0"/>
    <n v="8"/>
    <n v="8"/>
    <n v="2.0794415416798357"/>
  </r>
  <r>
    <n v="376"/>
    <d v="2011-01-17T00:00:00"/>
    <n v="2011"/>
    <s v="Jan"/>
    <s v="Q1"/>
    <x v="0"/>
    <n v="0"/>
    <n v="1"/>
    <x v="3"/>
    <x v="1"/>
    <x v="2"/>
    <s v="Weekday"/>
    <s v="Night"/>
    <n v="2"/>
    <s v="Cloudy"/>
    <n v="0.18"/>
    <n v="0.18179999999999999"/>
    <n v="-1.799999999999996E-3"/>
    <x v="21"/>
    <x v="5"/>
    <n v="0"/>
    <n v="2"/>
    <n v="2"/>
    <n v="0.69314718055994529"/>
  </r>
  <r>
    <n v="377"/>
    <d v="2011-01-17T00:00:00"/>
    <n v="2011"/>
    <s v="Jan"/>
    <s v="Q1"/>
    <x v="0"/>
    <n v="0"/>
    <n v="1"/>
    <x v="4"/>
    <x v="1"/>
    <x v="2"/>
    <s v="Weekday"/>
    <s v="Night"/>
    <n v="2"/>
    <s v="Cloudy"/>
    <n v="0.18"/>
    <n v="0.19700000000000001"/>
    <n v="-1.7000000000000015E-2"/>
    <x v="21"/>
    <x v="7"/>
    <n v="1"/>
    <n v="2"/>
    <n v="3"/>
    <n v="1.0986122886681098"/>
  </r>
  <r>
    <n v="378"/>
    <d v="2011-01-17T00:00:00"/>
    <n v="2011"/>
    <s v="Jan"/>
    <s v="Q1"/>
    <x v="0"/>
    <n v="0"/>
    <n v="1"/>
    <x v="5"/>
    <x v="1"/>
    <x v="2"/>
    <s v="Weekday"/>
    <s v="Night"/>
    <n v="2"/>
    <s v="Cloudy"/>
    <n v="0.18"/>
    <n v="0.19700000000000001"/>
    <n v="-1.7000000000000015E-2"/>
    <x v="21"/>
    <x v="8"/>
    <n v="0"/>
    <n v="1"/>
    <n v="1"/>
    <n v="0"/>
  </r>
  <r>
    <n v="379"/>
    <d v="2011-01-17T00:00:00"/>
    <n v="2011"/>
    <s v="Jan"/>
    <s v="Q1"/>
    <x v="0"/>
    <n v="0"/>
    <n v="1"/>
    <x v="6"/>
    <x v="1"/>
    <x v="2"/>
    <s v="Weekday"/>
    <s v="Morning"/>
    <n v="2"/>
    <s v="Cloudy"/>
    <n v="0.18"/>
    <n v="0.18179999999999999"/>
    <n v="-1.799999999999996E-3"/>
    <x v="21"/>
    <x v="5"/>
    <n v="0"/>
    <n v="5"/>
    <n v="5"/>
    <n v="1.6094379124341003"/>
  </r>
  <r>
    <n v="380"/>
    <d v="2011-01-17T00:00:00"/>
    <n v="2011"/>
    <s v="Jan"/>
    <s v="Q1"/>
    <x v="0"/>
    <n v="0"/>
    <n v="1"/>
    <x v="7"/>
    <x v="1"/>
    <x v="2"/>
    <s v="Weekday"/>
    <s v="Morning"/>
    <n v="2"/>
    <s v="Cloudy"/>
    <n v="0.16"/>
    <n v="0.18179999999999999"/>
    <n v="-2.1799999999999986E-2"/>
    <x v="20"/>
    <x v="7"/>
    <n v="4"/>
    <n v="9"/>
    <n v="13"/>
    <n v="2.5649493574615367"/>
  </r>
  <r>
    <n v="381"/>
    <d v="2011-01-17T00:00:00"/>
    <n v="2011"/>
    <s v="Jan"/>
    <s v="Q1"/>
    <x v="0"/>
    <n v="0"/>
    <n v="1"/>
    <x v="8"/>
    <x v="1"/>
    <x v="2"/>
    <s v="Weekday"/>
    <s v="Morning"/>
    <n v="2"/>
    <s v="Cloudy"/>
    <n v="0.16"/>
    <n v="0.1515"/>
    <n v="8.5000000000000075E-3"/>
    <x v="19"/>
    <x v="6"/>
    <n v="3"/>
    <n v="30"/>
    <n v="33"/>
    <n v="3.4965075614664802"/>
  </r>
  <r>
    <n v="382"/>
    <d v="2011-01-17T00:00:00"/>
    <n v="2011"/>
    <s v="Jan"/>
    <s v="Q1"/>
    <x v="0"/>
    <n v="0"/>
    <n v="1"/>
    <x v="9"/>
    <x v="1"/>
    <x v="2"/>
    <s v="Weekday"/>
    <s v="Morning"/>
    <n v="2"/>
    <s v="Cloudy"/>
    <n v="0.16"/>
    <n v="0.1515"/>
    <n v="8.5000000000000075E-3"/>
    <x v="19"/>
    <x v="6"/>
    <n v="8"/>
    <n v="39"/>
    <n v="47"/>
    <n v="3.8501476017100584"/>
  </r>
  <r>
    <n v="383"/>
    <d v="2011-01-17T00:00:00"/>
    <n v="2011"/>
    <s v="Jan"/>
    <s v="Q1"/>
    <x v="0"/>
    <n v="0"/>
    <n v="1"/>
    <x v="10"/>
    <x v="1"/>
    <x v="2"/>
    <s v="Weekday"/>
    <s v="Morning"/>
    <n v="2"/>
    <s v="Cloudy"/>
    <n v="0.16"/>
    <n v="0.1515"/>
    <n v="8.5000000000000075E-3"/>
    <x v="20"/>
    <x v="2"/>
    <n v="7"/>
    <n v="50"/>
    <n v="57"/>
    <n v="4.0430512678345503"/>
  </r>
  <r>
    <n v="384"/>
    <d v="2011-01-17T00:00:00"/>
    <n v="2011"/>
    <s v="Jan"/>
    <s v="Q1"/>
    <x v="0"/>
    <n v="0"/>
    <n v="1"/>
    <x v="11"/>
    <x v="1"/>
    <x v="2"/>
    <s v="Weekday"/>
    <s v="Morning"/>
    <n v="2"/>
    <s v="Cloudy"/>
    <n v="0.16"/>
    <n v="0.1515"/>
    <n v="8.5000000000000075E-3"/>
    <x v="28"/>
    <x v="5"/>
    <n v="9"/>
    <n v="55"/>
    <n v="64"/>
    <n v="4.1588830833596715"/>
  </r>
  <r>
    <n v="385"/>
    <d v="2011-01-17T00:00:00"/>
    <n v="2011"/>
    <s v="Jan"/>
    <s v="Q1"/>
    <x v="0"/>
    <n v="0"/>
    <n v="1"/>
    <x v="12"/>
    <x v="1"/>
    <x v="2"/>
    <s v="Weekday"/>
    <s v="Afternoon"/>
    <n v="2"/>
    <s v="Cloudy"/>
    <n v="0.18"/>
    <n v="0.19700000000000001"/>
    <n v="-1.7000000000000015E-2"/>
    <x v="19"/>
    <x v="7"/>
    <n v="10"/>
    <n v="70"/>
    <n v="80"/>
    <n v="4.3820266346738812"/>
  </r>
  <r>
    <n v="386"/>
    <d v="2011-01-17T00:00:00"/>
    <n v="2011"/>
    <s v="Jan"/>
    <s v="Q1"/>
    <x v="0"/>
    <n v="0"/>
    <n v="1"/>
    <x v="13"/>
    <x v="1"/>
    <x v="2"/>
    <s v="Weekday"/>
    <s v="Afternoon"/>
    <n v="2"/>
    <s v="Cloudy"/>
    <n v="0.18"/>
    <n v="0.19700000000000001"/>
    <n v="-1.7000000000000015E-2"/>
    <x v="19"/>
    <x v="7"/>
    <n v="13"/>
    <n v="80"/>
    <n v="93"/>
    <n v="4.5325994931532563"/>
  </r>
  <r>
    <n v="387"/>
    <d v="2011-01-17T00:00:00"/>
    <n v="2011"/>
    <s v="Jan"/>
    <s v="Q1"/>
    <x v="0"/>
    <n v="0"/>
    <n v="1"/>
    <x v="14"/>
    <x v="1"/>
    <x v="2"/>
    <s v="Weekday"/>
    <s v="Afternoon"/>
    <n v="2"/>
    <s v="Cloudy"/>
    <n v="0.18"/>
    <n v="0.21210000000000001"/>
    <n v="-3.2100000000000017E-2"/>
    <x v="21"/>
    <x v="14"/>
    <n v="12"/>
    <n v="74"/>
    <n v="86"/>
    <n v="4.4543472962535073"/>
  </r>
  <r>
    <n v="388"/>
    <d v="2011-01-17T00:00:00"/>
    <n v="2011"/>
    <s v="Jan"/>
    <s v="Q1"/>
    <x v="0"/>
    <n v="0"/>
    <n v="1"/>
    <x v="15"/>
    <x v="1"/>
    <x v="2"/>
    <s v="Weekday"/>
    <s v="Afternoon"/>
    <n v="2"/>
    <s v="Cloudy"/>
    <n v="0.2"/>
    <n v="0.21210000000000001"/>
    <n v="-1.21E-2"/>
    <x v="19"/>
    <x v="8"/>
    <n v="21"/>
    <n v="72"/>
    <n v="93"/>
    <n v="4.5325994931532563"/>
  </r>
  <r>
    <n v="389"/>
    <d v="2011-01-17T00:00:00"/>
    <n v="2011"/>
    <s v="Jan"/>
    <s v="Q1"/>
    <x v="0"/>
    <n v="0"/>
    <n v="1"/>
    <x v="16"/>
    <x v="1"/>
    <x v="2"/>
    <s v="Weekday"/>
    <s v="Afternoon"/>
    <n v="2"/>
    <s v="Cloudy"/>
    <n v="0.2"/>
    <n v="0.21210000000000001"/>
    <n v="-1.21E-2"/>
    <x v="19"/>
    <x v="8"/>
    <n v="6"/>
    <n v="76"/>
    <n v="82"/>
    <n v="4.4067192472642533"/>
  </r>
  <r>
    <n v="390"/>
    <d v="2011-01-17T00:00:00"/>
    <n v="2011"/>
    <s v="Jan"/>
    <s v="Q1"/>
    <x v="0"/>
    <n v="0"/>
    <n v="1"/>
    <x v="17"/>
    <x v="1"/>
    <x v="2"/>
    <s v="Weekday"/>
    <s v="Afternoon"/>
    <n v="1"/>
    <s v="Clear"/>
    <n v="0.2"/>
    <n v="0.19700000000000001"/>
    <n v="3.0000000000000027E-3"/>
    <x v="33"/>
    <x v="5"/>
    <n v="4"/>
    <n v="67"/>
    <n v="71"/>
    <n v="4.2626798770413155"/>
  </r>
  <r>
    <n v="391"/>
    <d v="2011-01-17T00:00:00"/>
    <n v="2011"/>
    <s v="Jan"/>
    <s v="Q1"/>
    <x v="0"/>
    <n v="0"/>
    <n v="1"/>
    <x v="18"/>
    <x v="1"/>
    <x v="2"/>
    <s v="Weekday"/>
    <s v="Evening"/>
    <n v="2"/>
    <s v="Cloudy"/>
    <n v="0.18"/>
    <n v="0.16669999999999999"/>
    <n v="1.3300000000000006E-2"/>
    <x v="28"/>
    <x v="2"/>
    <n v="7"/>
    <n v="85"/>
    <n v="92"/>
    <n v="4.5217885770490405"/>
  </r>
  <r>
    <n v="392"/>
    <d v="2011-01-17T00:00:00"/>
    <n v="2011"/>
    <s v="Jan"/>
    <s v="Q1"/>
    <x v="0"/>
    <n v="0"/>
    <n v="1"/>
    <x v="19"/>
    <x v="1"/>
    <x v="2"/>
    <s v="Weekday"/>
    <s v="Evening"/>
    <n v="3"/>
    <s v="Rainy"/>
    <n v="0.18"/>
    <n v="0.18179999999999999"/>
    <n v="-1.799999999999996E-3"/>
    <x v="29"/>
    <x v="5"/>
    <n v="2"/>
    <n v="58"/>
    <n v="60"/>
    <n v="4.0943445622221004"/>
  </r>
  <r>
    <n v="393"/>
    <d v="2011-01-17T00:00:00"/>
    <n v="2011"/>
    <s v="Jan"/>
    <s v="Q1"/>
    <x v="0"/>
    <n v="0"/>
    <n v="1"/>
    <x v="20"/>
    <x v="1"/>
    <x v="2"/>
    <s v="Weekday"/>
    <s v="Evening"/>
    <n v="3"/>
    <s v="Rainy"/>
    <n v="0.16"/>
    <n v="0.1515"/>
    <n v="8.5000000000000075E-3"/>
    <x v="1"/>
    <x v="5"/>
    <n v="4"/>
    <n v="29"/>
    <n v="33"/>
    <n v="3.4965075614664802"/>
  </r>
  <r>
    <n v="394"/>
    <d v="2011-01-17T00:00:00"/>
    <n v="2011"/>
    <s v="Jan"/>
    <s v="Q1"/>
    <x v="0"/>
    <n v="0"/>
    <n v="1"/>
    <x v="21"/>
    <x v="1"/>
    <x v="2"/>
    <s v="Weekday"/>
    <s v="Evening"/>
    <n v="3"/>
    <s v="Rainy"/>
    <n v="0.16"/>
    <n v="0.1515"/>
    <n v="8.5000000000000075E-3"/>
    <x v="1"/>
    <x v="5"/>
    <n v="3"/>
    <n v="24"/>
    <n v="27"/>
    <n v="3.2958368660043291"/>
  </r>
  <r>
    <n v="395"/>
    <d v="2011-01-17T00:00:00"/>
    <n v="2011"/>
    <s v="Jan"/>
    <s v="Q1"/>
    <x v="0"/>
    <n v="0"/>
    <n v="1"/>
    <x v="22"/>
    <x v="1"/>
    <x v="2"/>
    <s v="Weekday"/>
    <s v="Evening"/>
    <n v="3"/>
    <s v="Rainy"/>
    <n v="0.14000000000000001"/>
    <n v="0.1212"/>
    <n v="1.8800000000000011E-2"/>
    <x v="43"/>
    <x v="2"/>
    <n v="0"/>
    <n v="13"/>
    <n v="13"/>
    <n v="2.5649493574615367"/>
  </r>
  <r>
    <n v="396"/>
    <d v="2011-01-17T00:00:00"/>
    <n v="2011"/>
    <s v="Jan"/>
    <s v="Q1"/>
    <x v="0"/>
    <n v="0"/>
    <n v="1"/>
    <x v="23"/>
    <x v="1"/>
    <x v="2"/>
    <s v="Weekday"/>
    <s v="Evening"/>
    <n v="3"/>
    <s v="Rainy"/>
    <n v="0.16"/>
    <n v="0.13639999999999999"/>
    <n v="2.360000000000001E-2"/>
    <x v="3"/>
    <x v="3"/>
    <n v="1"/>
    <n v="3"/>
    <n v="4"/>
    <n v="1.3862943611198906"/>
  </r>
  <r>
    <n v="397"/>
    <d v="2011-01-18T00:00:00"/>
    <n v="2011"/>
    <s v="Jan"/>
    <s v="Q1"/>
    <x v="0"/>
    <n v="0"/>
    <n v="1"/>
    <x v="12"/>
    <x v="0"/>
    <x v="3"/>
    <s v="Weekday"/>
    <s v="Afternoon"/>
    <n v="2"/>
    <s v="Cloudy"/>
    <n v="0.2"/>
    <n v="0.18179999999999999"/>
    <n v="1.8200000000000022E-2"/>
    <x v="3"/>
    <x v="9"/>
    <n v="0"/>
    <n v="3"/>
    <n v="3"/>
    <n v="1.0986122886681098"/>
  </r>
  <r>
    <n v="398"/>
    <d v="2011-01-18T00:00:00"/>
    <n v="2011"/>
    <s v="Jan"/>
    <s v="Q1"/>
    <x v="0"/>
    <n v="0"/>
    <n v="1"/>
    <x v="13"/>
    <x v="0"/>
    <x v="3"/>
    <s v="Weekday"/>
    <s v="Afternoon"/>
    <n v="2"/>
    <s v="Cloudy"/>
    <n v="0.2"/>
    <n v="0.19700000000000001"/>
    <n v="3.0000000000000027E-3"/>
    <x v="3"/>
    <x v="6"/>
    <n v="0"/>
    <n v="22"/>
    <n v="22"/>
    <n v="3.0910424533583161"/>
  </r>
  <r>
    <n v="399"/>
    <d v="2011-01-18T00:00:00"/>
    <n v="2011"/>
    <s v="Jan"/>
    <s v="Q1"/>
    <x v="0"/>
    <n v="0"/>
    <n v="1"/>
    <x v="14"/>
    <x v="0"/>
    <x v="3"/>
    <s v="Weekday"/>
    <s v="Afternoon"/>
    <n v="2"/>
    <s v="Cloudy"/>
    <n v="0.22"/>
    <n v="0.2273"/>
    <n v="-7.3000000000000009E-3"/>
    <x v="1"/>
    <x v="8"/>
    <n v="2"/>
    <n v="26"/>
    <n v="28"/>
    <n v="3.3322045101752038"/>
  </r>
  <r>
    <n v="400"/>
    <d v="2011-01-18T00:00:00"/>
    <n v="2011"/>
    <s v="Jan"/>
    <s v="Q1"/>
    <x v="0"/>
    <n v="0"/>
    <n v="1"/>
    <x v="15"/>
    <x v="0"/>
    <x v="3"/>
    <s v="Weekday"/>
    <s v="Afternoon"/>
    <n v="2"/>
    <s v="Cloudy"/>
    <n v="0.22"/>
    <n v="0.2273"/>
    <n v="-7.3000000000000009E-3"/>
    <x v="9"/>
    <x v="8"/>
    <n v="3"/>
    <n v="32"/>
    <n v="35"/>
    <n v="3.5553480614894135"/>
  </r>
  <r>
    <n v="401"/>
    <d v="2011-01-18T00:00:00"/>
    <n v="2011"/>
    <s v="Jan"/>
    <s v="Q1"/>
    <x v="0"/>
    <n v="0"/>
    <n v="1"/>
    <x v="16"/>
    <x v="0"/>
    <x v="3"/>
    <s v="Weekday"/>
    <s v="Afternoon"/>
    <n v="2"/>
    <s v="Cloudy"/>
    <n v="0.22"/>
    <n v="0.2273"/>
    <n v="-7.3000000000000009E-3"/>
    <x v="9"/>
    <x v="5"/>
    <n v="0"/>
    <n v="61"/>
    <n v="61"/>
    <n v="4.1108738641733114"/>
  </r>
  <r>
    <n v="402"/>
    <d v="2011-01-18T00:00:00"/>
    <n v="2011"/>
    <s v="Jan"/>
    <s v="Q1"/>
    <x v="0"/>
    <n v="0"/>
    <n v="1"/>
    <x v="17"/>
    <x v="0"/>
    <x v="3"/>
    <s v="Weekday"/>
    <s v="Afternoon"/>
    <n v="2"/>
    <s v="Cloudy"/>
    <n v="0.22"/>
    <n v="0.2273"/>
    <n v="-7.3000000000000009E-3"/>
    <x v="7"/>
    <x v="5"/>
    <n v="1"/>
    <n v="124"/>
    <n v="125"/>
    <n v="4.8283137373023015"/>
  </r>
  <r>
    <n v="403"/>
    <d v="2011-01-18T00:00:00"/>
    <n v="2011"/>
    <s v="Jan"/>
    <s v="Q1"/>
    <x v="0"/>
    <n v="0"/>
    <n v="1"/>
    <x v="18"/>
    <x v="0"/>
    <x v="3"/>
    <s v="Weekday"/>
    <s v="Evening"/>
    <n v="2"/>
    <s v="Cloudy"/>
    <n v="0.22"/>
    <n v="0.2273"/>
    <n v="-7.3000000000000009E-3"/>
    <x v="1"/>
    <x v="8"/>
    <n v="1"/>
    <n v="132"/>
    <n v="133"/>
    <n v="4.8903491282217537"/>
  </r>
  <r>
    <n v="404"/>
    <d v="2011-01-18T00:00:00"/>
    <n v="2011"/>
    <s v="Jan"/>
    <s v="Q1"/>
    <x v="0"/>
    <n v="0"/>
    <n v="1"/>
    <x v="19"/>
    <x v="0"/>
    <x v="3"/>
    <s v="Weekday"/>
    <s v="Evening"/>
    <n v="2"/>
    <s v="Cloudy"/>
    <n v="0.22"/>
    <n v="0.2273"/>
    <n v="-7.3000000000000009E-3"/>
    <x v="1"/>
    <x v="7"/>
    <n v="1"/>
    <n v="98"/>
    <n v="99"/>
    <n v="4.5951198501345898"/>
  </r>
  <r>
    <n v="405"/>
    <d v="2011-01-18T00:00:00"/>
    <n v="2011"/>
    <s v="Jan"/>
    <s v="Q1"/>
    <x v="0"/>
    <n v="0"/>
    <n v="1"/>
    <x v="20"/>
    <x v="0"/>
    <x v="3"/>
    <s v="Weekday"/>
    <s v="Evening"/>
    <n v="2"/>
    <s v="Cloudy"/>
    <n v="0.22"/>
    <n v="0.2727"/>
    <n v="-5.2699999999999997E-2"/>
    <x v="9"/>
    <x v="0"/>
    <n v="0"/>
    <n v="83"/>
    <n v="83"/>
    <n v="4.4188406077965983"/>
  </r>
  <r>
    <n v="406"/>
    <d v="2011-01-18T00:00:00"/>
    <n v="2011"/>
    <s v="Jan"/>
    <s v="Q1"/>
    <x v="0"/>
    <n v="0"/>
    <n v="1"/>
    <x v="21"/>
    <x v="0"/>
    <x v="3"/>
    <s v="Weekday"/>
    <s v="Evening"/>
    <n v="2"/>
    <s v="Cloudy"/>
    <n v="0.22"/>
    <n v="0.2424"/>
    <n v="-2.2400000000000003E-2"/>
    <x v="43"/>
    <x v="14"/>
    <n v="0"/>
    <n v="41"/>
    <n v="41"/>
    <n v="3.713572066704308"/>
  </r>
  <r>
    <n v="407"/>
    <d v="2011-01-18T00:00:00"/>
    <n v="2011"/>
    <s v="Jan"/>
    <s v="Q1"/>
    <x v="0"/>
    <n v="0"/>
    <n v="1"/>
    <x v="22"/>
    <x v="0"/>
    <x v="3"/>
    <s v="Weekday"/>
    <s v="Evening"/>
    <n v="2"/>
    <s v="Cloudy"/>
    <n v="0.22"/>
    <n v="0.2576"/>
    <n v="-3.7599999999999995E-2"/>
    <x v="43"/>
    <x v="1"/>
    <n v="0"/>
    <n v="33"/>
    <n v="33"/>
    <n v="3.4965075614664802"/>
  </r>
  <r>
    <n v="408"/>
    <d v="2011-01-18T00:00:00"/>
    <n v="2011"/>
    <s v="Jan"/>
    <s v="Q1"/>
    <x v="0"/>
    <n v="0"/>
    <n v="1"/>
    <x v="23"/>
    <x v="0"/>
    <x v="3"/>
    <s v="Weekday"/>
    <s v="Evening"/>
    <n v="2"/>
    <s v="Cloudy"/>
    <n v="0.22"/>
    <n v="0.2727"/>
    <n v="-5.2699999999999997E-2"/>
    <x v="43"/>
    <x v="0"/>
    <n v="1"/>
    <n v="19"/>
    <n v="20"/>
    <n v="2.9957322735539909"/>
  </r>
  <r>
    <n v="409"/>
    <d v="2011-01-19T00:00:00"/>
    <n v="2011"/>
    <s v="Jan"/>
    <s v="Q1"/>
    <x v="0"/>
    <n v="0"/>
    <n v="1"/>
    <x v="0"/>
    <x v="0"/>
    <x v="4"/>
    <s v="Weekday"/>
    <s v="Night"/>
    <n v="2"/>
    <s v="Cloudy"/>
    <n v="0.22"/>
    <n v="0.2727"/>
    <n v="-5.2699999999999997E-2"/>
    <x v="43"/>
    <x v="0"/>
    <n v="0"/>
    <n v="3"/>
    <n v="3"/>
    <n v="1.0986122886681098"/>
  </r>
  <r>
    <n v="410"/>
    <d v="2011-01-19T00:00:00"/>
    <n v="2011"/>
    <s v="Jan"/>
    <s v="Q1"/>
    <x v="0"/>
    <n v="0"/>
    <n v="1"/>
    <x v="1"/>
    <x v="0"/>
    <x v="4"/>
    <s v="Weekday"/>
    <s v="Night"/>
    <n v="3"/>
    <s v="Rainy"/>
    <n v="0.22"/>
    <n v="0.2273"/>
    <n v="-7.3000000000000009E-3"/>
    <x v="43"/>
    <x v="7"/>
    <n v="1"/>
    <n v="6"/>
    <n v="7"/>
    <n v="1.9459101490553132"/>
  </r>
  <r>
    <n v="411"/>
    <d v="2011-01-19T00:00:00"/>
    <n v="2011"/>
    <s v="Jan"/>
    <s v="Q1"/>
    <x v="0"/>
    <n v="0"/>
    <n v="1"/>
    <x v="2"/>
    <x v="0"/>
    <x v="4"/>
    <s v="Weekday"/>
    <s v="Night"/>
    <n v="3"/>
    <s v="Rainy"/>
    <n v="0.22"/>
    <n v="0.2273"/>
    <n v="-7.3000000000000009E-3"/>
    <x v="43"/>
    <x v="7"/>
    <n v="0"/>
    <n v="3"/>
    <n v="3"/>
    <n v="1.0986122886681098"/>
  </r>
  <r>
    <n v="412"/>
    <d v="2011-01-19T00:00:00"/>
    <n v="2011"/>
    <s v="Jan"/>
    <s v="Q1"/>
    <x v="0"/>
    <n v="0"/>
    <n v="1"/>
    <x v="4"/>
    <x v="0"/>
    <x v="4"/>
    <s v="Weekday"/>
    <s v="Night"/>
    <n v="3"/>
    <s v="Rainy"/>
    <n v="0.22"/>
    <n v="0.2273"/>
    <n v="-7.3000000000000009E-3"/>
    <x v="43"/>
    <x v="7"/>
    <n v="1"/>
    <n v="1"/>
    <n v="2"/>
    <n v="0.69314718055994529"/>
  </r>
  <r>
    <n v="413"/>
    <d v="2011-01-19T00:00:00"/>
    <n v="2011"/>
    <s v="Jan"/>
    <s v="Q1"/>
    <x v="0"/>
    <n v="0"/>
    <n v="1"/>
    <x v="5"/>
    <x v="0"/>
    <x v="4"/>
    <s v="Weekday"/>
    <s v="Night"/>
    <n v="2"/>
    <s v="Cloudy"/>
    <n v="0.22"/>
    <n v="0.2576"/>
    <n v="-3.7599999999999995E-2"/>
    <x v="43"/>
    <x v="1"/>
    <n v="0"/>
    <n v="7"/>
    <n v="7"/>
    <n v="1.9459101490553132"/>
  </r>
  <r>
    <n v="414"/>
    <d v="2011-01-19T00:00:00"/>
    <n v="2011"/>
    <s v="Jan"/>
    <s v="Q1"/>
    <x v="0"/>
    <n v="0"/>
    <n v="1"/>
    <x v="6"/>
    <x v="0"/>
    <x v="4"/>
    <s v="Weekday"/>
    <s v="Morning"/>
    <n v="2"/>
    <s v="Cloudy"/>
    <n v="0.22"/>
    <n v="0.2576"/>
    <n v="-3.7599999999999995E-2"/>
    <x v="43"/>
    <x v="1"/>
    <n v="0"/>
    <n v="32"/>
    <n v="32"/>
    <n v="3.4657359027997265"/>
  </r>
  <r>
    <n v="415"/>
    <d v="2011-01-19T00:00:00"/>
    <n v="2011"/>
    <s v="Jan"/>
    <s v="Q1"/>
    <x v="0"/>
    <n v="0"/>
    <n v="1"/>
    <x v="7"/>
    <x v="0"/>
    <x v="4"/>
    <s v="Weekday"/>
    <s v="Morning"/>
    <n v="2"/>
    <s v="Cloudy"/>
    <n v="0.24"/>
    <n v="0.2576"/>
    <n v="-1.7600000000000005E-2"/>
    <x v="50"/>
    <x v="14"/>
    <n v="1"/>
    <n v="89"/>
    <n v="90"/>
    <n v="4.499809670330265"/>
  </r>
  <r>
    <n v="416"/>
    <d v="2011-01-19T00:00:00"/>
    <n v="2011"/>
    <s v="Jan"/>
    <s v="Q1"/>
    <x v="0"/>
    <n v="0"/>
    <n v="1"/>
    <x v="8"/>
    <x v="0"/>
    <x v="4"/>
    <s v="Weekday"/>
    <s v="Morning"/>
    <n v="2"/>
    <s v="Cloudy"/>
    <n v="0.24"/>
    <n v="0.2576"/>
    <n v="-1.7600000000000005E-2"/>
    <x v="43"/>
    <x v="14"/>
    <n v="1"/>
    <n v="196"/>
    <n v="197"/>
    <n v="5.2832037287379885"/>
  </r>
  <r>
    <n v="417"/>
    <d v="2011-01-19T00:00:00"/>
    <n v="2011"/>
    <s v="Jan"/>
    <s v="Q1"/>
    <x v="0"/>
    <n v="0"/>
    <n v="1"/>
    <x v="9"/>
    <x v="0"/>
    <x v="4"/>
    <s v="Weekday"/>
    <s v="Morning"/>
    <n v="2"/>
    <s v="Cloudy"/>
    <n v="0.24"/>
    <n v="0.2576"/>
    <n v="-1.7600000000000005E-2"/>
    <x v="43"/>
    <x v="14"/>
    <n v="2"/>
    <n v="107"/>
    <n v="109"/>
    <n v="4.6913478822291435"/>
  </r>
  <r>
    <n v="418"/>
    <d v="2011-01-19T00:00:00"/>
    <n v="2011"/>
    <s v="Jan"/>
    <s v="Q1"/>
    <x v="0"/>
    <n v="0"/>
    <n v="1"/>
    <x v="10"/>
    <x v="0"/>
    <x v="4"/>
    <s v="Weekday"/>
    <s v="Morning"/>
    <n v="2"/>
    <s v="Cloudy"/>
    <n v="0.26"/>
    <n v="0.2727"/>
    <n v="-1.2699999999999989E-2"/>
    <x v="43"/>
    <x v="7"/>
    <n v="1"/>
    <n v="46"/>
    <n v="47"/>
    <n v="3.8501476017100584"/>
  </r>
  <r>
    <n v="419"/>
    <d v="2011-01-19T00:00:00"/>
    <n v="2011"/>
    <s v="Jan"/>
    <s v="Q1"/>
    <x v="0"/>
    <n v="0"/>
    <n v="1"/>
    <x v="11"/>
    <x v="0"/>
    <x v="4"/>
    <s v="Weekday"/>
    <s v="Morning"/>
    <n v="2"/>
    <s v="Cloudy"/>
    <n v="0.28000000000000003"/>
    <n v="0.30299999999999999"/>
    <n v="-2.2999999999999965E-2"/>
    <x v="9"/>
    <x v="1"/>
    <n v="5"/>
    <n v="47"/>
    <n v="52"/>
    <n v="3.9512437185814275"/>
  </r>
  <r>
    <n v="420"/>
    <d v="2011-01-19T00:00:00"/>
    <n v="2011"/>
    <s v="Jan"/>
    <s v="Q1"/>
    <x v="0"/>
    <n v="0"/>
    <n v="1"/>
    <x v="12"/>
    <x v="0"/>
    <x v="4"/>
    <s v="Weekday"/>
    <s v="Afternoon"/>
    <n v="2"/>
    <s v="Cloudy"/>
    <n v="0.3"/>
    <n v="0.31819999999999998"/>
    <n v="-1.8199999999999994E-2"/>
    <x v="0"/>
    <x v="1"/>
    <n v="5"/>
    <n v="65"/>
    <n v="70"/>
    <n v="4.2484952420493594"/>
  </r>
  <r>
    <n v="421"/>
    <d v="2011-01-19T00:00:00"/>
    <n v="2011"/>
    <s v="Jan"/>
    <s v="Q1"/>
    <x v="0"/>
    <n v="0"/>
    <n v="1"/>
    <x v="13"/>
    <x v="0"/>
    <x v="4"/>
    <s v="Weekday"/>
    <s v="Afternoon"/>
    <n v="1"/>
    <s v="Clear"/>
    <n v="0.4"/>
    <n v="0.40910000000000002"/>
    <n v="-9.099999999999997E-3"/>
    <x v="51"/>
    <x v="3"/>
    <n v="11"/>
    <n v="67"/>
    <n v="78"/>
    <n v="4.3567088266895917"/>
  </r>
  <r>
    <n v="422"/>
    <d v="2011-01-19T00:00:00"/>
    <n v="2011"/>
    <s v="Jan"/>
    <s v="Q1"/>
    <x v="0"/>
    <n v="0"/>
    <n v="1"/>
    <x v="14"/>
    <x v="0"/>
    <x v="4"/>
    <s v="Weekday"/>
    <s v="Afternoon"/>
    <n v="1"/>
    <s v="Clear"/>
    <n v="0.4"/>
    <n v="0.40910000000000002"/>
    <n v="-9.099999999999997E-3"/>
    <x v="52"/>
    <x v="2"/>
    <n v="7"/>
    <n v="68"/>
    <n v="75"/>
    <n v="4.3174881135363101"/>
  </r>
  <r>
    <n v="423"/>
    <d v="2011-01-19T00:00:00"/>
    <n v="2011"/>
    <s v="Jan"/>
    <s v="Q1"/>
    <x v="0"/>
    <n v="0"/>
    <n v="1"/>
    <x v="15"/>
    <x v="0"/>
    <x v="4"/>
    <s v="Weekday"/>
    <s v="Afternoon"/>
    <n v="1"/>
    <s v="Clear"/>
    <n v="0.4"/>
    <n v="0.40910000000000002"/>
    <n v="-9.099999999999997E-3"/>
    <x v="47"/>
    <x v="3"/>
    <n v="4"/>
    <n v="78"/>
    <n v="82"/>
    <n v="4.4067192472642533"/>
  </r>
  <r>
    <n v="424"/>
    <d v="2011-01-19T00:00:00"/>
    <n v="2011"/>
    <s v="Jan"/>
    <s v="Q1"/>
    <x v="0"/>
    <n v="0"/>
    <n v="1"/>
    <x v="16"/>
    <x v="0"/>
    <x v="4"/>
    <s v="Weekday"/>
    <s v="Afternoon"/>
    <n v="1"/>
    <s v="Clear"/>
    <n v="0.38"/>
    <n v="0.39389999999999997"/>
    <n v="-1.3899999999999968E-2"/>
    <x v="52"/>
    <x v="13"/>
    <n v="10"/>
    <n v="94"/>
    <n v="104"/>
    <n v="4.6443908991413725"/>
  </r>
  <r>
    <n v="425"/>
    <d v="2011-01-19T00:00:00"/>
    <n v="2011"/>
    <s v="Jan"/>
    <s v="Q1"/>
    <x v="0"/>
    <n v="0"/>
    <n v="1"/>
    <x v="17"/>
    <x v="0"/>
    <x v="4"/>
    <s v="Weekday"/>
    <s v="Afternoon"/>
    <n v="1"/>
    <s v="Clear"/>
    <n v="0.36"/>
    <n v="0.33329999999999999"/>
    <n v="2.6700000000000002E-2"/>
    <x v="14"/>
    <x v="9"/>
    <n v="7"/>
    <n v="190"/>
    <n v="197"/>
    <n v="5.2832037287379885"/>
  </r>
  <r>
    <n v="426"/>
    <d v="2011-01-19T00:00:00"/>
    <n v="2011"/>
    <s v="Jan"/>
    <s v="Q1"/>
    <x v="0"/>
    <n v="0"/>
    <n v="1"/>
    <x v="18"/>
    <x v="0"/>
    <x v="4"/>
    <s v="Weekday"/>
    <s v="Evening"/>
    <n v="1"/>
    <s v="Clear"/>
    <n v="0.34"/>
    <n v="0.31819999999999998"/>
    <n v="2.1800000000000042E-2"/>
    <x v="53"/>
    <x v="3"/>
    <n v="5"/>
    <n v="156"/>
    <n v="161"/>
    <n v="5.0814043649844631"/>
  </r>
  <r>
    <n v="427"/>
    <d v="2011-01-19T00:00:00"/>
    <n v="2011"/>
    <s v="Jan"/>
    <s v="Q1"/>
    <x v="0"/>
    <n v="0"/>
    <n v="1"/>
    <x v="19"/>
    <x v="0"/>
    <x v="4"/>
    <s v="Weekday"/>
    <s v="Evening"/>
    <n v="1"/>
    <s v="Clear"/>
    <n v="0.32"/>
    <n v="0.28789999999999999"/>
    <n v="3.2100000000000017E-2"/>
    <x v="14"/>
    <x v="12"/>
    <n v="4"/>
    <n v="108"/>
    <n v="112"/>
    <n v="4.7184988712950942"/>
  </r>
  <r>
    <n v="428"/>
    <d v="2011-01-19T00:00:00"/>
    <n v="2011"/>
    <s v="Jan"/>
    <s v="Q1"/>
    <x v="0"/>
    <n v="0"/>
    <n v="1"/>
    <x v="20"/>
    <x v="0"/>
    <x v="4"/>
    <s v="Weekday"/>
    <s v="Evening"/>
    <n v="1"/>
    <s v="Clear"/>
    <n v="0.32"/>
    <n v="0.30299999999999999"/>
    <n v="1.7000000000000015E-2"/>
    <x v="36"/>
    <x v="4"/>
    <n v="2"/>
    <n v="74"/>
    <n v="76"/>
    <n v="4.3307333402863311"/>
  </r>
  <r>
    <n v="429"/>
    <d v="2011-01-19T00:00:00"/>
    <n v="2011"/>
    <s v="Jan"/>
    <s v="Q1"/>
    <x v="0"/>
    <n v="0"/>
    <n v="1"/>
    <x v="21"/>
    <x v="0"/>
    <x v="4"/>
    <s v="Weekday"/>
    <s v="Evening"/>
    <n v="1"/>
    <s v="Clear"/>
    <n v="0.32"/>
    <n v="0.28789999999999999"/>
    <n v="3.2100000000000017E-2"/>
    <x v="36"/>
    <x v="12"/>
    <n v="4"/>
    <n v="55"/>
    <n v="59"/>
    <n v="4.0775374439057197"/>
  </r>
  <r>
    <n v="430"/>
    <d v="2011-01-19T00:00:00"/>
    <n v="2011"/>
    <s v="Jan"/>
    <s v="Q1"/>
    <x v="0"/>
    <n v="0"/>
    <n v="1"/>
    <x v="22"/>
    <x v="0"/>
    <x v="4"/>
    <s v="Weekday"/>
    <s v="Evening"/>
    <n v="1"/>
    <s v="Clear"/>
    <n v="0.3"/>
    <n v="0.30299999999999999"/>
    <n v="-3.0000000000000027E-3"/>
    <x v="35"/>
    <x v="8"/>
    <n v="6"/>
    <n v="53"/>
    <n v="59"/>
    <n v="4.0775374439057197"/>
  </r>
  <r>
    <n v="431"/>
    <d v="2011-01-19T00:00:00"/>
    <n v="2011"/>
    <s v="Jan"/>
    <s v="Q1"/>
    <x v="0"/>
    <n v="0"/>
    <n v="1"/>
    <x v="23"/>
    <x v="0"/>
    <x v="4"/>
    <s v="Weekday"/>
    <s v="Evening"/>
    <n v="1"/>
    <s v="Clear"/>
    <n v="0.3"/>
    <n v="0.2727"/>
    <n v="2.7299999999999991E-2"/>
    <x v="35"/>
    <x v="17"/>
    <n v="1"/>
    <n v="27"/>
    <n v="28"/>
    <n v="3.3322045101752038"/>
  </r>
  <r>
    <n v="432"/>
    <d v="2011-01-20T00:00:00"/>
    <n v="2011"/>
    <s v="Jan"/>
    <s v="Q1"/>
    <x v="0"/>
    <n v="0"/>
    <n v="1"/>
    <x v="0"/>
    <x v="0"/>
    <x v="5"/>
    <s v="Weekday"/>
    <s v="Night"/>
    <n v="1"/>
    <s v="Clear"/>
    <n v="0.26"/>
    <n v="0.2273"/>
    <n v="3.2700000000000007E-2"/>
    <x v="34"/>
    <x v="13"/>
    <n v="5"/>
    <n v="8"/>
    <n v="13"/>
    <n v="2.5649493574615367"/>
  </r>
  <r>
    <n v="433"/>
    <d v="2011-01-20T00:00:00"/>
    <n v="2011"/>
    <s v="Jan"/>
    <s v="Q1"/>
    <x v="0"/>
    <n v="0"/>
    <n v="1"/>
    <x v="1"/>
    <x v="0"/>
    <x v="5"/>
    <s v="Weekday"/>
    <s v="Night"/>
    <n v="1"/>
    <s v="Clear"/>
    <n v="0.26"/>
    <n v="0.2727"/>
    <n v="-1.2699999999999989E-2"/>
    <x v="34"/>
    <x v="0"/>
    <n v="2"/>
    <n v="3"/>
    <n v="5"/>
    <n v="1.6094379124341003"/>
  </r>
  <r>
    <n v="434"/>
    <d v="2011-01-20T00:00:00"/>
    <n v="2011"/>
    <s v="Jan"/>
    <s v="Q1"/>
    <x v="0"/>
    <n v="0"/>
    <n v="1"/>
    <x v="2"/>
    <x v="0"/>
    <x v="5"/>
    <s v="Weekday"/>
    <s v="Night"/>
    <n v="1"/>
    <s v="Clear"/>
    <n v="0.26"/>
    <n v="0.2727"/>
    <n v="-1.2699999999999989E-2"/>
    <x v="34"/>
    <x v="0"/>
    <n v="0"/>
    <n v="2"/>
    <n v="2"/>
    <n v="0.69314718055994529"/>
  </r>
  <r>
    <n v="435"/>
    <d v="2011-01-20T00:00:00"/>
    <n v="2011"/>
    <s v="Jan"/>
    <s v="Q1"/>
    <x v="0"/>
    <n v="0"/>
    <n v="1"/>
    <x v="3"/>
    <x v="0"/>
    <x v="5"/>
    <s v="Weekday"/>
    <s v="Night"/>
    <n v="1"/>
    <s v="Clear"/>
    <n v="0.26"/>
    <n v="0.2576"/>
    <n v="2.4000000000000132E-3"/>
    <x v="34"/>
    <x v="8"/>
    <n v="0"/>
    <n v="1"/>
    <n v="1"/>
    <n v="0"/>
  </r>
  <r>
    <n v="436"/>
    <d v="2011-01-20T00:00:00"/>
    <n v="2011"/>
    <s v="Jan"/>
    <s v="Q1"/>
    <x v="0"/>
    <n v="0"/>
    <n v="1"/>
    <x v="4"/>
    <x v="0"/>
    <x v="5"/>
    <s v="Weekday"/>
    <s v="Night"/>
    <n v="1"/>
    <s v="Clear"/>
    <n v="0.26"/>
    <n v="0.2576"/>
    <n v="2.4000000000000132E-3"/>
    <x v="34"/>
    <x v="8"/>
    <n v="0"/>
    <n v="1"/>
    <n v="1"/>
    <n v="0"/>
  </r>
  <r>
    <n v="437"/>
    <d v="2011-01-20T00:00:00"/>
    <n v="2011"/>
    <s v="Jan"/>
    <s v="Q1"/>
    <x v="0"/>
    <n v="0"/>
    <n v="1"/>
    <x v="5"/>
    <x v="0"/>
    <x v="5"/>
    <s v="Weekday"/>
    <s v="Night"/>
    <n v="1"/>
    <s v="Clear"/>
    <n v="0.24"/>
    <n v="0.2273"/>
    <n v="1.2699999999999989E-2"/>
    <x v="54"/>
    <x v="6"/>
    <n v="0"/>
    <n v="6"/>
    <n v="6"/>
    <n v="1.791759469228055"/>
  </r>
  <r>
    <n v="438"/>
    <d v="2011-01-20T00:00:00"/>
    <n v="2011"/>
    <s v="Jan"/>
    <s v="Q1"/>
    <x v="0"/>
    <n v="0"/>
    <n v="1"/>
    <x v="6"/>
    <x v="0"/>
    <x v="5"/>
    <s v="Weekday"/>
    <s v="Morning"/>
    <n v="1"/>
    <s v="Clear"/>
    <n v="0.22"/>
    <n v="0.21210000000000001"/>
    <n v="7.8999999999999904E-3"/>
    <x v="54"/>
    <x v="6"/>
    <n v="0"/>
    <n v="35"/>
    <n v="35"/>
    <n v="3.5553480614894135"/>
  </r>
  <r>
    <n v="439"/>
    <d v="2011-01-20T00:00:00"/>
    <n v="2011"/>
    <s v="Jan"/>
    <s v="Q1"/>
    <x v="0"/>
    <n v="0"/>
    <n v="1"/>
    <x v="7"/>
    <x v="0"/>
    <x v="5"/>
    <s v="Weekday"/>
    <s v="Morning"/>
    <n v="1"/>
    <s v="Clear"/>
    <n v="0.22"/>
    <n v="0.21210000000000001"/>
    <n v="7.8999999999999904E-3"/>
    <x v="28"/>
    <x v="6"/>
    <n v="1"/>
    <n v="100"/>
    <n v="101"/>
    <n v="4.6151205168412597"/>
  </r>
  <r>
    <n v="440"/>
    <d v="2011-01-20T00:00:00"/>
    <n v="2011"/>
    <s v="Jan"/>
    <s v="Q1"/>
    <x v="0"/>
    <n v="0"/>
    <n v="1"/>
    <x v="8"/>
    <x v="0"/>
    <x v="5"/>
    <s v="Weekday"/>
    <s v="Morning"/>
    <n v="1"/>
    <s v="Clear"/>
    <n v="0.22"/>
    <n v="0.21210000000000001"/>
    <n v="7.8999999999999904E-3"/>
    <x v="28"/>
    <x v="3"/>
    <n v="2"/>
    <n v="247"/>
    <n v="249"/>
    <n v="5.5174528964647074"/>
  </r>
  <r>
    <n v="441"/>
    <d v="2011-01-20T00:00:00"/>
    <n v="2011"/>
    <s v="Jan"/>
    <s v="Q1"/>
    <x v="0"/>
    <n v="0"/>
    <n v="1"/>
    <x v="9"/>
    <x v="0"/>
    <x v="5"/>
    <s v="Weekday"/>
    <s v="Morning"/>
    <n v="2"/>
    <s v="Cloudy"/>
    <n v="0.24"/>
    <n v="0.2273"/>
    <n v="1.2699999999999989E-2"/>
    <x v="35"/>
    <x v="6"/>
    <n v="3"/>
    <n v="140"/>
    <n v="143"/>
    <n v="4.962844630259907"/>
  </r>
  <r>
    <n v="442"/>
    <d v="2011-01-20T00:00:00"/>
    <n v="2011"/>
    <s v="Jan"/>
    <s v="Q1"/>
    <x v="0"/>
    <n v="0"/>
    <n v="1"/>
    <x v="10"/>
    <x v="0"/>
    <x v="5"/>
    <s v="Weekday"/>
    <s v="Morning"/>
    <n v="1"/>
    <s v="Clear"/>
    <n v="0.26"/>
    <n v="0.2273"/>
    <n v="3.2700000000000007E-2"/>
    <x v="37"/>
    <x v="4"/>
    <n v="1"/>
    <n v="56"/>
    <n v="57"/>
    <n v="4.0430512678345503"/>
  </r>
  <r>
    <n v="443"/>
    <d v="2011-01-20T00:00:00"/>
    <n v="2011"/>
    <s v="Jan"/>
    <s v="Q1"/>
    <x v="0"/>
    <n v="0"/>
    <n v="1"/>
    <x v="11"/>
    <x v="0"/>
    <x v="5"/>
    <s v="Weekday"/>
    <s v="Morning"/>
    <n v="2"/>
    <s v="Cloudy"/>
    <n v="0.28000000000000003"/>
    <n v="0.2727"/>
    <n v="7.3000000000000287E-3"/>
    <x v="49"/>
    <x v="8"/>
    <n v="5"/>
    <n v="63"/>
    <n v="68"/>
    <n v="4.219507705176107"/>
  </r>
  <r>
    <n v="444"/>
    <d v="2011-01-20T00:00:00"/>
    <n v="2011"/>
    <s v="Jan"/>
    <s v="Q1"/>
    <x v="0"/>
    <n v="0"/>
    <n v="1"/>
    <x v="12"/>
    <x v="0"/>
    <x v="5"/>
    <s v="Weekday"/>
    <s v="Afternoon"/>
    <n v="2"/>
    <s v="Cloudy"/>
    <n v="0.3"/>
    <n v="0.33329999999999999"/>
    <n v="-3.3299999999999996E-2"/>
    <x v="16"/>
    <x v="0"/>
    <n v="7"/>
    <n v="77"/>
    <n v="84"/>
    <n v="4.4308167988433134"/>
  </r>
  <r>
    <n v="445"/>
    <d v="2011-01-20T00:00:00"/>
    <n v="2011"/>
    <s v="Jan"/>
    <s v="Q1"/>
    <x v="0"/>
    <n v="0"/>
    <n v="1"/>
    <x v="13"/>
    <x v="0"/>
    <x v="5"/>
    <s v="Weekday"/>
    <s v="Afternoon"/>
    <n v="2"/>
    <s v="Cloudy"/>
    <n v="0.28000000000000003"/>
    <n v="0.28789999999999999"/>
    <n v="-7.8999999999999626E-3"/>
    <x v="49"/>
    <x v="14"/>
    <n v="12"/>
    <n v="86"/>
    <n v="98"/>
    <n v="4.5849674786705723"/>
  </r>
  <r>
    <n v="446"/>
    <d v="2011-01-20T00:00:00"/>
    <n v="2011"/>
    <s v="Jan"/>
    <s v="Q1"/>
    <x v="0"/>
    <n v="0"/>
    <n v="1"/>
    <x v="14"/>
    <x v="0"/>
    <x v="5"/>
    <s v="Weekday"/>
    <s v="Afternoon"/>
    <n v="2"/>
    <s v="Cloudy"/>
    <n v="0.3"/>
    <n v="0.30299999999999999"/>
    <n v="-3.0000000000000027E-3"/>
    <x v="49"/>
    <x v="7"/>
    <n v="6"/>
    <n v="75"/>
    <n v="81"/>
    <n v="4.3944491546724391"/>
  </r>
  <r>
    <n v="447"/>
    <d v="2011-01-20T00:00:00"/>
    <n v="2011"/>
    <s v="Jan"/>
    <s v="Q1"/>
    <x v="0"/>
    <n v="0"/>
    <n v="1"/>
    <x v="15"/>
    <x v="0"/>
    <x v="5"/>
    <s v="Weekday"/>
    <s v="Afternoon"/>
    <n v="2"/>
    <s v="Cloudy"/>
    <n v="0.32"/>
    <n v="0.31819999999999998"/>
    <n v="1.8000000000000238E-3"/>
    <x v="49"/>
    <x v="5"/>
    <n v="8"/>
    <n v="62"/>
    <n v="70"/>
    <n v="4.2484952420493594"/>
  </r>
  <r>
    <n v="448"/>
    <d v="2011-01-20T00:00:00"/>
    <n v="2011"/>
    <s v="Jan"/>
    <s v="Q1"/>
    <x v="0"/>
    <n v="0"/>
    <n v="1"/>
    <x v="16"/>
    <x v="0"/>
    <x v="5"/>
    <s v="Weekday"/>
    <s v="Afternoon"/>
    <n v="2"/>
    <s v="Cloudy"/>
    <n v="0.3"/>
    <n v="0.30299999999999999"/>
    <n v="-3.0000000000000027E-3"/>
    <x v="36"/>
    <x v="7"/>
    <n v="8"/>
    <n v="83"/>
    <n v="91"/>
    <n v="4.5108595065168497"/>
  </r>
  <r>
    <n v="449"/>
    <d v="2011-01-20T00:00:00"/>
    <n v="2011"/>
    <s v="Jan"/>
    <s v="Q1"/>
    <x v="0"/>
    <n v="0"/>
    <n v="1"/>
    <x v="17"/>
    <x v="0"/>
    <x v="5"/>
    <s v="Weekday"/>
    <s v="Afternoon"/>
    <n v="2"/>
    <s v="Cloudy"/>
    <n v="0.3"/>
    <n v="0.31819999999999998"/>
    <n v="-1.8199999999999994E-2"/>
    <x v="36"/>
    <x v="14"/>
    <n v="8"/>
    <n v="207"/>
    <n v="215"/>
    <n v="5.3706380281276624"/>
  </r>
  <r>
    <n v="450"/>
    <d v="2011-01-20T00:00:00"/>
    <n v="2011"/>
    <s v="Jan"/>
    <s v="Q1"/>
    <x v="0"/>
    <n v="0"/>
    <n v="1"/>
    <x v="18"/>
    <x v="0"/>
    <x v="5"/>
    <s v="Weekday"/>
    <s v="Evening"/>
    <n v="2"/>
    <s v="Cloudy"/>
    <n v="0.26"/>
    <n v="0.2576"/>
    <n v="2.4000000000000132E-3"/>
    <x v="34"/>
    <x v="5"/>
    <n v="1"/>
    <n v="184"/>
    <n v="185"/>
    <n v="5.2203558250783244"/>
  </r>
  <r>
    <n v="451"/>
    <d v="2011-01-20T00:00:00"/>
    <n v="2011"/>
    <s v="Jan"/>
    <s v="Q1"/>
    <x v="0"/>
    <n v="0"/>
    <n v="1"/>
    <x v="19"/>
    <x v="0"/>
    <x v="5"/>
    <s v="Weekday"/>
    <s v="Evening"/>
    <n v="1"/>
    <s v="Clear"/>
    <n v="0.26"/>
    <n v="0.2273"/>
    <n v="3.2700000000000007E-2"/>
    <x v="34"/>
    <x v="9"/>
    <n v="6"/>
    <n v="146"/>
    <n v="152"/>
    <n v="5.0238805208462765"/>
  </r>
  <r>
    <n v="452"/>
    <d v="2011-01-20T00:00:00"/>
    <n v="2011"/>
    <s v="Jan"/>
    <s v="Q1"/>
    <x v="0"/>
    <n v="0"/>
    <n v="1"/>
    <x v="20"/>
    <x v="0"/>
    <x v="5"/>
    <s v="Weekday"/>
    <s v="Evening"/>
    <n v="2"/>
    <s v="Cloudy"/>
    <n v="0.26"/>
    <n v="0.2424"/>
    <n v="1.7600000000000005E-2"/>
    <x v="54"/>
    <x v="3"/>
    <n v="2"/>
    <n v="124"/>
    <n v="126"/>
    <n v="4.836281906951478"/>
  </r>
  <r>
    <n v="453"/>
    <d v="2011-01-20T00:00:00"/>
    <n v="2011"/>
    <s v="Jan"/>
    <s v="Q1"/>
    <x v="0"/>
    <n v="0"/>
    <n v="1"/>
    <x v="21"/>
    <x v="0"/>
    <x v="5"/>
    <s v="Weekday"/>
    <s v="Evening"/>
    <n v="2"/>
    <s v="Cloudy"/>
    <n v="0.24"/>
    <n v="0.2273"/>
    <n v="1.2699999999999989E-2"/>
    <x v="54"/>
    <x v="2"/>
    <n v="3"/>
    <n v="54"/>
    <n v="57"/>
    <n v="4.0430512678345503"/>
  </r>
  <r>
    <n v="454"/>
    <d v="2011-01-20T00:00:00"/>
    <n v="2011"/>
    <s v="Jan"/>
    <s v="Q1"/>
    <x v="0"/>
    <n v="0"/>
    <n v="1"/>
    <x v="22"/>
    <x v="0"/>
    <x v="5"/>
    <s v="Weekday"/>
    <s v="Evening"/>
    <n v="2"/>
    <s v="Cloudy"/>
    <n v="0.24"/>
    <n v="0.21210000000000001"/>
    <n v="2.789999999999998E-2"/>
    <x v="55"/>
    <x v="3"/>
    <n v="0"/>
    <n v="56"/>
    <n v="56"/>
    <n v="4.0253516907351496"/>
  </r>
  <r>
    <n v="455"/>
    <d v="2011-01-20T00:00:00"/>
    <n v="2011"/>
    <s v="Jan"/>
    <s v="Q1"/>
    <x v="0"/>
    <n v="0"/>
    <n v="1"/>
    <x v="23"/>
    <x v="0"/>
    <x v="5"/>
    <s v="Weekday"/>
    <s v="Evening"/>
    <n v="2"/>
    <s v="Cloudy"/>
    <n v="0.24"/>
    <n v="0.21210000000000001"/>
    <n v="2.789999999999998E-2"/>
    <x v="55"/>
    <x v="9"/>
    <n v="3"/>
    <n v="28"/>
    <n v="31"/>
    <n v="3.4339872044851463"/>
  </r>
  <r>
    <n v="456"/>
    <d v="2011-01-21T00:00:00"/>
    <n v="2011"/>
    <s v="Jan"/>
    <s v="Q1"/>
    <x v="0"/>
    <n v="0"/>
    <n v="1"/>
    <x v="0"/>
    <x v="0"/>
    <x v="6"/>
    <s v="Weekday"/>
    <s v="Night"/>
    <n v="2"/>
    <s v="Cloudy"/>
    <n v="0.24"/>
    <n v="0.2273"/>
    <n v="1.2699999999999989E-2"/>
    <x v="56"/>
    <x v="2"/>
    <n v="1"/>
    <n v="20"/>
    <n v="21"/>
    <n v="3.044522437723423"/>
  </r>
  <r>
    <n v="457"/>
    <d v="2011-01-21T00:00:00"/>
    <n v="2011"/>
    <s v="Jan"/>
    <s v="Q1"/>
    <x v="0"/>
    <n v="0"/>
    <n v="1"/>
    <x v="1"/>
    <x v="0"/>
    <x v="6"/>
    <s v="Weekday"/>
    <s v="Night"/>
    <n v="2"/>
    <s v="Cloudy"/>
    <n v="0.24"/>
    <n v="0.2273"/>
    <n v="1.2699999999999989E-2"/>
    <x v="56"/>
    <x v="2"/>
    <n v="0"/>
    <n v="6"/>
    <n v="6"/>
    <n v="1.791759469228055"/>
  </r>
  <r>
    <n v="458"/>
    <d v="2011-01-21T00:00:00"/>
    <n v="2011"/>
    <s v="Jan"/>
    <s v="Q1"/>
    <x v="0"/>
    <n v="0"/>
    <n v="1"/>
    <x v="2"/>
    <x v="0"/>
    <x v="6"/>
    <s v="Weekday"/>
    <s v="Night"/>
    <n v="3"/>
    <s v="Rainy"/>
    <n v="0.24"/>
    <n v="0.2424"/>
    <n v="-2.4000000000000132E-3"/>
    <x v="2"/>
    <x v="8"/>
    <n v="0"/>
    <n v="2"/>
    <n v="2"/>
    <n v="0.69314718055994529"/>
  </r>
  <r>
    <n v="459"/>
    <d v="2011-01-21T00:00:00"/>
    <n v="2011"/>
    <s v="Jan"/>
    <s v="Q1"/>
    <x v="0"/>
    <n v="0"/>
    <n v="1"/>
    <x v="3"/>
    <x v="0"/>
    <x v="6"/>
    <s v="Weekday"/>
    <s v="Night"/>
    <n v="3"/>
    <s v="Rainy"/>
    <n v="0.22"/>
    <n v="0.21210000000000001"/>
    <n v="7.8999999999999904E-3"/>
    <x v="1"/>
    <x v="4"/>
    <n v="0"/>
    <n v="1"/>
    <n v="1"/>
    <n v="0"/>
  </r>
  <r>
    <n v="460"/>
    <d v="2011-01-21T00:00:00"/>
    <n v="2011"/>
    <s v="Jan"/>
    <s v="Q1"/>
    <x v="0"/>
    <n v="0"/>
    <n v="1"/>
    <x v="4"/>
    <x v="0"/>
    <x v="6"/>
    <s v="Weekday"/>
    <s v="Night"/>
    <n v="2"/>
    <s v="Cloudy"/>
    <n v="0.22"/>
    <n v="0.2576"/>
    <n v="-3.7599999999999995E-2"/>
    <x v="9"/>
    <x v="1"/>
    <n v="0"/>
    <n v="1"/>
    <n v="1"/>
    <n v="0"/>
  </r>
  <r>
    <n v="461"/>
    <d v="2011-01-21T00:00:00"/>
    <n v="2011"/>
    <s v="Jan"/>
    <s v="Q1"/>
    <x v="0"/>
    <n v="0"/>
    <n v="1"/>
    <x v="5"/>
    <x v="0"/>
    <x v="6"/>
    <s v="Weekday"/>
    <s v="Night"/>
    <n v="1"/>
    <s v="Clear"/>
    <n v="0.24"/>
    <n v="0.19700000000000001"/>
    <n v="4.2999999999999983E-2"/>
    <x v="54"/>
    <x v="12"/>
    <n v="1"/>
    <n v="4"/>
    <n v="5"/>
    <n v="1.6094379124341003"/>
  </r>
  <r>
    <n v="462"/>
    <d v="2011-01-21T00:00:00"/>
    <n v="2011"/>
    <s v="Jan"/>
    <s v="Q1"/>
    <x v="0"/>
    <n v="0"/>
    <n v="1"/>
    <x v="6"/>
    <x v="0"/>
    <x v="6"/>
    <s v="Weekday"/>
    <s v="Morning"/>
    <n v="1"/>
    <s v="Clear"/>
    <n v="0.22"/>
    <n v="0.21210000000000001"/>
    <n v="7.8999999999999904E-3"/>
    <x v="28"/>
    <x v="2"/>
    <n v="0"/>
    <n v="27"/>
    <n v="27"/>
    <n v="3.2958368660043291"/>
  </r>
  <r>
    <n v="463"/>
    <d v="2011-01-21T00:00:00"/>
    <n v="2011"/>
    <s v="Jan"/>
    <s v="Q1"/>
    <x v="0"/>
    <n v="0"/>
    <n v="1"/>
    <x v="7"/>
    <x v="0"/>
    <x v="6"/>
    <s v="Weekday"/>
    <s v="Morning"/>
    <n v="1"/>
    <s v="Clear"/>
    <n v="0.2"/>
    <n v="0.18179999999999999"/>
    <n v="1.8200000000000022E-2"/>
    <x v="33"/>
    <x v="3"/>
    <n v="2"/>
    <n v="66"/>
    <n v="68"/>
    <n v="4.219507705176107"/>
  </r>
  <r>
    <n v="464"/>
    <d v="2011-01-21T00:00:00"/>
    <n v="2011"/>
    <s v="Jan"/>
    <s v="Q1"/>
    <x v="0"/>
    <n v="0"/>
    <n v="1"/>
    <x v="8"/>
    <x v="0"/>
    <x v="6"/>
    <s v="Weekday"/>
    <s v="Morning"/>
    <n v="1"/>
    <s v="Clear"/>
    <n v="0.2"/>
    <n v="0.18179999999999999"/>
    <n v="1.8200000000000022E-2"/>
    <x v="19"/>
    <x v="9"/>
    <n v="7"/>
    <n v="210"/>
    <n v="217"/>
    <n v="5.3798973535404597"/>
  </r>
  <r>
    <n v="465"/>
    <d v="2011-01-21T00:00:00"/>
    <n v="2011"/>
    <s v="Jan"/>
    <s v="Q1"/>
    <x v="0"/>
    <n v="0"/>
    <n v="1"/>
    <x v="9"/>
    <x v="0"/>
    <x v="6"/>
    <s v="Weekday"/>
    <s v="Morning"/>
    <n v="1"/>
    <s v="Clear"/>
    <n v="0.2"/>
    <n v="0.18179999999999999"/>
    <n v="1.8200000000000022E-2"/>
    <x v="33"/>
    <x v="11"/>
    <n v="7"/>
    <n v="159"/>
    <n v="166"/>
    <n v="5.1119877883565437"/>
  </r>
  <r>
    <n v="466"/>
    <d v="2011-01-21T00:00:00"/>
    <n v="2011"/>
    <s v="Jan"/>
    <s v="Q1"/>
    <x v="0"/>
    <n v="0"/>
    <n v="1"/>
    <x v="10"/>
    <x v="0"/>
    <x v="6"/>
    <s v="Weekday"/>
    <s v="Morning"/>
    <n v="1"/>
    <s v="Clear"/>
    <n v="0.2"/>
    <n v="0.16669999999999999"/>
    <n v="3.3300000000000024E-2"/>
    <x v="19"/>
    <x v="17"/>
    <n v="6"/>
    <n v="57"/>
    <n v="63"/>
    <n v="4.1431347263915326"/>
  </r>
  <r>
    <n v="467"/>
    <d v="2011-01-21T00:00:00"/>
    <n v="2011"/>
    <s v="Jan"/>
    <s v="Q1"/>
    <x v="0"/>
    <n v="0"/>
    <n v="1"/>
    <x v="11"/>
    <x v="0"/>
    <x v="6"/>
    <s v="Weekday"/>
    <s v="Morning"/>
    <n v="1"/>
    <s v="Clear"/>
    <n v="0.22"/>
    <n v="0.18179999999999999"/>
    <n v="3.8200000000000012E-2"/>
    <x v="48"/>
    <x v="17"/>
    <n v="6"/>
    <n v="53"/>
    <n v="59"/>
    <n v="4.0775374439057197"/>
  </r>
  <r>
    <n v="468"/>
    <d v="2011-01-21T00:00:00"/>
    <n v="2011"/>
    <s v="Jan"/>
    <s v="Q1"/>
    <x v="0"/>
    <n v="0"/>
    <n v="1"/>
    <x v="12"/>
    <x v="0"/>
    <x v="6"/>
    <s v="Weekday"/>
    <s v="Afternoon"/>
    <n v="1"/>
    <s v="Clear"/>
    <n v="0.22"/>
    <n v="0.18179999999999999"/>
    <n v="3.8200000000000012E-2"/>
    <x v="57"/>
    <x v="19"/>
    <n v="11"/>
    <n v="67"/>
    <n v="78"/>
    <n v="4.3567088266895917"/>
  </r>
  <r>
    <n v="469"/>
    <d v="2011-01-21T00:00:00"/>
    <n v="2011"/>
    <s v="Jan"/>
    <s v="Q1"/>
    <x v="0"/>
    <n v="0"/>
    <n v="1"/>
    <x v="13"/>
    <x v="0"/>
    <x v="6"/>
    <s v="Weekday"/>
    <s v="Afternoon"/>
    <n v="1"/>
    <s v="Clear"/>
    <n v="0.2"/>
    <n v="0.1515"/>
    <n v="4.8500000000000015E-2"/>
    <x v="58"/>
    <x v="19"/>
    <n v="8"/>
    <n v="65"/>
    <n v="73"/>
    <n v="4.290459441148391"/>
  </r>
  <r>
    <n v="470"/>
    <d v="2011-01-21T00:00:00"/>
    <n v="2011"/>
    <s v="Jan"/>
    <s v="Q1"/>
    <x v="0"/>
    <n v="0"/>
    <n v="1"/>
    <x v="14"/>
    <x v="0"/>
    <x v="6"/>
    <s v="Weekday"/>
    <s v="Afternoon"/>
    <n v="1"/>
    <s v="Clear"/>
    <n v="0.2"/>
    <n v="0.1515"/>
    <n v="4.8500000000000015E-2"/>
    <x v="59"/>
    <x v="18"/>
    <n v="6"/>
    <n v="56"/>
    <n v="62"/>
    <n v="4.1271343850450917"/>
  </r>
  <r>
    <n v="471"/>
    <d v="2011-01-21T00:00:00"/>
    <n v="2011"/>
    <s v="Jan"/>
    <s v="Q1"/>
    <x v="0"/>
    <n v="0"/>
    <n v="1"/>
    <x v="15"/>
    <x v="0"/>
    <x v="6"/>
    <s v="Weekday"/>
    <s v="Afternoon"/>
    <n v="1"/>
    <s v="Clear"/>
    <n v="0.16"/>
    <n v="0.1212"/>
    <n v="3.8800000000000001E-2"/>
    <x v="60"/>
    <x v="10"/>
    <n v="4"/>
    <n v="61"/>
    <n v="65"/>
    <n v="4.1743872698956368"/>
  </r>
  <r>
    <n v="472"/>
    <d v="2011-01-21T00:00:00"/>
    <n v="2011"/>
    <s v="Jan"/>
    <s v="Q1"/>
    <x v="0"/>
    <n v="0"/>
    <n v="1"/>
    <x v="16"/>
    <x v="0"/>
    <x v="6"/>
    <s v="Weekday"/>
    <s v="Afternoon"/>
    <n v="1"/>
    <s v="Clear"/>
    <n v="0.16"/>
    <n v="0.13639999999999999"/>
    <n v="2.360000000000001E-2"/>
    <x v="60"/>
    <x v="11"/>
    <n v="0"/>
    <n v="97"/>
    <n v="97"/>
    <n v="4.5747109785033828"/>
  </r>
  <r>
    <n v="473"/>
    <d v="2011-01-21T00:00:00"/>
    <n v="2011"/>
    <s v="Jan"/>
    <s v="Q1"/>
    <x v="0"/>
    <n v="0"/>
    <n v="1"/>
    <x v="17"/>
    <x v="0"/>
    <x v="6"/>
    <s v="Weekday"/>
    <s v="Afternoon"/>
    <n v="1"/>
    <s v="Clear"/>
    <n v="0.14000000000000001"/>
    <n v="0.1212"/>
    <n v="1.8800000000000011E-2"/>
    <x v="40"/>
    <x v="11"/>
    <n v="10"/>
    <n v="151"/>
    <n v="161"/>
    <n v="5.0814043649844631"/>
  </r>
  <r>
    <n v="474"/>
    <d v="2011-01-21T00:00:00"/>
    <n v="2011"/>
    <s v="Jan"/>
    <s v="Q1"/>
    <x v="0"/>
    <n v="0"/>
    <n v="1"/>
    <x v="18"/>
    <x v="0"/>
    <x v="6"/>
    <s v="Weekday"/>
    <s v="Evening"/>
    <n v="1"/>
    <s v="Clear"/>
    <n v="0.12"/>
    <n v="0.1212"/>
    <n v="-1.2000000000000066E-3"/>
    <x v="24"/>
    <x v="2"/>
    <n v="1"/>
    <n v="119"/>
    <n v="120"/>
    <n v="4.7874917427820458"/>
  </r>
  <r>
    <n v="475"/>
    <d v="2011-01-21T00:00:00"/>
    <n v="2011"/>
    <s v="Jan"/>
    <s v="Q1"/>
    <x v="0"/>
    <n v="0"/>
    <n v="1"/>
    <x v="19"/>
    <x v="0"/>
    <x v="6"/>
    <s v="Weekday"/>
    <s v="Evening"/>
    <n v="1"/>
    <s v="Clear"/>
    <n v="0.12"/>
    <n v="0.1061"/>
    <n v="1.3899999999999996E-2"/>
    <x v="24"/>
    <x v="9"/>
    <n v="3"/>
    <n v="93"/>
    <n v="96"/>
    <n v="4.5643481914678361"/>
  </r>
  <r>
    <n v="476"/>
    <d v="2011-01-21T00:00:00"/>
    <n v="2011"/>
    <s v="Jan"/>
    <s v="Q1"/>
    <x v="0"/>
    <n v="0"/>
    <n v="1"/>
    <x v="20"/>
    <x v="0"/>
    <x v="6"/>
    <s v="Weekday"/>
    <s v="Evening"/>
    <n v="1"/>
    <s v="Clear"/>
    <n v="0.1"/>
    <n v="7.5800000000000006E-2"/>
    <n v="2.4199999999999999E-2"/>
    <x v="39"/>
    <x v="12"/>
    <n v="1"/>
    <n v="52"/>
    <n v="53"/>
    <n v="3.970291913552122"/>
  </r>
  <r>
    <n v="477"/>
    <d v="2011-01-21T00:00:00"/>
    <n v="2011"/>
    <s v="Jan"/>
    <s v="Q1"/>
    <x v="0"/>
    <n v="0"/>
    <n v="1"/>
    <x v="21"/>
    <x v="0"/>
    <x v="6"/>
    <s v="Weekday"/>
    <s v="Evening"/>
    <n v="1"/>
    <s v="Clear"/>
    <n v="0.08"/>
    <n v="7.5800000000000006E-2"/>
    <n v="4.1999999999999954E-3"/>
    <x v="41"/>
    <x v="3"/>
    <n v="0"/>
    <n v="41"/>
    <n v="41"/>
    <n v="3.713572066704308"/>
  </r>
  <r>
    <n v="478"/>
    <d v="2011-01-21T00:00:00"/>
    <n v="2011"/>
    <s v="Jan"/>
    <s v="Q1"/>
    <x v="0"/>
    <n v="0"/>
    <n v="1"/>
    <x v="22"/>
    <x v="0"/>
    <x v="6"/>
    <s v="Weekday"/>
    <s v="Evening"/>
    <n v="1"/>
    <s v="Clear"/>
    <n v="0.06"/>
    <n v="3.0300000000000001E-2"/>
    <n v="2.9699999999999997E-2"/>
    <x v="48"/>
    <x v="13"/>
    <n v="1"/>
    <n v="33"/>
    <n v="34"/>
    <n v="3.5263605246161616"/>
  </r>
  <r>
    <n v="479"/>
    <d v="2011-01-21T00:00:00"/>
    <n v="2011"/>
    <s v="Jan"/>
    <s v="Q1"/>
    <x v="0"/>
    <n v="0"/>
    <n v="1"/>
    <x v="23"/>
    <x v="0"/>
    <x v="6"/>
    <s v="Weekday"/>
    <s v="Evening"/>
    <n v="1"/>
    <s v="Clear"/>
    <n v="0.06"/>
    <n v="4.5499999999999999E-2"/>
    <n v="1.4499999999999999E-2"/>
    <x v="41"/>
    <x v="9"/>
    <n v="0"/>
    <n v="27"/>
    <n v="27"/>
    <n v="3.2958368660043291"/>
  </r>
  <r>
    <n v="480"/>
    <d v="2011-01-22T00:00:00"/>
    <n v="2011"/>
    <s v="Jan"/>
    <s v="Q1"/>
    <x v="0"/>
    <n v="0"/>
    <n v="1"/>
    <x v="0"/>
    <x v="0"/>
    <x v="0"/>
    <s v="Weekend"/>
    <s v="Night"/>
    <n v="1"/>
    <s v="Clear"/>
    <n v="0.04"/>
    <n v="3.0300000000000001E-2"/>
    <n v="9.7000000000000003E-3"/>
    <x v="49"/>
    <x v="2"/>
    <n v="0"/>
    <n v="13"/>
    <n v="13"/>
    <n v="2.5649493574615367"/>
  </r>
  <r>
    <n v="481"/>
    <d v="2011-01-22T00:00:00"/>
    <n v="2011"/>
    <s v="Jan"/>
    <s v="Q1"/>
    <x v="0"/>
    <n v="0"/>
    <n v="1"/>
    <x v="1"/>
    <x v="0"/>
    <x v="0"/>
    <s v="Weekend"/>
    <s v="Night"/>
    <n v="2"/>
    <s v="Cloudy"/>
    <n v="0.04"/>
    <n v="0"/>
    <n v="0.04"/>
    <x v="48"/>
    <x v="13"/>
    <n v="3"/>
    <n v="9"/>
    <n v="12"/>
    <n v="2.4849066497880004"/>
  </r>
  <r>
    <n v="482"/>
    <d v="2011-01-22T00:00:00"/>
    <n v="2011"/>
    <s v="Jan"/>
    <s v="Q1"/>
    <x v="0"/>
    <n v="0"/>
    <n v="1"/>
    <x v="2"/>
    <x v="0"/>
    <x v="0"/>
    <s v="Weekend"/>
    <s v="Night"/>
    <n v="2"/>
    <s v="Cloudy"/>
    <n v="0.04"/>
    <n v="3.0300000000000001E-2"/>
    <n v="9.7000000000000003E-3"/>
    <x v="48"/>
    <x v="2"/>
    <n v="0"/>
    <n v="11"/>
    <n v="11"/>
    <n v="2.3978952727983707"/>
  </r>
  <r>
    <n v="483"/>
    <d v="2011-01-22T00:00:00"/>
    <n v="2011"/>
    <s v="Jan"/>
    <s v="Q1"/>
    <x v="0"/>
    <n v="0"/>
    <n v="1"/>
    <x v="3"/>
    <x v="0"/>
    <x v="0"/>
    <s v="Weekend"/>
    <s v="Night"/>
    <n v="2"/>
    <s v="Cloudy"/>
    <n v="0.04"/>
    <n v="3.0300000000000001E-2"/>
    <n v="9.7000000000000003E-3"/>
    <x v="48"/>
    <x v="3"/>
    <n v="1"/>
    <n v="6"/>
    <n v="7"/>
    <n v="1.9459101490553132"/>
  </r>
  <r>
    <n v="484"/>
    <d v="2011-01-22T00:00:00"/>
    <n v="2011"/>
    <s v="Jan"/>
    <s v="Q1"/>
    <x v="0"/>
    <n v="0"/>
    <n v="1"/>
    <x v="4"/>
    <x v="0"/>
    <x v="0"/>
    <s v="Weekend"/>
    <s v="Night"/>
    <n v="2"/>
    <s v="Cloudy"/>
    <n v="0.02"/>
    <n v="1.52E-2"/>
    <n v="4.8000000000000004E-3"/>
    <x v="37"/>
    <x v="4"/>
    <n v="0"/>
    <n v="3"/>
    <n v="3"/>
    <n v="1.0986122886681098"/>
  </r>
  <r>
    <n v="485"/>
    <d v="2011-01-22T00:00:00"/>
    <n v="2011"/>
    <s v="Jan"/>
    <s v="Q1"/>
    <x v="0"/>
    <n v="0"/>
    <n v="1"/>
    <x v="6"/>
    <x v="0"/>
    <x v="0"/>
    <s v="Weekend"/>
    <s v="Morning"/>
    <n v="2"/>
    <s v="Cloudy"/>
    <n v="0.02"/>
    <n v="3.0300000000000001E-2"/>
    <n v="-1.03E-2"/>
    <x v="18"/>
    <x v="6"/>
    <n v="0"/>
    <n v="2"/>
    <n v="2"/>
    <n v="0.69314718055994529"/>
  </r>
  <r>
    <n v="486"/>
    <d v="2011-01-22T00:00:00"/>
    <n v="2011"/>
    <s v="Jan"/>
    <s v="Q1"/>
    <x v="0"/>
    <n v="0"/>
    <n v="1"/>
    <x v="7"/>
    <x v="0"/>
    <x v="0"/>
    <s v="Weekend"/>
    <s v="Morning"/>
    <n v="1"/>
    <s v="Clear"/>
    <n v="0.02"/>
    <n v="1.52E-2"/>
    <n v="4.8000000000000004E-3"/>
    <x v="18"/>
    <x v="3"/>
    <n v="0"/>
    <n v="8"/>
    <n v="8"/>
    <n v="2.0794415416798357"/>
  </r>
  <r>
    <n v="487"/>
    <d v="2011-01-22T00:00:00"/>
    <n v="2011"/>
    <s v="Jan"/>
    <s v="Q1"/>
    <x v="0"/>
    <n v="0"/>
    <n v="1"/>
    <x v="8"/>
    <x v="0"/>
    <x v="0"/>
    <s v="Weekend"/>
    <s v="Morning"/>
    <n v="1"/>
    <s v="Clear"/>
    <n v="0.02"/>
    <n v="0"/>
    <n v="0.02"/>
    <x v="18"/>
    <x v="9"/>
    <n v="1"/>
    <n v="26"/>
    <n v="27"/>
    <n v="3.2958368660043291"/>
  </r>
  <r>
    <n v="488"/>
    <d v="2011-01-22T00:00:00"/>
    <n v="2011"/>
    <s v="Jan"/>
    <s v="Q1"/>
    <x v="0"/>
    <n v="0"/>
    <n v="1"/>
    <x v="9"/>
    <x v="0"/>
    <x v="0"/>
    <s v="Weekend"/>
    <s v="Morning"/>
    <n v="1"/>
    <s v="Clear"/>
    <n v="0.04"/>
    <n v="3.0300000000000001E-2"/>
    <n v="9.7000000000000003E-3"/>
    <x v="48"/>
    <x v="2"/>
    <n v="3"/>
    <n v="37"/>
    <n v="40"/>
    <n v="3.6888794541139363"/>
  </r>
  <r>
    <n v="489"/>
    <d v="2011-01-22T00:00:00"/>
    <n v="2011"/>
    <s v="Jan"/>
    <s v="Q1"/>
    <x v="0"/>
    <n v="0"/>
    <n v="1"/>
    <x v="10"/>
    <x v="0"/>
    <x v="0"/>
    <s v="Weekend"/>
    <s v="Morning"/>
    <n v="2"/>
    <s v="Cloudy"/>
    <n v="0.04"/>
    <n v="6.0600000000000001E-2"/>
    <n v="-2.06E-2"/>
    <x v="48"/>
    <x v="8"/>
    <n v="3"/>
    <n v="50"/>
    <n v="53"/>
    <n v="3.970291913552122"/>
  </r>
  <r>
    <n v="490"/>
    <d v="2011-01-22T00:00:00"/>
    <n v="2011"/>
    <s v="Jan"/>
    <s v="Q1"/>
    <x v="0"/>
    <n v="0"/>
    <n v="1"/>
    <x v="11"/>
    <x v="0"/>
    <x v="0"/>
    <s v="Weekend"/>
    <s v="Morning"/>
    <n v="2"/>
    <s v="Cloudy"/>
    <n v="0.06"/>
    <n v="7.5800000000000006E-2"/>
    <n v="-1.5800000000000008E-2"/>
    <x v="41"/>
    <x v="7"/>
    <n v="4"/>
    <n v="59"/>
    <n v="63"/>
    <n v="4.1431347263915326"/>
  </r>
  <r>
    <n v="491"/>
    <d v="2011-01-22T00:00:00"/>
    <n v="2011"/>
    <s v="Jan"/>
    <s v="Q1"/>
    <x v="0"/>
    <n v="0"/>
    <n v="1"/>
    <x v="12"/>
    <x v="0"/>
    <x v="0"/>
    <s v="Weekend"/>
    <s v="Afternoon"/>
    <n v="2"/>
    <s v="Cloudy"/>
    <n v="0.06"/>
    <n v="0.1061"/>
    <n v="-4.6100000000000002E-2"/>
    <x v="41"/>
    <x v="14"/>
    <n v="10"/>
    <n v="60"/>
    <n v="70"/>
    <n v="4.2484952420493594"/>
  </r>
  <r>
    <n v="492"/>
    <d v="2011-01-22T00:00:00"/>
    <n v="2011"/>
    <s v="Jan"/>
    <s v="Q1"/>
    <x v="0"/>
    <n v="0"/>
    <n v="1"/>
    <x v="13"/>
    <x v="0"/>
    <x v="0"/>
    <s v="Weekend"/>
    <s v="Afternoon"/>
    <n v="1"/>
    <s v="Clear"/>
    <n v="0.08"/>
    <n v="0.16669999999999999"/>
    <n v="-8.6699999999999985E-2"/>
    <x v="23"/>
    <x v="0"/>
    <n v="12"/>
    <n v="72"/>
    <n v="84"/>
    <n v="4.4308167988433134"/>
  </r>
  <r>
    <n v="493"/>
    <d v="2011-01-22T00:00:00"/>
    <n v="2011"/>
    <s v="Jan"/>
    <s v="Q1"/>
    <x v="0"/>
    <n v="0"/>
    <n v="1"/>
    <x v="14"/>
    <x v="0"/>
    <x v="0"/>
    <s v="Weekend"/>
    <s v="Afternoon"/>
    <n v="1"/>
    <s v="Clear"/>
    <n v="0.1"/>
    <n v="0.13639999999999999"/>
    <n v="-3.6399999999999988E-2"/>
    <x v="39"/>
    <x v="14"/>
    <n v="11"/>
    <n v="64"/>
    <n v="75"/>
    <n v="4.3174881135363101"/>
  </r>
  <r>
    <n v="494"/>
    <d v="2011-01-22T00:00:00"/>
    <n v="2011"/>
    <s v="Jan"/>
    <s v="Q1"/>
    <x v="0"/>
    <n v="0"/>
    <n v="1"/>
    <x v="15"/>
    <x v="0"/>
    <x v="0"/>
    <s v="Weekend"/>
    <s v="Afternoon"/>
    <n v="1"/>
    <s v="Clear"/>
    <n v="0.12"/>
    <n v="0.1515"/>
    <n v="-3.15E-2"/>
    <x v="40"/>
    <x v="0"/>
    <n v="10"/>
    <n v="93"/>
    <n v="103"/>
    <n v="4.6347289882296359"/>
  </r>
  <r>
    <n v="495"/>
    <d v="2011-01-22T00:00:00"/>
    <n v="2011"/>
    <s v="Jan"/>
    <s v="Q1"/>
    <x v="0"/>
    <n v="0"/>
    <n v="1"/>
    <x v="16"/>
    <x v="0"/>
    <x v="0"/>
    <s v="Weekend"/>
    <s v="Afternoon"/>
    <n v="1"/>
    <s v="Clear"/>
    <n v="0.12"/>
    <n v="0.13639999999999999"/>
    <n v="-1.6399999999999998E-2"/>
    <x v="40"/>
    <x v="5"/>
    <n v="11"/>
    <n v="72"/>
    <n v="83"/>
    <n v="4.4188406077965983"/>
  </r>
  <r>
    <n v="496"/>
    <d v="2011-01-22T00:00:00"/>
    <n v="2011"/>
    <s v="Jan"/>
    <s v="Q1"/>
    <x v="0"/>
    <n v="0"/>
    <n v="1"/>
    <x v="17"/>
    <x v="0"/>
    <x v="0"/>
    <s v="Weekend"/>
    <s v="Afternoon"/>
    <n v="1"/>
    <s v="Clear"/>
    <n v="0.12"/>
    <n v="0.19700000000000001"/>
    <n v="-7.7000000000000013E-2"/>
    <x v="40"/>
    <x v="0"/>
    <n v="8"/>
    <n v="59"/>
    <n v="67"/>
    <n v="4.2046926193909657"/>
  </r>
  <r>
    <n v="497"/>
    <d v="2011-01-22T00:00:00"/>
    <n v="2011"/>
    <s v="Jan"/>
    <s v="Q1"/>
    <x v="0"/>
    <n v="0"/>
    <n v="1"/>
    <x v="18"/>
    <x v="0"/>
    <x v="0"/>
    <s v="Weekend"/>
    <s v="Evening"/>
    <n v="1"/>
    <s v="Clear"/>
    <n v="0.08"/>
    <n v="9.0899999999999995E-2"/>
    <n v="-1.0899999999999993E-2"/>
    <x v="23"/>
    <x v="5"/>
    <n v="0"/>
    <n v="54"/>
    <n v="54"/>
    <n v="3.9889840465642745"/>
  </r>
  <r>
    <n v="498"/>
    <d v="2011-01-22T00:00:00"/>
    <n v="2011"/>
    <s v="Jan"/>
    <s v="Q1"/>
    <x v="0"/>
    <n v="0"/>
    <n v="1"/>
    <x v="19"/>
    <x v="0"/>
    <x v="0"/>
    <s v="Weekend"/>
    <s v="Evening"/>
    <n v="1"/>
    <s v="Clear"/>
    <n v="0.08"/>
    <n v="0.1061"/>
    <n v="-2.6099999999999998E-2"/>
    <x v="23"/>
    <x v="7"/>
    <n v="6"/>
    <n v="53"/>
    <n v="59"/>
    <n v="4.0775374439057197"/>
  </r>
  <r>
    <n v="499"/>
    <d v="2011-01-22T00:00:00"/>
    <n v="2011"/>
    <s v="Jan"/>
    <s v="Q1"/>
    <x v="0"/>
    <n v="0"/>
    <n v="1"/>
    <x v="20"/>
    <x v="0"/>
    <x v="0"/>
    <s v="Weekend"/>
    <s v="Evening"/>
    <n v="1"/>
    <s v="Clear"/>
    <n v="0.06"/>
    <n v="7.5800000000000006E-2"/>
    <n v="-1.5800000000000008E-2"/>
    <x v="49"/>
    <x v="8"/>
    <n v="1"/>
    <n v="44"/>
    <n v="45"/>
    <n v="3.8066624897703196"/>
  </r>
  <r>
    <n v="500"/>
    <d v="2011-01-22T00:00:00"/>
    <n v="2011"/>
    <s v="Jan"/>
    <s v="Q1"/>
    <x v="0"/>
    <n v="0"/>
    <n v="1"/>
    <x v="21"/>
    <x v="0"/>
    <x v="0"/>
    <s v="Weekend"/>
    <s v="Evening"/>
    <n v="1"/>
    <s v="Clear"/>
    <n v="0.06"/>
    <n v="0.1061"/>
    <n v="-4.6100000000000002E-2"/>
    <x v="48"/>
    <x v="1"/>
    <n v="0"/>
    <n v="39"/>
    <n v="39"/>
    <n v="3.6635616461296463"/>
  </r>
  <r>
    <n v="501"/>
    <d v="2011-01-22T00:00:00"/>
    <n v="2011"/>
    <s v="Jan"/>
    <s v="Q1"/>
    <x v="0"/>
    <n v="0"/>
    <n v="1"/>
    <x v="22"/>
    <x v="0"/>
    <x v="0"/>
    <s v="Weekend"/>
    <s v="Evening"/>
    <n v="1"/>
    <s v="Clear"/>
    <n v="0.06"/>
    <n v="0.1515"/>
    <n v="-9.1499999999999998E-2"/>
    <x v="36"/>
    <x v="0"/>
    <n v="7"/>
    <n v="23"/>
    <n v="30"/>
    <n v="3.4011973816621555"/>
  </r>
  <r>
    <n v="502"/>
    <d v="2011-01-22T00:00:00"/>
    <n v="2011"/>
    <s v="Jan"/>
    <s v="Q1"/>
    <x v="0"/>
    <n v="0"/>
    <n v="1"/>
    <x v="23"/>
    <x v="0"/>
    <x v="0"/>
    <s v="Weekend"/>
    <s v="Evening"/>
    <n v="1"/>
    <s v="Clear"/>
    <n v="0.04"/>
    <n v="7.5800000000000006E-2"/>
    <n v="-3.5800000000000005E-2"/>
    <x v="14"/>
    <x v="14"/>
    <n v="2"/>
    <n v="31"/>
    <n v="33"/>
    <n v="3.4965075614664802"/>
  </r>
  <r>
    <n v="503"/>
    <d v="2011-01-23T00:00:00"/>
    <n v="2011"/>
    <s v="Jan"/>
    <s v="Q1"/>
    <x v="0"/>
    <n v="0"/>
    <n v="1"/>
    <x v="0"/>
    <x v="0"/>
    <x v="1"/>
    <s v="Weekend"/>
    <s v="Night"/>
    <n v="1"/>
    <s v="Clear"/>
    <n v="0.04"/>
    <n v="7.5800000000000006E-2"/>
    <n v="-3.5800000000000005E-2"/>
    <x v="14"/>
    <x v="14"/>
    <n v="2"/>
    <n v="20"/>
    <n v="22"/>
    <n v="3.0910424533583161"/>
  </r>
  <r>
    <n v="504"/>
    <d v="2011-01-23T00:00:00"/>
    <n v="2011"/>
    <s v="Jan"/>
    <s v="Q1"/>
    <x v="0"/>
    <n v="0"/>
    <n v="1"/>
    <x v="1"/>
    <x v="0"/>
    <x v="1"/>
    <s v="Weekend"/>
    <s v="Night"/>
    <n v="1"/>
    <s v="Clear"/>
    <n v="0.04"/>
    <n v="7.5800000000000006E-2"/>
    <n v="-3.5800000000000005E-2"/>
    <x v="14"/>
    <x v="14"/>
    <n v="1"/>
    <n v="12"/>
    <n v="13"/>
    <n v="2.5649493574615367"/>
  </r>
  <r>
    <n v="505"/>
    <d v="2011-01-23T00:00:00"/>
    <n v="2011"/>
    <s v="Jan"/>
    <s v="Q1"/>
    <x v="0"/>
    <n v="0"/>
    <n v="1"/>
    <x v="2"/>
    <x v="0"/>
    <x v="1"/>
    <s v="Weekend"/>
    <s v="Night"/>
    <n v="1"/>
    <s v="Clear"/>
    <n v="0.02"/>
    <n v="6.0600000000000001E-2"/>
    <n v="-4.0599999999999997E-2"/>
    <x v="51"/>
    <x v="7"/>
    <n v="3"/>
    <n v="15"/>
    <n v="18"/>
    <n v="2.8903717578961645"/>
  </r>
  <r>
    <n v="506"/>
    <d v="2011-01-23T00:00:00"/>
    <n v="2011"/>
    <s v="Jan"/>
    <s v="Q1"/>
    <x v="0"/>
    <n v="0"/>
    <n v="1"/>
    <x v="3"/>
    <x v="0"/>
    <x v="1"/>
    <s v="Weekend"/>
    <s v="Night"/>
    <n v="1"/>
    <s v="Clear"/>
    <n v="0.02"/>
    <n v="6.0600000000000001E-2"/>
    <n v="-4.0599999999999997E-2"/>
    <x v="51"/>
    <x v="7"/>
    <n v="1"/>
    <n v="4"/>
    <n v="5"/>
    <n v="1.6094379124341003"/>
  </r>
  <r>
    <n v="507"/>
    <d v="2011-01-23T00:00:00"/>
    <n v="2011"/>
    <s v="Jan"/>
    <s v="Q1"/>
    <x v="0"/>
    <n v="0"/>
    <n v="1"/>
    <x v="5"/>
    <x v="0"/>
    <x v="1"/>
    <s v="Weekend"/>
    <s v="Night"/>
    <n v="2"/>
    <s v="Cloudy"/>
    <n v="0.04"/>
    <n v="7.5800000000000006E-2"/>
    <n v="-3.5800000000000005E-2"/>
    <x v="14"/>
    <x v="14"/>
    <n v="0"/>
    <n v="3"/>
    <n v="3"/>
    <n v="1.0986122886681098"/>
  </r>
  <r>
    <n v="508"/>
    <d v="2011-01-23T00:00:00"/>
    <n v="2011"/>
    <s v="Jan"/>
    <s v="Q1"/>
    <x v="0"/>
    <n v="0"/>
    <n v="1"/>
    <x v="6"/>
    <x v="0"/>
    <x v="1"/>
    <s v="Weekend"/>
    <s v="Morning"/>
    <n v="2"/>
    <s v="Cloudy"/>
    <n v="0.04"/>
    <n v="7.5800000000000006E-2"/>
    <n v="-3.5800000000000005E-2"/>
    <x v="14"/>
    <x v="14"/>
    <n v="0"/>
    <n v="1"/>
    <n v="1"/>
    <n v="0"/>
  </r>
  <r>
    <n v="509"/>
    <d v="2011-01-23T00:00:00"/>
    <n v="2011"/>
    <s v="Jan"/>
    <s v="Q1"/>
    <x v="0"/>
    <n v="0"/>
    <n v="1"/>
    <x v="7"/>
    <x v="0"/>
    <x v="1"/>
    <s v="Weekend"/>
    <s v="Morning"/>
    <n v="1"/>
    <s v="Clear"/>
    <n v="0.08"/>
    <n v="0.1061"/>
    <n v="-2.6099999999999998E-2"/>
    <x v="52"/>
    <x v="8"/>
    <n v="1"/>
    <n v="1"/>
    <n v="2"/>
    <n v="0.69314718055994529"/>
  </r>
  <r>
    <n v="510"/>
    <d v="2011-01-23T00:00:00"/>
    <n v="2011"/>
    <s v="Jan"/>
    <s v="Q1"/>
    <x v="0"/>
    <n v="0"/>
    <n v="1"/>
    <x v="8"/>
    <x v="0"/>
    <x v="1"/>
    <s v="Weekend"/>
    <s v="Morning"/>
    <n v="1"/>
    <s v="Clear"/>
    <n v="0.06"/>
    <n v="7.5800000000000006E-2"/>
    <n v="-1.5800000000000008E-2"/>
    <x v="51"/>
    <x v="8"/>
    <n v="2"/>
    <n v="17"/>
    <n v="19"/>
    <n v="2.9444389791664403"/>
  </r>
  <r>
    <n v="511"/>
    <d v="2011-01-23T00:00:00"/>
    <n v="2011"/>
    <s v="Jan"/>
    <s v="Q1"/>
    <x v="0"/>
    <n v="0"/>
    <n v="1"/>
    <x v="9"/>
    <x v="0"/>
    <x v="1"/>
    <s v="Weekend"/>
    <s v="Morning"/>
    <n v="1"/>
    <s v="Clear"/>
    <n v="0.1"/>
    <n v="7.5800000000000006E-2"/>
    <n v="2.4199999999999999E-2"/>
    <x v="47"/>
    <x v="11"/>
    <n v="3"/>
    <n v="25"/>
    <n v="28"/>
    <n v="3.3322045101752038"/>
  </r>
  <r>
    <n v="512"/>
    <d v="2011-01-23T00:00:00"/>
    <n v="2011"/>
    <s v="Jan"/>
    <s v="Q1"/>
    <x v="0"/>
    <n v="0"/>
    <n v="1"/>
    <x v="10"/>
    <x v="0"/>
    <x v="1"/>
    <s v="Weekend"/>
    <s v="Morning"/>
    <n v="1"/>
    <s v="Clear"/>
    <n v="0.14000000000000001"/>
    <n v="0.1061"/>
    <n v="3.3900000000000013E-2"/>
    <x v="15"/>
    <x v="13"/>
    <n v="7"/>
    <n v="51"/>
    <n v="58"/>
    <n v="4.0604430105464191"/>
  </r>
  <r>
    <n v="513"/>
    <d v="2011-01-23T00:00:00"/>
    <n v="2011"/>
    <s v="Jan"/>
    <s v="Q1"/>
    <x v="0"/>
    <n v="0"/>
    <n v="1"/>
    <x v="11"/>
    <x v="0"/>
    <x v="1"/>
    <s v="Weekend"/>
    <s v="Morning"/>
    <n v="1"/>
    <s v="Clear"/>
    <n v="0.14000000000000001"/>
    <n v="0.13639999999999999"/>
    <n v="3.6000000000000199E-3"/>
    <x v="21"/>
    <x v="6"/>
    <n v="22"/>
    <n v="77"/>
    <n v="99"/>
    <n v="4.5951198501345898"/>
  </r>
  <r>
    <n v="514"/>
    <d v="2011-01-23T00:00:00"/>
    <n v="2011"/>
    <s v="Jan"/>
    <s v="Q1"/>
    <x v="0"/>
    <n v="0"/>
    <n v="1"/>
    <x v="12"/>
    <x v="0"/>
    <x v="1"/>
    <s v="Weekend"/>
    <s v="Afternoon"/>
    <n v="1"/>
    <s v="Clear"/>
    <n v="0.16"/>
    <n v="0.1212"/>
    <n v="3.8800000000000001E-2"/>
    <x v="38"/>
    <x v="17"/>
    <n v="24"/>
    <n v="92"/>
    <n v="116"/>
    <n v="4.7535901911063645"/>
  </r>
  <r>
    <n v="515"/>
    <d v="2011-01-23T00:00:00"/>
    <n v="2011"/>
    <s v="Jan"/>
    <s v="Q1"/>
    <x v="0"/>
    <n v="0"/>
    <n v="1"/>
    <x v="13"/>
    <x v="0"/>
    <x v="1"/>
    <s v="Weekend"/>
    <s v="Afternoon"/>
    <n v="1"/>
    <s v="Clear"/>
    <n v="0.14000000000000001"/>
    <n v="0.1061"/>
    <n v="3.3900000000000013E-2"/>
    <x v="39"/>
    <x v="13"/>
    <n v="12"/>
    <n v="75"/>
    <n v="87"/>
    <n v="4.4659081186545837"/>
  </r>
  <r>
    <n v="516"/>
    <d v="2011-01-23T00:00:00"/>
    <n v="2011"/>
    <s v="Jan"/>
    <s v="Q1"/>
    <x v="0"/>
    <n v="0"/>
    <n v="1"/>
    <x v="14"/>
    <x v="0"/>
    <x v="1"/>
    <s v="Weekend"/>
    <s v="Afternoon"/>
    <n v="1"/>
    <s v="Clear"/>
    <n v="0.16"/>
    <n v="0.13639999999999999"/>
    <n v="2.360000000000001E-2"/>
    <x v="40"/>
    <x v="11"/>
    <n v="17"/>
    <n v="93"/>
    <n v="110"/>
    <n v="4.7004803657924166"/>
  </r>
  <r>
    <n v="517"/>
    <d v="2011-01-23T00:00:00"/>
    <n v="2011"/>
    <s v="Jan"/>
    <s v="Q1"/>
    <x v="0"/>
    <n v="0"/>
    <n v="1"/>
    <x v="15"/>
    <x v="0"/>
    <x v="1"/>
    <s v="Weekend"/>
    <s v="Afternoon"/>
    <n v="1"/>
    <s v="Clear"/>
    <n v="0.16"/>
    <n v="0.13639999999999999"/>
    <n v="2.360000000000001E-2"/>
    <x v="40"/>
    <x v="11"/>
    <n v="13"/>
    <n v="64"/>
    <n v="77"/>
    <n v="4.3438054218536841"/>
  </r>
  <r>
    <n v="518"/>
    <d v="2011-01-23T00:00:00"/>
    <n v="2011"/>
    <s v="Jan"/>
    <s v="Q1"/>
    <x v="0"/>
    <n v="0"/>
    <n v="1"/>
    <x v="16"/>
    <x v="0"/>
    <x v="1"/>
    <s v="Weekend"/>
    <s v="Afternoon"/>
    <n v="1"/>
    <s v="Clear"/>
    <n v="0.16"/>
    <n v="0.13639999999999999"/>
    <n v="2.360000000000001E-2"/>
    <x v="60"/>
    <x v="9"/>
    <n v="9"/>
    <n v="56"/>
    <n v="65"/>
    <n v="4.1743872698956368"/>
  </r>
  <r>
    <n v="519"/>
    <d v="2011-01-23T00:00:00"/>
    <n v="2011"/>
    <s v="Jan"/>
    <s v="Q1"/>
    <x v="0"/>
    <n v="0"/>
    <n v="1"/>
    <x v="17"/>
    <x v="0"/>
    <x v="1"/>
    <s v="Weekend"/>
    <s v="Afternoon"/>
    <n v="1"/>
    <s v="Clear"/>
    <n v="0.14000000000000001"/>
    <n v="0.1061"/>
    <n v="3.3900000000000013E-2"/>
    <x v="60"/>
    <x v="13"/>
    <n v="5"/>
    <n v="50"/>
    <n v="55"/>
    <n v="4.0073331852324712"/>
  </r>
  <r>
    <n v="520"/>
    <d v="2011-01-23T00:00:00"/>
    <n v="2011"/>
    <s v="Jan"/>
    <s v="Q1"/>
    <x v="0"/>
    <n v="0"/>
    <n v="1"/>
    <x v="18"/>
    <x v="0"/>
    <x v="1"/>
    <s v="Weekend"/>
    <s v="Evening"/>
    <n v="1"/>
    <s v="Clear"/>
    <n v="0.12"/>
    <n v="0.1212"/>
    <n v="-1.2000000000000066E-3"/>
    <x v="24"/>
    <x v="2"/>
    <n v="5"/>
    <n v="44"/>
    <n v="49"/>
    <n v="3.8918202981106265"/>
  </r>
  <r>
    <n v="521"/>
    <d v="2011-01-23T00:00:00"/>
    <n v="2011"/>
    <s v="Jan"/>
    <s v="Q1"/>
    <x v="0"/>
    <n v="0"/>
    <n v="1"/>
    <x v="19"/>
    <x v="0"/>
    <x v="1"/>
    <s v="Weekend"/>
    <s v="Evening"/>
    <n v="1"/>
    <s v="Clear"/>
    <n v="0.12"/>
    <n v="0.1212"/>
    <n v="-1.2000000000000066E-3"/>
    <x v="24"/>
    <x v="3"/>
    <n v="5"/>
    <n v="45"/>
    <n v="50"/>
    <n v="3.912023005428146"/>
  </r>
  <r>
    <n v="522"/>
    <d v="2011-01-23T00:00:00"/>
    <n v="2011"/>
    <s v="Jan"/>
    <s v="Q1"/>
    <x v="0"/>
    <n v="0"/>
    <n v="1"/>
    <x v="20"/>
    <x v="0"/>
    <x v="1"/>
    <s v="Weekend"/>
    <s v="Evening"/>
    <n v="1"/>
    <s v="Clear"/>
    <n v="0.1"/>
    <n v="0.1061"/>
    <n v="-6.0999999999999943E-3"/>
    <x v="42"/>
    <x v="2"/>
    <n v="4"/>
    <n v="31"/>
    <n v="35"/>
    <n v="3.5553480614894135"/>
  </r>
  <r>
    <n v="523"/>
    <d v="2011-01-23T00:00:00"/>
    <n v="2011"/>
    <s v="Jan"/>
    <s v="Q1"/>
    <x v="0"/>
    <n v="0"/>
    <n v="1"/>
    <x v="21"/>
    <x v="0"/>
    <x v="1"/>
    <s v="Weekend"/>
    <s v="Evening"/>
    <n v="1"/>
    <s v="Clear"/>
    <n v="0.1"/>
    <n v="0.1061"/>
    <n v="-6.0999999999999943E-3"/>
    <x v="42"/>
    <x v="5"/>
    <n v="5"/>
    <n v="20"/>
    <n v="25"/>
    <n v="3.2188758248682006"/>
  </r>
  <r>
    <n v="524"/>
    <d v="2011-01-23T00:00:00"/>
    <n v="2011"/>
    <s v="Jan"/>
    <s v="Q1"/>
    <x v="0"/>
    <n v="0"/>
    <n v="1"/>
    <x v="22"/>
    <x v="0"/>
    <x v="1"/>
    <s v="Weekend"/>
    <s v="Evening"/>
    <n v="1"/>
    <s v="Clear"/>
    <n v="0.08"/>
    <n v="9.0899999999999995E-2"/>
    <n v="-1.0899999999999993E-2"/>
    <x v="41"/>
    <x v="5"/>
    <n v="5"/>
    <n v="23"/>
    <n v="28"/>
    <n v="3.3322045101752038"/>
  </r>
  <r>
    <n v="525"/>
    <d v="2011-01-23T00:00:00"/>
    <n v="2011"/>
    <s v="Jan"/>
    <s v="Q1"/>
    <x v="0"/>
    <n v="0"/>
    <n v="1"/>
    <x v="23"/>
    <x v="0"/>
    <x v="1"/>
    <s v="Weekend"/>
    <s v="Evening"/>
    <n v="1"/>
    <s v="Clear"/>
    <n v="0.06"/>
    <n v="6.0600000000000001E-2"/>
    <n v="-6.0000000000000331E-4"/>
    <x v="48"/>
    <x v="6"/>
    <n v="4"/>
    <n v="17"/>
    <n v="21"/>
    <n v="3.044522437723423"/>
  </r>
  <r>
    <n v="526"/>
    <d v="2011-01-24T00:00:00"/>
    <n v="2011"/>
    <s v="Jan"/>
    <s v="Q1"/>
    <x v="0"/>
    <n v="0"/>
    <n v="1"/>
    <x v="0"/>
    <x v="0"/>
    <x v="2"/>
    <s v="Weekday"/>
    <s v="Night"/>
    <n v="1"/>
    <s v="Clear"/>
    <n v="0.06"/>
    <n v="6.0600000000000001E-2"/>
    <n v="-6.0000000000000331E-4"/>
    <x v="48"/>
    <x v="5"/>
    <n v="0"/>
    <n v="7"/>
    <n v="7"/>
    <n v="1.9459101490553132"/>
  </r>
  <r>
    <n v="527"/>
    <d v="2011-01-24T00:00:00"/>
    <n v="2011"/>
    <s v="Jan"/>
    <s v="Q1"/>
    <x v="0"/>
    <n v="0"/>
    <n v="1"/>
    <x v="1"/>
    <x v="0"/>
    <x v="2"/>
    <s v="Weekday"/>
    <s v="Night"/>
    <n v="1"/>
    <s v="Clear"/>
    <n v="0.04"/>
    <n v="4.5499999999999999E-2"/>
    <n v="-5.4999999999999979E-3"/>
    <x v="49"/>
    <x v="5"/>
    <n v="0"/>
    <n v="1"/>
    <n v="1"/>
    <n v="0"/>
  </r>
  <r>
    <n v="528"/>
    <d v="2011-01-24T00:00:00"/>
    <n v="2011"/>
    <s v="Jan"/>
    <s v="Q1"/>
    <x v="0"/>
    <n v="0"/>
    <n v="1"/>
    <x v="3"/>
    <x v="0"/>
    <x v="2"/>
    <s v="Weekday"/>
    <s v="Night"/>
    <n v="1"/>
    <s v="Clear"/>
    <n v="0.04"/>
    <n v="3.0300000000000001E-2"/>
    <n v="9.7000000000000003E-3"/>
    <x v="49"/>
    <x v="2"/>
    <n v="0"/>
    <n v="1"/>
    <n v="1"/>
    <n v="0"/>
  </r>
  <r>
    <n v="529"/>
    <d v="2011-01-24T00:00:00"/>
    <n v="2011"/>
    <s v="Jan"/>
    <s v="Q1"/>
    <x v="0"/>
    <n v="0"/>
    <n v="1"/>
    <x v="4"/>
    <x v="0"/>
    <x v="2"/>
    <s v="Weekday"/>
    <s v="Night"/>
    <n v="1"/>
    <s v="Clear"/>
    <n v="0.02"/>
    <n v="6.0600000000000001E-2"/>
    <n v="-4.0599999999999997E-2"/>
    <x v="37"/>
    <x v="7"/>
    <n v="0"/>
    <n v="1"/>
    <n v="1"/>
    <n v="0"/>
  </r>
  <r>
    <n v="530"/>
    <d v="2011-01-24T00:00:00"/>
    <n v="2011"/>
    <s v="Jan"/>
    <s v="Q1"/>
    <x v="0"/>
    <n v="0"/>
    <n v="1"/>
    <x v="5"/>
    <x v="0"/>
    <x v="2"/>
    <s v="Weekday"/>
    <s v="Night"/>
    <n v="1"/>
    <s v="Clear"/>
    <n v="0.02"/>
    <n v="6.0600000000000001E-2"/>
    <n v="-4.0599999999999997E-2"/>
    <x v="37"/>
    <x v="7"/>
    <n v="0"/>
    <n v="5"/>
    <n v="5"/>
    <n v="1.6094379124341003"/>
  </r>
  <r>
    <n v="531"/>
    <d v="2011-01-24T00:00:00"/>
    <n v="2011"/>
    <s v="Jan"/>
    <s v="Q1"/>
    <x v="0"/>
    <n v="0"/>
    <n v="1"/>
    <x v="6"/>
    <x v="0"/>
    <x v="2"/>
    <s v="Weekday"/>
    <s v="Morning"/>
    <n v="1"/>
    <s v="Clear"/>
    <n v="0.02"/>
    <n v="7.5800000000000006E-2"/>
    <n v="-5.5800000000000002E-2"/>
    <x v="37"/>
    <x v="1"/>
    <n v="0"/>
    <n v="15"/>
    <n v="15"/>
    <n v="2.7080502011022101"/>
  </r>
  <r>
    <n v="532"/>
    <d v="2011-01-24T00:00:00"/>
    <n v="2011"/>
    <s v="Jan"/>
    <s v="Q1"/>
    <x v="0"/>
    <n v="0"/>
    <n v="1"/>
    <x v="7"/>
    <x v="0"/>
    <x v="2"/>
    <s v="Weekday"/>
    <s v="Morning"/>
    <n v="1"/>
    <s v="Clear"/>
    <n v="0.02"/>
    <n v="0.1212"/>
    <n v="-0.1012"/>
    <x v="37"/>
    <x v="0"/>
    <n v="5"/>
    <n v="79"/>
    <n v="84"/>
    <n v="4.4308167988433134"/>
  </r>
  <r>
    <n v="533"/>
    <d v="2011-01-24T00:00:00"/>
    <n v="2011"/>
    <s v="Jan"/>
    <s v="Q1"/>
    <x v="0"/>
    <n v="0"/>
    <n v="1"/>
    <x v="8"/>
    <x v="0"/>
    <x v="2"/>
    <s v="Weekday"/>
    <s v="Morning"/>
    <n v="1"/>
    <s v="Clear"/>
    <n v="0.04"/>
    <n v="0.13639999999999999"/>
    <n v="-9.6399999999999986E-2"/>
    <x v="36"/>
    <x v="0"/>
    <n v="6"/>
    <n v="171"/>
    <n v="177"/>
    <n v="5.1761497325738288"/>
  </r>
  <r>
    <n v="534"/>
    <d v="2011-01-24T00:00:00"/>
    <n v="2011"/>
    <s v="Jan"/>
    <s v="Q1"/>
    <x v="0"/>
    <n v="0"/>
    <n v="1"/>
    <x v="9"/>
    <x v="0"/>
    <x v="2"/>
    <s v="Weekday"/>
    <s v="Morning"/>
    <n v="1"/>
    <s v="Clear"/>
    <n v="0.06"/>
    <n v="0.1515"/>
    <n v="-9.1499999999999998E-2"/>
    <x v="48"/>
    <x v="0"/>
    <n v="4"/>
    <n v="98"/>
    <n v="102"/>
    <n v="4.6249728132842707"/>
  </r>
  <r>
    <n v="535"/>
    <d v="2011-01-24T00:00:00"/>
    <n v="2011"/>
    <s v="Jan"/>
    <s v="Q1"/>
    <x v="0"/>
    <n v="0"/>
    <n v="1"/>
    <x v="10"/>
    <x v="0"/>
    <x v="2"/>
    <s v="Weekday"/>
    <s v="Morning"/>
    <n v="1"/>
    <s v="Clear"/>
    <n v="0.1"/>
    <n v="0.13639999999999999"/>
    <n v="-3.6399999999999988E-2"/>
    <x v="16"/>
    <x v="0"/>
    <n v="6"/>
    <n v="34"/>
    <n v="40"/>
    <n v="3.6888794541139363"/>
  </r>
  <r>
    <n v="536"/>
    <d v="2011-01-24T00:00:00"/>
    <n v="2011"/>
    <s v="Jan"/>
    <s v="Q1"/>
    <x v="0"/>
    <n v="0"/>
    <n v="1"/>
    <x v="11"/>
    <x v="0"/>
    <x v="2"/>
    <s v="Weekday"/>
    <s v="Morning"/>
    <n v="1"/>
    <s v="Clear"/>
    <n v="0.1"/>
    <n v="0.1212"/>
    <n v="-2.1199999999999997E-2"/>
    <x v="15"/>
    <x v="7"/>
    <n v="3"/>
    <n v="43"/>
    <n v="46"/>
    <n v="3.8286413964890951"/>
  </r>
  <r>
    <n v="537"/>
    <d v="2011-01-24T00:00:00"/>
    <n v="2011"/>
    <s v="Jan"/>
    <s v="Q1"/>
    <x v="0"/>
    <n v="0"/>
    <n v="1"/>
    <x v="12"/>
    <x v="0"/>
    <x v="2"/>
    <s v="Weekday"/>
    <s v="Afternoon"/>
    <n v="2"/>
    <s v="Cloudy"/>
    <n v="0.12"/>
    <n v="0.13639999999999999"/>
    <n v="-1.6399999999999998E-2"/>
    <x v="16"/>
    <x v="5"/>
    <n v="11"/>
    <n v="52"/>
    <n v="63"/>
    <n v="4.1431347263915326"/>
  </r>
  <r>
    <n v="538"/>
    <d v="2011-01-24T00:00:00"/>
    <n v="2011"/>
    <s v="Jan"/>
    <s v="Q1"/>
    <x v="0"/>
    <n v="0"/>
    <n v="1"/>
    <x v="13"/>
    <x v="0"/>
    <x v="2"/>
    <s v="Weekday"/>
    <s v="Afternoon"/>
    <n v="2"/>
    <s v="Cloudy"/>
    <n v="0.14000000000000001"/>
    <n v="0.13639999999999999"/>
    <n v="3.6000000000000199E-3"/>
    <x v="21"/>
    <x v="6"/>
    <n v="6"/>
    <n v="54"/>
    <n v="60"/>
    <n v="4.0943445622221004"/>
  </r>
  <r>
    <n v="539"/>
    <d v="2011-01-24T00:00:00"/>
    <n v="2011"/>
    <s v="Jan"/>
    <s v="Q1"/>
    <x v="0"/>
    <n v="0"/>
    <n v="1"/>
    <x v="14"/>
    <x v="0"/>
    <x v="2"/>
    <s v="Weekday"/>
    <s v="Afternoon"/>
    <n v="2"/>
    <s v="Cloudy"/>
    <n v="0.14000000000000001"/>
    <n v="0.13639999999999999"/>
    <n v="3.6000000000000199E-3"/>
    <x v="15"/>
    <x v="6"/>
    <n v="2"/>
    <n v="43"/>
    <n v="45"/>
    <n v="3.8066624897703196"/>
  </r>
  <r>
    <n v="540"/>
    <d v="2011-01-24T00:00:00"/>
    <n v="2011"/>
    <s v="Jan"/>
    <s v="Q1"/>
    <x v="0"/>
    <n v="0"/>
    <n v="1"/>
    <x v="15"/>
    <x v="0"/>
    <x v="2"/>
    <s v="Weekday"/>
    <s v="Afternoon"/>
    <n v="1"/>
    <s v="Clear"/>
    <n v="0.16"/>
    <n v="0.16669999999999999"/>
    <n v="-6.6999999999999837E-3"/>
    <x v="22"/>
    <x v="8"/>
    <n v="7"/>
    <n v="50"/>
    <n v="57"/>
    <n v="4.0430512678345503"/>
  </r>
  <r>
    <n v="541"/>
    <d v="2011-01-24T00:00:00"/>
    <n v="2011"/>
    <s v="Jan"/>
    <s v="Q1"/>
    <x v="0"/>
    <n v="0"/>
    <n v="1"/>
    <x v="16"/>
    <x v="0"/>
    <x v="2"/>
    <s v="Weekday"/>
    <s v="Afternoon"/>
    <n v="1"/>
    <s v="Clear"/>
    <n v="0.16"/>
    <n v="0.1515"/>
    <n v="8.5000000000000075E-3"/>
    <x v="19"/>
    <x v="2"/>
    <n v="4"/>
    <n v="66"/>
    <n v="70"/>
    <n v="4.2484952420493594"/>
  </r>
  <r>
    <n v="542"/>
    <d v="2011-01-24T00:00:00"/>
    <n v="2011"/>
    <s v="Jan"/>
    <s v="Q1"/>
    <x v="0"/>
    <n v="0"/>
    <n v="1"/>
    <x v="17"/>
    <x v="0"/>
    <x v="2"/>
    <s v="Weekday"/>
    <s v="Afternoon"/>
    <n v="1"/>
    <s v="Clear"/>
    <n v="0.14000000000000001"/>
    <n v="0.1212"/>
    <n v="1.8800000000000011E-2"/>
    <x v="20"/>
    <x v="2"/>
    <n v="6"/>
    <n v="178"/>
    <n v="184"/>
    <n v="5.2149357576089859"/>
  </r>
  <r>
    <n v="543"/>
    <d v="2011-01-24T00:00:00"/>
    <n v="2011"/>
    <s v="Jan"/>
    <s v="Q1"/>
    <x v="0"/>
    <n v="0"/>
    <n v="1"/>
    <x v="18"/>
    <x v="0"/>
    <x v="2"/>
    <s v="Weekday"/>
    <s v="Evening"/>
    <n v="1"/>
    <s v="Clear"/>
    <n v="0.14000000000000001"/>
    <n v="0.13639999999999999"/>
    <n v="3.6000000000000199E-3"/>
    <x v="29"/>
    <x v="5"/>
    <n v="8"/>
    <n v="145"/>
    <n v="153"/>
    <n v="5.0304379213924353"/>
  </r>
  <r>
    <n v="544"/>
    <d v="2011-01-24T00:00:00"/>
    <n v="2011"/>
    <s v="Jan"/>
    <s v="Q1"/>
    <x v="0"/>
    <n v="0"/>
    <n v="1"/>
    <x v="19"/>
    <x v="0"/>
    <x v="2"/>
    <s v="Weekday"/>
    <s v="Evening"/>
    <n v="1"/>
    <s v="Clear"/>
    <n v="0.14000000000000001"/>
    <n v="0.1515"/>
    <n v="-1.1499999999999982E-2"/>
    <x v="47"/>
    <x v="8"/>
    <n v="5"/>
    <n v="101"/>
    <n v="106"/>
    <n v="4.6634390941120669"/>
  </r>
  <r>
    <n v="545"/>
    <d v="2011-01-24T00:00:00"/>
    <n v="2011"/>
    <s v="Jan"/>
    <s v="Q1"/>
    <x v="0"/>
    <n v="0"/>
    <n v="1"/>
    <x v="20"/>
    <x v="0"/>
    <x v="2"/>
    <s v="Weekday"/>
    <s v="Evening"/>
    <n v="1"/>
    <s v="Clear"/>
    <n v="0.14000000000000001"/>
    <n v="0.13639999999999999"/>
    <n v="3.6000000000000199E-3"/>
    <x v="29"/>
    <x v="5"/>
    <n v="1"/>
    <n v="80"/>
    <n v="81"/>
    <n v="4.3944491546724391"/>
  </r>
  <r>
    <n v="546"/>
    <d v="2011-01-24T00:00:00"/>
    <n v="2011"/>
    <s v="Jan"/>
    <s v="Q1"/>
    <x v="0"/>
    <n v="0"/>
    <n v="1"/>
    <x v="21"/>
    <x v="0"/>
    <x v="2"/>
    <s v="Weekday"/>
    <s v="Evening"/>
    <n v="1"/>
    <s v="Clear"/>
    <n v="0.14000000000000001"/>
    <n v="0.1515"/>
    <n v="-1.1499999999999982E-2"/>
    <x v="30"/>
    <x v="8"/>
    <n v="6"/>
    <n v="53"/>
    <n v="59"/>
    <n v="4.0775374439057197"/>
  </r>
  <r>
    <n v="547"/>
    <d v="2011-01-24T00:00:00"/>
    <n v="2011"/>
    <s v="Jan"/>
    <s v="Q1"/>
    <x v="0"/>
    <n v="0"/>
    <n v="1"/>
    <x v="22"/>
    <x v="0"/>
    <x v="2"/>
    <s v="Weekday"/>
    <s v="Evening"/>
    <n v="2"/>
    <s v="Cloudy"/>
    <n v="0.14000000000000001"/>
    <n v="0.13639999999999999"/>
    <n v="3.6000000000000199E-3"/>
    <x v="30"/>
    <x v="6"/>
    <n v="3"/>
    <n v="32"/>
    <n v="35"/>
    <n v="3.5553480614894135"/>
  </r>
  <r>
    <n v="548"/>
    <d v="2011-01-24T00:00:00"/>
    <n v="2011"/>
    <s v="Jan"/>
    <s v="Q1"/>
    <x v="0"/>
    <n v="0"/>
    <n v="1"/>
    <x v="23"/>
    <x v="0"/>
    <x v="2"/>
    <s v="Weekday"/>
    <s v="Evening"/>
    <n v="2"/>
    <s v="Cloudy"/>
    <n v="0.16"/>
    <n v="0.1515"/>
    <n v="8.5000000000000075E-3"/>
    <x v="26"/>
    <x v="2"/>
    <n v="3"/>
    <n v="21"/>
    <n v="24"/>
    <n v="3.1780538303479458"/>
  </r>
  <r>
    <n v="549"/>
    <d v="2011-01-25T00:00:00"/>
    <n v="2011"/>
    <s v="Jan"/>
    <s v="Q1"/>
    <x v="0"/>
    <n v="0"/>
    <n v="1"/>
    <x v="0"/>
    <x v="0"/>
    <x v="3"/>
    <s v="Weekday"/>
    <s v="Night"/>
    <n v="2"/>
    <s v="Cloudy"/>
    <n v="0.16"/>
    <n v="0.13639999999999999"/>
    <n v="2.360000000000001E-2"/>
    <x v="27"/>
    <x v="3"/>
    <n v="3"/>
    <n v="6"/>
    <n v="9"/>
    <n v="2.1972245773362196"/>
  </r>
  <r>
    <n v="550"/>
    <d v="2011-01-25T00:00:00"/>
    <n v="2011"/>
    <s v="Jan"/>
    <s v="Q1"/>
    <x v="0"/>
    <n v="0"/>
    <n v="1"/>
    <x v="1"/>
    <x v="0"/>
    <x v="3"/>
    <s v="Weekday"/>
    <s v="Night"/>
    <n v="2"/>
    <s v="Cloudy"/>
    <n v="0.16"/>
    <n v="0.16669999999999999"/>
    <n v="-6.6999999999999837E-3"/>
    <x v="27"/>
    <x v="8"/>
    <n v="0"/>
    <n v="5"/>
    <n v="5"/>
    <n v="1.6094379124341003"/>
  </r>
  <r>
    <n v="551"/>
    <d v="2011-01-25T00:00:00"/>
    <n v="2011"/>
    <s v="Jan"/>
    <s v="Q1"/>
    <x v="0"/>
    <n v="0"/>
    <n v="1"/>
    <x v="2"/>
    <x v="0"/>
    <x v="3"/>
    <s v="Weekday"/>
    <s v="Night"/>
    <n v="1"/>
    <s v="Clear"/>
    <n v="0.16"/>
    <n v="0.1515"/>
    <n v="8.5000000000000075E-3"/>
    <x v="27"/>
    <x v="6"/>
    <n v="0"/>
    <n v="2"/>
    <n v="2"/>
    <n v="0.69314718055994529"/>
  </r>
  <r>
    <n v="552"/>
    <d v="2011-01-25T00:00:00"/>
    <n v="2011"/>
    <s v="Jan"/>
    <s v="Q1"/>
    <x v="0"/>
    <n v="0"/>
    <n v="1"/>
    <x v="4"/>
    <x v="0"/>
    <x v="3"/>
    <s v="Weekday"/>
    <s v="Night"/>
    <n v="1"/>
    <s v="Clear"/>
    <n v="0.14000000000000001"/>
    <n v="0.16669999999999999"/>
    <n v="-2.6699999999999974E-2"/>
    <x v="32"/>
    <x v="14"/>
    <n v="0"/>
    <n v="1"/>
    <n v="1"/>
    <n v="0"/>
  </r>
  <r>
    <n v="553"/>
    <d v="2011-01-25T00:00:00"/>
    <n v="2011"/>
    <s v="Jan"/>
    <s v="Q1"/>
    <x v="0"/>
    <n v="0"/>
    <n v="1"/>
    <x v="5"/>
    <x v="0"/>
    <x v="3"/>
    <s v="Weekday"/>
    <s v="Night"/>
    <n v="1"/>
    <s v="Clear"/>
    <n v="0.14000000000000001"/>
    <n v="0.13639999999999999"/>
    <n v="3.6000000000000199E-3"/>
    <x v="32"/>
    <x v="6"/>
    <n v="0"/>
    <n v="9"/>
    <n v="9"/>
    <n v="2.1972245773362196"/>
  </r>
  <r>
    <n v="554"/>
    <d v="2011-01-25T00:00:00"/>
    <n v="2011"/>
    <s v="Jan"/>
    <s v="Q1"/>
    <x v="0"/>
    <n v="0"/>
    <n v="1"/>
    <x v="6"/>
    <x v="0"/>
    <x v="3"/>
    <s v="Weekday"/>
    <s v="Morning"/>
    <n v="1"/>
    <s v="Clear"/>
    <n v="0.16"/>
    <n v="0.18179999999999999"/>
    <n v="-2.1799999999999986E-2"/>
    <x v="32"/>
    <x v="14"/>
    <n v="1"/>
    <n v="35"/>
    <n v="36"/>
    <n v="3.5835189384561099"/>
  </r>
  <r>
    <n v="555"/>
    <d v="2011-01-25T00:00:00"/>
    <n v="2011"/>
    <s v="Jan"/>
    <s v="Q1"/>
    <x v="0"/>
    <n v="0"/>
    <n v="1"/>
    <x v="7"/>
    <x v="0"/>
    <x v="3"/>
    <s v="Weekday"/>
    <s v="Morning"/>
    <n v="1"/>
    <s v="Clear"/>
    <n v="0.16"/>
    <n v="0.1515"/>
    <n v="8.5000000000000075E-3"/>
    <x v="32"/>
    <x v="6"/>
    <n v="5"/>
    <n v="103"/>
    <n v="108"/>
    <n v="4.6821312271242199"/>
  </r>
  <r>
    <n v="556"/>
    <d v="2011-01-25T00:00:00"/>
    <n v="2011"/>
    <s v="Jan"/>
    <s v="Q1"/>
    <x v="0"/>
    <n v="0"/>
    <n v="1"/>
    <x v="8"/>
    <x v="0"/>
    <x v="3"/>
    <s v="Weekday"/>
    <s v="Morning"/>
    <n v="2"/>
    <s v="Cloudy"/>
    <n v="0.16"/>
    <n v="0.18179999999999999"/>
    <n v="-2.1799999999999986E-2"/>
    <x v="32"/>
    <x v="7"/>
    <n v="5"/>
    <n v="233"/>
    <n v="238"/>
    <n v="5.472270673671475"/>
  </r>
  <r>
    <n v="557"/>
    <d v="2011-01-25T00:00:00"/>
    <n v="2011"/>
    <s v="Jan"/>
    <s v="Q1"/>
    <x v="0"/>
    <n v="0"/>
    <n v="1"/>
    <x v="9"/>
    <x v="0"/>
    <x v="3"/>
    <s v="Weekday"/>
    <s v="Morning"/>
    <n v="2"/>
    <s v="Cloudy"/>
    <n v="0.2"/>
    <n v="0.2273"/>
    <n v="-2.7299999999999991E-2"/>
    <x v="26"/>
    <x v="1"/>
    <n v="10"/>
    <n v="134"/>
    <n v="144"/>
    <n v="4.9698132995760007"/>
  </r>
  <r>
    <n v="558"/>
    <d v="2011-01-25T00:00:00"/>
    <n v="2011"/>
    <s v="Jan"/>
    <s v="Q1"/>
    <x v="0"/>
    <n v="0"/>
    <n v="1"/>
    <x v="10"/>
    <x v="0"/>
    <x v="3"/>
    <s v="Weekday"/>
    <s v="Morning"/>
    <n v="2"/>
    <s v="Cloudy"/>
    <n v="0.22"/>
    <n v="0.2424"/>
    <n v="-2.2400000000000003E-2"/>
    <x v="54"/>
    <x v="14"/>
    <n v="6"/>
    <n v="49"/>
    <n v="55"/>
    <n v="4.0073331852324712"/>
  </r>
  <r>
    <n v="559"/>
    <d v="2011-01-25T00:00:00"/>
    <n v="2011"/>
    <s v="Jan"/>
    <s v="Q1"/>
    <x v="0"/>
    <n v="0"/>
    <n v="1"/>
    <x v="11"/>
    <x v="0"/>
    <x v="3"/>
    <s v="Weekday"/>
    <s v="Morning"/>
    <n v="2"/>
    <s v="Cloudy"/>
    <n v="0.24"/>
    <n v="0.2424"/>
    <n v="-2.4000000000000132E-3"/>
    <x v="54"/>
    <x v="7"/>
    <n v="6"/>
    <n v="55"/>
    <n v="61"/>
    <n v="4.1108738641733114"/>
  </r>
  <r>
    <n v="560"/>
    <d v="2011-01-25T00:00:00"/>
    <n v="2011"/>
    <s v="Jan"/>
    <s v="Q1"/>
    <x v="0"/>
    <n v="0"/>
    <n v="1"/>
    <x v="12"/>
    <x v="0"/>
    <x v="3"/>
    <s v="Weekday"/>
    <s v="Afternoon"/>
    <n v="2"/>
    <s v="Cloudy"/>
    <n v="0.26"/>
    <n v="0.28789999999999999"/>
    <n v="-2.789999999999998E-2"/>
    <x v="34"/>
    <x v="1"/>
    <n v="21"/>
    <n v="85"/>
    <n v="106"/>
    <n v="4.6634390941120669"/>
  </r>
  <r>
    <n v="561"/>
    <d v="2011-01-25T00:00:00"/>
    <n v="2011"/>
    <s v="Jan"/>
    <s v="Q1"/>
    <x v="0"/>
    <n v="0"/>
    <n v="1"/>
    <x v="13"/>
    <x v="0"/>
    <x v="3"/>
    <s v="Weekday"/>
    <s v="Afternoon"/>
    <n v="2"/>
    <s v="Cloudy"/>
    <n v="0.26"/>
    <n v="0.2727"/>
    <n v="-1.2699999999999989E-2"/>
    <x v="34"/>
    <x v="7"/>
    <n v="21"/>
    <n v="72"/>
    <n v="93"/>
    <n v="4.5325994931532563"/>
  </r>
  <r>
    <n v="562"/>
    <d v="2011-01-25T00:00:00"/>
    <n v="2011"/>
    <s v="Jan"/>
    <s v="Q1"/>
    <x v="0"/>
    <n v="0"/>
    <n v="1"/>
    <x v="14"/>
    <x v="0"/>
    <x v="3"/>
    <s v="Weekday"/>
    <s v="Afternoon"/>
    <n v="2"/>
    <s v="Cloudy"/>
    <n v="0.3"/>
    <n v="0.33329999999999999"/>
    <n v="-3.3299999999999996E-2"/>
    <x v="49"/>
    <x v="0"/>
    <n v="11"/>
    <n v="57"/>
    <n v="68"/>
    <n v="4.219507705176107"/>
  </r>
  <r>
    <n v="563"/>
    <d v="2011-01-25T00:00:00"/>
    <n v="2011"/>
    <s v="Jan"/>
    <s v="Q1"/>
    <x v="0"/>
    <n v="0"/>
    <n v="1"/>
    <x v="15"/>
    <x v="0"/>
    <x v="3"/>
    <s v="Weekday"/>
    <s v="Afternoon"/>
    <n v="2"/>
    <s v="Cloudy"/>
    <n v="0.32"/>
    <n v="0.34849999999999998"/>
    <n v="-2.849999999999997E-2"/>
    <x v="16"/>
    <x v="0"/>
    <n v="21"/>
    <n v="63"/>
    <n v="84"/>
    <n v="4.4308167988433134"/>
  </r>
  <r>
    <n v="564"/>
    <d v="2011-01-25T00:00:00"/>
    <n v="2011"/>
    <s v="Jan"/>
    <s v="Q1"/>
    <x v="0"/>
    <n v="0"/>
    <n v="1"/>
    <x v="16"/>
    <x v="0"/>
    <x v="3"/>
    <s v="Weekday"/>
    <s v="Afternoon"/>
    <n v="2"/>
    <s v="Cloudy"/>
    <n v="0.32"/>
    <n v="0.34849999999999998"/>
    <n v="-2.849999999999997E-2"/>
    <x v="16"/>
    <x v="0"/>
    <n v="14"/>
    <n v="102"/>
    <n v="116"/>
    <n v="4.7535901911063645"/>
  </r>
  <r>
    <n v="565"/>
    <d v="2011-01-25T00:00:00"/>
    <n v="2011"/>
    <s v="Jan"/>
    <s v="Q1"/>
    <x v="0"/>
    <n v="0"/>
    <n v="1"/>
    <x v="17"/>
    <x v="0"/>
    <x v="3"/>
    <s v="Weekday"/>
    <s v="Afternoon"/>
    <n v="1"/>
    <s v="Clear"/>
    <n v="0.3"/>
    <n v="0.33329999999999999"/>
    <n v="-3.3299999999999996E-2"/>
    <x v="49"/>
    <x v="0"/>
    <n v="14"/>
    <n v="208"/>
    <n v="222"/>
    <n v="5.4026773818722793"/>
  </r>
  <r>
    <n v="566"/>
    <d v="2011-01-25T00:00:00"/>
    <n v="2011"/>
    <s v="Jan"/>
    <s v="Q1"/>
    <x v="0"/>
    <n v="0"/>
    <n v="1"/>
    <x v="18"/>
    <x v="0"/>
    <x v="3"/>
    <s v="Weekday"/>
    <s v="Evening"/>
    <n v="2"/>
    <s v="Cloudy"/>
    <n v="0.3"/>
    <n v="0.31819999999999998"/>
    <n v="-1.8199999999999994E-2"/>
    <x v="36"/>
    <x v="1"/>
    <n v="7"/>
    <n v="218"/>
    <n v="225"/>
    <n v="5.4161004022044201"/>
  </r>
  <r>
    <n v="567"/>
    <d v="2011-01-25T00:00:00"/>
    <n v="2011"/>
    <s v="Jan"/>
    <s v="Q1"/>
    <x v="0"/>
    <n v="0"/>
    <n v="1"/>
    <x v="19"/>
    <x v="0"/>
    <x v="3"/>
    <s v="Weekday"/>
    <s v="Evening"/>
    <n v="2"/>
    <s v="Cloudy"/>
    <n v="0.26"/>
    <n v="0.2576"/>
    <n v="2.4000000000000132E-3"/>
    <x v="55"/>
    <x v="8"/>
    <n v="13"/>
    <n v="133"/>
    <n v="146"/>
    <n v="4.9836066217083363"/>
  </r>
  <r>
    <n v="568"/>
    <d v="2011-01-25T00:00:00"/>
    <n v="2011"/>
    <s v="Jan"/>
    <s v="Q1"/>
    <x v="0"/>
    <n v="0"/>
    <n v="1"/>
    <x v="20"/>
    <x v="0"/>
    <x v="3"/>
    <s v="Weekday"/>
    <s v="Evening"/>
    <n v="1"/>
    <s v="Clear"/>
    <n v="0.24"/>
    <n v="0.2273"/>
    <n v="1.2699999999999989E-2"/>
    <x v="55"/>
    <x v="5"/>
    <n v="16"/>
    <n v="103"/>
    <n v="119"/>
    <n v="4.7791234931115296"/>
  </r>
  <r>
    <n v="569"/>
    <d v="2011-01-25T00:00:00"/>
    <n v="2011"/>
    <s v="Jan"/>
    <s v="Q1"/>
    <x v="0"/>
    <n v="0"/>
    <n v="1"/>
    <x v="21"/>
    <x v="0"/>
    <x v="3"/>
    <s v="Weekday"/>
    <s v="Evening"/>
    <n v="1"/>
    <s v="Clear"/>
    <n v="0.24"/>
    <n v="0.2273"/>
    <n v="1.2699999999999989E-2"/>
    <x v="55"/>
    <x v="5"/>
    <n v="5"/>
    <n v="40"/>
    <n v="45"/>
    <n v="3.8066624897703196"/>
  </r>
  <r>
    <n v="570"/>
    <d v="2011-01-25T00:00:00"/>
    <n v="2011"/>
    <s v="Jan"/>
    <s v="Q1"/>
    <x v="0"/>
    <n v="0"/>
    <n v="1"/>
    <x v="22"/>
    <x v="0"/>
    <x v="3"/>
    <s v="Weekday"/>
    <s v="Evening"/>
    <n v="1"/>
    <s v="Clear"/>
    <n v="0.22"/>
    <n v="0.2273"/>
    <n v="-7.3000000000000009E-3"/>
    <x v="26"/>
    <x v="8"/>
    <n v="4"/>
    <n v="49"/>
    <n v="53"/>
    <n v="3.970291913552122"/>
  </r>
  <r>
    <n v="571"/>
    <d v="2011-01-25T00:00:00"/>
    <n v="2011"/>
    <s v="Jan"/>
    <s v="Q1"/>
    <x v="0"/>
    <n v="0"/>
    <n v="1"/>
    <x v="23"/>
    <x v="0"/>
    <x v="3"/>
    <s v="Weekday"/>
    <s v="Evening"/>
    <n v="2"/>
    <s v="Cloudy"/>
    <n v="0.22"/>
    <n v="0.2273"/>
    <n v="-7.3000000000000009E-3"/>
    <x v="26"/>
    <x v="8"/>
    <n v="3"/>
    <n v="37"/>
    <n v="40"/>
    <n v="3.6888794541139363"/>
  </r>
  <r>
    <n v="572"/>
    <d v="2011-01-26T00:00:00"/>
    <n v="2011"/>
    <s v="Jan"/>
    <s v="Q1"/>
    <x v="0"/>
    <n v="0"/>
    <n v="1"/>
    <x v="0"/>
    <x v="0"/>
    <x v="4"/>
    <s v="Weekday"/>
    <s v="Night"/>
    <n v="2"/>
    <s v="Cloudy"/>
    <n v="0.22"/>
    <n v="0.2273"/>
    <n v="-7.3000000000000009E-3"/>
    <x v="27"/>
    <x v="7"/>
    <n v="3"/>
    <n v="14"/>
    <n v="17"/>
    <n v="2.8332133440562162"/>
  </r>
  <r>
    <n v="573"/>
    <d v="2011-01-26T00:00:00"/>
    <n v="2011"/>
    <s v="Jan"/>
    <s v="Q1"/>
    <x v="0"/>
    <n v="0"/>
    <n v="1"/>
    <x v="1"/>
    <x v="0"/>
    <x v="4"/>
    <s v="Weekday"/>
    <s v="Night"/>
    <n v="2"/>
    <s v="Cloudy"/>
    <n v="0.24"/>
    <n v="0.2424"/>
    <n v="-2.4000000000000132E-3"/>
    <x v="55"/>
    <x v="7"/>
    <n v="0"/>
    <n v="5"/>
    <n v="5"/>
    <n v="1.6094379124341003"/>
  </r>
  <r>
    <n v="574"/>
    <d v="2011-01-26T00:00:00"/>
    <n v="2011"/>
    <s v="Jan"/>
    <s v="Q1"/>
    <x v="0"/>
    <n v="0"/>
    <n v="1"/>
    <x v="2"/>
    <x v="0"/>
    <x v="4"/>
    <s v="Weekday"/>
    <s v="Night"/>
    <n v="3"/>
    <s v="Rainy"/>
    <n v="0.22"/>
    <n v="0.2273"/>
    <n v="-7.3000000000000009E-3"/>
    <x v="27"/>
    <x v="5"/>
    <n v="3"/>
    <n v="7"/>
    <n v="10"/>
    <n v="2.3025850929940459"/>
  </r>
  <r>
    <n v="575"/>
    <d v="2011-01-26T00:00:00"/>
    <n v="2011"/>
    <s v="Jan"/>
    <s v="Q1"/>
    <x v="0"/>
    <n v="0"/>
    <n v="1"/>
    <x v="5"/>
    <x v="0"/>
    <x v="4"/>
    <s v="Weekday"/>
    <s v="Night"/>
    <n v="3"/>
    <s v="Rainy"/>
    <n v="0.2"/>
    <n v="0.18179999999999999"/>
    <n v="1.8200000000000022E-2"/>
    <x v="3"/>
    <x v="3"/>
    <n v="0"/>
    <n v="1"/>
    <n v="1"/>
    <n v="0"/>
  </r>
  <r>
    <n v="576"/>
    <d v="2011-01-26T00:00:00"/>
    <n v="2011"/>
    <s v="Jan"/>
    <s v="Q1"/>
    <x v="0"/>
    <n v="0"/>
    <n v="1"/>
    <x v="6"/>
    <x v="0"/>
    <x v="4"/>
    <s v="Weekday"/>
    <s v="Morning"/>
    <n v="3"/>
    <s v="Rainy"/>
    <n v="0.2"/>
    <n v="0.18179999999999999"/>
    <n v="1.8200000000000022E-2"/>
    <x v="3"/>
    <x v="3"/>
    <n v="0"/>
    <n v="8"/>
    <n v="8"/>
    <n v="2.0794415416798357"/>
  </r>
  <r>
    <n v="577"/>
    <d v="2011-01-26T00:00:00"/>
    <n v="2011"/>
    <s v="Jan"/>
    <s v="Q1"/>
    <x v="0"/>
    <n v="0"/>
    <n v="1"/>
    <x v="7"/>
    <x v="0"/>
    <x v="4"/>
    <s v="Weekday"/>
    <s v="Morning"/>
    <n v="3"/>
    <s v="Rainy"/>
    <n v="0.22"/>
    <n v="0.21210000000000001"/>
    <n v="7.8999999999999904E-3"/>
    <x v="9"/>
    <x v="4"/>
    <n v="1"/>
    <n v="29"/>
    <n v="30"/>
    <n v="3.4011973816621555"/>
  </r>
  <r>
    <n v="578"/>
    <d v="2011-01-26T00:00:00"/>
    <n v="2011"/>
    <s v="Jan"/>
    <s v="Q1"/>
    <x v="0"/>
    <n v="0"/>
    <n v="1"/>
    <x v="8"/>
    <x v="0"/>
    <x v="4"/>
    <s v="Weekday"/>
    <s v="Morning"/>
    <n v="3"/>
    <s v="Rainy"/>
    <n v="0.22"/>
    <n v="0.21210000000000001"/>
    <n v="7.8999999999999904E-3"/>
    <x v="9"/>
    <x v="4"/>
    <n v="3"/>
    <n v="69"/>
    <n v="72"/>
    <n v="4.2766661190160553"/>
  </r>
  <r>
    <n v="579"/>
    <d v="2011-01-26T00:00:00"/>
    <n v="2011"/>
    <s v="Jan"/>
    <s v="Q1"/>
    <x v="0"/>
    <n v="0"/>
    <n v="1"/>
    <x v="9"/>
    <x v="0"/>
    <x v="4"/>
    <s v="Weekday"/>
    <s v="Morning"/>
    <n v="3"/>
    <s v="Rainy"/>
    <n v="0.22"/>
    <n v="0.21210000000000001"/>
    <n v="7.8999999999999904E-3"/>
    <x v="9"/>
    <x v="4"/>
    <n v="3"/>
    <n v="55"/>
    <n v="58"/>
    <n v="4.0604430105464191"/>
  </r>
  <r>
    <n v="580"/>
    <d v="2011-01-26T00:00:00"/>
    <n v="2011"/>
    <s v="Jan"/>
    <s v="Q1"/>
    <x v="0"/>
    <n v="0"/>
    <n v="1"/>
    <x v="10"/>
    <x v="0"/>
    <x v="4"/>
    <s v="Weekday"/>
    <s v="Morning"/>
    <n v="3"/>
    <s v="Rainy"/>
    <n v="0.22"/>
    <n v="0.21210000000000001"/>
    <n v="7.8999999999999904E-3"/>
    <x v="43"/>
    <x v="3"/>
    <n v="2"/>
    <n v="26"/>
    <n v="28"/>
    <n v="3.3322045101752038"/>
  </r>
  <r>
    <n v="581"/>
    <d v="2011-01-26T00:00:00"/>
    <n v="2011"/>
    <s v="Jan"/>
    <s v="Q1"/>
    <x v="0"/>
    <n v="0"/>
    <n v="1"/>
    <x v="11"/>
    <x v="0"/>
    <x v="4"/>
    <s v="Weekday"/>
    <s v="Morning"/>
    <n v="3"/>
    <s v="Rainy"/>
    <n v="0.22"/>
    <n v="0.19700000000000001"/>
    <n v="2.2999999999999993E-2"/>
    <x v="43"/>
    <x v="9"/>
    <n v="6"/>
    <n v="35"/>
    <n v="41"/>
    <n v="3.713572066704308"/>
  </r>
  <r>
    <n v="582"/>
    <d v="2011-01-26T00:00:00"/>
    <n v="2011"/>
    <s v="Jan"/>
    <s v="Q1"/>
    <x v="0"/>
    <n v="0"/>
    <n v="1"/>
    <x v="12"/>
    <x v="0"/>
    <x v="4"/>
    <s v="Weekday"/>
    <s v="Afternoon"/>
    <n v="3"/>
    <s v="Rainy"/>
    <n v="0.22"/>
    <n v="0.19700000000000001"/>
    <n v="2.2999999999999993E-2"/>
    <x v="43"/>
    <x v="9"/>
    <n v="7"/>
    <n v="41"/>
    <n v="48"/>
    <n v="3.8712010109078911"/>
  </r>
  <r>
    <n v="583"/>
    <d v="2011-01-26T00:00:00"/>
    <n v="2011"/>
    <s v="Jan"/>
    <s v="Q1"/>
    <x v="0"/>
    <n v="0"/>
    <n v="1"/>
    <x v="13"/>
    <x v="0"/>
    <x v="4"/>
    <s v="Weekday"/>
    <s v="Afternoon"/>
    <n v="3"/>
    <s v="Rainy"/>
    <n v="0.22"/>
    <n v="0.19700000000000001"/>
    <n v="2.2999999999999993E-2"/>
    <x v="43"/>
    <x v="9"/>
    <n v="4"/>
    <n v="43"/>
    <n v="47"/>
    <n v="3.8501476017100584"/>
  </r>
  <r>
    <n v="584"/>
    <d v="2011-01-26T00:00:00"/>
    <n v="2011"/>
    <s v="Jan"/>
    <s v="Q1"/>
    <x v="0"/>
    <n v="0"/>
    <n v="1"/>
    <x v="14"/>
    <x v="0"/>
    <x v="4"/>
    <s v="Weekday"/>
    <s v="Afternoon"/>
    <n v="3"/>
    <s v="Rainy"/>
    <n v="0.22"/>
    <n v="0.19700000000000001"/>
    <n v="2.2999999999999993E-2"/>
    <x v="43"/>
    <x v="11"/>
    <n v="0"/>
    <n v="36"/>
    <n v="36"/>
    <n v="3.5835189384561099"/>
  </r>
  <r>
    <n v="585"/>
    <d v="2011-01-26T00:00:00"/>
    <n v="2011"/>
    <s v="Jan"/>
    <s v="Q1"/>
    <x v="0"/>
    <n v="0"/>
    <n v="1"/>
    <x v="15"/>
    <x v="0"/>
    <x v="4"/>
    <s v="Weekday"/>
    <s v="Afternoon"/>
    <n v="3"/>
    <s v="Rainy"/>
    <n v="0.22"/>
    <n v="0.18179999999999999"/>
    <n v="3.8200000000000012E-2"/>
    <x v="43"/>
    <x v="17"/>
    <n v="1"/>
    <n v="42"/>
    <n v="43"/>
    <n v="3.7612001156935624"/>
  </r>
  <r>
    <n v="586"/>
    <d v="2011-01-26T00:00:00"/>
    <n v="2011"/>
    <s v="Jan"/>
    <s v="Q1"/>
    <x v="0"/>
    <n v="0"/>
    <n v="1"/>
    <x v="16"/>
    <x v="0"/>
    <x v="4"/>
    <s v="Weekday"/>
    <s v="Afternoon"/>
    <n v="4"/>
    <s v="Rainy"/>
    <n v="0.22"/>
    <n v="0.19700000000000001"/>
    <n v="2.2999999999999993E-2"/>
    <x v="43"/>
    <x v="9"/>
    <n v="1"/>
    <n v="35"/>
    <n v="36"/>
    <n v="3.5835189384561099"/>
  </r>
  <r>
    <n v="587"/>
    <d v="2011-01-26T00:00:00"/>
    <n v="2011"/>
    <s v="Jan"/>
    <s v="Q1"/>
    <x v="0"/>
    <n v="0"/>
    <n v="1"/>
    <x v="17"/>
    <x v="0"/>
    <x v="4"/>
    <s v="Weekday"/>
    <s v="Afternoon"/>
    <n v="3"/>
    <s v="Rainy"/>
    <n v="0.2"/>
    <n v="0.18179999999999999"/>
    <n v="1.8200000000000022E-2"/>
    <x v="43"/>
    <x v="11"/>
    <n v="0"/>
    <n v="26"/>
    <n v="26"/>
    <n v="3.2580965380214821"/>
  </r>
  <r>
    <n v="588"/>
    <d v="2011-01-27T00:00:00"/>
    <n v="2011"/>
    <s v="Jan"/>
    <s v="Q1"/>
    <x v="0"/>
    <n v="0"/>
    <n v="1"/>
    <x v="16"/>
    <x v="0"/>
    <x v="5"/>
    <s v="Weekday"/>
    <s v="Afternoon"/>
    <n v="1"/>
    <s v="Clear"/>
    <n v="0.22"/>
    <n v="0.2273"/>
    <n v="-7.3000000000000009E-3"/>
    <x v="28"/>
    <x v="5"/>
    <n v="1"/>
    <n v="23"/>
    <n v="24"/>
    <n v="3.1780538303479458"/>
  </r>
  <r>
    <n v="589"/>
    <d v="2011-01-27T00:00:00"/>
    <n v="2011"/>
    <s v="Jan"/>
    <s v="Q1"/>
    <x v="0"/>
    <n v="0"/>
    <n v="1"/>
    <x v="17"/>
    <x v="0"/>
    <x v="5"/>
    <s v="Weekday"/>
    <s v="Afternoon"/>
    <n v="1"/>
    <s v="Clear"/>
    <n v="0.22"/>
    <n v="0.2424"/>
    <n v="-2.2400000000000003E-2"/>
    <x v="28"/>
    <x v="14"/>
    <n v="2"/>
    <n v="82"/>
    <n v="84"/>
    <n v="4.4308167988433134"/>
  </r>
  <r>
    <n v="590"/>
    <d v="2011-01-27T00:00:00"/>
    <n v="2011"/>
    <s v="Jan"/>
    <s v="Q1"/>
    <x v="0"/>
    <n v="0"/>
    <n v="1"/>
    <x v="18"/>
    <x v="0"/>
    <x v="5"/>
    <s v="Weekday"/>
    <s v="Evening"/>
    <n v="1"/>
    <s v="Clear"/>
    <n v="0.2"/>
    <n v="0.2273"/>
    <n v="-2.7299999999999991E-2"/>
    <x v="27"/>
    <x v="1"/>
    <n v="3"/>
    <n v="101"/>
    <n v="104"/>
    <n v="4.6443908991413725"/>
  </r>
  <r>
    <n v="591"/>
    <d v="2011-01-27T00:00:00"/>
    <n v="2011"/>
    <s v="Jan"/>
    <s v="Q1"/>
    <x v="0"/>
    <n v="0"/>
    <n v="1"/>
    <x v="19"/>
    <x v="0"/>
    <x v="5"/>
    <s v="Weekday"/>
    <s v="Evening"/>
    <n v="1"/>
    <s v="Clear"/>
    <n v="0.2"/>
    <n v="0.2273"/>
    <n v="-2.7299999999999991E-2"/>
    <x v="27"/>
    <x v="1"/>
    <n v="3"/>
    <n v="76"/>
    <n v="79"/>
    <n v="4.3694478524670215"/>
  </r>
  <r>
    <n v="592"/>
    <d v="2011-01-27T00:00:00"/>
    <n v="2011"/>
    <s v="Jan"/>
    <s v="Q1"/>
    <x v="0"/>
    <n v="0"/>
    <n v="1"/>
    <x v="20"/>
    <x v="0"/>
    <x v="5"/>
    <s v="Weekday"/>
    <s v="Evening"/>
    <n v="1"/>
    <s v="Clear"/>
    <n v="0.18"/>
    <n v="0.21210000000000001"/>
    <n v="-3.2100000000000017E-2"/>
    <x v="32"/>
    <x v="1"/>
    <n v="4"/>
    <n v="55"/>
    <n v="59"/>
    <n v="4.0775374439057197"/>
  </r>
  <r>
    <n v="593"/>
    <d v="2011-01-27T00:00:00"/>
    <n v="2011"/>
    <s v="Jan"/>
    <s v="Q1"/>
    <x v="0"/>
    <n v="0"/>
    <n v="1"/>
    <x v="21"/>
    <x v="0"/>
    <x v="5"/>
    <s v="Weekday"/>
    <s v="Evening"/>
    <n v="1"/>
    <s v="Clear"/>
    <n v="0.18"/>
    <n v="0.21210000000000001"/>
    <n v="-3.2100000000000017E-2"/>
    <x v="32"/>
    <x v="1"/>
    <n v="2"/>
    <n v="36"/>
    <n v="38"/>
    <n v="3.6375861597263857"/>
  </r>
  <r>
    <n v="594"/>
    <d v="2011-01-27T00:00:00"/>
    <n v="2011"/>
    <s v="Jan"/>
    <s v="Q1"/>
    <x v="0"/>
    <n v="0"/>
    <n v="1"/>
    <x v="22"/>
    <x v="0"/>
    <x v="5"/>
    <s v="Weekday"/>
    <s v="Evening"/>
    <n v="1"/>
    <s v="Clear"/>
    <n v="0.18"/>
    <n v="0.21210000000000001"/>
    <n v="-3.2100000000000017E-2"/>
    <x v="32"/>
    <x v="1"/>
    <n v="0"/>
    <n v="27"/>
    <n v="27"/>
    <n v="3.2958368660043291"/>
  </r>
  <r>
    <n v="595"/>
    <d v="2011-01-27T00:00:00"/>
    <n v="2011"/>
    <s v="Jan"/>
    <s v="Q1"/>
    <x v="0"/>
    <n v="0"/>
    <n v="1"/>
    <x v="23"/>
    <x v="0"/>
    <x v="5"/>
    <s v="Weekday"/>
    <s v="Evening"/>
    <n v="1"/>
    <s v="Clear"/>
    <n v="0.18"/>
    <n v="0.19700000000000001"/>
    <n v="-1.7000000000000015E-2"/>
    <x v="1"/>
    <x v="8"/>
    <n v="0"/>
    <n v="16"/>
    <n v="16"/>
    <n v="2.7725887222397811"/>
  </r>
  <r>
    <n v="596"/>
    <d v="2011-01-28T00:00:00"/>
    <n v="2011"/>
    <s v="Jan"/>
    <s v="Q1"/>
    <x v="0"/>
    <n v="0"/>
    <n v="1"/>
    <x v="0"/>
    <x v="0"/>
    <x v="6"/>
    <s v="Weekday"/>
    <s v="Night"/>
    <n v="2"/>
    <s v="Cloudy"/>
    <n v="0.2"/>
    <n v="0.21210000000000001"/>
    <n v="-1.21E-2"/>
    <x v="2"/>
    <x v="7"/>
    <n v="0"/>
    <n v="9"/>
    <n v="9"/>
    <n v="2.1972245773362196"/>
  </r>
  <r>
    <n v="597"/>
    <d v="2011-01-28T00:00:00"/>
    <n v="2011"/>
    <s v="Jan"/>
    <s v="Q1"/>
    <x v="0"/>
    <n v="0"/>
    <n v="1"/>
    <x v="1"/>
    <x v="0"/>
    <x v="6"/>
    <s v="Weekday"/>
    <s v="Night"/>
    <n v="2"/>
    <s v="Cloudy"/>
    <n v="0.2"/>
    <n v="0.21210000000000001"/>
    <n v="-1.21E-2"/>
    <x v="2"/>
    <x v="7"/>
    <n v="1"/>
    <n v="2"/>
    <n v="3"/>
    <n v="1.0986122886681098"/>
  </r>
  <r>
    <n v="598"/>
    <d v="2011-01-28T00:00:00"/>
    <n v="2011"/>
    <s v="Jan"/>
    <s v="Q1"/>
    <x v="0"/>
    <n v="0"/>
    <n v="1"/>
    <x v="2"/>
    <x v="0"/>
    <x v="6"/>
    <s v="Weekday"/>
    <s v="Night"/>
    <n v="2"/>
    <s v="Cloudy"/>
    <n v="0.2"/>
    <n v="0.21210000000000001"/>
    <n v="-1.21E-2"/>
    <x v="2"/>
    <x v="8"/>
    <n v="0"/>
    <n v="2"/>
    <n v="2"/>
    <n v="0.69314718055994529"/>
  </r>
  <r>
    <n v="599"/>
    <d v="2011-01-28T00:00:00"/>
    <n v="2011"/>
    <s v="Jan"/>
    <s v="Q1"/>
    <x v="0"/>
    <n v="0"/>
    <n v="1"/>
    <x v="3"/>
    <x v="0"/>
    <x v="6"/>
    <s v="Weekday"/>
    <s v="Night"/>
    <n v="2"/>
    <s v="Cloudy"/>
    <n v="0.2"/>
    <n v="0.2273"/>
    <n v="-2.7299999999999991E-2"/>
    <x v="2"/>
    <x v="14"/>
    <n v="1"/>
    <n v="0"/>
    <n v="1"/>
    <n v="0"/>
  </r>
  <r>
    <n v="600"/>
    <d v="2011-01-28T00:00:00"/>
    <n v="2011"/>
    <s v="Jan"/>
    <s v="Q1"/>
    <x v="0"/>
    <n v="0"/>
    <n v="1"/>
    <x v="5"/>
    <x v="0"/>
    <x v="6"/>
    <s v="Weekday"/>
    <s v="Night"/>
    <n v="2"/>
    <s v="Cloudy"/>
    <n v="0.18"/>
    <n v="0.21210000000000001"/>
    <n v="-3.2100000000000017E-2"/>
    <x v="1"/>
    <x v="14"/>
    <n v="0"/>
    <n v="4"/>
    <n v="4"/>
    <n v="1.3862943611198906"/>
  </r>
  <r>
    <n v="601"/>
    <d v="2011-01-28T00:00:00"/>
    <n v="2011"/>
    <s v="Jan"/>
    <s v="Q1"/>
    <x v="0"/>
    <n v="0"/>
    <n v="1"/>
    <x v="6"/>
    <x v="0"/>
    <x v="6"/>
    <s v="Weekday"/>
    <s v="Morning"/>
    <n v="2"/>
    <s v="Cloudy"/>
    <n v="0.18"/>
    <n v="0.19700000000000001"/>
    <n v="-1.7000000000000015E-2"/>
    <x v="1"/>
    <x v="7"/>
    <n v="0"/>
    <n v="16"/>
    <n v="16"/>
    <n v="2.7725887222397811"/>
  </r>
  <r>
    <n v="602"/>
    <d v="2011-01-28T00:00:00"/>
    <n v="2011"/>
    <s v="Jan"/>
    <s v="Q1"/>
    <x v="0"/>
    <n v="0"/>
    <n v="1"/>
    <x v="7"/>
    <x v="0"/>
    <x v="6"/>
    <s v="Weekday"/>
    <s v="Morning"/>
    <n v="2"/>
    <s v="Cloudy"/>
    <n v="0.16"/>
    <n v="0.19700000000000001"/>
    <n v="-3.7000000000000005E-2"/>
    <x v="3"/>
    <x v="1"/>
    <n v="2"/>
    <n v="58"/>
    <n v="60"/>
    <n v="4.0943445622221004"/>
  </r>
  <r>
    <n v="603"/>
    <d v="2011-01-28T00:00:00"/>
    <n v="2011"/>
    <s v="Jan"/>
    <s v="Q1"/>
    <x v="0"/>
    <n v="0"/>
    <n v="1"/>
    <x v="8"/>
    <x v="0"/>
    <x v="6"/>
    <s v="Weekday"/>
    <s v="Morning"/>
    <n v="2"/>
    <s v="Cloudy"/>
    <n v="0.16"/>
    <n v="0.19700000000000001"/>
    <n v="-3.7000000000000005E-2"/>
    <x v="3"/>
    <x v="1"/>
    <n v="2"/>
    <n v="155"/>
    <n v="157"/>
    <n v="5.0562458053483077"/>
  </r>
  <r>
    <n v="604"/>
    <d v="2011-01-28T00:00:00"/>
    <n v="2011"/>
    <s v="Jan"/>
    <s v="Q1"/>
    <x v="0"/>
    <n v="0"/>
    <n v="1"/>
    <x v="9"/>
    <x v="0"/>
    <x v="6"/>
    <s v="Weekday"/>
    <s v="Morning"/>
    <n v="3"/>
    <s v="Rainy"/>
    <n v="0.18"/>
    <n v="0.21210000000000001"/>
    <n v="-3.2100000000000017E-2"/>
    <x v="3"/>
    <x v="1"/>
    <n v="6"/>
    <n v="95"/>
    <n v="101"/>
    <n v="4.6151205168412597"/>
  </r>
  <r>
    <n v="605"/>
    <d v="2011-01-28T00:00:00"/>
    <n v="2011"/>
    <s v="Jan"/>
    <s v="Q1"/>
    <x v="0"/>
    <n v="0"/>
    <n v="1"/>
    <x v="10"/>
    <x v="0"/>
    <x v="6"/>
    <s v="Weekday"/>
    <s v="Morning"/>
    <n v="3"/>
    <s v="Rainy"/>
    <n v="0.18"/>
    <n v="0.21210000000000001"/>
    <n v="-3.2100000000000017E-2"/>
    <x v="3"/>
    <x v="14"/>
    <n v="0"/>
    <n v="49"/>
    <n v="49"/>
    <n v="3.8918202981106265"/>
  </r>
  <r>
    <n v="606"/>
    <d v="2011-01-28T00:00:00"/>
    <n v="2011"/>
    <s v="Jan"/>
    <s v="Q1"/>
    <x v="0"/>
    <n v="0"/>
    <n v="1"/>
    <x v="11"/>
    <x v="0"/>
    <x v="6"/>
    <s v="Weekday"/>
    <s v="Morning"/>
    <n v="3"/>
    <s v="Rainy"/>
    <n v="0.18"/>
    <n v="0.21210000000000001"/>
    <n v="-3.2100000000000017E-2"/>
    <x v="43"/>
    <x v="14"/>
    <n v="0"/>
    <n v="30"/>
    <n v="30"/>
    <n v="3.4011973816621555"/>
  </r>
  <r>
    <n v="607"/>
    <d v="2011-01-28T00:00:00"/>
    <n v="2011"/>
    <s v="Jan"/>
    <s v="Q1"/>
    <x v="0"/>
    <n v="0"/>
    <n v="1"/>
    <x v="12"/>
    <x v="0"/>
    <x v="6"/>
    <s v="Weekday"/>
    <s v="Afternoon"/>
    <n v="3"/>
    <s v="Rainy"/>
    <n v="0.18"/>
    <n v="0.21210000000000001"/>
    <n v="-3.2100000000000017E-2"/>
    <x v="43"/>
    <x v="14"/>
    <n v="1"/>
    <n v="28"/>
    <n v="29"/>
    <n v="3.3672958299864741"/>
  </r>
  <r>
    <n v="608"/>
    <d v="2011-01-28T00:00:00"/>
    <n v="2011"/>
    <s v="Jan"/>
    <s v="Q1"/>
    <x v="0"/>
    <n v="0"/>
    <n v="1"/>
    <x v="13"/>
    <x v="0"/>
    <x v="6"/>
    <s v="Weekday"/>
    <s v="Afternoon"/>
    <n v="3"/>
    <s v="Rainy"/>
    <n v="0.18"/>
    <n v="0.21210000000000001"/>
    <n v="-3.2100000000000017E-2"/>
    <x v="43"/>
    <x v="14"/>
    <n v="0"/>
    <n v="31"/>
    <n v="31"/>
    <n v="3.4339872044851463"/>
  </r>
  <r>
    <n v="609"/>
    <d v="2011-01-28T00:00:00"/>
    <n v="2011"/>
    <s v="Jan"/>
    <s v="Q1"/>
    <x v="0"/>
    <n v="0"/>
    <n v="1"/>
    <x v="14"/>
    <x v="0"/>
    <x v="6"/>
    <s v="Weekday"/>
    <s v="Afternoon"/>
    <n v="3"/>
    <s v="Rainy"/>
    <n v="0.22"/>
    <n v="0.2727"/>
    <n v="-5.2699999999999997E-2"/>
    <x v="1"/>
    <x v="0"/>
    <n v="2"/>
    <n v="36"/>
    <n v="38"/>
    <n v="3.6375861597263857"/>
  </r>
  <r>
    <n v="610"/>
    <d v="2011-01-28T00:00:00"/>
    <n v="2011"/>
    <s v="Jan"/>
    <s v="Q1"/>
    <x v="0"/>
    <n v="0"/>
    <n v="1"/>
    <x v="15"/>
    <x v="0"/>
    <x v="6"/>
    <s v="Weekday"/>
    <s v="Afternoon"/>
    <n v="2"/>
    <s v="Cloudy"/>
    <n v="0.2"/>
    <n v="0.2576"/>
    <n v="-5.7599999999999985E-2"/>
    <x v="3"/>
    <x v="0"/>
    <n v="1"/>
    <n v="40"/>
    <n v="41"/>
    <n v="3.713572066704308"/>
  </r>
  <r>
    <n v="611"/>
    <d v="2011-01-28T00:00:00"/>
    <n v="2011"/>
    <s v="Jan"/>
    <s v="Q1"/>
    <x v="0"/>
    <n v="0"/>
    <n v="1"/>
    <x v="16"/>
    <x v="0"/>
    <x v="6"/>
    <s v="Weekday"/>
    <s v="Afternoon"/>
    <n v="1"/>
    <s v="Clear"/>
    <n v="0.22"/>
    <n v="0.2727"/>
    <n v="-5.2699999999999997E-2"/>
    <x v="1"/>
    <x v="0"/>
    <n v="10"/>
    <n v="70"/>
    <n v="80"/>
    <n v="4.3820266346738812"/>
  </r>
  <r>
    <n v="612"/>
    <d v="2011-01-28T00:00:00"/>
    <n v="2011"/>
    <s v="Jan"/>
    <s v="Q1"/>
    <x v="0"/>
    <n v="0"/>
    <n v="1"/>
    <x v="17"/>
    <x v="0"/>
    <x v="6"/>
    <s v="Weekday"/>
    <s v="Afternoon"/>
    <n v="1"/>
    <s v="Clear"/>
    <n v="0.24"/>
    <n v="0.2424"/>
    <n v="-2.4000000000000132E-3"/>
    <x v="2"/>
    <x v="7"/>
    <n v="2"/>
    <n v="147"/>
    <n v="149"/>
    <n v="5.0039463059454592"/>
  </r>
  <r>
    <n v="613"/>
    <d v="2011-01-28T00:00:00"/>
    <n v="2011"/>
    <s v="Jan"/>
    <s v="Q1"/>
    <x v="0"/>
    <n v="0"/>
    <n v="1"/>
    <x v="18"/>
    <x v="0"/>
    <x v="6"/>
    <s v="Weekday"/>
    <s v="Evening"/>
    <n v="1"/>
    <s v="Clear"/>
    <n v="0.24"/>
    <n v="0.2273"/>
    <n v="1.2699999999999989E-2"/>
    <x v="2"/>
    <x v="5"/>
    <n v="2"/>
    <n v="107"/>
    <n v="109"/>
    <n v="4.6913478822291435"/>
  </r>
  <r>
    <n v="614"/>
    <d v="2011-01-28T00:00:00"/>
    <n v="2011"/>
    <s v="Jan"/>
    <s v="Q1"/>
    <x v="0"/>
    <n v="0"/>
    <n v="1"/>
    <x v="19"/>
    <x v="0"/>
    <x v="6"/>
    <s v="Weekday"/>
    <s v="Evening"/>
    <n v="2"/>
    <s v="Cloudy"/>
    <n v="0.24"/>
    <n v="0.2424"/>
    <n v="-2.4000000000000132E-3"/>
    <x v="2"/>
    <x v="7"/>
    <n v="5"/>
    <n v="84"/>
    <n v="89"/>
    <n v="4.4886363697321396"/>
  </r>
  <r>
    <n v="615"/>
    <d v="2011-01-28T00:00:00"/>
    <n v="2011"/>
    <s v="Jan"/>
    <s v="Q1"/>
    <x v="0"/>
    <n v="0"/>
    <n v="1"/>
    <x v="20"/>
    <x v="0"/>
    <x v="6"/>
    <s v="Weekday"/>
    <s v="Evening"/>
    <n v="2"/>
    <s v="Cloudy"/>
    <n v="0.24"/>
    <n v="0.2273"/>
    <n v="1.2699999999999989E-2"/>
    <x v="56"/>
    <x v="5"/>
    <n v="1"/>
    <n v="61"/>
    <n v="62"/>
    <n v="4.1271343850450917"/>
  </r>
  <r>
    <n v="616"/>
    <d v="2011-01-28T00:00:00"/>
    <n v="2011"/>
    <s v="Jan"/>
    <s v="Q1"/>
    <x v="0"/>
    <n v="0"/>
    <n v="1"/>
    <x v="21"/>
    <x v="0"/>
    <x v="6"/>
    <s v="Weekday"/>
    <s v="Evening"/>
    <n v="2"/>
    <s v="Cloudy"/>
    <n v="0.22"/>
    <n v="0.2273"/>
    <n v="-7.3000000000000009E-3"/>
    <x v="2"/>
    <x v="7"/>
    <n v="1"/>
    <n v="57"/>
    <n v="58"/>
    <n v="4.0604430105464191"/>
  </r>
  <r>
    <n v="617"/>
    <d v="2011-01-28T00:00:00"/>
    <n v="2011"/>
    <s v="Jan"/>
    <s v="Q1"/>
    <x v="0"/>
    <n v="0"/>
    <n v="1"/>
    <x v="22"/>
    <x v="0"/>
    <x v="6"/>
    <s v="Weekday"/>
    <s v="Evening"/>
    <n v="1"/>
    <s v="Clear"/>
    <n v="0.24"/>
    <n v="0.21210000000000001"/>
    <n v="2.789999999999998E-2"/>
    <x v="55"/>
    <x v="11"/>
    <n v="0"/>
    <n v="26"/>
    <n v="26"/>
    <n v="3.2580965380214821"/>
  </r>
  <r>
    <n v="618"/>
    <d v="2011-01-28T00:00:00"/>
    <n v="2011"/>
    <s v="Jan"/>
    <s v="Q1"/>
    <x v="0"/>
    <n v="0"/>
    <n v="1"/>
    <x v="23"/>
    <x v="0"/>
    <x v="6"/>
    <s v="Weekday"/>
    <s v="Evening"/>
    <n v="1"/>
    <s v="Clear"/>
    <n v="0.24"/>
    <n v="0.2273"/>
    <n v="1.2699999999999989E-2"/>
    <x v="54"/>
    <x v="6"/>
    <n v="1"/>
    <n v="22"/>
    <n v="23"/>
    <n v="3.1354942159291497"/>
  </r>
  <r>
    <n v="619"/>
    <d v="2011-01-29T00:00:00"/>
    <n v="2011"/>
    <s v="Jan"/>
    <s v="Q1"/>
    <x v="0"/>
    <n v="0"/>
    <n v="1"/>
    <x v="0"/>
    <x v="0"/>
    <x v="0"/>
    <s v="Weekend"/>
    <s v="Night"/>
    <n v="1"/>
    <s v="Clear"/>
    <n v="0.22"/>
    <n v="0.19700000000000001"/>
    <n v="2.2999999999999993E-2"/>
    <x v="26"/>
    <x v="11"/>
    <n v="2"/>
    <n v="26"/>
    <n v="28"/>
    <n v="3.3322045101752038"/>
  </r>
  <r>
    <n v="620"/>
    <d v="2011-01-29T00:00:00"/>
    <n v="2011"/>
    <s v="Jan"/>
    <s v="Q1"/>
    <x v="0"/>
    <n v="0"/>
    <n v="1"/>
    <x v="1"/>
    <x v="0"/>
    <x v="0"/>
    <s v="Weekend"/>
    <s v="Night"/>
    <n v="1"/>
    <s v="Clear"/>
    <n v="0.22"/>
    <n v="0.2273"/>
    <n v="-7.3000000000000009E-3"/>
    <x v="26"/>
    <x v="5"/>
    <n v="0"/>
    <n v="20"/>
    <n v="20"/>
    <n v="2.9957322735539909"/>
  </r>
  <r>
    <n v="621"/>
    <d v="2011-01-29T00:00:00"/>
    <n v="2011"/>
    <s v="Jan"/>
    <s v="Q1"/>
    <x v="0"/>
    <n v="0"/>
    <n v="1"/>
    <x v="2"/>
    <x v="0"/>
    <x v="0"/>
    <s v="Weekend"/>
    <s v="Night"/>
    <n v="1"/>
    <s v="Clear"/>
    <n v="0.22"/>
    <n v="0.2273"/>
    <n v="-7.3000000000000009E-3"/>
    <x v="26"/>
    <x v="8"/>
    <n v="0"/>
    <n v="15"/>
    <n v="15"/>
    <n v="2.7080502011022101"/>
  </r>
  <r>
    <n v="622"/>
    <d v="2011-01-29T00:00:00"/>
    <n v="2011"/>
    <s v="Jan"/>
    <s v="Q1"/>
    <x v="0"/>
    <n v="0"/>
    <n v="1"/>
    <x v="3"/>
    <x v="0"/>
    <x v="0"/>
    <s v="Weekend"/>
    <s v="Night"/>
    <n v="1"/>
    <s v="Clear"/>
    <n v="0.2"/>
    <n v="0.21210000000000001"/>
    <n v="-1.21E-2"/>
    <x v="26"/>
    <x v="7"/>
    <n v="3"/>
    <n v="5"/>
    <n v="8"/>
    <n v="2.0794415416798357"/>
  </r>
  <r>
    <n v="623"/>
    <d v="2011-01-29T00:00:00"/>
    <n v="2011"/>
    <s v="Jan"/>
    <s v="Q1"/>
    <x v="0"/>
    <n v="0"/>
    <n v="1"/>
    <x v="4"/>
    <x v="0"/>
    <x v="0"/>
    <s v="Weekend"/>
    <s v="Night"/>
    <n v="1"/>
    <s v="Clear"/>
    <n v="0.16"/>
    <n v="0.18179999999999999"/>
    <n v="-2.1799999999999986E-2"/>
    <x v="27"/>
    <x v="14"/>
    <n v="1"/>
    <n v="2"/>
    <n v="3"/>
    <n v="1.0986122886681098"/>
  </r>
  <r>
    <n v="624"/>
    <d v="2011-01-29T00:00:00"/>
    <n v="2011"/>
    <s v="Jan"/>
    <s v="Q1"/>
    <x v="0"/>
    <n v="0"/>
    <n v="1"/>
    <x v="6"/>
    <x v="0"/>
    <x v="0"/>
    <s v="Weekend"/>
    <s v="Morning"/>
    <n v="1"/>
    <s v="Clear"/>
    <n v="0.16"/>
    <n v="0.18179999999999999"/>
    <n v="-2.1799999999999986E-2"/>
    <x v="26"/>
    <x v="7"/>
    <n v="0"/>
    <n v="2"/>
    <n v="2"/>
    <n v="0.69314718055994529"/>
  </r>
  <r>
    <n v="625"/>
    <d v="2011-01-29T00:00:00"/>
    <n v="2011"/>
    <s v="Jan"/>
    <s v="Q1"/>
    <x v="0"/>
    <n v="0"/>
    <n v="1"/>
    <x v="7"/>
    <x v="0"/>
    <x v="0"/>
    <s v="Weekend"/>
    <s v="Morning"/>
    <n v="1"/>
    <s v="Clear"/>
    <n v="0.16"/>
    <n v="0.18179999999999999"/>
    <n v="-2.1799999999999986E-2"/>
    <x v="29"/>
    <x v="14"/>
    <n v="1"/>
    <n v="4"/>
    <n v="5"/>
    <n v="1.6094379124341003"/>
  </r>
  <r>
    <n v="626"/>
    <d v="2011-01-29T00:00:00"/>
    <n v="2011"/>
    <s v="Jan"/>
    <s v="Q1"/>
    <x v="0"/>
    <n v="0"/>
    <n v="1"/>
    <x v="8"/>
    <x v="0"/>
    <x v="0"/>
    <s v="Weekend"/>
    <s v="Morning"/>
    <n v="1"/>
    <s v="Clear"/>
    <n v="0.18"/>
    <n v="0.19700000000000001"/>
    <n v="-1.7000000000000015E-2"/>
    <x v="28"/>
    <x v="8"/>
    <n v="3"/>
    <n v="31"/>
    <n v="34"/>
    <n v="3.5263605246161616"/>
  </r>
  <r>
    <n v="627"/>
    <d v="2011-01-29T00:00:00"/>
    <n v="2011"/>
    <s v="Jan"/>
    <s v="Q1"/>
    <x v="0"/>
    <n v="0"/>
    <n v="1"/>
    <x v="9"/>
    <x v="0"/>
    <x v="0"/>
    <s v="Weekend"/>
    <s v="Morning"/>
    <n v="1"/>
    <s v="Clear"/>
    <n v="0.18"/>
    <n v="0.21210000000000001"/>
    <n v="-3.2100000000000017E-2"/>
    <x v="29"/>
    <x v="1"/>
    <n v="0"/>
    <n v="34"/>
    <n v="34"/>
    <n v="3.5263605246161616"/>
  </r>
  <r>
    <n v="628"/>
    <d v="2011-01-29T00:00:00"/>
    <n v="2011"/>
    <s v="Jan"/>
    <s v="Q1"/>
    <x v="0"/>
    <n v="0"/>
    <n v="1"/>
    <x v="10"/>
    <x v="0"/>
    <x v="0"/>
    <s v="Weekend"/>
    <s v="Morning"/>
    <n v="2"/>
    <s v="Cloudy"/>
    <n v="0.18"/>
    <n v="0.21210000000000001"/>
    <n v="-3.2100000000000017E-2"/>
    <x v="26"/>
    <x v="14"/>
    <n v="4"/>
    <n v="51"/>
    <n v="55"/>
    <n v="4.0073331852324712"/>
  </r>
  <r>
    <n v="629"/>
    <d v="2011-01-29T00:00:00"/>
    <n v="2011"/>
    <s v="Jan"/>
    <s v="Q1"/>
    <x v="0"/>
    <n v="0"/>
    <n v="1"/>
    <x v="11"/>
    <x v="0"/>
    <x v="0"/>
    <s v="Weekend"/>
    <s v="Morning"/>
    <n v="2"/>
    <s v="Cloudy"/>
    <n v="0.18"/>
    <n v="0.19700000000000001"/>
    <n v="-1.7000000000000015E-2"/>
    <x v="26"/>
    <x v="7"/>
    <n v="4"/>
    <n v="60"/>
    <n v="64"/>
    <n v="4.1588830833596715"/>
  </r>
  <r>
    <n v="630"/>
    <d v="2011-01-29T00:00:00"/>
    <n v="2011"/>
    <s v="Jan"/>
    <s v="Q1"/>
    <x v="0"/>
    <n v="0"/>
    <n v="1"/>
    <x v="12"/>
    <x v="0"/>
    <x v="0"/>
    <s v="Weekend"/>
    <s v="Afternoon"/>
    <n v="2"/>
    <s v="Cloudy"/>
    <n v="0.2"/>
    <n v="0.19700000000000001"/>
    <n v="3.0000000000000027E-3"/>
    <x v="29"/>
    <x v="5"/>
    <n v="12"/>
    <n v="66"/>
    <n v="78"/>
    <n v="4.3567088266895917"/>
  </r>
  <r>
    <n v="631"/>
    <d v="2011-01-29T00:00:00"/>
    <n v="2011"/>
    <s v="Jan"/>
    <s v="Q1"/>
    <x v="0"/>
    <n v="0"/>
    <n v="1"/>
    <x v="13"/>
    <x v="0"/>
    <x v="0"/>
    <s v="Weekend"/>
    <s v="Afternoon"/>
    <n v="2"/>
    <s v="Cloudy"/>
    <n v="0.22"/>
    <n v="0.2273"/>
    <n v="-7.3000000000000009E-3"/>
    <x v="28"/>
    <x v="8"/>
    <n v="9"/>
    <n v="56"/>
    <n v="65"/>
    <n v="4.1743872698956368"/>
  </r>
  <r>
    <n v="632"/>
    <d v="2011-01-29T00:00:00"/>
    <n v="2011"/>
    <s v="Jan"/>
    <s v="Q1"/>
    <x v="0"/>
    <n v="0"/>
    <n v="1"/>
    <x v="14"/>
    <x v="0"/>
    <x v="0"/>
    <s v="Weekend"/>
    <s v="Afternoon"/>
    <n v="2"/>
    <s v="Cloudy"/>
    <n v="0.22"/>
    <n v="0.2273"/>
    <n v="-7.3000000000000009E-3"/>
    <x v="54"/>
    <x v="7"/>
    <n v="10"/>
    <n v="89"/>
    <n v="99"/>
    <n v="4.5951198501345898"/>
  </r>
  <r>
    <n v="633"/>
    <d v="2011-01-29T00:00:00"/>
    <n v="2011"/>
    <s v="Jan"/>
    <s v="Q1"/>
    <x v="0"/>
    <n v="0"/>
    <n v="1"/>
    <x v="15"/>
    <x v="0"/>
    <x v="0"/>
    <s v="Weekend"/>
    <s v="Afternoon"/>
    <n v="1"/>
    <s v="Clear"/>
    <n v="0.22"/>
    <n v="0.21210000000000001"/>
    <n v="7.8999999999999904E-3"/>
    <x v="27"/>
    <x v="2"/>
    <n v="22"/>
    <n v="98"/>
    <n v="120"/>
    <n v="4.7874917427820458"/>
  </r>
  <r>
    <n v="634"/>
    <d v="2011-01-29T00:00:00"/>
    <n v="2011"/>
    <s v="Jan"/>
    <s v="Q1"/>
    <x v="0"/>
    <n v="0"/>
    <n v="1"/>
    <x v="16"/>
    <x v="0"/>
    <x v="0"/>
    <s v="Weekend"/>
    <s v="Afternoon"/>
    <n v="1"/>
    <s v="Clear"/>
    <n v="0.24"/>
    <n v="0.2424"/>
    <n v="-2.4000000000000132E-3"/>
    <x v="54"/>
    <x v="8"/>
    <n v="19"/>
    <n v="88"/>
    <n v="107"/>
    <n v="4.6728288344619058"/>
  </r>
  <r>
    <n v="635"/>
    <d v="2011-01-29T00:00:00"/>
    <n v="2011"/>
    <s v="Jan"/>
    <s v="Q1"/>
    <x v="0"/>
    <n v="0"/>
    <n v="1"/>
    <x v="17"/>
    <x v="0"/>
    <x v="0"/>
    <s v="Weekend"/>
    <s v="Afternoon"/>
    <n v="1"/>
    <s v="Clear"/>
    <n v="0.24"/>
    <n v="0.28789999999999999"/>
    <n v="-4.7899999999999998E-2"/>
    <x v="54"/>
    <x v="0"/>
    <n v="9"/>
    <n v="82"/>
    <n v="91"/>
    <n v="4.5108595065168497"/>
  </r>
  <r>
    <n v="636"/>
    <d v="2011-01-29T00:00:00"/>
    <n v="2011"/>
    <s v="Jan"/>
    <s v="Q1"/>
    <x v="0"/>
    <n v="0"/>
    <n v="1"/>
    <x v="18"/>
    <x v="0"/>
    <x v="0"/>
    <s v="Weekend"/>
    <s v="Evening"/>
    <n v="1"/>
    <s v="Clear"/>
    <n v="0.22"/>
    <n v="0.2273"/>
    <n v="-7.3000000000000009E-3"/>
    <x v="27"/>
    <x v="7"/>
    <n v="9"/>
    <n v="59"/>
    <n v="68"/>
    <n v="4.219507705176107"/>
  </r>
  <r>
    <n v="637"/>
    <d v="2011-01-29T00:00:00"/>
    <n v="2011"/>
    <s v="Jan"/>
    <s v="Q1"/>
    <x v="0"/>
    <n v="0"/>
    <n v="1"/>
    <x v="19"/>
    <x v="0"/>
    <x v="0"/>
    <s v="Weekend"/>
    <s v="Evening"/>
    <n v="2"/>
    <s v="Cloudy"/>
    <n v="0.22"/>
    <n v="0.21210000000000001"/>
    <n v="7.8999999999999904E-3"/>
    <x v="27"/>
    <x v="2"/>
    <n v="6"/>
    <n v="52"/>
    <n v="58"/>
    <n v="4.0604430105464191"/>
  </r>
  <r>
    <n v="638"/>
    <d v="2011-01-29T00:00:00"/>
    <n v="2011"/>
    <s v="Jan"/>
    <s v="Q1"/>
    <x v="0"/>
    <n v="0"/>
    <n v="1"/>
    <x v="20"/>
    <x v="0"/>
    <x v="0"/>
    <s v="Weekend"/>
    <s v="Evening"/>
    <n v="1"/>
    <s v="Clear"/>
    <n v="0.18"/>
    <n v="0.21210000000000001"/>
    <n v="-3.2100000000000017E-2"/>
    <x v="32"/>
    <x v="1"/>
    <n v="1"/>
    <n v="42"/>
    <n v="43"/>
    <n v="3.7612001156935624"/>
  </r>
  <r>
    <n v="639"/>
    <d v="2011-01-29T00:00:00"/>
    <n v="2011"/>
    <s v="Jan"/>
    <s v="Q1"/>
    <x v="0"/>
    <n v="0"/>
    <n v="1"/>
    <x v="21"/>
    <x v="0"/>
    <x v="0"/>
    <s v="Weekend"/>
    <s v="Evening"/>
    <n v="1"/>
    <s v="Clear"/>
    <n v="0.18"/>
    <n v="0.21210000000000001"/>
    <n v="-3.2100000000000017E-2"/>
    <x v="32"/>
    <x v="1"/>
    <n v="1"/>
    <n v="35"/>
    <n v="36"/>
    <n v="3.5835189384561099"/>
  </r>
  <r>
    <n v="640"/>
    <d v="2011-01-29T00:00:00"/>
    <n v="2011"/>
    <s v="Jan"/>
    <s v="Q1"/>
    <x v="0"/>
    <n v="0"/>
    <n v="1"/>
    <x v="22"/>
    <x v="0"/>
    <x v="0"/>
    <s v="Weekend"/>
    <s v="Evening"/>
    <n v="1"/>
    <s v="Clear"/>
    <n v="0.16"/>
    <n v="0.19700000000000001"/>
    <n v="-3.7000000000000005E-2"/>
    <x v="1"/>
    <x v="1"/>
    <n v="4"/>
    <n v="28"/>
    <n v="32"/>
    <n v="3.4657359027997265"/>
  </r>
  <r>
    <n v="641"/>
    <d v="2011-01-29T00:00:00"/>
    <n v="2011"/>
    <s v="Jan"/>
    <s v="Q1"/>
    <x v="0"/>
    <n v="0"/>
    <n v="1"/>
    <x v="23"/>
    <x v="0"/>
    <x v="0"/>
    <s v="Weekend"/>
    <s v="Evening"/>
    <n v="1"/>
    <s v="Clear"/>
    <n v="0.16"/>
    <n v="0.19700000000000001"/>
    <n v="-3.7000000000000005E-2"/>
    <x v="1"/>
    <x v="1"/>
    <n v="3"/>
    <n v="30"/>
    <n v="33"/>
    <n v="3.4965075614664802"/>
  </r>
  <r>
    <n v="642"/>
    <d v="2011-01-30T00:00:00"/>
    <n v="2011"/>
    <s v="Jan"/>
    <s v="Q1"/>
    <x v="0"/>
    <n v="0"/>
    <n v="1"/>
    <x v="0"/>
    <x v="0"/>
    <x v="1"/>
    <s v="Weekend"/>
    <s v="Night"/>
    <n v="1"/>
    <s v="Clear"/>
    <n v="0.16"/>
    <n v="0.18179999999999999"/>
    <n v="-2.1799999999999986E-2"/>
    <x v="1"/>
    <x v="14"/>
    <n v="0"/>
    <n v="33"/>
    <n v="33"/>
    <n v="3.4965075614664802"/>
  </r>
  <r>
    <n v="643"/>
    <d v="2011-01-30T00:00:00"/>
    <n v="2011"/>
    <s v="Jan"/>
    <s v="Q1"/>
    <x v="0"/>
    <n v="0"/>
    <n v="1"/>
    <x v="1"/>
    <x v="0"/>
    <x v="1"/>
    <s v="Weekend"/>
    <s v="Night"/>
    <n v="1"/>
    <s v="Clear"/>
    <n v="0.14000000000000001"/>
    <n v="0.21210000000000001"/>
    <n v="-7.2099999999999997E-2"/>
    <x v="1"/>
    <x v="0"/>
    <n v="7"/>
    <n v="22"/>
    <n v="29"/>
    <n v="3.3672958299864741"/>
  </r>
  <r>
    <n v="644"/>
    <d v="2011-01-30T00:00:00"/>
    <n v="2011"/>
    <s v="Jan"/>
    <s v="Q1"/>
    <x v="0"/>
    <n v="0"/>
    <n v="1"/>
    <x v="2"/>
    <x v="0"/>
    <x v="1"/>
    <s v="Weekend"/>
    <s v="Night"/>
    <n v="1"/>
    <s v="Clear"/>
    <n v="0.16"/>
    <n v="0.2273"/>
    <n v="-6.7299999999999999E-2"/>
    <x v="1"/>
    <x v="0"/>
    <n v="1"/>
    <n v="10"/>
    <n v="11"/>
    <n v="2.3978952727983707"/>
  </r>
  <r>
    <n v="645"/>
    <d v="2011-01-30T00:00:00"/>
    <n v="2011"/>
    <s v="Jan"/>
    <s v="Q1"/>
    <x v="0"/>
    <n v="0"/>
    <n v="1"/>
    <x v="3"/>
    <x v="0"/>
    <x v="1"/>
    <s v="Weekend"/>
    <s v="Night"/>
    <n v="1"/>
    <s v="Clear"/>
    <n v="0.14000000000000001"/>
    <n v="0.21210000000000001"/>
    <n v="-7.2099999999999997E-2"/>
    <x v="43"/>
    <x v="0"/>
    <n v="1"/>
    <n v="7"/>
    <n v="8"/>
    <n v="2.0794415416798357"/>
  </r>
  <r>
    <n v="646"/>
    <d v="2011-01-30T00:00:00"/>
    <n v="2011"/>
    <s v="Jan"/>
    <s v="Q1"/>
    <x v="0"/>
    <n v="0"/>
    <n v="1"/>
    <x v="4"/>
    <x v="0"/>
    <x v="1"/>
    <s v="Weekend"/>
    <s v="Night"/>
    <n v="1"/>
    <s v="Clear"/>
    <n v="0.14000000000000001"/>
    <n v="0.21210000000000001"/>
    <n v="-7.2099999999999997E-2"/>
    <x v="43"/>
    <x v="0"/>
    <n v="0"/>
    <n v="1"/>
    <n v="1"/>
    <n v="0"/>
  </r>
  <r>
    <n v="647"/>
    <d v="2011-01-30T00:00:00"/>
    <n v="2011"/>
    <s v="Jan"/>
    <s v="Q1"/>
    <x v="0"/>
    <n v="0"/>
    <n v="1"/>
    <x v="5"/>
    <x v="0"/>
    <x v="1"/>
    <s v="Weekend"/>
    <s v="Night"/>
    <n v="1"/>
    <s v="Clear"/>
    <n v="0.14000000000000001"/>
    <n v="0.21210000000000001"/>
    <n v="-7.2099999999999997E-2"/>
    <x v="3"/>
    <x v="0"/>
    <n v="0"/>
    <n v="3"/>
    <n v="3"/>
    <n v="1.0986122886681098"/>
  </r>
  <r>
    <n v="648"/>
    <d v="2011-01-30T00:00:00"/>
    <n v="2011"/>
    <s v="Jan"/>
    <s v="Q1"/>
    <x v="0"/>
    <n v="0"/>
    <n v="1"/>
    <x v="7"/>
    <x v="0"/>
    <x v="1"/>
    <s v="Weekend"/>
    <s v="Morning"/>
    <n v="1"/>
    <s v="Clear"/>
    <n v="0.14000000000000001"/>
    <n v="0.21210000000000001"/>
    <n v="-7.2099999999999997E-2"/>
    <x v="3"/>
    <x v="0"/>
    <n v="0"/>
    <n v="3"/>
    <n v="3"/>
    <n v="1.0986122886681098"/>
  </r>
  <r>
    <n v="649"/>
    <d v="2011-01-30T00:00:00"/>
    <n v="2011"/>
    <s v="Jan"/>
    <s v="Q1"/>
    <x v="0"/>
    <n v="0"/>
    <n v="1"/>
    <x v="8"/>
    <x v="0"/>
    <x v="1"/>
    <s v="Weekend"/>
    <s v="Morning"/>
    <n v="2"/>
    <s v="Cloudy"/>
    <n v="0.14000000000000001"/>
    <n v="0.21210000000000001"/>
    <n v="-7.2099999999999997E-2"/>
    <x v="3"/>
    <x v="0"/>
    <n v="1"/>
    <n v="11"/>
    <n v="12"/>
    <n v="2.4849066497880004"/>
  </r>
  <r>
    <n v="650"/>
    <d v="2011-01-30T00:00:00"/>
    <n v="2011"/>
    <s v="Jan"/>
    <s v="Q1"/>
    <x v="0"/>
    <n v="0"/>
    <n v="1"/>
    <x v="9"/>
    <x v="0"/>
    <x v="1"/>
    <s v="Weekend"/>
    <s v="Morning"/>
    <n v="2"/>
    <s v="Cloudy"/>
    <n v="0.16"/>
    <n v="0.2273"/>
    <n v="-6.7299999999999999E-2"/>
    <x v="1"/>
    <x v="0"/>
    <n v="4"/>
    <n v="34"/>
    <n v="38"/>
    <n v="3.6375861597263857"/>
  </r>
  <r>
    <n v="651"/>
    <d v="2011-01-30T00:00:00"/>
    <n v="2011"/>
    <s v="Jan"/>
    <s v="Q1"/>
    <x v="0"/>
    <n v="0"/>
    <n v="1"/>
    <x v="10"/>
    <x v="0"/>
    <x v="1"/>
    <s v="Weekend"/>
    <s v="Morning"/>
    <n v="2"/>
    <s v="Cloudy"/>
    <n v="0.18"/>
    <n v="0.2424"/>
    <n v="-6.2400000000000011E-2"/>
    <x v="1"/>
    <x v="0"/>
    <n v="7"/>
    <n v="57"/>
    <n v="64"/>
    <n v="4.1588830833596715"/>
  </r>
  <r>
    <n v="652"/>
    <d v="2011-01-30T00:00:00"/>
    <n v="2011"/>
    <s v="Jan"/>
    <s v="Q1"/>
    <x v="0"/>
    <n v="0"/>
    <n v="1"/>
    <x v="11"/>
    <x v="0"/>
    <x v="1"/>
    <s v="Weekend"/>
    <s v="Morning"/>
    <n v="1"/>
    <s v="Clear"/>
    <n v="0.22"/>
    <n v="0.2727"/>
    <n v="-5.2699999999999997E-2"/>
    <x v="2"/>
    <x v="0"/>
    <n v="9"/>
    <n v="50"/>
    <n v="59"/>
    <n v="4.0775374439057197"/>
  </r>
  <r>
    <n v="653"/>
    <d v="2011-01-30T00:00:00"/>
    <n v="2011"/>
    <s v="Jan"/>
    <s v="Q1"/>
    <x v="0"/>
    <n v="0"/>
    <n v="1"/>
    <x v="12"/>
    <x v="0"/>
    <x v="1"/>
    <s v="Weekend"/>
    <s v="Afternoon"/>
    <n v="1"/>
    <s v="Clear"/>
    <n v="0.3"/>
    <n v="0.31819999999999998"/>
    <n v="-1.8199999999999994E-2"/>
    <x v="35"/>
    <x v="14"/>
    <n v="10"/>
    <n v="87"/>
    <n v="97"/>
    <n v="4.5747109785033828"/>
  </r>
  <r>
    <n v="654"/>
    <d v="2011-01-30T00:00:00"/>
    <n v="2011"/>
    <s v="Jan"/>
    <s v="Q1"/>
    <x v="0"/>
    <n v="0"/>
    <n v="1"/>
    <x v="13"/>
    <x v="0"/>
    <x v="1"/>
    <s v="Weekend"/>
    <s v="Afternoon"/>
    <n v="1"/>
    <s v="Clear"/>
    <n v="0.28000000000000003"/>
    <n v="0.28789999999999999"/>
    <n v="-7.8999999999999626E-3"/>
    <x v="53"/>
    <x v="14"/>
    <n v="13"/>
    <n v="71"/>
    <n v="84"/>
    <n v="4.4308167988433134"/>
  </r>
  <r>
    <n v="655"/>
    <d v="2011-01-30T00:00:00"/>
    <n v="2011"/>
    <s v="Jan"/>
    <s v="Q1"/>
    <x v="0"/>
    <n v="0"/>
    <n v="1"/>
    <x v="14"/>
    <x v="0"/>
    <x v="1"/>
    <s v="Weekend"/>
    <s v="Afternoon"/>
    <n v="1"/>
    <s v="Clear"/>
    <n v="0.28000000000000003"/>
    <n v="0.30299999999999999"/>
    <n v="-2.2999999999999965E-2"/>
    <x v="53"/>
    <x v="1"/>
    <n v="18"/>
    <n v="104"/>
    <n v="122"/>
    <n v="4.8040210447332568"/>
  </r>
  <r>
    <n v="656"/>
    <d v="2011-01-30T00:00:00"/>
    <n v="2011"/>
    <s v="Jan"/>
    <s v="Q1"/>
    <x v="0"/>
    <n v="0"/>
    <n v="1"/>
    <x v="15"/>
    <x v="0"/>
    <x v="1"/>
    <s v="Weekend"/>
    <s v="Afternoon"/>
    <n v="1"/>
    <s v="Clear"/>
    <n v="0.3"/>
    <n v="0.33329999999999999"/>
    <n v="-3.3299999999999996E-2"/>
    <x v="34"/>
    <x v="0"/>
    <n v="14"/>
    <n v="95"/>
    <n v="109"/>
    <n v="4.6913478822291435"/>
  </r>
  <r>
    <n v="657"/>
    <d v="2011-01-30T00:00:00"/>
    <n v="2011"/>
    <s v="Jan"/>
    <s v="Q1"/>
    <x v="0"/>
    <n v="0"/>
    <n v="1"/>
    <x v="16"/>
    <x v="0"/>
    <x v="1"/>
    <s v="Weekend"/>
    <s v="Afternoon"/>
    <n v="1"/>
    <s v="Clear"/>
    <n v="0.3"/>
    <n v="0.33329999999999999"/>
    <n v="-3.3299999999999996E-2"/>
    <x v="34"/>
    <x v="0"/>
    <n v="19"/>
    <n v="104"/>
    <n v="123"/>
    <n v="4.8121843553724171"/>
  </r>
  <r>
    <n v="658"/>
    <d v="2011-01-30T00:00:00"/>
    <n v="2011"/>
    <s v="Jan"/>
    <s v="Q1"/>
    <x v="0"/>
    <n v="0"/>
    <n v="1"/>
    <x v="17"/>
    <x v="0"/>
    <x v="1"/>
    <s v="Weekend"/>
    <s v="Afternoon"/>
    <n v="1"/>
    <s v="Clear"/>
    <n v="0.3"/>
    <n v="0.28789999999999999"/>
    <n v="1.21E-2"/>
    <x v="34"/>
    <x v="5"/>
    <n v="6"/>
    <n v="71"/>
    <n v="77"/>
    <n v="4.3438054218536841"/>
  </r>
  <r>
    <n v="659"/>
    <d v="2011-01-30T00:00:00"/>
    <n v="2011"/>
    <s v="Jan"/>
    <s v="Q1"/>
    <x v="0"/>
    <n v="0"/>
    <n v="1"/>
    <x v="18"/>
    <x v="0"/>
    <x v="1"/>
    <s v="Weekend"/>
    <s v="Evening"/>
    <n v="1"/>
    <s v="Clear"/>
    <n v="0.26"/>
    <n v="0.2576"/>
    <n v="2.4000000000000132E-3"/>
    <x v="55"/>
    <x v="8"/>
    <n v="8"/>
    <n v="57"/>
    <n v="65"/>
    <n v="4.1743872698956368"/>
  </r>
  <r>
    <n v="660"/>
    <d v="2011-01-30T00:00:00"/>
    <n v="2011"/>
    <s v="Jan"/>
    <s v="Q1"/>
    <x v="0"/>
    <n v="0"/>
    <n v="1"/>
    <x v="19"/>
    <x v="0"/>
    <x v="1"/>
    <s v="Weekend"/>
    <s v="Evening"/>
    <n v="1"/>
    <s v="Clear"/>
    <n v="0.26"/>
    <n v="0.2576"/>
    <n v="2.4000000000000132E-3"/>
    <x v="55"/>
    <x v="5"/>
    <n v="9"/>
    <n v="46"/>
    <n v="55"/>
    <n v="4.0073331852324712"/>
  </r>
  <r>
    <n v="661"/>
    <d v="2011-01-30T00:00:00"/>
    <n v="2011"/>
    <s v="Jan"/>
    <s v="Q1"/>
    <x v="0"/>
    <n v="0"/>
    <n v="1"/>
    <x v="20"/>
    <x v="0"/>
    <x v="1"/>
    <s v="Weekend"/>
    <s v="Evening"/>
    <n v="2"/>
    <s v="Cloudy"/>
    <n v="0.26"/>
    <n v="0.2727"/>
    <n v="-1.2699999999999989E-2"/>
    <x v="55"/>
    <x v="14"/>
    <n v="3"/>
    <n v="30"/>
    <n v="33"/>
    <n v="3.4965075614664802"/>
  </r>
  <r>
    <n v="662"/>
    <d v="2011-01-30T00:00:00"/>
    <n v="2011"/>
    <s v="Jan"/>
    <s v="Q1"/>
    <x v="0"/>
    <n v="0"/>
    <n v="1"/>
    <x v="21"/>
    <x v="0"/>
    <x v="1"/>
    <s v="Weekend"/>
    <s v="Evening"/>
    <n v="2"/>
    <s v="Cloudy"/>
    <n v="0.24"/>
    <n v="0.2424"/>
    <n v="-2.4000000000000132E-3"/>
    <x v="56"/>
    <x v="8"/>
    <n v="3"/>
    <n v="25"/>
    <n v="28"/>
    <n v="3.3322045101752038"/>
  </r>
  <r>
    <n v="663"/>
    <d v="2011-01-30T00:00:00"/>
    <n v="2011"/>
    <s v="Jan"/>
    <s v="Q1"/>
    <x v="0"/>
    <n v="0"/>
    <n v="1"/>
    <x v="22"/>
    <x v="0"/>
    <x v="1"/>
    <s v="Weekend"/>
    <s v="Evening"/>
    <n v="2"/>
    <s v="Cloudy"/>
    <n v="0.24"/>
    <n v="0.2273"/>
    <n v="1.2699999999999989E-2"/>
    <x v="56"/>
    <x v="5"/>
    <n v="2"/>
    <n v="19"/>
    <n v="21"/>
    <n v="3.044522437723423"/>
  </r>
  <r>
    <n v="664"/>
    <d v="2011-01-30T00:00:00"/>
    <n v="2011"/>
    <s v="Jan"/>
    <s v="Q1"/>
    <x v="0"/>
    <n v="0"/>
    <n v="1"/>
    <x v="23"/>
    <x v="0"/>
    <x v="1"/>
    <s v="Weekend"/>
    <s v="Evening"/>
    <n v="2"/>
    <s v="Cloudy"/>
    <n v="0.24"/>
    <n v="0.21210000000000001"/>
    <n v="2.789999999999998E-2"/>
    <x v="55"/>
    <x v="3"/>
    <n v="5"/>
    <n v="16"/>
    <n v="21"/>
    <n v="3.044522437723423"/>
  </r>
  <r>
    <n v="665"/>
    <d v="2011-01-31T00:00:00"/>
    <n v="2011"/>
    <s v="Jan"/>
    <s v="Q1"/>
    <x v="0"/>
    <n v="0"/>
    <n v="1"/>
    <x v="0"/>
    <x v="0"/>
    <x v="2"/>
    <s v="Weekday"/>
    <s v="Night"/>
    <n v="2"/>
    <s v="Cloudy"/>
    <n v="0.24"/>
    <n v="0.2273"/>
    <n v="1.2699999999999989E-2"/>
    <x v="55"/>
    <x v="6"/>
    <n v="1"/>
    <n v="6"/>
    <n v="7"/>
    <n v="1.9459101490553132"/>
  </r>
  <r>
    <n v="666"/>
    <d v="2011-01-31T00:00:00"/>
    <n v="2011"/>
    <s v="Jan"/>
    <s v="Q1"/>
    <x v="0"/>
    <n v="0"/>
    <n v="1"/>
    <x v="1"/>
    <x v="0"/>
    <x v="2"/>
    <s v="Weekday"/>
    <s v="Night"/>
    <n v="1"/>
    <s v="Clear"/>
    <n v="0.22"/>
    <n v="0.21210000000000001"/>
    <n v="7.8999999999999904E-3"/>
    <x v="26"/>
    <x v="2"/>
    <n v="2"/>
    <n v="5"/>
    <n v="7"/>
    <n v="1.9459101490553132"/>
  </r>
  <r>
    <n v="667"/>
    <d v="2011-01-31T00:00:00"/>
    <n v="2011"/>
    <s v="Jan"/>
    <s v="Q1"/>
    <x v="0"/>
    <n v="0"/>
    <n v="1"/>
    <x v="2"/>
    <x v="0"/>
    <x v="2"/>
    <s v="Weekday"/>
    <s v="Night"/>
    <n v="1"/>
    <s v="Clear"/>
    <n v="0.22"/>
    <n v="0.2273"/>
    <n v="-7.3000000000000009E-3"/>
    <x v="26"/>
    <x v="5"/>
    <n v="0"/>
    <n v="1"/>
    <n v="1"/>
    <n v="0"/>
  </r>
  <r>
    <n v="668"/>
    <d v="2011-01-31T00:00:00"/>
    <n v="2011"/>
    <s v="Jan"/>
    <s v="Q1"/>
    <x v="0"/>
    <n v="0"/>
    <n v="1"/>
    <x v="3"/>
    <x v="0"/>
    <x v="2"/>
    <s v="Weekday"/>
    <s v="Night"/>
    <n v="1"/>
    <s v="Clear"/>
    <n v="0.22"/>
    <n v="0.2273"/>
    <n v="-7.3000000000000009E-3"/>
    <x v="26"/>
    <x v="5"/>
    <n v="0"/>
    <n v="2"/>
    <n v="2"/>
    <n v="0.69314718055994529"/>
  </r>
  <r>
    <n v="669"/>
    <d v="2011-01-31T00:00:00"/>
    <n v="2011"/>
    <s v="Jan"/>
    <s v="Q1"/>
    <x v="0"/>
    <n v="0"/>
    <n v="1"/>
    <x v="4"/>
    <x v="0"/>
    <x v="2"/>
    <s v="Weekday"/>
    <s v="Night"/>
    <n v="1"/>
    <s v="Clear"/>
    <n v="0.2"/>
    <n v="0.19700000000000001"/>
    <n v="3.0000000000000027E-3"/>
    <x v="29"/>
    <x v="6"/>
    <n v="0"/>
    <n v="2"/>
    <n v="2"/>
    <n v="0.69314718055994529"/>
  </r>
  <r>
    <n v="670"/>
    <d v="2011-01-31T00:00:00"/>
    <n v="2011"/>
    <s v="Jan"/>
    <s v="Q1"/>
    <x v="0"/>
    <n v="0"/>
    <n v="1"/>
    <x v="5"/>
    <x v="0"/>
    <x v="2"/>
    <s v="Weekday"/>
    <s v="Night"/>
    <n v="1"/>
    <s v="Clear"/>
    <n v="0.18"/>
    <n v="0.16669999999999999"/>
    <n v="1.3300000000000006E-2"/>
    <x v="26"/>
    <x v="3"/>
    <n v="0"/>
    <n v="8"/>
    <n v="8"/>
    <n v="2.0794415416798357"/>
  </r>
  <r>
    <n v="671"/>
    <d v="2011-01-31T00:00:00"/>
    <n v="2011"/>
    <s v="Jan"/>
    <s v="Q1"/>
    <x v="0"/>
    <n v="0"/>
    <n v="1"/>
    <x v="6"/>
    <x v="0"/>
    <x v="2"/>
    <s v="Weekday"/>
    <s v="Morning"/>
    <n v="1"/>
    <s v="Clear"/>
    <n v="0.16"/>
    <n v="0.13639999999999999"/>
    <n v="2.360000000000001E-2"/>
    <x v="27"/>
    <x v="9"/>
    <n v="0"/>
    <n v="37"/>
    <n v="37"/>
    <n v="3.6109179126442243"/>
  </r>
  <r>
    <n v="672"/>
    <d v="2011-01-31T00:00:00"/>
    <n v="2011"/>
    <s v="Jan"/>
    <s v="Q1"/>
    <x v="0"/>
    <n v="0"/>
    <n v="1"/>
    <x v="7"/>
    <x v="0"/>
    <x v="2"/>
    <s v="Weekday"/>
    <s v="Morning"/>
    <n v="2"/>
    <s v="Cloudy"/>
    <n v="0.16"/>
    <n v="0.13639999999999999"/>
    <n v="2.360000000000001E-2"/>
    <x v="26"/>
    <x v="3"/>
    <n v="1"/>
    <n v="71"/>
    <n v="72"/>
    <n v="4.2766661190160553"/>
  </r>
  <r>
    <n v="673"/>
    <d v="2011-01-31T00:00:00"/>
    <n v="2011"/>
    <s v="Jan"/>
    <s v="Q1"/>
    <x v="0"/>
    <n v="0"/>
    <n v="1"/>
    <x v="8"/>
    <x v="0"/>
    <x v="2"/>
    <s v="Weekday"/>
    <s v="Morning"/>
    <n v="2"/>
    <s v="Cloudy"/>
    <n v="0.16"/>
    <n v="0.13639999999999999"/>
    <n v="2.360000000000001E-2"/>
    <x v="29"/>
    <x v="3"/>
    <n v="3"/>
    <n v="182"/>
    <n v="185"/>
    <n v="5.2203558250783244"/>
  </r>
  <r>
    <n v="674"/>
    <d v="2011-01-31T00:00:00"/>
    <n v="2011"/>
    <s v="Jan"/>
    <s v="Q1"/>
    <x v="0"/>
    <n v="0"/>
    <n v="1"/>
    <x v="9"/>
    <x v="0"/>
    <x v="2"/>
    <s v="Weekday"/>
    <s v="Morning"/>
    <n v="2"/>
    <s v="Cloudy"/>
    <n v="0.16"/>
    <n v="0.13639999999999999"/>
    <n v="2.360000000000001E-2"/>
    <x v="29"/>
    <x v="4"/>
    <n v="0"/>
    <n v="112"/>
    <n v="112"/>
    <n v="4.7184988712950942"/>
  </r>
  <r>
    <n v="675"/>
    <d v="2011-01-31T00:00:00"/>
    <n v="2011"/>
    <s v="Jan"/>
    <s v="Q1"/>
    <x v="0"/>
    <n v="0"/>
    <n v="1"/>
    <x v="10"/>
    <x v="0"/>
    <x v="2"/>
    <s v="Weekday"/>
    <s v="Morning"/>
    <n v="2"/>
    <s v="Cloudy"/>
    <n v="0.16"/>
    <n v="0.1515"/>
    <n v="8.5000000000000075E-3"/>
    <x v="29"/>
    <x v="5"/>
    <n v="1"/>
    <n v="68"/>
    <n v="69"/>
    <n v="4.2341065045972597"/>
  </r>
  <r>
    <n v="676"/>
    <d v="2011-01-31T00:00:00"/>
    <n v="2011"/>
    <s v="Jan"/>
    <s v="Q1"/>
    <x v="0"/>
    <n v="0"/>
    <n v="1"/>
    <x v="11"/>
    <x v="0"/>
    <x v="2"/>
    <s v="Weekday"/>
    <s v="Morning"/>
    <n v="2"/>
    <s v="Cloudy"/>
    <n v="0.16"/>
    <n v="0.1515"/>
    <n v="8.5000000000000075E-3"/>
    <x v="29"/>
    <x v="5"/>
    <n v="2"/>
    <n v="46"/>
    <n v="48"/>
    <n v="3.8712010109078911"/>
  </r>
  <r>
    <n v="677"/>
    <d v="2011-01-31T00:00:00"/>
    <n v="2011"/>
    <s v="Jan"/>
    <s v="Q1"/>
    <x v="0"/>
    <n v="0"/>
    <n v="1"/>
    <x v="12"/>
    <x v="0"/>
    <x v="2"/>
    <s v="Weekday"/>
    <s v="Afternoon"/>
    <n v="2"/>
    <s v="Cloudy"/>
    <n v="0.18"/>
    <n v="0.21210000000000001"/>
    <n v="-3.2100000000000017E-2"/>
    <x v="28"/>
    <x v="14"/>
    <n v="6"/>
    <n v="62"/>
    <n v="68"/>
    <n v="4.219507705176107"/>
  </r>
  <r>
    <n v="678"/>
    <d v="2011-01-31T00:00:00"/>
    <n v="2011"/>
    <s v="Jan"/>
    <s v="Q1"/>
    <x v="0"/>
    <n v="0"/>
    <n v="1"/>
    <x v="13"/>
    <x v="0"/>
    <x v="2"/>
    <s v="Weekday"/>
    <s v="Afternoon"/>
    <n v="2"/>
    <s v="Cloudy"/>
    <n v="0.16"/>
    <n v="0.2273"/>
    <n v="-6.7299999999999999E-2"/>
    <x v="29"/>
    <x v="0"/>
    <n v="2"/>
    <n v="52"/>
    <n v="54"/>
    <n v="3.9889840465642745"/>
  </r>
  <r>
    <n v="679"/>
    <d v="2011-01-31T00:00:00"/>
    <n v="2011"/>
    <s v="Jan"/>
    <s v="Q1"/>
    <x v="0"/>
    <n v="0"/>
    <n v="1"/>
    <x v="14"/>
    <x v="0"/>
    <x v="2"/>
    <s v="Weekday"/>
    <s v="Afternoon"/>
    <n v="2"/>
    <s v="Cloudy"/>
    <n v="0.18"/>
    <n v="0.19700000000000001"/>
    <n v="-1.7000000000000015E-2"/>
    <x v="28"/>
    <x v="7"/>
    <n v="1"/>
    <n v="85"/>
    <n v="86"/>
    <n v="4.4543472962535073"/>
  </r>
  <r>
    <n v="680"/>
    <d v="2011-01-31T00:00:00"/>
    <n v="2011"/>
    <s v="Jan"/>
    <s v="Q1"/>
    <x v="0"/>
    <n v="0"/>
    <n v="1"/>
    <x v="15"/>
    <x v="0"/>
    <x v="2"/>
    <s v="Weekday"/>
    <s v="Afternoon"/>
    <n v="2"/>
    <s v="Cloudy"/>
    <n v="0.16"/>
    <n v="0.18179999999999999"/>
    <n v="-2.1799999999999986E-2"/>
    <x v="29"/>
    <x v="7"/>
    <n v="3"/>
    <n v="41"/>
    <n v="44"/>
    <n v="3.784189633918261"/>
  </r>
  <r>
    <n v="681"/>
    <d v="2011-01-31T00:00:00"/>
    <n v="2011"/>
    <s v="Jan"/>
    <s v="Q1"/>
    <x v="0"/>
    <n v="0"/>
    <n v="1"/>
    <x v="16"/>
    <x v="0"/>
    <x v="2"/>
    <s v="Weekday"/>
    <s v="Afternoon"/>
    <n v="2"/>
    <s v="Cloudy"/>
    <n v="0.16"/>
    <n v="0.18179999999999999"/>
    <n v="-2.1799999999999986E-2"/>
    <x v="34"/>
    <x v="5"/>
    <n v="3"/>
    <n v="83"/>
    <n v="86"/>
    <n v="4.4543472962535073"/>
  </r>
  <r>
    <n v="682"/>
    <d v="2011-01-31T00:00:00"/>
    <n v="2011"/>
    <s v="Jan"/>
    <s v="Q1"/>
    <x v="0"/>
    <n v="0"/>
    <n v="1"/>
    <x v="17"/>
    <x v="0"/>
    <x v="2"/>
    <s v="Weekday"/>
    <s v="Afternoon"/>
    <n v="2"/>
    <s v="Cloudy"/>
    <n v="0.16"/>
    <n v="0.1515"/>
    <n v="8.5000000000000075E-3"/>
    <x v="29"/>
    <x v="5"/>
    <n v="6"/>
    <n v="155"/>
    <n v="161"/>
    <n v="5.0814043649844631"/>
  </r>
  <r>
    <n v="683"/>
    <d v="2011-01-31T00:00:00"/>
    <n v="2011"/>
    <s v="Jan"/>
    <s v="Q1"/>
    <x v="0"/>
    <n v="0"/>
    <n v="1"/>
    <x v="18"/>
    <x v="0"/>
    <x v="2"/>
    <s v="Weekday"/>
    <s v="Evening"/>
    <n v="2"/>
    <s v="Cloudy"/>
    <n v="0.16"/>
    <n v="0.1515"/>
    <n v="8.5000000000000075E-3"/>
    <x v="28"/>
    <x v="6"/>
    <n v="3"/>
    <n v="153"/>
    <n v="156"/>
    <n v="5.0498560072495371"/>
  </r>
  <r>
    <n v="684"/>
    <d v="2011-01-31T00:00:00"/>
    <n v="2011"/>
    <s v="Jan"/>
    <s v="Q1"/>
    <x v="0"/>
    <n v="0"/>
    <n v="1"/>
    <x v="19"/>
    <x v="0"/>
    <x v="2"/>
    <s v="Weekday"/>
    <s v="Evening"/>
    <n v="1"/>
    <s v="Clear"/>
    <n v="0.3"/>
    <n v="0.31819999999999998"/>
    <n v="-1.8199999999999994E-2"/>
    <x v="53"/>
    <x v="14"/>
    <n v="3"/>
    <n v="108"/>
    <n v="111"/>
    <n v="4.7095302013123339"/>
  </r>
  <r>
    <n v="685"/>
    <d v="2011-01-31T00:00:00"/>
    <n v="2011"/>
    <s v="Jan"/>
    <s v="Q1"/>
    <x v="0"/>
    <n v="0"/>
    <n v="1"/>
    <x v="20"/>
    <x v="0"/>
    <x v="2"/>
    <s v="Weekday"/>
    <s v="Evening"/>
    <n v="3"/>
    <s v="Rainy"/>
    <n v="0.16"/>
    <n v="0.16669999999999999"/>
    <n v="-6.6999999999999837E-3"/>
    <x v="29"/>
    <x v="8"/>
    <n v="0"/>
    <n v="78"/>
    <n v="78"/>
    <n v="4.3567088266895917"/>
  </r>
  <r>
    <n v="686"/>
    <d v="2011-01-31T00:00:00"/>
    <n v="2011"/>
    <s v="Jan"/>
    <s v="Q1"/>
    <x v="0"/>
    <n v="0"/>
    <n v="1"/>
    <x v="21"/>
    <x v="0"/>
    <x v="2"/>
    <s v="Weekday"/>
    <s v="Evening"/>
    <n v="3"/>
    <s v="Rainy"/>
    <n v="0.16"/>
    <n v="0.19700000000000001"/>
    <n v="-3.7000000000000005E-2"/>
    <x v="29"/>
    <x v="1"/>
    <n v="3"/>
    <n v="53"/>
    <n v="56"/>
    <n v="4.0253516907351496"/>
  </r>
  <r>
    <n v="687"/>
    <d v="2011-01-31T00:00:00"/>
    <n v="2011"/>
    <s v="Jan"/>
    <s v="Q1"/>
    <x v="0"/>
    <n v="0"/>
    <n v="1"/>
    <x v="22"/>
    <x v="0"/>
    <x v="2"/>
    <s v="Weekday"/>
    <s v="Evening"/>
    <n v="2"/>
    <s v="Cloudy"/>
    <n v="0.16"/>
    <n v="0.18179999999999999"/>
    <n v="-2.1799999999999986E-2"/>
    <x v="29"/>
    <x v="14"/>
    <n v="0"/>
    <n v="34"/>
    <n v="34"/>
    <n v="3.5263605246161616"/>
  </r>
  <r>
    <n v="688"/>
    <d v="2011-01-31T00:00:00"/>
    <n v="2011"/>
    <s v="Jan"/>
    <s v="Q1"/>
    <x v="0"/>
    <n v="0"/>
    <n v="1"/>
    <x v="23"/>
    <x v="0"/>
    <x v="2"/>
    <s v="Weekday"/>
    <s v="Evening"/>
    <n v="2"/>
    <s v="Cloudy"/>
    <n v="0.16"/>
    <n v="0.19700000000000001"/>
    <n v="-3.7000000000000005E-2"/>
    <x v="26"/>
    <x v="1"/>
    <n v="2"/>
    <n v="15"/>
    <n v="17"/>
    <n v="2.8332133440562162"/>
  </r>
  <r>
    <n v="689"/>
    <d v="2011-02-01T00:00:00"/>
    <n v="2011"/>
    <s v="Feb"/>
    <s v="Q1"/>
    <x v="0"/>
    <n v="0"/>
    <n v="2"/>
    <x v="0"/>
    <x v="0"/>
    <x v="3"/>
    <s v="Weekday"/>
    <s v="Night"/>
    <n v="2"/>
    <s v="Cloudy"/>
    <n v="0.16"/>
    <n v="0.18179999999999999"/>
    <n v="-2.1799999999999986E-2"/>
    <x v="26"/>
    <x v="14"/>
    <n v="2"/>
    <n v="6"/>
    <n v="8"/>
    <n v="2.0794415416798357"/>
  </r>
  <r>
    <n v="690"/>
    <d v="2011-02-01T00:00:00"/>
    <n v="2011"/>
    <s v="Feb"/>
    <s v="Q1"/>
    <x v="0"/>
    <n v="0"/>
    <n v="2"/>
    <x v="1"/>
    <x v="0"/>
    <x v="3"/>
    <s v="Weekday"/>
    <s v="Night"/>
    <n v="2"/>
    <s v="Cloudy"/>
    <n v="0.16"/>
    <n v="0.18179999999999999"/>
    <n v="-2.1799999999999986E-2"/>
    <x v="27"/>
    <x v="14"/>
    <n v="0"/>
    <n v="3"/>
    <n v="3"/>
    <n v="1.0986122886681098"/>
  </r>
  <r>
    <n v="691"/>
    <d v="2011-02-01T00:00:00"/>
    <n v="2011"/>
    <s v="Feb"/>
    <s v="Q1"/>
    <x v="0"/>
    <n v="0"/>
    <n v="2"/>
    <x v="2"/>
    <x v="0"/>
    <x v="3"/>
    <s v="Weekday"/>
    <s v="Night"/>
    <n v="2"/>
    <s v="Cloudy"/>
    <n v="0.16"/>
    <n v="0.2273"/>
    <n v="-6.7299999999999999E-2"/>
    <x v="27"/>
    <x v="0"/>
    <n v="0"/>
    <n v="2"/>
    <n v="2"/>
    <n v="0.69314718055994529"/>
  </r>
  <r>
    <n v="692"/>
    <d v="2011-02-01T00:00:00"/>
    <n v="2011"/>
    <s v="Feb"/>
    <s v="Q1"/>
    <x v="0"/>
    <n v="0"/>
    <n v="2"/>
    <x v="3"/>
    <x v="0"/>
    <x v="3"/>
    <s v="Weekday"/>
    <s v="Night"/>
    <n v="2"/>
    <s v="Cloudy"/>
    <n v="0.16"/>
    <n v="0.2273"/>
    <n v="-6.7299999999999999E-2"/>
    <x v="27"/>
    <x v="0"/>
    <n v="0"/>
    <n v="2"/>
    <n v="2"/>
    <n v="0.69314718055994529"/>
  </r>
  <r>
    <n v="693"/>
    <d v="2011-02-01T00:00:00"/>
    <n v="2011"/>
    <s v="Feb"/>
    <s v="Q1"/>
    <x v="0"/>
    <n v="0"/>
    <n v="2"/>
    <x v="5"/>
    <x v="0"/>
    <x v="3"/>
    <s v="Weekday"/>
    <s v="Night"/>
    <n v="3"/>
    <s v="Rainy"/>
    <n v="0.14000000000000001"/>
    <n v="0.21210000000000001"/>
    <n v="-7.2099999999999997E-2"/>
    <x v="43"/>
    <x v="0"/>
    <n v="0"/>
    <n v="3"/>
    <n v="3"/>
    <n v="1.0986122886681098"/>
  </r>
  <r>
    <n v="694"/>
    <d v="2011-02-01T00:00:00"/>
    <n v="2011"/>
    <s v="Feb"/>
    <s v="Q1"/>
    <x v="0"/>
    <n v="0"/>
    <n v="2"/>
    <x v="6"/>
    <x v="0"/>
    <x v="3"/>
    <s v="Weekday"/>
    <s v="Morning"/>
    <n v="3"/>
    <s v="Rainy"/>
    <n v="0.14000000000000001"/>
    <n v="0.21210000000000001"/>
    <n v="-7.2099999999999997E-2"/>
    <x v="43"/>
    <x v="0"/>
    <n v="0"/>
    <n v="22"/>
    <n v="22"/>
    <n v="3.0910424533583161"/>
  </r>
  <r>
    <n v="695"/>
    <d v="2011-02-01T00:00:00"/>
    <n v="2011"/>
    <s v="Feb"/>
    <s v="Q1"/>
    <x v="0"/>
    <n v="0"/>
    <n v="2"/>
    <x v="7"/>
    <x v="0"/>
    <x v="3"/>
    <s v="Weekday"/>
    <s v="Morning"/>
    <n v="3"/>
    <s v="Rainy"/>
    <n v="0.16"/>
    <n v="0.2273"/>
    <n v="-6.7299999999999999E-2"/>
    <x v="43"/>
    <x v="0"/>
    <n v="0"/>
    <n v="52"/>
    <n v="52"/>
    <n v="3.9512437185814275"/>
  </r>
  <r>
    <n v="696"/>
    <d v="2011-02-01T00:00:00"/>
    <n v="2011"/>
    <s v="Feb"/>
    <s v="Q1"/>
    <x v="0"/>
    <n v="0"/>
    <n v="2"/>
    <x v="8"/>
    <x v="0"/>
    <x v="3"/>
    <s v="Weekday"/>
    <s v="Morning"/>
    <n v="3"/>
    <s v="Rainy"/>
    <n v="0.16"/>
    <n v="0.2273"/>
    <n v="-6.7299999999999999E-2"/>
    <x v="43"/>
    <x v="0"/>
    <n v="3"/>
    <n v="132"/>
    <n v="135"/>
    <n v="4.9052747784384296"/>
  </r>
  <r>
    <n v="697"/>
    <d v="2011-02-01T00:00:00"/>
    <n v="2011"/>
    <s v="Feb"/>
    <s v="Q1"/>
    <x v="0"/>
    <n v="0"/>
    <n v="2"/>
    <x v="9"/>
    <x v="0"/>
    <x v="3"/>
    <s v="Weekday"/>
    <s v="Morning"/>
    <n v="2"/>
    <s v="Cloudy"/>
    <n v="0.16"/>
    <n v="0.2273"/>
    <n v="-6.7299999999999999E-2"/>
    <x v="43"/>
    <x v="0"/>
    <n v="2"/>
    <n v="114"/>
    <n v="116"/>
    <n v="4.7535901911063645"/>
  </r>
  <r>
    <n v="698"/>
    <d v="2011-02-01T00:00:00"/>
    <n v="2011"/>
    <s v="Feb"/>
    <s v="Q1"/>
    <x v="0"/>
    <n v="0"/>
    <n v="2"/>
    <x v="10"/>
    <x v="0"/>
    <x v="3"/>
    <s v="Weekday"/>
    <s v="Morning"/>
    <n v="2"/>
    <s v="Cloudy"/>
    <n v="0.16"/>
    <n v="0.2273"/>
    <n v="-6.7299999999999999E-2"/>
    <x v="43"/>
    <x v="0"/>
    <n v="0"/>
    <n v="47"/>
    <n v="47"/>
    <n v="3.8501476017100584"/>
  </r>
  <r>
    <n v="699"/>
    <d v="2011-02-01T00:00:00"/>
    <n v="2011"/>
    <s v="Feb"/>
    <s v="Q1"/>
    <x v="0"/>
    <n v="0"/>
    <n v="2"/>
    <x v="11"/>
    <x v="0"/>
    <x v="3"/>
    <s v="Weekday"/>
    <s v="Morning"/>
    <n v="2"/>
    <s v="Cloudy"/>
    <n v="0.18"/>
    <n v="0.2424"/>
    <n v="-6.2400000000000011E-2"/>
    <x v="3"/>
    <x v="0"/>
    <n v="2"/>
    <n v="49"/>
    <n v="51"/>
    <n v="3.9318256327243257"/>
  </r>
  <r>
    <n v="700"/>
    <d v="2011-02-01T00:00:00"/>
    <n v="2011"/>
    <s v="Feb"/>
    <s v="Q1"/>
    <x v="0"/>
    <n v="0"/>
    <n v="2"/>
    <x v="12"/>
    <x v="0"/>
    <x v="3"/>
    <s v="Weekday"/>
    <s v="Afternoon"/>
    <n v="2"/>
    <s v="Cloudy"/>
    <n v="0.2"/>
    <n v="0.2576"/>
    <n v="-5.7599999999999985E-2"/>
    <x v="3"/>
    <x v="0"/>
    <n v="2"/>
    <n v="53"/>
    <n v="55"/>
    <n v="4.0073331852324712"/>
  </r>
  <r>
    <n v="701"/>
    <d v="2011-02-01T00:00:00"/>
    <n v="2011"/>
    <s v="Feb"/>
    <s v="Q1"/>
    <x v="0"/>
    <n v="0"/>
    <n v="2"/>
    <x v="13"/>
    <x v="0"/>
    <x v="3"/>
    <s v="Weekday"/>
    <s v="Afternoon"/>
    <n v="2"/>
    <s v="Cloudy"/>
    <n v="0.2"/>
    <n v="0.2576"/>
    <n v="-5.7599999999999985E-2"/>
    <x v="3"/>
    <x v="0"/>
    <n v="3"/>
    <n v="49"/>
    <n v="52"/>
    <n v="3.9512437185814275"/>
  </r>
  <r>
    <n v="702"/>
    <d v="2011-02-01T00:00:00"/>
    <n v="2011"/>
    <s v="Feb"/>
    <s v="Q1"/>
    <x v="0"/>
    <n v="0"/>
    <n v="2"/>
    <x v="14"/>
    <x v="0"/>
    <x v="3"/>
    <s v="Weekday"/>
    <s v="Afternoon"/>
    <n v="2"/>
    <s v="Cloudy"/>
    <n v="0.22"/>
    <n v="0.2576"/>
    <n v="-3.7599999999999995E-2"/>
    <x v="1"/>
    <x v="1"/>
    <n v="5"/>
    <n v="49"/>
    <n v="54"/>
    <n v="3.9889840465642745"/>
  </r>
  <r>
    <n v="703"/>
    <d v="2011-02-01T00:00:00"/>
    <n v="2011"/>
    <s v="Feb"/>
    <s v="Q1"/>
    <x v="0"/>
    <n v="0"/>
    <n v="2"/>
    <x v="15"/>
    <x v="0"/>
    <x v="3"/>
    <s v="Weekday"/>
    <s v="Afternoon"/>
    <n v="2"/>
    <s v="Cloudy"/>
    <n v="0.24"/>
    <n v="0.28789999999999999"/>
    <n v="-4.7899999999999998E-2"/>
    <x v="2"/>
    <x v="0"/>
    <n v="7"/>
    <n v="45"/>
    <n v="52"/>
    <n v="3.9512437185814275"/>
  </r>
  <r>
    <n v="704"/>
    <d v="2011-02-01T00:00:00"/>
    <n v="2011"/>
    <s v="Feb"/>
    <s v="Q1"/>
    <x v="0"/>
    <n v="0"/>
    <n v="2"/>
    <x v="16"/>
    <x v="0"/>
    <x v="3"/>
    <s v="Weekday"/>
    <s v="Afternoon"/>
    <n v="2"/>
    <s v="Cloudy"/>
    <n v="0.24"/>
    <n v="0.2424"/>
    <n v="-2.4000000000000132E-3"/>
    <x v="2"/>
    <x v="7"/>
    <n v="3"/>
    <n v="61"/>
    <n v="64"/>
    <n v="4.1588830833596715"/>
  </r>
  <r>
    <n v="705"/>
    <d v="2011-02-01T00:00:00"/>
    <n v="2011"/>
    <s v="Feb"/>
    <s v="Q1"/>
    <x v="0"/>
    <n v="0"/>
    <n v="2"/>
    <x v="17"/>
    <x v="0"/>
    <x v="3"/>
    <s v="Weekday"/>
    <s v="Afternoon"/>
    <n v="2"/>
    <s v="Cloudy"/>
    <n v="0.24"/>
    <n v="0.28789999999999999"/>
    <n v="-4.7899999999999998E-2"/>
    <x v="2"/>
    <x v="0"/>
    <n v="4"/>
    <n v="172"/>
    <n v="176"/>
    <n v="5.1704839950381514"/>
  </r>
  <r>
    <n v="706"/>
    <d v="2011-02-01T00:00:00"/>
    <n v="2011"/>
    <s v="Feb"/>
    <s v="Q1"/>
    <x v="0"/>
    <n v="0"/>
    <n v="2"/>
    <x v="18"/>
    <x v="0"/>
    <x v="3"/>
    <s v="Weekday"/>
    <s v="Evening"/>
    <n v="2"/>
    <s v="Cloudy"/>
    <n v="0.24"/>
    <n v="0.2576"/>
    <n v="-1.7600000000000005E-2"/>
    <x v="0"/>
    <x v="14"/>
    <n v="3"/>
    <n v="165"/>
    <n v="168"/>
    <n v="5.1239639794032588"/>
  </r>
  <r>
    <n v="707"/>
    <d v="2011-02-01T00:00:00"/>
    <n v="2011"/>
    <s v="Feb"/>
    <s v="Q1"/>
    <x v="0"/>
    <n v="0"/>
    <n v="2"/>
    <x v="19"/>
    <x v="0"/>
    <x v="3"/>
    <s v="Weekday"/>
    <s v="Evening"/>
    <n v="2"/>
    <s v="Cloudy"/>
    <n v="0.24"/>
    <n v="0.2424"/>
    <n v="-2.4000000000000132E-3"/>
    <x v="0"/>
    <x v="7"/>
    <n v="3"/>
    <n v="105"/>
    <n v="108"/>
    <n v="4.6821312271242199"/>
  </r>
  <r>
    <n v="708"/>
    <d v="2011-02-01T00:00:00"/>
    <n v="2011"/>
    <s v="Feb"/>
    <s v="Q1"/>
    <x v="0"/>
    <n v="0"/>
    <n v="2"/>
    <x v="20"/>
    <x v="0"/>
    <x v="3"/>
    <s v="Weekday"/>
    <s v="Evening"/>
    <n v="2"/>
    <s v="Cloudy"/>
    <n v="0.22"/>
    <n v="0.2273"/>
    <n v="-7.3000000000000009E-3"/>
    <x v="9"/>
    <x v="7"/>
    <n v="5"/>
    <n v="69"/>
    <n v="74"/>
    <n v="4.3040650932041702"/>
  </r>
  <r>
    <n v="709"/>
    <d v="2011-02-01T00:00:00"/>
    <n v="2011"/>
    <s v="Feb"/>
    <s v="Q1"/>
    <x v="0"/>
    <n v="0"/>
    <n v="2"/>
    <x v="21"/>
    <x v="0"/>
    <x v="3"/>
    <s v="Weekday"/>
    <s v="Evening"/>
    <n v="2"/>
    <s v="Cloudy"/>
    <n v="0.22"/>
    <n v="0.2273"/>
    <n v="-7.3000000000000009E-3"/>
    <x v="9"/>
    <x v="7"/>
    <n v="0"/>
    <n v="64"/>
    <n v="64"/>
    <n v="4.1588830833596715"/>
  </r>
  <r>
    <n v="710"/>
    <d v="2011-02-01T00:00:00"/>
    <n v="2011"/>
    <s v="Feb"/>
    <s v="Q1"/>
    <x v="0"/>
    <n v="0"/>
    <n v="2"/>
    <x v="22"/>
    <x v="0"/>
    <x v="3"/>
    <s v="Weekday"/>
    <s v="Evening"/>
    <n v="2"/>
    <s v="Cloudy"/>
    <n v="0.22"/>
    <n v="0.2576"/>
    <n v="-3.7599999999999995E-2"/>
    <x v="9"/>
    <x v="1"/>
    <n v="2"/>
    <n v="34"/>
    <n v="36"/>
    <n v="3.5835189384561099"/>
  </r>
  <r>
    <n v="711"/>
    <d v="2011-02-01T00:00:00"/>
    <n v="2011"/>
    <s v="Feb"/>
    <s v="Q1"/>
    <x v="0"/>
    <n v="0"/>
    <n v="2"/>
    <x v="23"/>
    <x v="0"/>
    <x v="3"/>
    <s v="Weekday"/>
    <s v="Evening"/>
    <n v="3"/>
    <s v="Rainy"/>
    <n v="0.2"/>
    <n v="0.19700000000000001"/>
    <n v="3.0000000000000027E-3"/>
    <x v="43"/>
    <x v="5"/>
    <n v="1"/>
    <n v="15"/>
    <n v="16"/>
    <n v="2.7725887222397811"/>
  </r>
  <r>
    <n v="712"/>
    <d v="2011-02-02T00:00:00"/>
    <n v="2011"/>
    <s v="Feb"/>
    <s v="Q1"/>
    <x v="0"/>
    <n v="0"/>
    <n v="2"/>
    <x v="0"/>
    <x v="0"/>
    <x v="4"/>
    <s v="Weekday"/>
    <s v="Night"/>
    <n v="3"/>
    <s v="Rainy"/>
    <n v="0.22"/>
    <n v="0.2424"/>
    <n v="-2.2400000000000003E-2"/>
    <x v="43"/>
    <x v="14"/>
    <n v="0"/>
    <n v="2"/>
    <n v="2"/>
    <n v="0.69314718055994529"/>
  </r>
  <r>
    <n v="713"/>
    <d v="2011-02-02T00:00:00"/>
    <n v="2011"/>
    <s v="Feb"/>
    <s v="Q1"/>
    <x v="0"/>
    <n v="0"/>
    <n v="2"/>
    <x v="1"/>
    <x v="0"/>
    <x v="4"/>
    <s v="Weekday"/>
    <s v="Night"/>
    <n v="3"/>
    <s v="Rainy"/>
    <n v="0.22"/>
    <n v="0.2273"/>
    <n v="-7.3000000000000009E-3"/>
    <x v="43"/>
    <x v="5"/>
    <n v="0"/>
    <n v="3"/>
    <n v="3"/>
    <n v="1.0986122886681098"/>
  </r>
  <r>
    <n v="714"/>
    <d v="2011-02-02T00:00:00"/>
    <n v="2011"/>
    <s v="Feb"/>
    <s v="Q1"/>
    <x v="0"/>
    <n v="0"/>
    <n v="2"/>
    <x v="2"/>
    <x v="0"/>
    <x v="4"/>
    <s v="Weekday"/>
    <s v="Night"/>
    <n v="3"/>
    <s v="Rainy"/>
    <n v="0.22"/>
    <n v="0.2273"/>
    <n v="-7.3000000000000009E-3"/>
    <x v="43"/>
    <x v="7"/>
    <n v="4"/>
    <n v="0"/>
    <n v="4"/>
    <n v="1.3862943611198906"/>
  </r>
  <r>
    <n v="715"/>
    <d v="2011-02-02T00:00:00"/>
    <n v="2011"/>
    <s v="Feb"/>
    <s v="Q1"/>
    <x v="0"/>
    <n v="0"/>
    <n v="2"/>
    <x v="3"/>
    <x v="0"/>
    <x v="4"/>
    <s v="Weekday"/>
    <s v="Night"/>
    <n v="3"/>
    <s v="Rainy"/>
    <n v="0.22"/>
    <n v="0.2273"/>
    <n v="-7.3000000000000009E-3"/>
    <x v="43"/>
    <x v="7"/>
    <n v="0"/>
    <n v="1"/>
    <n v="1"/>
    <n v="0"/>
  </r>
  <r>
    <n v="716"/>
    <d v="2011-02-02T00:00:00"/>
    <n v="2011"/>
    <s v="Feb"/>
    <s v="Q1"/>
    <x v="0"/>
    <n v="0"/>
    <n v="2"/>
    <x v="4"/>
    <x v="0"/>
    <x v="4"/>
    <s v="Weekday"/>
    <s v="Night"/>
    <n v="3"/>
    <s v="Rainy"/>
    <n v="0.22"/>
    <n v="0.21210000000000001"/>
    <n v="7.8999999999999904E-3"/>
    <x v="43"/>
    <x v="3"/>
    <n v="0"/>
    <n v="1"/>
    <n v="1"/>
    <n v="0"/>
  </r>
  <r>
    <n v="717"/>
    <d v="2011-02-02T00:00:00"/>
    <n v="2011"/>
    <s v="Feb"/>
    <s v="Q1"/>
    <x v="0"/>
    <n v="0"/>
    <n v="2"/>
    <x v="5"/>
    <x v="0"/>
    <x v="4"/>
    <s v="Weekday"/>
    <s v="Night"/>
    <n v="3"/>
    <s v="Rainy"/>
    <n v="0.22"/>
    <n v="0.2424"/>
    <n v="-2.2400000000000003E-2"/>
    <x v="43"/>
    <x v="14"/>
    <n v="0"/>
    <n v="3"/>
    <n v="3"/>
    <n v="1.0986122886681098"/>
  </r>
  <r>
    <n v="718"/>
    <d v="2011-02-02T00:00:00"/>
    <n v="2011"/>
    <s v="Feb"/>
    <s v="Q1"/>
    <x v="0"/>
    <n v="0"/>
    <n v="2"/>
    <x v="6"/>
    <x v="0"/>
    <x v="4"/>
    <s v="Weekday"/>
    <s v="Morning"/>
    <n v="3"/>
    <s v="Rainy"/>
    <n v="0.22"/>
    <n v="0.2424"/>
    <n v="-2.2400000000000003E-2"/>
    <x v="43"/>
    <x v="14"/>
    <n v="1"/>
    <n v="17"/>
    <n v="18"/>
    <n v="2.8903717578961645"/>
  </r>
  <r>
    <n v="719"/>
    <d v="2011-02-02T00:00:00"/>
    <n v="2011"/>
    <s v="Feb"/>
    <s v="Q1"/>
    <x v="0"/>
    <n v="0"/>
    <n v="2"/>
    <x v="7"/>
    <x v="0"/>
    <x v="4"/>
    <s v="Weekday"/>
    <s v="Morning"/>
    <n v="3"/>
    <s v="Rainy"/>
    <n v="0.22"/>
    <n v="0.21210000000000001"/>
    <n v="7.8999999999999904E-3"/>
    <x v="43"/>
    <x v="6"/>
    <n v="1"/>
    <n v="48"/>
    <n v="49"/>
    <n v="3.8918202981106265"/>
  </r>
  <r>
    <n v="720"/>
    <d v="2011-02-02T00:00:00"/>
    <n v="2011"/>
    <s v="Feb"/>
    <s v="Q1"/>
    <x v="0"/>
    <n v="0"/>
    <n v="2"/>
    <x v="8"/>
    <x v="0"/>
    <x v="4"/>
    <s v="Weekday"/>
    <s v="Morning"/>
    <n v="3"/>
    <s v="Rainy"/>
    <n v="0.22"/>
    <n v="0.21210000000000001"/>
    <n v="7.8999999999999904E-3"/>
    <x v="43"/>
    <x v="6"/>
    <n v="1"/>
    <n v="154"/>
    <n v="155"/>
    <n v="5.0434251169192468"/>
  </r>
  <r>
    <n v="721"/>
    <d v="2011-02-02T00:00:00"/>
    <n v="2011"/>
    <s v="Feb"/>
    <s v="Q1"/>
    <x v="0"/>
    <n v="0"/>
    <n v="2"/>
    <x v="9"/>
    <x v="0"/>
    <x v="4"/>
    <s v="Weekday"/>
    <s v="Morning"/>
    <n v="2"/>
    <s v="Cloudy"/>
    <n v="0.24"/>
    <n v="0.2576"/>
    <n v="-1.7600000000000005E-2"/>
    <x v="43"/>
    <x v="1"/>
    <n v="4"/>
    <n v="119"/>
    <n v="123"/>
    <n v="4.8121843553724171"/>
  </r>
  <r>
    <n v="722"/>
    <d v="2011-02-02T00:00:00"/>
    <n v="2011"/>
    <s v="Feb"/>
    <s v="Q1"/>
    <x v="0"/>
    <n v="0"/>
    <n v="2"/>
    <x v="10"/>
    <x v="0"/>
    <x v="4"/>
    <s v="Weekday"/>
    <s v="Morning"/>
    <n v="2"/>
    <s v="Cloudy"/>
    <n v="0.22"/>
    <n v="0.2727"/>
    <n v="-5.2699999999999997E-2"/>
    <x v="11"/>
    <x v="0"/>
    <n v="2"/>
    <n v="59"/>
    <n v="61"/>
    <n v="4.1108738641733114"/>
  </r>
  <r>
    <n v="723"/>
    <d v="2011-02-02T00:00:00"/>
    <n v="2011"/>
    <s v="Feb"/>
    <s v="Q1"/>
    <x v="0"/>
    <n v="0"/>
    <n v="2"/>
    <x v="11"/>
    <x v="0"/>
    <x v="4"/>
    <s v="Weekday"/>
    <s v="Morning"/>
    <n v="2"/>
    <s v="Cloudy"/>
    <n v="0.24"/>
    <n v="0.2273"/>
    <n v="1.2699999999999989E-2"/>
    <x v="43"/>
    <x v="5"/>
    <n v="5"/>
    <n v="47"/>
    <n v="52"/>
    <n v="3.9512437185814275"/>
  </r>
  <r>
    <n v="724"/>
    <d v="2011-02-02T00:00:00"/>
    <n v="2011"/>
    <s v="Feb"/>
    <s v="Q1"/>
    <x v="0"/>
    <n v="0"/>
    <n v="2"/>
    <x v="12"/>
    <x v="0"/>
    <x v="4"/>
    <s v="Weekday"/>
    <s v="Afternoon"/>
    <n v="2"/>
    <s v="Cloudy"/>
    <n v="0.24"/>
    <n v="0.2273"/>
    <n v="1.2699999999999989E-2"/>
    <x v="43"/>
    <x v="6"/>
    <n v="3"/>
    <n v="61"/>
    <n v="64"/>
    <n v="4.1588830833596715"/>
  </r>
  <r>
    <n v="725"/>
    <d v="2011-02-02T00:00:00"/>
    <n v="2011"/>
    <s v="Feb"/>
    <s v="Q1"/>
    <x v="0"/>
    <n v="0"/>
    <n v="2"/>
    <x v="13"/>
    <x v="0"/>
    <x v="4"/>
    <s v="Weekday"/>
    <s v="Afternoon"/>
    <n v="1"/>
    <s v="Clear"/>
    <n v="0.34"/>
    <n v="0.33329999999999999"/>
    <n v="6.7000000000000393E-3"/>
    <x v="43"/>
    <x v="8"/>
    <n v="1"/>
    <n v="74"/>
    <n v="75"/>
    <n v="4.3174881135363101"/>
  </r>
  <r>
    <n v="726"/>
    <d v="2011-02-02T00:00:00"/>
    <n v="2011"/>
    <s v="Feb"/>
    <s v="Q1"/>
    <x v="0"/>
    <n v="0"/>
    <n v="2"/>
    <x v="14"/>
    <x v="0"/>
    <x v="4"/>
    <s v="Weekday"/>
    <s v="Afternoon"/>
    <n v="1"/>
    <s v="Clear"/>
    <n v="0.38"/>
    <n v="0.39389999999999997"/>
    <n v="-1.3899999999999968E-2"/>
    <x v="7"/>
    <x v="13"/>
    <n v="2"/>
    <n v="61"/>
    <n v="63"/>
    <n v="4.1431347263915326"/>
  </r>
  <r>
    <n v="727"/>
    <d v="2011-02-02T00:00:00"/>
    <n v="2011"/>
    <s v="Feb"/>
    <s v="Q1"/>
    <x v="0"/>
    <n v="0"/>
    <n v="2"/>
    <x v="15"/>
    <x v="0"/>
    <x v="4"/>
    <s v="Weekday"/>
    <s v="Afternoon"/>
    <n v="1"/>
    <s v="Clear"/>
    <n v="0.38"/>
    <n v="0.39389999999999997"/>
    <n v="-1.3899999999999968E-2"/>
    <x v="4"/>
    <x v="9"/>
    <n v="10"/>
    <n v="66"/>
    <n v="76"/>
    <n v="4.3307333402863311"/>
  </r>
  <r>
    <n v="728"/>
    <d v="2011-02-02T00:00:00"/>
    <n v="2011"/>
    <s v="Feb"/>
    <s v="Q1"/>
    <x v="0"/>
    <n v="0"/>
    <n v="2"/>
    <x v="16"/>
    <x v="0"/>
    <x v="4"/>
    <s v="Weekday"/>
    <s v="Afternoon"/>
    <n v="1"/>
    <s v="Clear"/>
    <n v="0.36"/>
    <n v="0.33329999999999999"/>
    <n v="2.6700000000000002E-2"/>
    <x v="12"/>
    <x v="4"/>
    <n v="8"/>
    <n v="95"/>
    <n v="103"/>
    <n v="4.6347289882296359"/>
  </r>
  <r>
    <n v="729"/>
    <d v="2011-02-02T00:00:00"/>
    <n v="2011"/>
    <s v="Feb"/>
    <s v="Q1"/>
    <x v="0"/>
    <n v="0"/>
    <n v="2"/>
    <x v="17"/>
    <x v="0"/>
    <x v="4"/>
    <s v="Weekday"/>
    <s v="Afternoon"/>
    <n v="1"/>
    <s v="Clear"/>
    <n v="0.36"/>
    <n v="0.31819999999999998"/>
    <n v="4.1800000000000004E-2"/>
    <x v="45"/>
    <x v="18"/>
    <n v="7"/>
    <n v="183"/>
    <n v="190"/>
    <n v="5.2470240721604862"/>
  </r>
  <r>
    <n v="730"/>
    <d v="2011-02-02T00:00:00"/>
    <n v="2011"/>
    <s v="Feb"/>
    <s v="Q1"/>
    <x v="0"/>
    <n v="0"/>
    <n v="2"/>
    <x v="18"/>
    <x v="0"/>
    <x v="4"/>
    <s v="Weekday"/>
    <s v="Evening"/>
    <n v="1"/>
    <s v="Clear"/>
    <n v="0.34"/>
    <n v="0.28789999999999999"/>
    <n v="5.2100000000000035E-2"/>
    <x v="16"/>
    <x v="16"/>
    <n v="7"/>
    <n v="175"/>
    <n v="182"/>
    <n v="5.2040066870767951"/>
  </r>
  <r>
    <n v="731"/>
    <d v="2011-02-02T00:00:00"/>
    <n v="2011"/>
    <s v="Feb"/>
    <s v="Q1"/>
    <x v="0"/>
    <n v="0"/>
    <n v="2"/>
    <x v="19"/>
    <x v="0"/>
    <x v="4"/>
    <s v="Weekday"/>
    <s v="Evening"/>
    <n v="1"/>
    <s v="Clear"/>
    <n v="0.28000000000000003"/>
    <n v="0.2424"/>
    <n v="3.7600000000000022E-2"/>
    <x v="49"/>
    <x v="15"/>
    <n v="3"/>
    <n v="88"/>
    <n v="91"/>
    <n v="4.5108595065168497"/>
  </r>
  <r>
    <n v="732"/>
    <d v="2011-02-02T00:00:00"/>
    <n v="2011"/>
    <s v="Feb"/>
    <s v="Q1"/>
    <x v="0"/>
    <n v="0"/>
    <n v="2"/>
    <x v="20"/>
    <x v="0"/>
    <x v="4"/>
    <s v="Weekday"/>
    <s v="Evening"/>
    <n v="1"/>
    <s v="Clear"/>
    <n v="0.24"/>
    <n v="0.19700000000000001"/>
    <n v="4.2999999999999983E-2"/>
    <x v="37"/>
    <x v="16"/>
    <n v="4"/>
    <n v="71"/>
    <n v="75"/>
    <n v="4.3174881135363101"/>
  </r>
  <r>
    <n v="733"/>
    <d v="2011-02-02T00:00:00"/>
    <n v="2011"/>
    <s v="Feb"/>
    <s v="Q1"/>
    <x v="0"/>
    <n v="0"/>
    <n v="2"/>
    <x v="21"/>
    <x v="0"/>
    <x v="4"/>
    <s v="Weekday"/>
    <s v="Evening"/>
    <n v="1"/>
    <s v="Clear"/>
    <n v="0.22"/>
    <n v="0.19700000000000001"/>
    <n v="2.2999999999999993E-2"/>
    <x v="19"/>
    <x v="9"/>
    <n v="1"/>
    <n v="62"/>
    <n v="63"/>
    <n v="4.1431347263915326"/>
  </r>
  <r>
    <n v="734"/>
    <d v="2011-02-02T00:00:00"/>
    <n v="2011"/>
    <s v="Feb"/>
    <s v="Q1"/>
    <x v="0"/>
    <n v="0"/>
    <n v="2"/>
    <x v="22"/>
    <x v="0"/>
    <x v="4"/>
    <s v="Weekday"/>
    <s v="Evening"/>
    <n v="1"/>
    <s v="Clear"/>
    <n v="0.22"/>
    <n v="0.21210000000000001"/>
    <n v="7.8999999999999904E-3"/>
    <x v="18"/>
    <x v="2"/>
    <n v="5"/>
    <n v="35"/>
    <n v="40"/>
    <n v="3.6888794541139363"/>
  </r>
  <r>
    <n v="735"/>
    <d v="2011-02-02T00:00:00"/>
    <n v="2011"/>
    <s v="Feb"/>
    <s v="Q1"/>
    <x v="0"/>
    <n v="0"/>
    <n v="2"/>
    <x v="23"/>
    <x v="0"/>
    <x v="4"/>
    <s v="Weekday"/>
    <s v="Evening"/>
    <n v="1"/>
    <s v="Clear"/>
    <n v="0.2"/>
    <n v="0.16669999999999999"/>
    <n v="3.3300000000000024E-2"/>
    <x v="18"/>
    <x v="10"/>
    <n v="3"/>
    <n v="29"/>
    <n v="32"/>
    <n v="3.4657359027997265"/>
  </r>
  <r>
    <n v="736"/>
    <d v="2011-02-03T00:00:00"/>
    <n v="2011"/>
    <s v="Feb"/>
    <s v="Q1"/>
    <x v="0"/>
    <n v="0"/>
    <n v="2"/>
    <x v="0"/>
    <x v="0"/>
    <x v="5"/>
    <s v="Weekday"/>
    <s v="Night"/>
    <n v="1"/>
    <s v="Clear"/>
    <n v="0.2"/>
    <n v="0.16669999999999999"/>
    <n v="3.3300000000000024E-2"/>
    <x v="22"/>
    <x v="10"/>
    <n v="1"/>
    <n v="11"/>
    <n v="12"/>
    <n v="2.4849066497880004"/>
  </r>
  <r>
    <n v="737"/>
    <d v="2011-02-03T00:00:00"/>
    <n v="2011"/>
    <s v="Feb"/>
    <s v="Q1"/>
    <x v="0"/>
    <n v="0"/>
    <n v="2"/>
    <x v="1"/>
    <x v="0"/>
    <x v="5"/>
    <s v="Weekday"/>
    <s v="Night"/>
    <n v="1"/>
    <s v="Clear"/>
    <n v="0.2"/>
    <n v="0.1515"/>
    <n v="4.8500000000000015E-2"/>
    <x v="18"/>
    <x v="18"/>
    <n v="0"/>
    <n v="5"/>
    <n v="5"/>
    <n v="1.6094379124341003"/>
  </r>
  <r>
    <n v="738"/>
    <d v="2011-02-03T00:00:00"/>
    <n v="2011"/>
    <s v="Feb"/>
    <s v="Q1"/>
    <x v="0"/>
    <n v="0"/>
    <n v="2"/>
    <x v="2"/>
    <x v="0"/>
    <x v="5"/>
    <s v="Weekday"/>
    <s v="Night"/>
    <n v="1"/>
    <s v="Clear"/>
    <n v="0.18"/>
    <n v="0.16669999999999999"/>
    <n v="1.3300000000000006E-2"/>
    <x v="21"/>
    <x v="2"/>
    <n v="0"/>
    <n v="2"/>
    <n v="2"/>
    <n v="0.69314718055994529"/>
  </r>
  <r>
    <n v="739"/>
    <d v="2011-02-03T00:00:00"/>
    <n v="2011"/>
    <s v="Feb"/>
    <s v="Q1"/>
    <x v="0"/>
    <n v="0"/>
    <n v="2"/>
    <x v="3"/>
    <x v="0"/>
    <x v="5"/>
    <s v="Weekday"/>
    <s v="Night"/>
    <n v="1"/>
    <s v="Clear"/>
    <n v="0.18"/>
    <n v="0.16669999999999999"/>
    <n v="1.3300000000000006E-2"/>
    <x v="21"/>
    <x v="2"/>
    <n v="0"/>
    <n v="1"/>
    <n v="1"/>
    <n v="0"/>
  </r>
  <r>
    <n v="740"/>
    <d v="2011-02-03T00:00:00"/>
    <n v="2011"/>
    <s v="Feb"/>
    <s v="Q1"/>
    <x v="0"/>
    <n v="0"/>
    <n v="2"/>
    <x v="5"/>
    <x v="0"/>
    <x v="5"/>
    <s v="Weekday"/>
    <s v="Night"/>
    <n v="1"/>
    <s v="Clear"/>
    <n v="0.16"/>
    <n v="0.13639999999999999"/>
    <n v="2.360000000000001E-2"/>
    <x v="20"/>
    <x v="4"/>
    <n v="0"/>
    <n v="2"/>
    <n v="2"/>
    <n v="0.69314718055994529"/>
  </r>
  <r>
    <n v="741"/>
    <d v="2011-02-03T00:00:00"/>
    <n v="2011"/>
    <s v="Feb"/>
    <s v="Q1"/>
    <x v="0"/>
    <n v="0"/>
    <n v="2"/>
    <x v="6"/>
    <x v="0"/>
    <x v="5"/>
    <s v="Weekday"/>
    <s v="Morning"/>
    <n v="1"/>
    <s v="Clear"/>
    <n v="0.16"/>
    <n v="0.13639999999999999"/>
    <n v="2.360000000000001E-2"/>
    <x v="21"/>
    <x v="11"/>
    <n v="0"/>
    <n v="39"/>
    <n v="39"/>
    <n v="3.6635616461296463"/>
  </r>
  <r>
    <n v="742"/>
    <d v="2011-02-03T00:00:00"/>
    <n v="2011"/>
    <s v="Feb"/>
    <s v="Q1"/>
    <x v="0"/>
    <n v="0"/>
    <n v="2"/>
    <x v="7"/>
    <x v="0"/>
    <x v="5"/>
    <s v="Weekday"/>
    <s v="Morning"/>
    <n v="1"/>
    <s v="Clear"/>
    <n v="0.14000000000000001"/>
    <n v="0.1212"/>
    <n v="1.8800000000000011E-2"/>
    <x v="20"/>
    <x v="9"/>
    <n v="1"/>
    <n v="86"/>
    <n v="87"/>
    <n v="4.4659081186545837"/>
  </r>
  <r>
    <n v="743"/>
    <d v="2011-02-03T00:00:00"/>
    <n v="2011"/>
    <s v="Feb"/>
    <s v="Q1"/>
    <x v="0"/>
    <n v="0"/>
    <n v="2"/>
    <x v="8"/>
    <x v="0"/>
    <x v="5"/>
    <s v="Weekday"/>
    <s v="Morning"/>
    <n v="1"/>
    <s v="Clear"/>
    <n v="0.14000000000000001"/>
    <n v="0.1212"/>
    <n v="1.8800000000000011E-2"/>
    <x v="20"/>
    <x v="11"/>
    <n v="4"/>
    <n v="184"/>
    <n v="188"/>
    <n v="5.2364419628299492"/>
  </r>
  <r>
    <n v="744"/>
    <d v="2011-02-03T00:00:00"/>
    <n v="2011"/>
    <s v="Feb"/>
    <s v="Q1"/>
    <x v="0"/>
    <n v="0"/>
    <n v="2"/>
    <x v="9"/>
    <x v="0"/>
    <x v="5"/>
    <s v="Weekday"/>
    <s v="Morning"/>
    <n v="1"/>
    <s v="Clear"/>
    <n v="0.16"/>
    <n v="0.13639999999999999"/>
    <n v="2.360000000000001E-2"/>
    <x v="19"/>
    <x v="4"/>
    <n v="6"/>
    <n v="127"/>
    <n v="133"/>
    <n v="4.8903491282217537"/>
  </r>
  <r>
    <n v="745"/>
    <d v="2011-02-03T00:00:00"/>
    <n v="2011"/>
    <s v="Feb"/>
    <s v="Q1"/>
    <x v="0"/>
    <n v="0"/>
    <n v="2"/>
    <x v="10"/>
    <x v="0"/>
    <x v="5"/>
    <s v="Weekday"/>
    <s v="Morning"/>
    <n v="1"/>
    <s v="Clear"/>
    <n v="0.18"/>
    <n v="0.1515"/>
    <n v="2.8499999999999998E-2"/>
    <x v="21"/>
    <x v="9"/>
    <n v="2"/>
    <n v="50"/>
    <n v="52"/>
    <n v="3.9512437185814275"/>
  </r>
  <r>
    <n v="746"/>
    <d v="2011-02-03T00:00:00"/>
    <n v="2011"/>
    <s v="Feb"/>
    <s v="Q1"/>
    <x v="0"/>
    <n v="0"/>
    <n v="2"/>
    <x v="11"/>
    <x v="0"/>
    <x v="5"/>
    <s v="Weekday"/>
    <s v="Morning"/>
    <n v="1"/>
    <s v="Clear"/>
    <n v="0.18"/>
    <n v="0.13639999999999999"/>
    <n v="4.36E-2"/>
    <x v="21"/>
    <x v="10"/>
    <n v="9"/>
    <n v="55"/>
    <n v="64"/>
    <n v="4.1588830833596715"/>
  </r>
  <r>
    <n v="747"/>
    <d v="2011-02-03T00:00:00"/>
    <n v="2011"/>
    <s v="Feb"/>
    <s v="Q1"/>
    <x v="0"/>
    <n v="0"/>
    <n v="2"/>
    <x v="12"/>
    <x v="0"/>
    <x v="5"/>
    <s v="Weekday"/>
    <s v="Afternoon"/>
    <n v="1"/>
    <s v="Clear"/>
    <n v="0.2"/>
    <n v="0.18179999999999999"/>
    <n v="1.8200000000000022E-2"/>
    <x v="22"/>
    <x v="11"/>
    <n v="2"/>
    <n v="67"/>
    <n v="69"/>
    <n v="4.2341065045972597"/>
  </r>
  <r>
    <n v="748"/>
    <d v="2011-02-03T00:00:00"/>
    <n v="2011"/>
    <s v="Feb"/>
    <s v="Q1"/>
    <x v="0"/>
    <n v="0"/>
    <n v="2"/>
    <x v="13"/>
    <x v="0"/>
    <x v="5"/>
    <s v="Weekday"/>
    <s v="Afternoon"/>
    <n v="1"/>
    <s v="Clear"/>
    <n v="0.2"/>
    <n v="0.16669999999999999"/>
    <n v="3.3300000000000024E-2"/>
    <x v="22"/>
    <x v="12"/>
    <n v="4"/>
    <n v="47"/>
    <n v="51"/>
    <n v="3.9318256327243257"/>
  </r>
  <r>
    <n v="749"/>
    <d v="2011-02-03T00:00:00"/>
    <n v="2011"/>
    <s v="Feb"/>
    <s v="Q1"/>
    <x v="0"/>
    <n v="0"/>
    <n v="2"/>
    <x v="14"/>
    <x v="0"/>
    <x v="5"/>
    <s v="Weekday"/>
    <s v="Afternoon"/>
    <n v="1"/>
    <s v="Clear"/>
    <n v="0.22"/>
    <n v="0.19700000000000001"/>
    <n v="2.2999999999999993E-2"/>
    <x v="38"/>
    <x v="13"/>
    <n v="4"/>
    <n v="43"/>
    <n v="47"/>
    <n v="3.8501476017100584"/>
  </r>
  <r>
    <n v="750"/>
    <d v="2011-02-03T00:00:00"/>
    <n v="2011"/>
    <s v="Feb"/>
    <s v="Q1"/>
    <x v="0"/>
    <n v="0"/>
    <n v="2"/>
    <x v="15"/>
    <x v="0"/>
    <x v="5"/>
    <s v="Weekday"/>
    <s v="Afternoon"/>
    <n v="1"/>
    <s v="Clear"/>
    <n v="0.22"/>
    <n v="0.19700000000000001"/>
    <n v="2.2999999999999993E-2"/>
    <x v="38"/>
    <x v="9"/>
    <n v="4"/>
    <n v="56"/>
    <n v="60"/>
    <n v="4.0943445622221004"/>
  </r>
  <r>
    <n v="751"/>
    <d v="2011-02-03T00:00:00"/>
    <n v="2011"/>
    <s v="Feb"/>
    <s v="Q1"/>
    <x v="0"/>
    <n v="0"/>
    <n v="2"/>
    <x v="16"/>
    <x v="0"/>
    <x v="5"/>
    <s v="Weekday"/>
    <s v="Afternoon"/>
    <n v="1"/>
    <s v="Clear"/>
    <n v="0.22"/>
    <n v="0.21210000000000001"/>
    <n v="7.8999999999999904E-3"/>
    <x v="38"/>
    <x v="2"/>
    <n v="5"/>
    <n v="73"/>
    <n v="78"/>
    <n v="4.3567088266895917"/>
  </r>
  <r>
    <n v="752"/>
    <d v="2011-02-03T00:00:00"/>
    <n v="2011"/>
    <s v="Feb"/>
    <s v="Q1"/>
    <x v="0"/>
    <n v="0"/>
    <n v="2"/>
    <x v="17"/>
    <x v="0"/>
    <x v="5"/>
    <s v="Weekday"/>
    <s v="Afternoon"/>
    <n v="1"/>
    <s v="Clear"/>
    <n v="0.2"/>
    <n v="0.19700000000000001"/>
    <n v="3.0000000000000027E-3"/>
    <x v="22"/>
    <x v="5"/>
    <n v="5"/>
    <n v="170"/>
    <n v="175"/>
    <n v="5.1647859739235145"/>
  </r>
  <r>
    <n v="753"/>
    <d v="2011-02-03T00:00:00"/>
    <n v="2011"/>
    <s v="Feb"/>
    <s v="Q1"/>
    <x v="0"/>
    <n v="0"/>
    <n v="2"/>
    <x v="18"/>
    <x v="0"/>
    <x v="5"/>
    <s v="Weekday"/>
    <s v="Evening"/>
    <n v="1"/>
    <s v="Clear"/>
    <n v="0.2"/>
    <n v="0.21210000000000001"/>
    <n v="-1.21E-2"/>
    <x v="22"/>
    <x v="8"/>
    <n v="2"/>
    <n v="145"/>
    <n v="147"/>
    <n v="4.990432586778736"/>
  </r>
  <r>
    <n v="754"/>
    <d v="2011-02-03T00:00:00"/>
    <n v="2011"/>
    <s v="Feb"/>
    <s v="Q1"/>
    <x v="0"/>
    <n v="0"/>
    <n v="2"/>
    <x v="19"/>
    <x v="0"/>
    <x v="5"/>
    <s v="Weekday"/>
    <s v="Evening"/>
    <n v="1"/>
    <s v="Clear"/>
    <n v="0.2"/>
    <n v="0.2576"/>
    <n v="-5.7599999999999985E-2"/>
    <x v="22"/>
    <x v="0"/>
    <n v="4"/>
    <n v="92"/>
    <n v="96"/>
    <n v="4.5643481914678361"/>
  </r>
  <r>
    <n v="755"/>
    <d v="2011-02-03T00:00:00"/>
    <n v="2011"/>
    <s v="Feb"/>
    <s v="Q1"/>
    <x v="0"/>
    <n v="0"/>
    <n v="2"/>
    <x v="20"/>
    <x v="0"/>
    <x v="5"/>
    <s v="Weekday"/>
    <s v="Evening"/>
    <n v="1"/>
    <s v="Clear"/>
    <n v="0.2"/>
    <n v="0.2273"/>
    <n v="-2.7299999999999991E-2"/>
    <x v="19"/>
    <x v="1"/>
    <n v="1"/>
    <n v="108"/>
    <n v="109"/>
    <n v="4.6913478822291435"/>
  </r>
  <r>
    <n v="756"/>
    <d v="2011-02-03T00:00:00"/>
    <n v="2011"/>
    <s v="Feb"/>
    <s v="Q1"/>
    <x v="0"/>
    <n v="0"/>
    <n v="2"/>
    <x v="21"/>
    <x v="0"/>
    <x v="5"/>
    <s v="Weekday"/>
    <s v="Evening"/>
    <n v="1"/>
    <s v="Clear"/>
    <n v="0.18"/>
    <n v="0.21210000000000001"/>
    <n v="-3.2100000000000017E-2"/>
    <x v="28"/>
    <x v="14"/>
    <n v="1"/>
    <n v="53"/>
    <n v="54"/>
    <n v="3.9889840465642745"/>
  </r>
  <r>
    <n v="757"/>
    <d v="2011-02-03T00:00:00"/>
    <n v="2011"/>
    <s v="Feb"/>
    <s v="Q1"/>
    <x v="0"/>
    <n v="0"/>
    <n v="2"/>
    <x v="22"/>
    <x v="0"/>
    <x v="5"/>
    <s v="Weekday"/>
    <s v="Evening"/>
    <n v="1"/>
    <s v="Clear"/>
    <n v="0.18"/>
    <n v="0.21210000000000001"/>
    <n v="-3.2100000000000017E-2"/>
    <x v="33"/>
    <x v="1"/>
    <n v="2"/>
    <n v="39"/>
    <n v="41"/>
    <n v="3.713572066704308"/>
  </r>
  <r>
    <n v="758"/>
    <d v="2011-02-03T00:00:00"/>
    <n v="2011"/>
    <s v="Feb"/>
    <s v="Q1"/>
    <x v="0"/>
    <n v="0"/>
    <n v="2"/>
    <x v="23"/>
    <x v="0"/>
    <x v="5"/>
    <s v="Weekday"/>
    <s v="Evening"/>
    <n v="1"/>
    <s v="Clear"/>
    <n v="0.2"/>
    <n v="0.2273"/>
    <n v="-2.7299999999999991E-2"/>
    <x v="19"/>
    <x v="14"/>
    <n v="4"/>
    <n v="34"/>
    <n v="38"/>
    <n v="3.6375861597263857"/>
  </r>
  <r>
    <n v="759"/>
    <d v="2011-02-04T00:00:00"/>
    <n v="2011"/>
    <s v="Feb"/>
    <s v="Q1"/>
    <x v="0"/>
    <n v="0"/>
    <n v="2"/>
    <x v="0"/>
    <x v="0"/>
    <x v="6"/>
    <s v="Weekday"/>
    <s v="Night"/>
    <n v="2"/>
    <s v="Cloudy"/>
    <n v="0.2"/>
    <n v="0.2576"/>
    <n v="-5.7599999999999985E-2"/>
    <x v="18"/>
    <x v="0"/>
    <n v="3"/>
    <n v="10"/>
    <n v="13"/>
    <n v="2.5649493574615367"/>
  </r>
  <r>
    <n v="760"/>
    <d v="2011-02-04T00:00:00"/>
    <n v="2011"/>
    <s v="Feb"/>
    <s v="Q1"/>
    <x v="0"/>
    <n v="0"/>
    <n v="2"/>
    <x v="1"/>
    <x v="0"/>
    <x v="6"/>
    <s v="Weekday"/>
    <s v="Night"/>
    <n v="2"/>
    <s v="Cloudy"/>
    <n v="0.16"/>
    <n v="0.2273"/>
    <n v="-6.7299999999999999E-2"/>
    <x v="29"/>
    <x v="0"/>
    <n v="0"/>
    <n v="7"/>
    <n v="7"/>
    <n v="1.9459101490553132"/>
  </r>
  <r>
    <n v="761"/>
    <d v="2011-02-04T00:00:00"/>
    <n v="2011"/>
    <s v="Feb"/>
    <s v="Q1"/>
    <x v="0"/>
    <n v="0"/>
    <n v="2"/>
    <x v="2"/>
    <x v="0"/>
    <x v="6"/>
    <s v="Weekday"/>
    <s v="Night"/>
    <n v="2"/>
    <s v="Cloudy"/>
    <n v="0.14000000000000001"/>
    <n v="0.16669999999999999"/>
    <n v="-2.6699999999999974E-2"/>
    <x v="30"/>
    <x v="14"/>
    <n v="0"/>
    <n v="1"/>
    <n v="1"/>
    <n v="0"/>
  </r>
  <r>
    <n v="762"/>
    <d v="2011-02-04T00:00:00"/>
    <n v="2011"/>
    <s v="Feb"/>
    <s v="Q1"/>
    <x v="0"/>
    <n v="0"/>
    <n v="2"/>
    <x v="3"/>
    <x v="0"/>
    <x v="6"/>
    <s v="Weekday"/>
    <s v="Night"/>
    <n v="2"/>
    <s v="Cloudy"/>
    <n v="0.14000000000000001"/>
    <n v="0.16669999999999999"/>
    <n v="-2.6699999999999974E-2"/>
    <x v="30"/>
    <x v="14"/>
    <n v="0"/>
    <n v="1"/>
    <n v="1"/>
    <n v="0"/>
  </r>
  <r>
    <n v="763"/>
    <d v="2011-02-04T00:00:00"/>
    <n v="2011"/>
    <s v="Feb"/>
    <s v="Q1"/>
    <x v="0"/>
    <n v="0"/>
    <n v="2"/>
    <x v="5"/>
    <x v="0"/>
    <x v="6"/>
    <s v="Weekday"/>
    <s v="Night"/>
    <n v="2"/>
    <s v="Cloudy"/>
    <n v="0.14000000000000001"/>
    <n v="0.1515"/>
    <n v="-1.1499999999999982E-2"/>
    <x v="30"/>
    <x v="7"/>
    <n v="0"/>
    <n v="7"/>
    <n v="7"/>
    <n v="1.9459101490553132"/>
  </r>
  <r>
    <n v="764"/>
    <d v="2011-02-04T00:00:00"/>
    <n v="2011"/>
    <s v="Feb"/>
    <s v="Q1"/>
    <x v="0"/>
    <n v="0"/>
    <n v="2"/>
    <x v="6"/>
    <x v="0"/>
    <x v="6"/>
    <s v="Weekday"/>
    <s v="Morning"/>
    <n v="2"/>
    <s v="Cloudy"/>
    <n v="0.16"/>
    <n v="0.2273"/>
    <n v="-6.7299999999999999E-2"/>
    <x v="28"/>
    <x v="0"/>
    <n v="2"/>
    <n v="26"/>
    <n v="28"/>
    <n v="3.3322045101752038"/>
  </r>
  <r>
    <n v="765"/>
    <d v="2011-02-04T00:00:00"/>
    <n v="2011"/>
    <s v="Feb"/>
    <s v="Q1"/>
    <x v="0"/>
    <n v="0"/>
    <n v="2"/>
    <x v="7"/>
    <x v="0"/>
    <x v="6"/>
    <s v="Weekday"/>
    <s v="Morning"/>
    <n v="1"/>
    <s v="Clear"/>
    <n v="0.14000000000000001"/>
    <n v="0.21210000000000001"/>
    <n v="-7.2099999999999997E-2"/>
    <x v="29"/>
    <x v="0"/>
    <n v="0"/>
    <n v="87"/>
    <n v="87"/>
    <n v="4.4659081186545837"/>
  </r>
  <r>
    <n v="766"/>
    <d v="2011-02-04T00:00:00"/>
    <n v="2011"/>
    <s v="Feb"/>
    <s v="Q1"/>
    <x v="0"/>
    <n v="0"/>
    <n v="2"/>
    <x v="8"/>
    <x v="0"/>
    <x v="6"/>
    <s v="Weekday"/>
    <s v="Morning"/>
    <n v="1"/>
    <s v="Clear"/>
    <n v="0.14000000000000001"/>
    <n v="0.1515"/>
    <n v="-1.1499999999999982E-2"/>
    <x v="32"/>
    <x v="7"/>
    <n v="3"/>
    <n v="217"/>
    <n v="220"/>
    <n v="5.393627546352362"/>
  </r>
  <r>
    <n v="767"/>
    <d v="2011-02-04T00:00:00"/>
    <n v="2011"/>
    <s v="Feb"/>
    <s v="Q1"/>
    <x v="0"/>
    <n v="0"/>
    <n v="2"/>
    <x v="9"/>
    <x v="0"/>
    <x v="6"/>
    <s v="Weekday"/>
    <s v="Morning"/>
    <n v="2"/>
    <s v="Cloudy"/>
    <n v="0.16"/>
    <n v="0.18179999999999999"/>
    <n v="-2.1799999999999986E-2"/>
    <x v="1"/>
    <x v="7"/>
    <n v="3"/>
    <n v="124"/>
    <n v="127"/>
    <n v="4.8441870864585912"/>
  </r>
  <r>
    <n v="768"/>
    <d v="2011-02-04T00:00:00"/>
    <n v="2011"/>
    <s v="Feb"/>
    <s v="Q1"/>
    <x v="0"/>
    <n v="0"/>
    <n v="2"/>
    <x v="10"/>
    <x v="0"/>
    <x v="6"/>
    <s v="Weekday"/>
    <s v="Morning"/>
    <n v="2"/>
    <s v="Cloudy"/>
    <n v="0.2"/>
    <n v="0.21210000000000001"/>
    <n v="-1.21E-2"/>
    <x v="33"/>
    <x v="7"/>
    <n v="5"/>
    <n v="46"/>
    <n v="51"/>
    <n v="3.9318256327243257"/>
  </r>
  <r>
    <n v="769"/>
    <d v="2011-02-04T00:00:00"/>
    <n v="2011"/>
    <s v="Feb"/>
    <s v="Q1"/>
    <x v="0"/>
    <n v="0"/>
    <n v="2"/>
    <x v="11"/>
    <x v="0"/>
    <x v="6"/>
    <s v="Weekday"/>
    <s v="Morning"/>
    <n v="1"/>
    <s v="Clear"/>
    <n v="0.22"/>
    <n v="0.2273"/>
    <n v="-7.3000000000000009E-3"/>
    <x v="33"/>
    <x v="8"/>
    <n v="3"/>
    <n v="61"/>
    <n v="64"/>
    <n v="4.1588830833596715"/>
  </r>
  <r>
    <n v="770"/>
    <d v="2011-02-04T00:00:00"/>
    <n v="2011"/>
    <s v="Feb"/>
    <s v="Q1"/>
    <x v="0"/>
    <n v="0"/>
    <n v="2"/>
    <x v="12"/>
    <x v="0"/>
    <x v="6"/>
    <s v="Weekday"/>
    <s v="Afternoon"/>
    <n v="2"/>
    <s v="Cloudy"/>
    <n v="0.24"/>
    <n v="0.2424"/>
    <n v="-2.4000000000000132E-3"/>
    <x v="37"/>
    <x v="8"/>
    <n v="8"/>
    <n v="78"/>
    <n v="86"/>
    <n v="4.4543472962535073"/>
  </r>
  <r>
    <n v="771"/>
    <d v="2011-02-04T00:00:00"/>
    <n v="2011"/>
    <s v="Feb"/>
    <s v="Q1"/>
    <x v="0"/>
    <n v="0"/>
    <n v="2"/>
    <x v="13"/>
    <x v="0"/>
    <x v="6"/>
    <s v="Weekday"/>
    <s v="Afternoon"/>
    <n v="2"/>
    <s v="Cloudy"/>
    <n v="0.26"/>
    <n v="0.2576"/>
    <n v="2.4000000000000132E-3"/>
    <x v="20"/>
    <x v="6"/>
    <n v="9"/>
    <n v="73"/>
    <n v="82"/>
    <n v="4.4067192472642533"/>
  </r>
  <r>
    <n v="772"/>
    <d v="2011-02-04T00:00:00"/>
    <n v="2011"/>
    <s v="Feb"/>
    <s v="Q1"/>
    <x v="0"/>
    <n v="0"/>
    <n v="2"/>
    <x v="14"/>
    <x v="0"/>
    <x v="6"/>
    <s v="Weekday"/>
    <s v="Afternoon"/>
    <n v="2"/>
    <s v="Cloudy"/>
    <n v="0.28000000000000003"/>
    <n v="0.2727"/>
    <n v="7.3000000000000287E-3"/>
    <x v="49"/>
    <x v="8"/>
    <n v="15"/>
    <n v="76"/>
    <n v="91"/>
    <n v="4.5108595065168497"/>
  </r>
  <r>
    <n v="773"/>
    <d v="2011-02-04T00:00:00"/>
    <n v="2011"/>
    <s v="Feb"/>
    <s v="Q1"/>
    <x v="0"/>
    <n v="0"/>
    <n v="2"/>
    <x v="15"/>
    <x v="0"/>
    <x v="6"/>
    <s v="Weekday"/>
    <s v="Afternoon"/>
    <n v="2"/>
    <s v="Cloudy"/>
    <n v="0.28000000000000003"/>
    <n v="0.2727"/>
    <n v="7.3000000000000287E-3"/>
    <x v="37"/>
    <x v="2"/>
    <n v="9"/>
    <n v="81"/>
    <n v="90"/>
    <n v="4.499809670330265"/>
  </r>
  <r>
    <n v="774"/>
    <d v="2011-02-04T00:00:00"/>
    <n v="2011"/>
    <s v="Feb"/>
    <s v="Q1"/>
    <x v="0"/>
    <n v="0"/>
    <n v="2"/>
    <x v="16"/>
    <x v="0"/>
    <x v="6"/>
    <s v="Weekday"/>
    <s v="Afternoon"/>
    <n v="2"/>
    <s v="Cloudy"/>
    <n v="0.3"/>
    <n v="0.28789999999999999"/>
    <n v="1.21E-2"/>
    <x v="16"/>
    <x v="6"/>
    <n v="8"/>
    <n v="91"/>
    <n v="99"/>
    <n v="4.5951198501345898"/>
  </r>
  <r>
    <n v="775"/>
    <d v="2011-02-04T00:00:00"/>
    <n v="2011"/>
    <s v="Feb"/>
    <s v="Q1"/>
    <x v="0"/>
    <n v="0"/>
    <n v="2"/>
    <x v="17"/>
    <x v="0"/>
    <x v="6"/>
    <s v="Weekday"/>
    <s v="Afternoon"/>
    <n v="2"/>
    <s v="Cloudy"/>
    <n v="0.26"/>
    <n v="0.2727"/>
    <n v="-1.2699999999999989E-2"/>
    <x v="34"/>
    <x v="7"/>
    <n v="10"/>
    <n v="195"/>
    <n v="205"/>
    <n v="5.3230099791384085"/>
  </r>
  <r>
    <n v="776"/>
    <d v="2011-02-04T00:00:00"/>
    <n v="2011"/>
    <s v="Feb"/>
    <s v="Q1"/>
    <x v="0"/>
    <n v="0"/>
    <n v="2"/>
    <x v="18"/>
    <x v="0"/>
    <x v="6"/>
    <s v="Weekday"/>
    <s v="Evening"/>
    <n v="2"/>
    <s v="Cloudy"/>
    <n v="0.24"/>
    <n v="0.2576"/>
    <n v="-1.7600000000000005E-2"/>
    <x v="54"/>
    <x v="14"/>
    <n v="3"/>
    <n v="152"/>
    <n v="155"/>
    <n v="5.0434251169192468"/>
  </r>
  <r>
    <n v="777"/>
    <d v="2011-02-04T00:00:00"/>
    <n v="2011"/>
    <s v="Feb"/>
    <s v="Q1"/>
    <x v="0"/>
    <n v="0"/>
    <n v="2"/>
    <x v="19"/>
    <x v="0"/>
    <x v="6"/>
    <s v="Weekday"/>
    <s v="Evening"/>
    <n v="2"/>
    <s v="Cloudy"/>
    <n v="0.24"/>
    <n v="0.2424"/>
    <n v="-2.4000000000000132E-3"/>
    <x v="55"/>
    <x v="7"/>
    <n v="1"/>
    <n v="102"/>
    <n v="103"/>
    <n v="4.6347289882296359"/>
  </r>
  <r>
    <n v="778"/>
    <d v="2011-02-04T00:00:00"/>
    <n v="2011"/>
    <s v="Feb"/>
    <s v="Q1"/>
    <x v="0"/>
    <n v="0"/>
    <n v="2"/>
    <x v="20"/>
    <x v="0"/>
    <x v="6"/>
    <s v="Weekday"/>
    <s v="Evening"/>
    <n v="2"/>
    <s v="Cloudy"/>
    <n v="0.24"/>
    <n v="0.2424"/>
    <n v="-2.4000000000000132E-3"/>
    <x v="55"/>
    <x v="8"/>
    <n v="2"/>
    <n v="69"/>
    <n v="71"/>
    <n v="4.2626798770413155"/>
  </r>
  <r>
    <n v="779"/>
    <d v="2011-02-04T00:00:00"/>
    <n v="2011"/>
    <s v="Feb"/>
    <s v="Q1"/>
    <x v="0"/>
    <n v="0"/>
    <n v="2"/>
    <x v="21"/>
    <x v="0"/>
    <x v="6"/>
    <s v="Weekday"/>
    <s v="Evening"/>
    <n v="2"/>
    <s v="Cloudy"/>
    <n v="0.24"/>
    <n v="0.2424"/>
    <n v="-2.4000000000000132E-3"/>
    <x v="56"/>
    <x v="8"/>
    <n v="2"/>
    <n v="41"/>
    <n v="43"/>
    <n v="3.7612001156935624"/>
  </r>
  <r>
    <n v="780"/>
    <d v="2011-02-04T00:00:00"/>
    <n v="2011"/>
    <s v="Feb"/>
    <s v="Q1"/>
    <x v="0"/>
    <n v="0"/>
    <n v="2"/>
    <x v="22"/>
    <x v="0"/>
    <x v="6"/>
    <s v="Weekday"/>
    <s v="Evening"/>
    <n v="2"/>
    <s v="Cloudy"/>
    <n v="0.24"/>
    <n v="0.2424"/>
    <n v="-2.4000000000000132E-3"/>
    <x v="55"/>
    <x v="8"/>
    <n v="1"/>
    <n v="45"/>
    <n v="46"/>
    <n v="3.8286413964890951"/>
  </r>
  <r>
    <n v="781"/>
    <d v="2011-02-04T00:00:00"/>
    <n v="2011"/>
    <s v="Feb"/>
    <s v="Q1"/>
    <x v="0"/>
    <n v="0"/>
    <n v="2"/>
    <x v="23"/>
    <x v="0"/>
    <x v="6"/>
    <s v="Weekday"/>
    <s v="Evening"/>
    <n v="2"/>
    <s v="Cloudy"/>
    <n v="0.24"/>
    <n v="0.2424"/>
    <n v="-2.4000000000000132E-3"/>
    <x v="56"/>
    <x v="7"/>
    <n v="1"/>
    <n v="30"/>
    <n v="31"/>
    <n v="3.4339872044851463"/>
  </r>
  <r>
    <n v="782"/>
    <d v="2011-02-05T00:00:00"/>
    <n v="2011"/>
    <s v="Feb"/>
    <s v="Q1"/>
    <x v="0"/>
    <n v="0"/>
    <n v="2"/>
    <x v="0"/>
    <x v="0"/>
    <x v="0"/>
    <s v="Weekend"/>
    <s v="Night"/>
    <n v="2"/>
    <s v="Cloudy"/>
    <n v="0.24"/>
    <n v="0.2424"/>
    <n v="-2.4000000000000132E-3"/>
    <x v="56"/>
    <x v="8"/>
    <n v="3"/>
    <n v="36"/>
    <n v="39"/>
    <n v="3.6635616461296463"/>
  </r>
  <r>
    <n v="783"/>
    <d v="2011-02-05T00:00:00"/>
    <n v="2011"/>
    <s v="Feb"/>
    <s v="Q1"/>
    <x v="0"/>
    <n v="0"/>
    <n v="2"/>
    <x v="1"/>
    <x v="0"/>
    <x v="0"/>
    <s v="Weekend"/>
    <s v="Night"/>
    <n v="2"/>
    <s v="Cloudy"/>
    <n v="0.24"/>
    <n v="0.2424"/>
    <n v="-2.4000000000000132E-3"/>
    <x v="55"/>
    <x v="8"/>
    <n v="1"/>
    <n v="17"/>
    <n v="18"/>
    <n v="2.8903717578961645"/>
  </r>
  <r>
    <n v="784"/>
    <d v="2011-02-05T00:00:00"/>
    <n v="2011"/>
    <s v="Feb"/>
    <s v="Q1"/>
    <x v="0"/>
    <n v="0"/>
    <n v="2"/>
    <x v="2"/>
    <x v="0"/>
    <x v="0"/>
    <s v="Weekend"/>
    <s v="Night"/>
    <n v="2"/>
    <s v="Cloudy"/>
    <n v="0.24"/>
    <n v="0.2424"/>
    <n v="-2.4000000000000132E-3"/>
    <x v="2"/>
    <x v="8"/>
    <n v="5"/>
    <n v="12"/>
    <n v="17"/>
    <n v="2.8332133440562162"/>
  </r>
  <r>
    <n v="785"/>
    <d v="2011-02-05T00:00:00"/>
    <n v="2011"/>
    <s v="Feb"/>
    <s v="Q1"/>
    <x v="0"/>
    <n v="0"/>
    <n v="2"/>
    <x v="3"/>
    <x v="0"/>
    <x v="0"/>
    <s v="Weekend"/>
    <s v="Night"/>
    <n v="2"/>
    <s v="Cloudy"/>
    <n v="0.24"/>
    <n v="0.2424"/>
    <n v="-2.4000000000000132E-3"/>
    <x v="2"/>
    <x v="8"/>
    <n v="1"/>
    <n v="10"/>
    <n v="11"/>
    <n v="2.3978952727983707"/>
  </r>
  <r>
    <n v="786"/>
    <d v="2011-02-05T00:00:00"/>
    <n v="2011"/>
    <s v="Feb"/>
    <s v="Q1"/>
    <x v="0"/>
    <n v="0"/>
    <n v="2"/>
    <x v="4"/>
    <x v="0"/>
    <x v="0"/>
    <s v="Weekend"/>
    <s v="Night"/>
    <n v="3"/>
    <s v="Rainy"/>
    <n v="0.22"/>
    <n v="0.2273"/>
    <n v="-7.3000000000000009E-3"/>
    <x v="43"/>
    <x v="7"/>
    <n v="0"/>
    <n v="8"/>
    <n v="8"/>
    <n v="2.0794415416798357"/>
  </r>
  <r>
    <n v="787"/>
    <d v="2011-02-05T00:00:00"/>
    <n v="2011"/>
    <s v="Feb"/>
    <s v="Q1"/>
    <x v="0"/>
    <n v="0"/>
    <n v="2"/>
    <x v="5"/>
    <x v="0"/>
    <x v="0"/>
    <s v="Weekend"/>
    <s v="Night"/>
    <n v="3"/>
    <s v="Rainy"/>
    <n v="0.2"/>
    <n v="0.2273"/>
    <n v="-2.7299999999999991E-2"/>
    <x v="11"/>
    <x v="1"/>
    <n v="0"/>
    <n v="9"/>
    <n v="9"/>
    <n v="2.1972245773362196"/>
  </r>
  <r>
    <n v="788"/>
    <d v="2011-02-05T00:00:00"/>
    <n v="2011"/>
    <s v="Feb"/>
    <s v="Q1"/>
    <x v="0"/>
    <n v="0"/>
    <n v="2"/>
    <x v="6"/>
    <x v="0"/>
    <x v="0"/>
    <s v="Weekend"/>
    <s v="Morning"/>
    <n v="3"/>
    <s v="Rainy"/>
    <n v="0.2"/>
    <n v="0.2576"/>
    <n v="-5.7599999999999985E-2"/>
    <x v="11"/>
    <x v="0"/>
    <n v="0"/>
    <n v="4"/>
    <n v="4"/>
    <n v="1.3862943611198906"/>
  </r>
  <r>
    <n v="789"/>
    <d v="2011-02-05T00:00:00"/>
    <n v="2011"/>
    <s v="Feb"/>
    <s v="Q1"/>
    <x v="0"/>
    <n v="0"/>
    <n v="2"/>
    <x v="7"/>
    <x v="0"/>
    <x v="0"/>
    <s v="Weekend"/>
    <s v="Morning"/>
    <n v="3"/>
    <s v="Rainy"/>
    <n v="0.22"/>
    <n v="0.2576"/>
    <n v="-3.7599999999999995E-2"/>
    <x v="43"/>
    <x v="1"/>
    <n v="0"/>
    <n v="4"/>
    <n v="4"/>
    <n v="1.3862943611198906"/>
  </r>
  <r>
    <n v="790"/>
    <d v="2011-02-05T00:00:00"/>
    <n v="2011"/>
    <s v="Feb"/>
    <s v="Q1"/>
    <x v="0"/>
    <n v="0"/>
    <n v="2"/>
    <x v="8"/>
    <x v="0"/>
    <x v="0"/>
    <s v="Weekend"/>
    <s v="Morning"/>
    <n v="3"/>
    <s v="Rainy"/>
    <n v="0.2"/>
    <n v="0.2273"/>
    <n v="-2.7299999999999991E-2"/>
    <x v="11"/>
    <x v="1"/>
    <n v="0"/>
    <n v="10"/>
    <n v="10"/>
    <n v="2.3025850929940459"/>
  </r>
  <r>
    <n v="791"/>
    <d v="2011-02-05T00:00:00"/>
    <n v="2011"/>
    <s v="Feb"/>
    <s v="Q1"/>
    <x v="0"/>
    <n v="0"/>
    <n v="2"/>
    <x v="9"/>
    <x v="0"/>
    <x v="0"/>
    <s v="Weekend"/>
    <s v="Morning"/>
    <n v="3"/>
    <s v="Rainy"/>
    <n v="0.2"/>
    <n v="0.2273"/>
    <n v="-2.7299999999999991E-2"/>
    <x v="11"/>
    <x v="1"/>
    <n v="3"/>
    <n v="17"/>
    <n v="20"/>
    <n v="2.9957322735539909"/>
  </r>
  <r>
    <n v="792"/>
    <d v="2011-02-05T00:00:00"/>
    <n v="2011"/>
    <s v="Feb"/>
    <s v="Q1"/>
    <x v="0"/>
    <n v="0"/>
    <n v="2"/>
    <x v="10"/>
    <x v="0"/>
    <x v="0"/>
    <s v="Weekend"/>
    <s v="Morning"/>
    <n v="3"/>
    <s v="Rainy"/>
    <n v="0.2"/>
    <n v="0.21210000000000001"/>
    <n v="-1.21E-2"/>
    <x v="11"/>
    <x v="7"/>
    <n v="3"/>
    <n v="31"/>
    <n v="34"/>
    <n v="3.5263605246161616"/>
  </r>
  <r>
    <n v="793"/>
    <d v="2011-02-05T00:00:00"/>
    <n v="2011"/>
    <s v="Feb"/>
    <s v="Q1"/>
    <x v="0"/>
    <n v="0"/>
    <n v="2"/>
    <x v="11"/>
    <x v="0"/>
    <x v="0"/>
    <s v="Weekend"/>
    <s v="Morning"/>
    <n v="3"/>
    <s v="Rainy"/>
    <n v="0.22"/>
    <n v="0.2273"/>
    <n v="-7.3000000000000009E-3"/>
    <x v="11"/>
    <x v="7"/>
    <n v="1"/>
    <n v="46"/>
    <n v="47"/>
    <n v="3.8501476017100584"/>
  </r>
  <r>
    <n v="794"/>
    <d v="2011-02-05T00:00:00"/>
    <n v="2011"/>
    <s v="Feb"/>
    <s v="Q1"/>
    <x v="0"/>
    <n v="0"/>
    <n v="2"/>
    <x v="12"/>
    <x v="0"/>
    <x v="0"/>
    <s v="Weekend"/>
    <s v="Afternoon"/>
    <n v="3"/>
    <s v="Rainy"/>
    <n v="0.22"/>
    <n v="0.2273"/>
    <n v="-7.3000000000000009E-3"/>
    <x v="11"/>
    <x v="8"/>
    <n v="10"/>
    <n v="42"/>
    <n v="52"/>
    <n v="3.9512437185814275"/>
  </r>
  <r>
    <n v="795"/>
    <d v="2011-02-05T00:00:00"/>
    <n v="2011"/>
    <s v="Feb"/>
    <s v="Q1"/>
    <x v="0"/>
    <n v="0"/>
    <n v="2"/>
    <x v="13"/>
    <x v="0"/>
    <x v="0"/>
    <s v="Weekend"/>
    <s v="Afternoon"/>
    <n v="3"/>
    <s v="Rainy"/>
    <n v="0.22"/>
    <n v="0.2273"/>
    <n v="-7.3000000000000009E-3"/>
    <x v="11"/>
    <x v="8"/>
    <n v="10"/>
    <n v="62"/>
    <n v="72"/>
    <n v="4.2766661190160553"/>
  </r>
  <r>
    <n v="796"/>
    <d v="2011-02-05T00:00:00"/>
    <n v="2011"/>
    <s v="Feb"/>
    <s v="Q1"/>
    <x v="0"/>
    <n v="0"/>
    <n v="2"/>
    <x v="14"/>
    <x v="0"/>
    <x v="0"/>
    <s v="Weekend"/>
    <s v="Afternoon"/>
    <n v="3"/>
    <s v="Rainy"/>
    <n v="0.22"/>
    <n v="0.2727"/>
    <n v="-5.2699999999999997E-2"/>
    <x v="11"/>
    <x v="0"/>
    <n v="5"/>
    <n v="50"/>
    <n v="55"/>
    <n v="4.0073331852324712"/>
  </r>
  <r>
    <n v="797"/>
    <d v="2011-02-05T00:00:00"/>
    <n v="2011"/>
    <s v="Feb"/>
    <s v="Q1"/>
    <x v="0"/>
    <n v="0"/>
    <n v="2"/>
    <x v="15"/>
    <x v="0"/>
    <x v="0"/>
    <s v="Weekend"/>
    <s v="Afternoon"/>
    <n v="3"/>
    <s v="Rainy"/>
    <n v="0.22"/>
    <n v="0.2727"/>
    <n v="-5.2699999999999997E-2"/>
    <x v="11"/>
    <x v="0"/>
    <n v="11"/>
    <n v="49"/>
    <n v="60"/>
    <n v="4.0943445622221004"/>
  </r>
  <r>
    <n v="798"/>
    <d v="2011-02-05T00:00:00"/>
    <n v="2011"/>
    <s v="Feb"/>
    <s v="Q1"/>
    <x v="0"/>
    <n v="0"/>
    <n v="2"/>
    <x v="16"/>
    <x v="0"/>
    <x v="0"/>
    <s v="Weekend"/>
    <s v="Afternoon"/>
    <n v="3"/>
    <s v="Rainy"/>
    <n v="0.22"/>
    <n v="0.2273"/>
    <n v="-7.3000000000000009E-3"/>
    <x v="11"/>
    <x v="7"/>
    <n v="8"/>
    <n v="63"/>
    <n v="71"/>
    <n v="4.2626798770413155"/>
  </r>
  <r>
    <n v="799"/>
    <d v="2011-02-05T00:00:00"/>
    <n v="2011"/>
    <s v="Feb"/>
    <s v="Q1"/>
    <x v="0"/>
    <n v="0"/>
    <n v="2"/>
    <x v="17"/>
    <x v="0"/>
    <x v="0"/>
    <s v="Weekend"/>
    <s v="Afternoon"/>
    <n v="2"/>
    <s v="Cloudy"/>
    <n v="0.24"/>
    <n v="0.21210000000000001"/>
    <n v="2.789999999999998E-2"/>
    <x v="11"/>
    <x v="3"/>
    <n v="14"/>
    <n v="64"/>
    <n v="78"/>
    <n v="4.3567088266895917"/>
  </r>
  <r>
    <n v="800"/>
    <d v="2011-02-05T00:00:00"/>
    <n v="2011"/>
    <s v="Feb"/>
    <s v="Q1"/>
    <x v="0"/>
    <n v="0"/>
    <n v="2"/>
    <x v="18"/>
    <x v="0"/>
    <x v="0"/>
    <s v="Weekend"/>
    <s v="Evening"/>
    <n v="2"/>
    <s v="Cloudy"/>
    <n v="0.28000000000000003"/>
    <n v="0.2424"/>
    <n v="3.7600000000000022E-2"/>
    <x v="43"/>
    <x v="10"/>
    <n v="2"/>
    <n v="81"/>
    <n v="83"/>
    <n v="4.4188406077965983"/>
  </r>
  <r>
    <n v="801"/>
    <d v="2011-02-05T00:00:00"/>
    <n v="2011"/>
    <s v="Feb"/>
    <s v="Q1"/>
    <x v="0"/>
    <n v="0"/>
    <n v="2"/>
    <x v="19"/>
    <x v="0"/>
    <x v="0"/>
    <s v="Weekend"/>
    <s v="Evening"/>
    <n v="2"/>
    <s v="Cloudy"/>
    <n v="0.28000000000000003"/>
    <n v="0.2424"/>
    <n v="3.7600000000000022E-2"/>
    <x v="43"/>
    <x v="10"/>
    <n v="6"/>
    <n v="78"/>
    <n v="84"/>
    <n v="4.4308167988433134"/>
  </r>
  <r>
    <n v="802"/>
    <d v="2011-02-05T00:00:00"/>
    <n v="2011"/>
    <s v="Feb"/>
    <s v="Q1"/>
    <x v="0"/>
    <n v="0"/>
    <n v="2"/>
    <x v="20"/>
    <x v="0"/>
    <x v="0"/>
    <s v="Weekend"/>
    <s v="Evening"/>
    <n v="1"/>
    <s v="Clear"/>
    <n v="0.3"/>
    <n v="0.28789999999999999"/>
    <n v="1.21E-2"/>
    <x v="9"/>
    <x v="2"/>
    <n v="5"/>
    <n v="64"/>
    <n v="69"/>
    <n v="4.2341065045972597"/>
  </r>
  <r>
    <n v="803"/>
    <d v="2011-02-05T00:00:00"/>
    <n v="2011"/>
    <s v="Feb"/>
    <s v="Q1"/>
    <x v="0"/>
    <n v="0"/>
    <n v="2"/>
    <x v="21"/>
    <x v="0"/>
    <x v="0"/>
    <s v="Weekend"/>
    <s v="Evening"/>
    <n v="1"/>
    <s v="Clear"/>
    <n v="0.26"/>
    <n v="0.2576"/>
    <n v="2.4000000000000132E-3"/>
    <x v="11"/>
    <x v="5"/>
    <n v="3"/>
    <n v="53"/>
    <n v="56"/>
    <n v="4.0253516907351496"/>
  </r>
  <r>
    <n v="804"/>
    <d v="2011-02-05T00:00:00"/>
    <n v="2011"/>
    <s v="Feb"/>
    <s v="Q1"/>
    <x v="0"/>
    <n v="0"/>
    <n v="2"/>
    <x v="22"/>
    <x v="0"/>
    <x v="0"/>
    <s v="Weekend"/>
    <s v="Evening"/>
    <n v="1"/>
    <s v="Clear"/>
    <n v="0.26"/>
    <n v="0.2727"/>
    <n v="-1.2699999999999989E-2"/>
    <x v="43"/>
    <x v="7"/>
    <n v="2"/>
    <n v="43"/>
    <n v="45"/>
    <n v="3.8066624897703196"/>
  </r>
  <r>
    <n v="805"/>
    <d v="2011-02-05T00:00:00"/>
    <n v="2011"/>
    <s v="Feb"/>
    <s v="Q1"/>
    <x v="0"/>
    <n v="0"/>
    <n v="2"/>
    <x v="23"/>
    <x v="0"/>
    <x v="0"/>
    <s v="Weekend"/>
    <s v="Evening"/>
    <n v="1"/>
    <s v="Clear"/>
    <n v="0.26"/>
    <n v="0.2576"/>
    <n v="2.4000000000000132E-3"/>
    <x v="43"/>
    <x v="6"/>
    <n v="7"/>
    <n v="52"/>
    <n v="59"/>
    <n v="4.0775374439057197"/>
  </r>
  <r>
    <n v="806"/>
    <d v="2011-02-06T00:00:00"/>
    <n v="2011"/>
    <s v="Feb"/>
    <s v="Q1"/>
    <x v="0"/>
    <n v="0"/>
    <n v="2"/>
    <x v="0"/>
    <x v="0"/>
    <x v="1"/>
    <s v="Weekend"/>
    <s v="Night"/>
    <n v="1"/>
    <s v="Clear"/>
    <n v="0.26"/>
    <n v="0.2576"/>
    <n v="2.4000000000000132E-3"/>
    <x v="56"/>
    <x v="5"/>
    <n v="2"/>
    <n v="37"/>
    <n v="39"/>
    <n v="3.6635616461296463"/>
  </r>
  <r>
    <n v="807"/>
    <d v="2011-02-06T00:00:00"/>
    <n v="2011"/>
    <s v="Feb"/>
    <s v="Q1"/>
    <x v="0"/>
    <n v="0"/>
    <n v="2"/>
    <x v="1"/>
    <x v="0"/>
    <x v="1"/>
    <s v="Weekend"/>
    <s v="Night"/>
    <n v="1"/>
    <s v="Clear"/>
    <n v="0.26"/>
    <n v="0.2273"/>
    <n v="3.2700000000000007E-2"/>
    <x v="55"/>
    <x v="12"/>
    <n v="4"/>
    <n v="40"/>
    <n v="44"/>
    <n v="3.784189633918261"/>
  </r>
  <r>
    <n v="808"/>
    <d v="2011-02-06T00:00:00"/>
    <n v="2011"/>
    <s v="Feb"/>
    <s v="Q1"/>
    <x v="0"/>
    <n v="0"/>
    <n v="2"/>
    <x v="2"/>
    <x v="0"/>
    <x v="1"/>
    <s v="Weekend"/>
    <s v="Night"/>
    <n v="1"/>
    <s v="Clear"/>
    <n v="0.26"/>
    <n v="0.2273"/>
    <n v="3.2700000000000007E-2"/>
    <x v="54"/>
    <x v="9"/>
    <n v="0"/>
    <n v="20"/>
    <n v="20"/>
    <n v="2.9957322735539909"/>
  </r>
  <r>
    <n v="809"/>
    <d v="2011-02-06T00:00:00"/>
    <n v="2011"/>
    <s v="Feb"/>
    <s v="Q1"/>
    <x v="0"/>
    <n v="0"/>
    <n v="2"/>
    <x v="3"/>
    <x v="0"/>
    <x v="1"/>
    <s v="Weekend"/>
    <s v="Night"/>
    <n v="1"/>
    <s v="Clear"/>
    <n v="0.26"/>
    <n v="0.28789999999999999"/>
    <n v="-2.789999999999998E-2"/>
    <x v="54"/>
    <x v="1"/>
    <n v="3"/>
    <n v="10"/>
    <n v="13"/>
    <n v="2.5649493574615367"/>
  </r>
  <r>
    <n v="810"/>
    <d v="2011-02-06T00:00:00"/>
    <n v="2011"/>
    <s v="Feb"/>
    <s v="Q1"/>
    <x v="0"/>
    <n v="0"/>
    <n v="2"/>
    <x v="4"/>
    <x v="0"/>
    <x v="1"/>
    <s v="Weekend"/>
    <s v="Night"/>
    <n v="1"/>
    <s v="Clear"/>
    <n v="0.26"/>
    <n v="0.2273"/>
    <n v="3.2700000000000007E-2"/>
    <x v="54"/>
    <x v="11"/>
    <n v="0"/>
    <n v="2"/>
    <n v="2"/>
    <n v="0.69314718055994529"/>
  </r>
  <r>
    <n v="811"/>
    <d v="2011-02-06T00:00:00"/>
    <n v="2011"/>
    <s v="Feb"/>
    <s v="Q1"/>
    <x v="0"/>
    <n v="0"/>
    <n v="2"/>
    <x v="5"/>
    <x v="0"/>
    <x v="1"/>
    <s v="Weekend"/>
    <s v="Night"/>
    <n v="1"/>
    <s v="Clear"/>
    <n v="0.26"/>
    <n v="0.2576"/>
    <n v="2.4000000000000132E-3"/>
    <x v="54"/>
    <x v="6"/>
    <n v="0"/>
    <n v="1"/>
    <n v="1"/>
    <n v="0"/>
  </r>
  <r>
    <n v="812"/>
    <d v="2011-02-06T00:00:00"/>
    <n v="2011"/>
    <s v="Feb"/>
    <s v="Q1"/>
    <x v="0"/>
    <n v="0"/>
    <n v="2"/>
    <x v="6"/>
    <x v="0"/>
    <x v="1"/>
    <s v="Weekend"/>
    <s v="Morning"/>
    <n v="1"/>
    <s v="Clear"/>
    <n v="0.26"/>
    <n v="0.2576"/>
    <n v="2.4000000000000132E-3"/>
    <x v="54"/>
    <x v="6"/>
    <n v="0"/>
    <n v="1"/>
    <n v="1"/>
    <n v="0"/>
  </r>
  <r>
    <n v="813"/>
    <d v="2011-02-06T00:00:00"/>
    <n v="2011"/>
    <s v="Feb"/>
    <s v="Q1"/>
    <x v="0"/>
    <n v="0"/>
    <n v="2"/>
    <x v="7"/>
    <x v="0"/>
    <x v="1"/>
    <s v="Weekend"/>
    <s v="Morning"/>
    <n v="1"/>
    <s v="Clear"/>
    <n v="0.24"/>
    <n v="0.2424"/>
    <n v="-2.4000000000000132E-3"/>
    <x v="55"/>
    <x v="8"/>
    <n v="0"/>
    <n v="8"/>
    <n v="8"/>
    <n v="2.0794415416798357"/>
  </r>
  <r>
    <n v="814"/>
    <d v="2011-02-06T00:00:00"/>
    <n v="2011"/>
    <s v="Feb"/>
    <s v="Q1"/>
    <x v="0"/>
    <n v="0"/>
    <n v="2"/>
    <x v="8"/>
    <x v="0"/>
    <x v="1"/>
    <s v="Weekend"/>
    <s v="Morning"/>
    <n v="1"/>
    <s v="Clear"/>
    <n v="0.24"/>
    <n v="0.2576"/>
    <n v="-1.7600000000000005E-2"/>
    <x v="55"/>
    <x v="14"/>
    <n v="2"/>
    <n v="21"/>
    <n v="23"/>
    <n v="3.1354942159291497"/>
  </r>
  <r>
    <n v="815"/>
    <d v="2011-02-06T00:00:00"/>
    <n v="2011"/>
    <s v="Feb"/>
    <s v="Q1"/>
    <x v="0"/>
    <n v="0"/>
    <n v="2"/>
    <x v="9"/>
    <x v="0"/>
    <x v="1"/>
    <s v="Weekend"/>
    <s v="Morning"/>
    <n v="1"/>
    <s v="Clear"/>
    <n v="0.28000000000000003"/>
    <n v="0.28789999999999999"/>
    <n v="-7.8999999999999626E-3"/>
    <x v="34"/>
    <x v="14"/>
    <n v="7"/>
    <n v="38"/>
    <n v="45"/>
    <n v="3.8066624897703196"/>
  </r>
  <r>
    <n v="816"/>
    <d v="2011-02-06T00:00:00"/>
    <n v="2011"/>
    <s v="Feb"/>
    <s v="Q1"/>
    <x v="0"/>
    <n v="0"/>
    <n v="2"/>
    <x v="10"/>
    <x v="0"/>
    <x v="1"/>
    <s v="Weekend"/>
    <s v="Morning"/>
    <n v="1"/>
    <s v="Clear"/>
    <n v="0.3"/>
    <n v="0.28789999999999999"/>
    <n v="1.21E-2"/>
    <x v="35"/>
    <x v="2"/>
    <n v="15"/>
    <n v="74"/>
    <n v="89"/>
    <n v="4.4886363697321396"/>
  </r>
  <r>
    <n v="817"/>
    <d v="2011-02-06T00:00:00"/>
    <n v="2011"/>
    <s v="Feb"/>
    <s v="Q1"/>
    <x v="0"/>
    <n v="0"/>
    <n v="2"/>
    <x v="11"/>
    <x v="0"/>
    <x v="1"/>
    <s v="Weekend"/>
    <s v="Morning"/>
    <n v="1"/>
    <s v="Clear"/>
    <n v="0.32"/>
    <n v="0.30299999999999999"/>
    <n v="1.7000000000000015E-2"/>
    <x v="36"/>
    <x v="2"/>
    <n v="28"/>
    <n v="89"/>
    <n v="117"/>
    <n v="4.7621739347977563"/>
  </r>
  <r>
    <n v="818"/>
    <d v="2011-02-06T00:00:00"/>
    <n v="2011"/>
    <s v="Feb"/>
    <s v="Q1"/>
    <x v="0"/>
    <n v="0"/>
    <n v="2"/>
    <x v="12"/>
    <x v="0"/>
    <x v="1"/>
    <s v="Weekend"/>
    <s v="Afternoon"/>
    <n v="1"/>
    <s v="Clear"/>
    <n v="0.34"/>
    <n v="0.33329999999999999"/>
    <n v="6.7000000000000393E-3"/>
    <x v="15"/>
    <x v="0"/>
    <n v="48"/>
    <n v="126"/>
    <n v="174"/>
    <n v="5.1590552992145291"/>
  </r>
  <r>
    <n v="819"/>
    <d v="2011-02-06T00:00:00"/>
    <n v="2011"/>
    <s v="Feb"/>
    <s v="Q1"/>
    <x v="0"/>
    <n v="0"/>
    <n v="2"/>
    <x v="13"/>
    <x v="0"/>
    <x v="1"/>
    <s v="Weekend"/>
    <s v="Afternoon"/>
    <n v="1"/>
    <s v="Clear"/>
    <n v="0.34"/>
    <n v="0.36359999999999998"/>
    <n v="-2.3599999999999954E-2"/>
    <x v="15"/>
    <x v="0"/>
    <n v="47"/>
    <n v="135"/>
    <n v="182"/>
    <n v="5.2040066870767951"/>
  </r>
  <r>
    <n v="820"/>
    <d v="2011-02-06T00:00:00"/>
    <n v="2011"/>
    <s v="Feb"/>
    <s v="Q1"/>
    <x v="0"/>
    <n v="0"/>
    <n v="2"/>
    <x v="14"/>
    <x v="0"/>
    <x v="1"/>
    <s v="Weekend"/>
    <s v="Afternoon"/>
    <n v="1"/>
    <s v="Clear"/>
    <n v="0.34"/>
    <n v="0.34849999999999998"/>
    <n v="-8.499999999999952E-3"/>
    <x v="15"/>
    <x v="1"/>
    <n v="47"/>
    <n v="114"/>
    <n v="161"/>
    <n v="5.0814043649844631"/>
  </r>
  <r>
    <n v="821"/>
    <d v="2011-02-06T00:00:00"/>
    <n v="2011"/>
    <s v="Feb"/>
    <s v="Q1"/>
    <x v="0"/>
    <n v="0"/>
    <n v="2"/>
    <x v="15"/>
    <x v="0"/>
    <x v="1"/>
    <s v="Weekend"/>
    <s v="Afternoon"/>
    <n v="1"/>
    <s v="Clear"/>
    <n v="0.34"/>
    <n v="0.34849999999999998"/>
    <n v="-8.499999999999952E-3"/>
    <x v="15"/>
    <x v="1"/>
    <n v="52"/>
    <n v="130"/>
    <n v="182"/>
    <n v="5.2040066870767951"/>
  </r>
  <r>
    <n v="822"/>
    <d v="2011-02-06T00:00:00"/>
    <n v="2011"/>
    <s v="Feb"/>
    <s v="Q1"/>
    <x v="0"/>
    <n v="0"/>
    <n v="2"/>
    <x v="16"/>
    <x v="0"/>
    <x v="1"/>
    <s v="Weekend"/>
    <s v="Afternoon"/>
    <n v="1"/>
    <s v="Clear"/>
    <n v="0.34"/>
    <n v="0.34849999999999998"/>
    <n v="-8.499999999999952E-3"/>
    <x v="36"/>
    <x v="14"/>
    <n v="42"/>
    <n v="115"/>
    <n v="157"/>
    <n v="5.0562458053483077"/>
  </r>
  <r>
    <n v="823"/>
    <d v="2011-02-06T00:00:00"/>
    <n v="2011"/>
    <s v="Feb"/>
    <s v="Q1"/>
    <x v="0"/>
    <n v="0"/>
    <n v="2"/>
    <x v="17"/>
    <x v="0"/>
    <x v="1"/>
    <s v="Weekend"/>
    <s v="Afternoon"/>
    <n v="1"/>
    <s v="Clear"/>
    <n v="0.34"/>
    <n v="0.36359999999999998"/>
    <n v="-2.3599999999999954E-2"/>
    <x v="15"/>
    <x v="0"/>
    <n v="24"/>
    <n v="97"/>
    <n v="121"/>
    <n v="4.7957905455967413"/>
  </r>
  <r>
    <n v="824"/>
    <d v="2011-02-06T00:00:00"/>
    <n v="2011"/>
    <s v="Feb"/>
    <s v="Q1"/>
    <x v="0"/>
    <n v="0"/>
    <n v="2"/>
    <x v="18"/>
    <x v="0"/>
    <x v="1"/>
    <s v="Weekend"/>
    <s v="Evening"/>
    <n v="1"/>
    <s v="Clear"/>
    <n v="0.3"/>
    <n v="0.30299999999999999"/>
    <n v="-3.0000000000000027E-3"/>
    <x v="34"/>
    <x v="8"/>
    <n v="13"/>
    <n v="65"/>
    <n v="78"/>
    <n v="4.3567088266895917"/>
  </r>
  <r>
    <n v="825"/>
    <d v="2011-02-06T00:00:00"/>
    <n v="2011"/>
    <s v="Feb"/>
    <s v="Q1"/>
    <x v="0"/>
    <n v="0"/>
    <n v="2"/>
    <x v="19"/>
    <x v="0"/>
    <x v="1"/>
    <s v="Weekend"/>
    <s v="Evening"/>
    <n v="1"/>
    <s v="Clear"/>
    <n v="0.28000000000000003"/>
    <n v="0.28789999999999999"/>
    <n v="-7.8999999999999626E-3"/>
    <x v="53"/>
    <x v="7"/>
    <n v="1"/>
    <n v="20"/>
    <n v="21"/>
    <n v="3.044522437723423"/>
  </r>
  <r>
    <n v="826"/>
    <d v="2011-02-06T00:00:00"/>
    <n v="2011"/>
    <s v="Feb"/>
    <s v="Q1"/>
    <x v="0"/>
    <n v="0"/>
    <n v="2"/>
    <x v="20"/>
    <x v="0"/>
    <x v="1"/>
    <s v="Weekend"/>
    <s v="Evening"/>
    <n v="1"/>
    <s v="Clear"/>
    <n v="0.28000000000000003"/>
    <n v="0.28789999999999999"/>
    <n v="-7.8999999999999626E-3"/>
    <x v="53"/>
    <x v="14"/>
    <n v="5"/>
    <n v="21"/>
    <n v="26"/>
    <n v="3.2580965380214821"/>
  </r>
  <r>
    <n v="827"/>
    <d v="2011-02-06T00:00:00"/>
    <n v="2011"/>
    <s v="Feb"/>
    <s v="Q1"/>
    <x v="0"/>
    <n v="0"/>
    <n v="2"/>
    <x v="21"/>
    <x v="0"/>
    <x v="1"/>
    <s v="Weekend"/>
    <s v="Evening"/>
    <n v="1"/>
    <s v="Clear"/>
    <n v="0.26"/>
    <n v="0.30299999999999999"/>
    <n v="-4.2999999999999983E-2"/>
    <x v="54"/>
    <x v="0"/>
    <n v="5"/>
    <n v="22"/>
    <n v="27"/>
    <n v="3.2958368660043291"/>
  </r>
  <r>
    <n v="828"/>
    <d v="2011-02-06T00:00:00"/>
    <n v="2011"/>
    <s v="Feb"/>
    <s v="Q1"/>
    <x v="0"/>
    <n v="0"/>
    <n v="2"/>
    <x v="22"/>
    <x v="0"/>
    <x v="1"/>
    <s v="Weekend"/>
    <s v="Evening"/>
    <n v="1"/>
    <s v="Clear"/>
    <n v="0.26"/>
    <n v="0.30299999999999999"/>
    <n v="-4.2999999999999983E-2"/>
    <x v="54"/>
    <x v="0"/>
    <n v="5"/>
    <n v="57"/>
    <n v="62"/>
    <n v="4.1271343850450917"/>
  </r>
  <r>
    <n v="829"/>
    <d v="2011-02-06T00:00:00"/>
    <n v="2011"/>
    <s v="Feb"/>
    <s v="Q1"/>
    <x v="0"/>
    <n v="0"/>
    <n v="2"/>
    <x v="23"/>
    <x v="0"/>
    <x v="1"/>
    <s v="Weekend"/>
    <s v="Evening"/>
    <n v="1"/>
    <s v="Clear"/>
    <n v="0.24"/>
    <n v="0.28789999999999999"/>
    <n v="-4.7899999999999998E-2"/>
    <x v="55"/>
    <x v="0"/>
    <n v="4"/>
    <n v="26"/>
    <n v="30"/>
    <n v="3.4011973816621555"/>
  </r>
  <r>
    <n v="830"/>
    <d v="2011-02-07T00:00:00"/>
    <n v="2011"/>
    <s v="Feb"/>
    <s v="Q1"/>
    <x v="0"/>
    <n v="0"/>
    <n v="2"/>
    <x v="0"/>
    <x v="0"/>
    <x v="2"/>
    <s v="Weekday"/>
    <s v="Night"/>
    <n v="1"/>
    <s v="Clear"/>
    <n v="0.24"/>
    <n v="0.28789999999999999"/>
    <n v="-4.7899999999999998E-2"/>
    <x v="55"/>
    <x v="0"/>
    <n v="1"/>
    <n v="14"/>
    <n v="15"/>
    <n v="2.7080502011022101"/>
  </r>
  <r>
    <n v="831"/>
    <d v="2011-02-07T00:00:00"/>
    <n v="2011"/>
    <s v="Feb"/>
    <s v="Q1"/>
    <x v="0"/>
    <n v="0"/>
    <n v="2"/>
    <x v="1"/>
    <x v="0"/>
    <x v="2"/>
    <s v="Weekday"/>
    <s v="Night"/>
    <n v="1"/>
    <s v="Clear"/>
    <n v="0.22"/>
    <n v="0.2727"/>
    <n v="-5.2699999999999997E-2"/>
    <x v="2"/>
    <x v="0"/>
    <n v="1"/>
    <n v="4"/>
    <n v="5"/>
    <n v="1.6094379124341003"/>
  </r>
  <r>
    <n v="832"/>
    <d v="2011-02-07T00:00:00"/>
    <n v="2011"/>
    <s v="Feb"/>
    <s v="Q1"/>
    <x v="0"/>
    <n v="0"/>
    <n v="2"/>
    <x v="2"/>
    <x v="0"/>
    <x v="2"/>
    <s v="Weekday"/>
    <s v="Night"/>
    <n v="1"/>
    <s v="Clear"/>
    <n v="0.2"/>
    <n v="0.2576"/>
    <n v="-5.7599999999999985E-2"/>
    <x v="1"/>
    <x v="0"/>
    <n v="0"/>
    <n v="3"/>
    <n v="3"/>
    <n v="1.0986122886681098"/>
  </r>
  <r>
    <n v="833"/>
    <d v="2011-02-07T00:00:00"/>
    <n v="2011"/>
    <s v="Feb"/>
    <s v="Q1"/>
    <x v="0"/>
    <n v="0"/>
    <n v="2"/>
    <x v="3"/>
    <x v="0"/>
    <x v="2"/>
    <s v="Weekday"/>
    <s v="Night"/>
    <n v="1"/>
    <s v="Clear"/>
    <n v="0.2"/>
    <n v="0.2576"/>
    <n v="-5.7599999999999985E-2"/>
    <x v="3"/>
    <x v="0"/>
    <n v="0"/>
    <n v="1"/>
    <n v="1"/>
    <n v="0"/>
  </r>
  <r>
    <n v="834"/>
    <d v="2011-02-07T00:00:00"/>
    <n v="2011"/>
    <s v="Feb"/>
    <s v="Q1"/>
    <x v="0"/>
    <n v="0"/>
    <n v="2"/>
    <x v="4"/>
    <x v="0"/>
    <x v="2"/>
    <s v="Weekday"/>
    <s v="Night"/>
    <n v="1"/>
    <s v="Clear"/>
    <n v="0.2"/>
    <n v="0.2576"/>
    <n v="-5.7599999999999985E-2"/>
    <x v="3"/>
    <x v="0"/>
    <n v="1"/>
    <n v="1"/>
    <n v="2"/>
    <n v="0.69314718055994529"/>
  </r>
  <r>
    <n v="835"/>
    <d v="2011-02-07T00:00:00"/>
    <n v="2011"/>
    <s v="Feb"/>
    <s v="Q1"/>
    <x v="0"/>
    <n v="0"/>
    <n v="2"/>
    <x v="5"/>
    <x v="0"/>
    <x v="2"/>
    <s v="Weekday"/>
    <s v="Night"/>
    <n v="1"/>
    <s v="Clear"/>
    <n v="0.2"/>
    <n v="0.2576"/>
    <n v="-5.7599999999999985E-2"/>
    <x v="3"/>
    <x v="0"/>
    <n v="1"/>
    <n v="9"/>
    <n v="10"/>
    <n v="2.3025850929940459"/>
  </r>
  <r>
    <n v="836"/>
    <d v="2011-02-07T00:00:00"/>
    <n v="2011"/>
    <s v="Feb"/>
    <s v="Q1"/>
    <x v="0"/>
    <n v="0"/>
    <n v="2"/>
    <x v="6"/>
    <x v="0"/>
    <x v="2"/>
    <s v="Weekday"/>
    <s v="Morning"/>
    <n v="1"/>
    <s v="Clear"/>
    <n v="0.18"/>
    <n v="0.2424"/>
    <n v="-6.2400000000000011E-2"/>
    <x v="43"/>
    <x v="0"/>
    <n v="1"/>
    <n v="29"/>
    <n v="30"/>
    <n v="3.4011973816621555"/>
  </r>
  <r>
    <n v="837"/>
    <d v="2011-02-07T00:00:00"/>
    <n v="2011"/>
    <s v="Feb"/>
    <s v="Q1"/>
    <x v="0"/>
    <n v="0"/>
    <n v="2"/>
    <x v="7"/>
    <x v="0"/>
    <x v="2"/>
    <s v="Weekday"/>
    <s v="Morning"/>
    <n v="1"/>
    <s v="Clear"/>
    <n v="0.18"/>
    <n v="0.2424"/>
    <n v="-6.2400000000000011E-2"/>
    <x v="3"/>
    <x v="0"/>
    <n v="6"/>
    <n v="89"/>
    <n v="95"/>
    <n v="4.5538768916005408"/>
  </r>
  <r>
    <n v="838"/>
    <d v="2011-02-07T00:00:00"/>
    <n v="2011"/>
    <s v="Feb"/>
    <s v="Q1"/>
    <x v="0"/>
    <n v="0"/>
    <n v="2"/>
    <x v="8"/>
    <x v="0"/>
    <x v="2"/>
    <s v="Weekday"/>
    <s v="Morning"/>
    <n v="2"/>
    <s v="Cloudy"/>
    <n v="0.16"/>
    <n v="0.2273"/>
    <n v="-6.7299999999999999E-2"/>
    <x v="11"/>
    <x v="0"/>
    <n v="7"/>
    <n v="223"/>
    <n v="230"/>
    <n v="5.4380793089231956"/>
  </r>
  <r>
    <n v="839"/>
    <d v="2011-02-07T00:00:00"/>
    <n v="2011"/>
    <s v="Feb"/>
    <s v="Q1"/>
    <x v="0"/>
    <n v="0"/>
    <n v="2"/>
    <x v="9"/>
    <x v="0"/>
    <x v="2"/>
    <s v="Weekday"/>
    <s v="Morning"/>
    <n v="1"/>
    <s v="Clear"/>
    <n v="0.22"/>
    <n v="0.2727"/>
    <n v="-5.2699999999999997E-2"/>
    <x v="1"/>
    <x v="0"/>
    <n v="3"/>
    <n v="115"/>
    <n v="118"/>
    <n v="4.7706846244656651"/>
  </r>
  <r>
    <n v="840"/>
    <d v="2011-02-07T00:00:00"/>
    <n v="2011"/>
    <s v="Feb"/>
    <s v="Q1"/>
    <x v="0"/>
    <n v="0"/>
    <n v="2"/>
    <x v="10"/>
    <x v="0"/>
    <x v="2"/>
    <s v="Weekday"/>
    <s v="Morning"/>
    <n v="1"/>
    <s v="Clear"/>
    <n v="0.24"/>
    <n v="0.2576"/>
    <n v="-1.7600000000000005E-2"/>
    <x v="2"/>
    <x v="14"/>
    <n v="6"/>
    <n v="49"/>
    <n v="55"/>
    <n v="4.0073331852324712"/>
  </r>
  <r>
    <n v="841"/>
    <d v="2011-02-07T00:00:00"/>
    <n v="2011"/>
    <s v="Feb"/>
    <s v="Q1"/>
    <x v="0"/>
    <n v="0"/>
    <n v="2"/>
    <x v="11"/>
    <x v="0"/>
    <x v="2"/>
    <s v="Weekday"/>
    <s v="Morning"/>
    <n v="1"/>
    <s v="Clear"/>
    <n v="0.3"/>
    <n v="0.31819999999999998"/>
    <n v="-1.8199999999999994E-2"/>
    <x v="55"/>
    <x v="1"/>
    <n v="11"/>
    <n v="36"/>
    <n v="47"/>
    <n v="3.8501476017100584"/>
  </r>
  <r>
    <n v="842"/>
    <d v="2011-02-07T00:00:00"/>
    <n v="2011"/>
    <s v="Feb"/>
    <s v="Q1"/>
    <x v="0"/>
    <n v="0"/>
    <n v="2"/>
    <x v="12"/>
    <x v="0"/>
    <x v="2"/>
    <s v="Weekday"/>
    <s v="Afternoon"/>
    <n v="2"/>
    <s v="Cloudy"/>
    <n v="0.32"/>
    <n v="0.34849999999999998"/>
    <n v="-2.849999999999997E-2"/>
    <x v="51"/>
    <x v="0"/>
    <n v="7"/>
    <n v="59"/>
    <n v="66"/>
    <n v="4.1896547420264252"/>
  </r>
  <r>
    <n v="843"/>
    <d v="2011-02-07T00:00:00"/>
    <n v="2011"/>
    <s v="Feb"/>
    <s v="Q1"/>
    <x v="0"/>
    <n v="0"/>
    <n v="2"/>
    <x v="13"/>
    <x v="0"/>
    <x v="2"/>
    <s v="Weekday"/>
    <s v="Afternoon"/>
    <n v="2"/>
    <s v="Cloudy"/>
    <n v="0.36"/>
    <n v="0.36359999999999998"/>
    <n v="-3.5999999999999921E-3"/>
    <x v="14"/>
    <x v="1"/>
    <n v="10"/>
    <n v="54"/>
    <n v="64"/>
    <n v="4.1588830833596715"/>
  </r>
  <r>
    <n v="844"/>
    <d v="2011-02-07T00:00:00"/>
    <n v="2011"/>
    <s v="Feb"/>
    <s v="Q1"/>
    <x v="0"/>
    <n v="0"/>
    <n v="2"/>
    <x v="14"/>
    <x v="0"/>
    <x v="2"/>
    <s v="Weekday"/>
    <s v="Afternoon"/>
    <n v="2"/>
    <s v="Cloudy"/>
    <n v="0.36"/>
    <n v="0.36359999999999998"/>
    <n v="-3.5999999999999921E-3"/>
    <x v="14"/>
    <x v="1"/>
    <n v="8"/>
    <n v="52"/>
    <n v="60"/>
    <n v="4.0943445622221004"/>
  </r>
  <r>
    <n v="845"/>
    <d v="2011-02-07T00:00:00"/>
    <n v="2011"/>
    <s v="Feb"/>
    <s v="Q1"/>
    <x v="0"/>
    <n v="0"/>
    <n v="2"/>
    <x v="15"/>
    <x v="0"/>
    <x v="2"/>
    <s v="Weekday"/>
    <s v="Afternoon"/>
    <n v="2"/>
    <s v="Cloudy"/>
    <n v="0.38"/>
    <n v="0.39389999999999997"/>
    <n v="-1.3899999999999968E-2"/>
    <x v="47"/>
    <x v="1"/>
    <n v="4"/>
    <n v="46"/>
    <n v="50"/>
    <n v="3.912023005428146"/>
  </r>
  <r>
    <n v="846"/>
    <d v="2011-02-07T00:00:00"/>
    <n v="2011"/>
    <s v="Feb"/>
    <s v="Q1"/>
    <x v="0"/>
    <n v="0"/>
    <n v="2"/>
    <x v="16"/>
    <x v="0"/>
    <x v="2"/>
    <s v="Weekday"/>
    <s v="Afternoon"/>
    <n v="2"/>
    <s v="Cloudy"/>
    <n v="0.36"/>
    <n v="0.34849999999999998"/>
    <n v="1.150000000000001E-2"/>
    <x v="14"/>
    <x v="7"/>
    <n v="16"/>
    <n v="98"/>
    <n v="114"/>
    <n v="4.7361984483944957"/>
  </r>
  <r>
    <n v="847"/>
    <d v="2011-02-07T00:00:00"/>
    <n v="2011"/>
    <s v="Feb"/>
    <s v="Q1"/>
    <x v="0"/>
    <n v="0"/>
    <n v="2"/>
    <x v="17"/>
    <x v="0"/>
    <x v="2"/>
    <s v="Weekday"/>
    <s v="Afternoon"/>
    <n v="2"/>
    <s v="Cloudy"/>
    <n v="0.32"/>
    <n v="0.31819999999999998"/>
    <n v="1.8000000000000238E-3"/>
    <x v="56"/>
    <x v="8"/>
    <n v="9"/>
    <n v="207"/>
    <n v="216"/>
    <n v="5.3752784076841653"/>
  </r>
  <r>
    <n v="848"/>
    <d v="2011-02-07T00:00:00"/>
    <n v="2011"/>
    <s v="Feb"/>
    <s v="Q1"/>
    <x v="0"/>
    <n v="0"/>
    <n v="2"/>
    <x v="18"/>
    <x v="0"/>
    <x v="2"/>
    <s v="Weekday"/>
    <s v="Evening"/>
    <n v="2"/>
    <s v="Cloudy"/>
    <n v="0.34"/>
    <n v="0.33329999999999999"/>
    <n v="6.7000000000000393E-3"/>
    <x v="13"/>
    <x v="7"/>
    <n v="5"/>
    <n v="170"/>
    <n v="175"/>
    <n v="5.1647859739235145"/>
  </r>
  <r>
    <n v="849"/>
    <d v="2011-02-07T00:00:00"/>
    <n v="2011"/>
    <s v="Feb"/>
    <s v="Q1"/>
    <x v="0"/>
    <n v="0"/>
    <n v="2"/>
    <x v="19"/>
    <x v="0"/>
    <x v="2"/>
    <s v="Weekday"/>
    <s v="Evening"/>
    <n v="2"/>
    <s v="Cloudy"/>
    <n v="0.32"/>
    <n v="0.34849999999999998"/>
    <n v="-2.849999999999997E-2"/>
    <x v="56"/>
    <x v="0"/>
    <n v="5"/>
    <n v="123"/>
    <n v="128"/>
    <n v="4.8520302639196169"/>
  </r>
  <r>
    <n v="850"/>
    <d v="2011-02-07T00:00:00"/>
    <n v="2011"/>
    <s v="Feb"/>
    <s v="Q1"/>
    <x v="0"/>
    <n v="0"/>
    <n v="2"/>
    <x v="20"/>
    <x v="0"/>
    <x v="2"/>
    <s v="Weekday"/>
    <s v="Evening"/>
    <n v="2"/>
    <s v="Cloudy"/>
    <n v="0.32"/>
    <n v="0.33329999999999999"/>
    <n v="-1.3299999999999979E-2"/>
    <x v="56"/>
    <x v="14"/>
    <n v="6"/>
    <n v="82"/>
    <n v="88"/>
    <n v="4.4773368144782069"/>
  </r>
  <r>
    <n v="851"/>
    <d v="2011-02-07T00:00:00"/>
    <n v="2011"/>
    <s v="Feb"/>
    <s v="Q1"/>
    <x v="0"/>
    <n v="0"/>
    <n v="2"/>
    <x v="21"/>
    <x v="0"/>
    <x v="2"/>
    <s v="Weekday"/>
    <s v="Evening"/>
    <n v="1"/>
    <s v="Clear"/>
    <n v="0.32"/>
    <n v="0.34849999999999998"/>
    <n v="-2.849999999999997E-2"/>
    <x v="56"/>
    <x v="0"/>
    <n v="3"/>
    <n v="75"/>
    <n v="78"/>
    <n v="4.3567088266895917"/>
  </r>
  <r>
    <n v="852"/>
    <d v="2011-02-07T00:00:00"/>
    <n v="2011"/>
    <s v="Feb"/>
    <s v="Q1"/>
    <x v="0"/>
    <n v="0"/>
    <n v="2"/>
    <x v="22"/>
    <x v="0"/>
    <x v="2"/>
    <s v="Weekday"/>
    <s v="Evening"/>
    <n v="1"/>
    <s v="Clear"/>
    <n v="0.28000000000000003"/>
    <n v="0.30299999999999999"/>
    <n v="-2.2999999999999965E-2"/>
    <x v="0"/>
    <x v="1"/>
    <n v="3"/>
    <n v="34"/>
    <n v="37"/>
    <n v="3.6109179126442243"/>
  </r>
  <r>
    <n v="853"/>
    <d v="2011-02-07T00:00:00"/>
    <n v="2011"/>
    <s v="Feb"/>
    <s v="Q1"/>
    <x v="0"/>
    <n v="0"/>
    <n v="2"/>
    <x v="23"/>
    <x v="0"/>
    <x v="2"/>
    <s v="Weekday"/>
    <s v="Evening"/>
    <n v="2"/>
    <s v="Cloudy"/>
    <n v="0.3"/>
    <n v="0.33329999999999999"/>
    <n v="-3.3299999999999996E-2"/>
    <x v="0"/>
    <x v="0"/>
    <n v="6"/>
    <n v="19"/>
    <n v="25"/>
    <n v="3.2188758248682006"/>
  </r>
  <r>
    <n v="854"/>
    <d v="2011-02-08T00:00:00"/>
    <n v="2011"/>
    <s v="Feb"/>
    <s v="Q1"/>
    <x v="0"/>
    <n v="0"/>
    <n v="2"/>
    <x v="0"/>
    <x v="0"/>
    <x v="3"/>
    <s v="Weekday"/>
    <s v="Night"/>
    <n v="2"/>
    <s v="Cloudy"/>
    <n v="0.28000000000000003"/>
    <n v="0.31819999999999998"/>
    <n v="-3.8199999999999956E-2"/>
    <x v="9"/>
    <x v="0"/>
    <n v="4"/>
    <n v="6"/>
    <n v="10"/>
    <n v="2.3025850929940459"/>
  </r>
  <r>
    <n v="855"/>
    <d v="2011-02-08T00:00:00"/>
    <n v="2011"/>
    <s v="Feb"/>
    <s v="Q1"/>
    <x v="0"/>
    <n v="0"/>
    <n v="2"/>
    <x v="1"/>
    <x v="0"/>
    <x v="3"/>
    <s v="Weekday"/>
    <s v="Night"/>
    <n v="2"/>
    <s v="Cloudy"/>
    <n v="0.28000000000000003"/>
    <n v="0.31819999999999998"/>
    <n v="-3.8199999999999956E-2"/>
    <x v="9"/>
    <x v="0"/>
    <n v="0"/>
    <n v="4"/>
    <n v="4"/>
    <n v="1.3862943611198906"/>
  </r>
  <r>
    <n v="856"/>
    <d v="2011-02-08T00:00:00"/>
    <n v="2011"/>
    <s v="Feb"/>
    <s v="Q1"/>
    <x v="0"/>
    <n v="0"/>
    <n v="2"/>
    <x v="2"/>
    <x v="0"/>
    <x v="3"/>
    <s v="Weekday"/>
    <s v="Night"/>
    <n v="2"/>
    <s v="Cloudy"/>
    <n v="0.26"/>
    <n v="0.2727"/>
    <n v="-1.2699999999999989E-2"/>
    <x v="43"/>
    <x v="14"/>
    <n v="1"/>
    <n v="1"/>
    <n v="2"/>
    <n v="0.69314718055994529"/>
  </r>
  <r>
    <n v="857"/>
    <d v="2011-02-08T00:00:00"/>
    <n v="2011"/>
    <s v="Feb"/>
    <s v="Q1"/>
    <x v="0"/>
    <n v="0"/>
    <n v="2"/>
    <x v="3"/>
    <x v="0"/>
    <x v="3"/>
    <s v="Weekday"/>
    <s v="Night"/>
    <n v="3"/>
    <s v="Rainy"/>
    <n v="0.28000000000000003"/>
    <n v="0.2727"/>
    <n v="7.3000000000000287E-3"/>
    <x v="43"/>
    <x v="8"/>
    <n v="0"/>
    <n v="1"/>
    <n v="1"/>
    <n v="0"/>
  </r>
  <r>
    <n v="858"/>
    <d v="2011-02-08T00:00:00"/>
    <n v="2011"/>
    <s v="Feb"/>
    <s v="Q1"/>
    <x v="0"/>
    <n v="0"/>
    <n v="2"/>
    <x v="4"/>
    <x v="0"/>
    <x v="3"/>
    <s v="Weekday"/>
    <s v="Night"/>
    <n v="1"/>
    <s v="Clear"/>
    <n v="0.26"/>
    <n v="0.2576"/>
    <n v="2.4000000000000132E-3"/>
    <x v="43"/>
    <x v="8"/>
    <n v="0"/>
    <n v="3"/>
    <n v="3"/>
    <n v="1.0986122886681098"/>
  </r>
  <r>
    <n v="859"/>
    <d v="2011-02-08T00:00:00"/>
    <n v="2011"/>
    <s v="Feb"/>
    <s v="Q1"/>
    <x v="0"/>
    <n v="0"/>
    <n v="2"/>
    <x v="5"/>
    <x v="0"/>
    <x v="3"/>
    <s v="Weekday"/>
    <s v="Night"/>
    <n v="1"/>
    <s v="Clear"/>
    <n v="0.26"/>
    <n v="0.2273"/>
    <n v="3.2700000000000007E-2"/>
    <x v="0"/>
    <x v="9"/>
    <n v="0"/>
    <n v="2"/>
    <n v="2"/>
    <n v="0.69314718055994529"/>
  </r>
  <r>
    <n v="860"/>
    <d v="2011-02-08T00:00:00"/>
    <n v="2011"/>
    <s v="Feb"/>
    <s v="Q1"/>
    <x v="0"/>
    <n v="0"/>
    <n v="2"/>
    <x v="6"/>
    <x v="0"/>
    <x v="3"/>
    <s v="Weekday"/>
    <s v="Morning"/>
    <n v="1"/>
    <s v="Clear"/>
    <n v="0.26"/>
    <n v="0.2273"/>
    <n v="3.2700000000000007E-2"/>
    <x v="56"/>
    <x v="9"/>
    <n v="0"/>
    <n v="39"/>
    <n v="39"/>
    <n v="3.6635616461296463"/>
  </r>
  <r>
    <n v="861"/>
    <d v="2011-02-08T00:00:00"/>
    <n v="2011"/>
    <s v="Feb"/>
    <s v="Q1"/>
    <x v="0"/>
    <n v="0"/>
    <n v="2"/>
    <x v="7"/>
    <x v="0"/>
    <x v="3"/>
    <s v="Weekday"/>
    <s v="Morning"/>
    <n v="1"/>
    <s v="Clear"/>
    <n v="0.24"/>
    <n v="0.19700000000000001"/>
    <n v="4.2999999999999983E-2"/>
    <x v="55"/>
    <x v="12"/>
    <n v="3"/>
    <n v="97"/>
    <n v="100"/>
    <n v="4.6051701859880918"/>
  </r>
  <r>
    <n v="862"/>
    <d v="2011-02-08T00:00:00"/>
    <n v="2011"/>
    <s v="Feb"/>
    <s v="Q1"/>
    <x v="0"/>
    <n v="0"/>
    <n v="2"/>
    <x v="8"/>
    <x v="0"/>
    <x v="3"/>
    <s v="Weekday"/>
    <s v="Morning"/>
    <n v="1"/>
    <s v="Clear"/>
    <n v="0.24"/>
    <n v="0.19700000000000001"/>
    <n v="4.2999999999999983E-2"/>
    <x v="34"/>
    <x v="15"/>
    <n v="7"/>
    <n v="236"/>
    <n v="243"/>
    <n v="5.4930614433405482"/>
  </r>
  <r>
    <n v="863"/>
    <d v="2011-02-08T00:00:00"/>
    <n v="2011"/>
    <s v="Feb"/>
    <s v="Q1"/>
    <x v="0"/>
    <n v="0"/>
    <n v="2"/>
    <x v="9"/>
    <x v="0"/>
    <x v="3"/>
    <s v="Weekday"/>
    <s v="Morning"/>
    <n v="1"/>
    <s v="Clear"/>
    <n v="0.24"/>
    <n v="0.19700000000000001"/>
    <n v="4.2999999999999983E-2"/>
    <x v="35"/>
    <x v="15"/>
    <n v="7"/>
    <n v="128"/>
    <n v="135"/>
    <n v="4.9052747784384296"/>
  </r>
  <r>
    <n v="864"/>
    <d v="2011-02-08T00:00:00"/>
    <n v="2011"/>
    <s v="Feb"/>
    <s v="Q1"/>
    <x v="0"/>
    <n v="0"/>
    <n v="2"/>
    <x v="10"/>
    <x v="0"/>
    <x v="3"/>
    <s v="Weekday"/>
    <s v="Morning"/>
    <n v="1"/>
    <s v="Clear"/>
    <n v="0.22"/>
    <n v="0.18179999999999999"/>
    <n v="3.8200000000000012E-2"/>
    <x v="19"/>
    <x v="16"/>
    <n v="4"/>
    <n v="44"/>
    <n v="48"/>
    <n v="3.8712010109078911"/>
  </r>
  <r>
    <n v="865"/>
    <d v="2011-02-08T00:00:00"/>
    <n v="2011"/>
    <s v="Feb"/>
    <s v="Q1"/>
    <x v="0"/>
    <n v="0"/>
    <n v="2"/>
    <x v="11"/>
    <x v="0"/>
    <x v="3"/>
    <s v="Weekday"/>
    <s v="Morning"/>
    <n v="1"/>
    <s v="Clear"/>
    <n v="0.22"/>
    <n v="0.18179999999999999"/>
    <n v="3.8200000000000012E-2"/>
    <x v="19"/>
    <x v="17"/>
    <n v="1"/>
    <n v="49"/>
    <n v="50"/>
    <n v="3.912023005428146"/>
  </r>
  <r>
    <n v="866"/>
    <d v="2011-02-08T00:00:00"/>
    <n v="2011"/>
    <s v="Feb"/>
    <s v="Q1"/>
    <x v="0"/>
    <n v="0"/>
    <n v="2"/>
    <x v="12"/>
    <x v="0"/>
    <x v="3"/>
    <s v="Weekday"/>
    <s v="Afternoon"/>
    <n v="1"/>
    <s v="Clear"/>
    <n v="0.24"/>
    <n v="0.19700000000000001"/>
    <n v="4.2999999999999983E-2"/>
    <x v="41"/>
    <x v="15"/>
    <n v="2"/>
    <n v="63"/>
    <n v="65"/>
    <n v="4.1743872698956368"/>
  </r>
  <r>
    <n v="867"/>
    <d v="2011-02-08T00:00:00"/>
    <n v="2011"/>
    <s v="Feb"/>
    <s v="Q1"/>
    <x v="0"/>
    <n v="0"/>
    <n v="2"/>
    <x v="13"/>
    <x v="0"/>
    <x v="3"/>
    <s v="Weekday"/>
    <s v="Afternoon"/>
    <n v="2"/>
    <s v="Cloudy"/>
    <n v="0.24"/>
    <n v="0.19700000000000001"/>
    <n v="4.2999999999999983E-2"/>
    <x v="25"/>
    <x v="10"/>
    <n v="2"/>
    <n v="48"/>
    <n v="50"/>
    <n v="3.912023005428146"/>
  </r>
  <r>
    <n v="868"/>
    <d v="2011-02-08T00:00:00"/>
    <n v="2011"/>
    <s v="Feb"/>
    <s v="Q1"/>
    <x v="0"/>
    <n v="0"/>
    <n v="2"/>
    <x v="14"/>
    <x v="0"/>
    <x v="3"/>
    <s v="Weekday"/>
    <s v="Afternoon"/>
    <n v="1"/>
    <s v="Clear"/>
    <n v="0.22"/>
    <n v="0.19700000000000001"/>
    <n v="2.2999999999999993E-2"/>
    <x v="38"/>
    <x v="12"/>
    <n v="3"/>
    <n v="61"/>
    <n v="64"/>
    <n v="4.1588830833596715"/>
  </r>
  <r>
    <n v="869"/>
    <d v="2011-02-08T00:00:00"/>
    <n v="2011"/>
    <s v="Feb"/>
    <s v="Q1"/>
    <x v="0"/>
    <n v="0"/>
    <n v="2"/>
    <x v="15"/>
    <x v="0"/>
    <x v="3"/>
    <s v="Weekday"/>
    <s v="Afternoon"/>
    <n v="1"/>
    <s v="Clear"/>
    <n v="0.22"/>
    <n v="0.19700000000000001"/>
    <n v="2.2999999999999993E-2"/>
    <x v="23"/>
    <x v="13"/>
    <n v="6"/>
    <n v="45"/>
    <n v="51"/>
    <n v="3.9318256327243257"/>
  </r>
  <r>
    <n v="870"/>
    <d v="2011-02-08T00:00:00"/>
    <n v="2011"/>
    <s v="Feb"/>
    <s v="Q1"/>
    <x v="0"/>
    <n v="0"/>
    <n v="2"/>
    <x v="16"/>
    <x v="0"/>
    <x v="3"/>
    <s v="Weekday"/>
    <s v="Afternoon"/>
    <n v="1"/>
    <s v="Clear"/>
    <n v="0.22"/>
    <n v="0.18179999999999999"/>
    <n v="3.8200000000000012E-2"/>
    <x v="23"/>
    <x v="18"/>
    <n v="4"/>
    <n v="79"/>
    <n v="83"/>
    <n v="4.4188406077965983"/>
  </r>
  <r>
    <n v="871"/>
    <d v="2011-02-08T00:00:00"/>
    <n v="2011"/>
    <s v="Feb"/>
    <s v="Q1"/>
    <x v="0"/>
    <n v="0"/>
    <n v="2"/>
    <x v="17"/>
    <x v="0"/>
    <x v="3"/>
    <s v="Weekday"/>
    <s v="Afternoon"/>
    <n v="1"/>
    <s v="Clear"/>
    <n v="0.22"/>
    <n v="0.18179999999999999"/>
    <n v="3.8200000000000012E-2"/>
    <x v="25"/>
    <x v="19"/>
    <n v="4"/>
    <n v="172"/>
    <n v="176"/>
    <n v="5.1704839950381514"/>
  </r>
  <r>
    <n v="872"/>
    <d v="2011-02-08T00:00:00"/>
    <n v="2011"/>
    <s v="Feb"/>
    <s v="Q1"/>
    <x v="0"/>
    <n v="0"/>
    <n v="2"/>
    <x v="18"/>
    <x v="0"/>
    <x v="3"/>
    <s v="Weekday"/>
    <s v="Evening"/>
    <n v="1"/>
    <s v="Clear"/>
    <n v="0.2"/>
    <n v="0.18179999999999999"/>
    <n v="1.8200000000000022E-2"/>
    <x v="25"/>
    <x v="13"/>
    <n v="1"/>
    <n v="151"/>
    <n v="152"/>
    <n v="5.0238805208462765"/>
  </r>
  <r>
    <n v="873"/>
    <d v="2011-02-08T00:00:00"/>
    <n v="2011"/>
    <s v="Feb"/>
    <s v="Q1"/>
    <x v="0"/>
    <n v="0"/>
    <n v="2"/>
    <x v="19"/>
    <x v="0"/>
    <x v="3"/>
    <s v="Weekday"/>
    <s v="Evening"/>
    <n v="1"/>
    <s v="Clear"/>
    <n v="0.16"/>
    <n v="0.1212"/>
    <n v="3.8800000000000001E-2"/>
    <x v="22"/>
    <x v="17"/>
    <n v="1"/>
    <n v="100"/>
    <n v="101"/>
    <n v="4.6151205168412597"/>
  </r>
  <r>
    <n v="874"/>
    <d v="2011-02-08T00:00:00"/>
    <n v="2011"/>
    <s v="Feb"/>
    <s v="Q1"/>
    <x v="0"/>
    <n v="0"/>
    <n v="2"/>
    <x v="20"/>
    <x v="0"/>
    <x v="3"/>
    <s v="Weekday"/>
    <s v="Evening"/>
    <n v="1"/>
    <s v="Clear"/>
    <n v="0.16"/>
    <n v="0.13639999999999999"/>
    <n v="2.360000000000001E-2"/>
    <x v="22"/>
    <x v="9"/>
    <n v="3"/>
    <n v="53"/>
    <n v="56"/>
    <n v="4.0253516907351496"/>
  </r>
  <r>
    <n v="875"/>
    <d v="2011-02-08T00:00:00"/>
    <n v="2011"/>
    <s v="Feb"/>
    <s v="Q1"/>
    <x v="0"/>
    <n v="0"/>
    <n v="2"/>
    <x v="21"/>
    <x v="0"/>
    <x v="3"/>
    <s v="Weekday"/>
    <s v="Evening"/>
    <n v="1"/>
    <s v="Clear"/>
    <n v="0.14000000000000001"/>
    <n v="0.1061"/>
    <n v="3.3900000000000013E-2"/>
    <x v="39"/>
    <x v="17"/>
    <n v="8"/>
    <n v="46"/>
    <n v="54"/>
    <n v="3.9889840465642745"/>
  </r>
  <r>
    <n v="876"/>
    <d v="2011-02-08T00:00:00"/>
    <n v="2011"/>
    <s v="Feb"/>
    <s v="Q1"/>
    <x v="0"/>
    <n v="0"/>
    <n v="2"/>
    <x v="22"/>
    <x v="0"/>
    <x v="3"/>
    <s v="Weekday"/>
    <s v="Evening"/>
    <n v="1"/>
    <s v="Clear"/>
    <n v="0.12"/>
    <n v="0.1061"/>
    <n v="1.3899999999999996E-2"/>
    <x v="39"/>
    <x v="11"/>
    <n v="0"/>
    <n v="29"/>
    <n v="29"/>
    <n v="3.3672958299864741"/>
  </r>
  <r>
    <n v="877"/>
    <d v="2011-02-08T00:00:00"/>
    <n v="2011"/>
    <s v="Feb"/>
    <s v="Q1"/>
    <x v="0"/>
    <n v="0"/>
    <n v="2"/>
    <x v="23"/>
    <x v="0"/>
    <x v="3"/>
    <s v="Weekday"/>
    <s v="Evening"/>
    <n v="1"/>
    <s v="Clear"/>
    <n v="0.12"/>
    <n v="0.1061"/>
    <n v="1.3899999999999996E-2"/>
    <x v="39"/>
    <x v="9"/>
    <n v="3"/>
    <n v="9"/>
    <n v="12"/>
    <n v="2.4849066497880004"/>
  </r>
  <r>
    <n v="878"/>
    <d v="2011-02-09T00:00:00"/>
    <n v="2011"/>
    <s v="Feb"/>
    <s v="Q1"/>
    <x v="0"/>
    <n v="0"/>
    <n v="2"/>
    <x v="0"/>
    <x v="0"/>
    <x v="4"/>
    <s v="Weekday"/>
    <s v="Night"/>
    <n v="1"/>
    <s v="Clear"/>
    <n v="0.1"/>
    <n v="7.5800000000000006E-2"/>
    <n v="2.4199999999999999E-2"/>
    <x v="42"/>
    <x v="11"/>
    <n v="0"/>
    <n v="17"/>
    <n v="17"/>
    <n v="2.8332133440562162"/>
  </r>
  <r>
    <n v="879"/>
    <d v="2011-02-09T00:00:00"/>
    <n v="2011"/>
    <s v="Feb"/>
    <s v="Q1"/>
    <x v="0"/>
    <n v="0"/>
    <n v="2"/>
    <x v="1"/>
    <x v="0"/>
    <x v="4"/>
    <s v="Weekday"/>
    <s v="Night"/>
    <n v="1"/>
    <s v="Clear"/>
    <n v="0.1"/>
    <n v="0.1061"/>
    <n v="-6.0999999999999943E-3"/>
    <x v="42"/>
    <x v="6"/>
    <n v="0"/>
    <n v="7"/>
    <n v="7"/>
    <n v="1.9459101490553132"/>
  </r>
  <r>
    <n v="880"/>
    <d v="2011-02-09T00:00:00"/>
    <n v="2011"/>
    <s v="Feb"/>
    <s v="Q1"/>
    <x v="0"/>
    <n v="0"/>
    <n v="2"/>
    <x v="2"/>
    <x v="0"/>
    <x v="4"/>
    <s v="Weekday"/>
    <s v="Night"/>
    <n v="1"/>
    <s v="Clear"/>
    <n v="0.08"/>
    <n v="7.5800000000000006E-2"/>
    <n v="4.1999999999999954E-3"/>
    <x v="41"/>
    <x v="3"/>
    <n v="1"/>
    <n v="2"/>
    <n v="3"/>
    <n v="1.0986122886681098"/>
  </r>
  <r>
    <n v="881"/>
    <d v="2011-02-09T00:00:00"/>
    <n v="2011"/>
    <s v="Feb"/>
    <s v="Q1"/>
    <x v="0"/>
    <n v="0"/>
    <n v="2"/>
    <x v="3"/>
    <x v="0"/>
    <x v="4"/>
    <s v="Weekday"/>
    <s v="Night"/>
    <n v="1"/>
    <s v="Clear"/>
    <n v="0.06"/>
    <n v="7.5800000000000006E-2"/>
    <n v="-1.5800000000000008E-2"/>
    <x v="49"/>
    <x v="7"/>
    <n v="0"/>
    <n v="2"/>
    <n v="2"/>
    <n v="0.69314718055994529"/>
  </r>
  <r>
    <n v="882"/>
    <d v="2011-02-09T00:00:00"/>
    <n v="2011"/>
    <s v="Feb"/>
    <s v="Q1"/>
    <x v="0"/>
    <n v="0"/>
    <n v="2"/>
    <x v="5"/>
    <x v="0"/>
    <x v="4"/>
    <s v="Weekday"/>
    <s v="Night"/>
    <n v="1"/>
    <s v="Clear"/>
    <n v="0.06"/>
    <n v="0.1061"/>
    <n v="-4.6100000000000002E-2"/>
    <x v="49"/>
    <x v="14"/>
    <n v="0"/>
    <n v="7"/>
    <n v="7"/>
    <n v="1.9459101490553132"/>
  </r>
  <r>
    <n v="883"/>
    <d v="2011-02-09T00:00:00"/>
    <n v="2011"/>
    <s v="Feb"/>
    <s v="Q1"/>
    <x v="0"/>
    <n v="0"/>
    <n v="2"/>
    <x v="6"/>
    <x v="0"/>
    <x v="4"/>
    <s v="Weekday"/>
    <s v="Morning"/>
    <n v="1"/>
    <s v="Clear"/>
    <n v="0.06"/>
    <n v="0.1515"/>
    <n v="-9.1499999999999998E-2"/>
    <x v="49"/>
    <x v="0"/>
    <n v="0"/>
    <n v="43"/>
    <n v="43"/>
    <n v="3.7612001156935624"/>
  </r>
  <r>
    <n v="884"/>
    <d v="2011-02-09T00:00:00"/>
    <n v="2011"/>
    <s v="Feb"/>
    <s v="Q1"/>
    <x v="0"/>
    <n v="0"/>
    <n v="2"/>
    <x v="7"/>
    <x v="0"/>
    <x v="4"/>
    <s v="Weekday"/>
    <s v="Morning"/>
    <n v="1"/>
    <s v="Clear"/>
    <n v="0.06"/>
    <n v="0.1061"/>
    <n v="-4.6100000000000002E-2"/>
    <x v="36"/>
    <x v="14"/>
    <n v="4"/>
    <n v="95"/>
    <n v="99"/>
    <n v="4.5951198501345898"/>
  </r>
  <r>
    <n v="885"/>
    <d v="2011-02-09T00:00:00"/>
    <n v="2011"/>
    <s v="Feb"/>
    <s v="Q1"/>
    <x v="0"/>
    <n v="0"/>
    <n v="2"/>
    <x v="8"/>
    <x v="0"/>
    <x v="4"/>
    <s v="Weekday"/>
    <s v="Morning"/>
    <n v="1"/>
    <s v="Clear"/>
    <n v="0.1"/>
    <n v="0.13639999999999999"/>
    <n v="-3.6399999999999988E-2"/>
    <x v="16"/>
    <x v="0"/>
    <n v="1"/>
    <n v="198"/>
    <n v="199"/>
    <n v="5.2933048247244923"/>
  </r>
  <r>
    <n v="886"/>
    <d v="2011-02-09T00:00:00"/>
    <n v="2011"/>
    <s v="Feb"/>
    <s v="Q1"/>
    <x v="0"/>
    <n v="0"/>
    <n v="2"/>
    <x v="9"/>
    <x v="0"/>
    <x v="4"/>
    <s v="Weekday"/>
    <s v="Morning"/>
    <n v="1"/>
    <s v="Clear"/>
    <n v="0.12"/>
    <n v="0.13639999999999999"/>
    <n v="-1.6399999999999998E-2"/>
    <x v="17"/>
    <x v="8"/>
    <n v="4"/>
    <n v="119"/>
    <n v="123"/>
    <n v="4.8121843553724171"/>
  </r>
  <r>
    <n v="887"/>
    <d v="2011-02-09T00:00:00"/>
    <n v="2011"/>
    <s v="Feb"/>
    <s v="Q1"/>
    <x v="0"/>
    <n v="0"/>
    <n v="2"/>
    <x v="10"/>
    <x v="0"/>
    <x v="4"/>
    <s v="Weekday"/>
    <s v="Morning"/>
    <n v="1"/>
    <s v="Clear"/>
    <n v="0.14000000000000001"/>
    <n v="0.18179999999999999"/>
    <n v="-4.1799999999999976E-2"/>
    <x v="42"/>
    <x v="0"/>
    <n v="8"/>
    <n v="51"/>
    <n v="59"/>
    <n v="4.0775374439057197"/>
  </r>
  <r>
    <n v="888"/>
    <d v="2011-02-09T00:00:00"/>
    <n v="2011"/>
    <s v="Feb"/>
    <s v="Q1"/>
    <x v="0"/>
    <n v="0"/>
    <n v="2"/>
    <x v="11"/>
    <x v="0"/>
    <x v="4"/>
    <s v="Weekday"/>
    <s v="Morning"/>
    <n v="2"/>
    <s v="Cloudy"/>
    <n v="0.14000000000000001"/>
    <n v="0.1515"/>
    <n v="-1.1499999999999982E-2"/>
    <x v="21"/>
    <x v="8"/>
    <n v="1"/>
    <n v="40"/>
    <n v="41"/>
    <n v="3.713572066704308"/>
  </r>
  <r>
    <n v="889"/>
    <d v="2011-02-09T00:00:00"/>
    <n v="2011"/>
    <s v="Feb"/>
    <s v="Q1"/>
    <x v="0"/>
    <n v="0"/>
    <n v="2"/>
    <x v="12"/>
    <x v="0"/>
    <x v="4"/>
    <s v="Weekday"/>
    <s v="Afternoon"/>
    <n v="2"/>
    <s v="Cloudy"/>
    <n v="0.18"/>
    <n v="0.18179999999999999"/>
    <n v="-1.799999999999996E-3"/>
    <x v="22"/>
    <x v="6"/>
    <n v="4"/>
    <n v="57"/>
    <n v="61"/>
    <n v="4.1108738641733114"/>
  </r>
  <r>
    <n v="890"/>
    <d v="2011-02-09T00:00:00"/>
    <n v="2011"/>
    <s v="Feb"/>
    <s v="Q1"/>
    <x v="0"/>
    <n v="0"/>
    <n v="2"/>
    <x v="13"/>
    <x v="0"/>
    <x v="4"/>
    <s v="Weekday"/>
    <s v="Afternoon"/>
    <n v="1"/>
    <s v="Clear"/>
    <n v="0.18"/>
    <n v="0.16669999999999999"/>
    <n v="1.3300000000000006E-2"/>
    <x v="22"/>
    <x v="2"/>
    <n v="2"/>
    <n v="67"/>
    <n v="69"/>
    <n v="4.2341065045972597"/>
  </r>
  <r>
    <n v="891"/>
    <d v="2011-02-09T00:00:00"/>
    <n v="2011"/>
    <s v="Feb"/>
    <s v="Q1"/>
    <x v="0"/>
    <n v="0"/>
    <n v="2"/>
    <x v="14"/>
    <x v="0"/>
    <x v="4"/>
    <s v="Weekday"/>
    <s v="Afternoon"/>
    <n v="1"/>
    <s v="Clear"/>
    <n v="0.2"/>
    <n v="0.18179999999999999"/>
    <n v="1.8200000000000022E-2"/>
    <x v="46"/>
    <x v="4"/>
    <n v="2"/>
    <n v="56"/>
    <n v="58"/>
    <n v="4.0604430105464191"/>
  </r>
  <r>
    <n v="892"/>
    <d v="2011-02-09T00:00:00"/>
    <n v="2011"/>
    <s v="Feb"/>
    <s v="Q1"/>
    <x v="0"/>
    <n v="0"/>
    <n v="2"/>
    <x v="15"/>
    <x v="0"/>
    <x v="4"/>
    <s v="Weekday"/>
    <s v="Afternoon"/>
    <n v="2"/>
    <s v="Cloudy"/>
    <n v="0.2"/>
    <n v="0.18179999999999999"/>
    <n v="1.8200000000000022E-2"/>
    <x v="46"/>
    <x v="3"/>
    <n v="3"/>
    <n v="61"/>
    <n v="64"/>
    <n v="4.1588830833596715"/>
  </r>
  <r>
    <n v="893"/>
    <d v="2011-02-09T00:00:00"/>
    <n v="2011"/>
    <s v="Feb"/>
    <s v="Q1"/>
    <x v="0"/>
    <n v="0"/>
    <n v="2"/>
    <x v="16"/>
    <x v="0"/>
    <x v="4"/>
    <s v="Weekday"/>
    <s v="Afternoon"/>
    <n v="2"/>
    <s v="Cloudy"/>
    <n v="0.2"/>
    <n v="0.19700000000000001"/>
    <n v="3.0000000000000027E-3"/>
    <x v="38"/>
    <x v="2"/>
    <n v="7"/>
    <n v="72"/>
    <n v="79"/>
    <n v="4.3694478524670215"/>
  </r>
  <r>
    <n v="894"/>
    <d v="2011-02-09T00:00:00"/>
    <n v="2011"/>
    <s v="Feb"/>
    <s v="Q1"/>
    <x v="0"/>
    <n v="0"/>
    <n v="2"/>
    <x v="17"/>
    <x v="0"/>
    <x v="4"/>
    <s v="Weekday"/>
    <s v="Afternoon"/>
    <n v="2"/>
    <s v="Cloudy"/>
    <n v="0.2"/>
    <n v="0.19700000000000001"/>
    <n v="3.0000000000000027E-3"/>
    <x v="46"/>
    <x v="2"/>
    <n v="9"/>
    <n v="157"/>
    <n v="166"/>
    <n v="5.1119877883565437"/>
  </r>
  <r>
    <n v="895"/>
    <d v="2011-02-09T00:00:00"/>
    <n v="2011"/>
    <s v="Feb"/>
    <s v="Q1"/>
    <x v="0"/>
    <n v="0"/>
    <n v="2"/>
    <x v="18"/>
    <x v="0"/>
    <x v="4"/>
    <s v="Weekday"/>
    <s v="Evening"/>
    <n v="2"/>
    <s v="Cloudy"/>
    <n v="0.18"/>
    <n v="0.16669999999999999"/>
    <n v="1.3300000000000006E-2"/>
    <x v="19"/>
    <x v="4"/>
    <n v="2"/>
    <n v="168"/>
    <n v="170"/>
    <n v="5.1357984370502621"/>
  </r>
  <r>
    <n v="896"/>
    <d v="2011-02-09T00:00:00"/>
    <n v="2011"/>
    <s v="Feb"/>
    <s v="Q1"/>
    <x v="0"/>
    <n v="0"/>
    <n v="2"/>
    <x v="19"/>
    <x v="0"/>
    <x v="4"/>
    <s v="Weekday"/>
    <s v="Evening"/>
    <n v="3"/>
    <s v="Rainy"/>
    <n v="0.14000000000000001"/>
    <n v="0.1212"/>
    <n v="1.8800000000000011E-2"/>
    <x v="3"/>
    <x v="2"/>
    <n v="1"/>
    <n v="87"/>
    <n v="88"/>
    <n v="4.4773368144782069"/>
  </r>
  <r>
    <n v="897"/>
    <d v="2011-02-09T00:00:00"/>
    <n v="2011"/>
    <s v="Feb"/>
    <s v="Q1"/>
    <x v="0"/>
    <n v="0"/>
    <n v="2"/>
    <x v="20"/>
    <x v="0"/>
    <x v="4"/>
    <s v="Weekday"/>
    <s v="Evening"/>
    <n v="3"/>
    <s v="Rainy"/>
    <n v="0.14000000000000001"/>
    <n v="0.1515"/>
    <n v="-1.1499999999999982E-2"/>
    <x v="3"/>
    <x v="8"/>
    <n v="0"/>
    <n v="84"/>
    <n v="84"/>
    <n v="4.4308167988433134"/>
  </r>
  <r>
    <n v="898"/>
    <d v="2011-02-09T00:00:00"/>
    <n v="2011"/>
    <s v="Feb"/>
    <s v="Q1"/>
    <x v="0"/>
    <n v="0"/>
    <n v="2"/>
    <x v="21"/>
    <x v="0"/>
    <x v="4"/>
    <s v="Weekday"/>
    <s v="Evening"/>
    <n v="2"/>
    <s v="Cloudy"/>
    <n v="0.14000000000000001"/>
    <n v="0.1515"/>
    <n v="-1.1499999999999982E-2"/>
    <x v="3"/>
    <x v="8"/>
    <n v="0"/>
    <n v="83"/>
    <n v="83"/>
    <n v="4.4188406077965983"/>
  </r>
  <r>
    <n v="899"/>
    <d v="2011-02-09T00:00:00"/>
    <n v="2011"/>
    <s v="Feb"/>
    <s v="Q1"/>
    <x v="0"/>
    <n v="0"/>
    <n v="2"/>
    <x v="22"/>
    <x v="0"/>
    <x v="4"/>
    <s v="Weekday"/>
    <s v="Evening"/>
    <n v="3"/>
    <s v="Rainy"/>
    <n v="0.16"/>
    <n v="0.16669999999999999"/>
    <n v="-6.6999999999999837E-3"/>
    <x v="1"/>
    <x v="8"/>
    <n v="4"/>
    <n v="42"/>
    <n v="46"/>
    <n v="3.8286413964890951"/>
  </r>
  <r>
    <n v="900"/>
    <d v="2011-02-09T00:00:00"/>
    <n v="2011"/>
    <s v="Feb"/>
    <s v="Q1"/>
    <x v="0"/>
    <n v="0"/>
    <n v="2"/>
    <x v="23"/>
    <x v="0"/>
    <x v="4"/>
    <s v="Weekday"/>
    <s v="Evening"/>
    <n v="3"/>
    <s v="Rainy"/>
    <n v="0.16"/>
    <n v="0.1515"/>
    <n v="8.5000000000000075E-3"/>
    <x v="1"/>
    <x v="5"/>
    <n v="0"/>
    <n v="37"/>
    <n v="37"/>
    <n v="3.6109179126442243"/>
  </r>
  <r>
    <n v="901"/>
    <d v="2011-02-10T00:00:00"/>
    <n v="2011"/>
    <s v="Feb"/>
    <s v="Q1"/>
    <x v="0"/>
    <n v="0"/>
    <n v="2"/>
    <x v="0"/>
    <x v="0"/>
    <x v="5"/>
    <s v="Weekday"/>
    <s v="Night"/>
    <n v="3"/>
    <s v="Rainy"/>
    <n v="0.14000000000000001"/>
    <n v="0.13639999999999999"/>
    <n v="3.6000000000000199E-3"/>
    <x v="3"/>
    <x v="5"/>
    <n v="0"/>
    <n v="16"/>
    <n v="16"/>
    <n v="2.7725887222397811"/>
  </r>
  <r>
    <n v="902"/>
    <d v="2011-02-10T00:00:00"/>
    <n v="2011"/>
    <s v="Feb"/>
    <s v="Q1"/>
    <x v="0"/>
    <n v="0"/>
    <n v="2"/>
    <x v="1"/>
    <x v="0"/>
    <x v="5"/>
    <s v="Weekday"/>
    <s v="Night"/>
    <n v="3"/>
    <s v="Rainy"/>
    <n v="0.14000000000000001"/>
    <n v="0.1515"/>
    <n v="-1.1499999999999982E-2"/>
    <x v="1"/>
    <x v="7"/>
    <n v="0"/>
    <n v="7"/>
    <n v="7"/>
    <n v="1.9459101490553132"/>
  </r>
  <r>
    <n v="903"/>
    <d v="2011-02-10T00:00:00"/>
    <n v="2011"/>
    <s v="Feb"/>
    <s v="Q1"/>
    <x v="0"/>
    <n v="0"/>
    <n v="2"/>
    <x v="2"/>
    <x v="0"/>
    <x v="5"/>
    <s v="Weekday"/>
    <s v="Night"/>
    <n v="3"/>
    <s v="Rainy"/>
    <n v="0.14000000000000001"/>
    <n v="0.1515"/>
    <n v="-1.1499999999999982E-2"/>
    <x v="1"/>
    <x v="7"/>
    <n v="0"/>
    <n v="3"/>
    <n v="3"/>
    <n v="1.0986122886681098"/>
  </r>
  <r>
    <n v="904"/>
    <d v="2011-02-10T00:00:00"/>
    <n v="2011"/>
    <s v="Feb"/>
    <s v="Q1"/>
    <x v="0"/>
    <n v="0"/>
    <n v="2"/>
    <x v="4"/>
    <x v="0"/>
    <x v="5"/>
    <s v="Weekday"/>
    <s v="Night"/>
    <n v="2"/>
    <s v="Cloudy"/>
    <n v="0.14000000000000001"/>
    <n v="0.13639999999999999"/>
    <n v="3.6000000000000199E-3"/>
    <x v="29"/>
    <x v="6"/>
    <n v="0"/>
    <n v="1"/>
    <n v="1"/>
    <n v="0"/>
  </r>
  <r>
    <n v="905"/>
    <d v="2011-02-10T00:00:00"/>
    <n v="2011"/>
    <s v="Feb"/>
    <s v="Q1"/>
    <x v="0"/>
    <n v="0"/>
    <n v="2"/>
    <x v="5"/>
    <x v="0"/>
    <x v="5"/>
    <s v="Weekday"/>
    <s v="Night"/>
    <n v="2"/>
    <s v="Cloudy"/>
    <n v="0.12"/>
    <n v="0.1212"/>
    <n v="-1.2000000000000066E-3"/>
    <x v="20"/>
    <x v="6"/>
    <n v="0"/>
    <n v="6"/>
    <n v="6"/>
    <n v="1.791759469228055"/>
  </r>
  <r>
    <n v="906"/>
    <d v="2011-02-10T00:00:00"/>
    <n v="2011"/>
    <s v="Feb"/>
    <s v="Q1"/>
    <x v="0"/>
    <n v="0"/>
    <n v="2"/>
    <x v="6"/>
    <x v="0"/>
    <x v="5"/>
    <s v="Weekday"/>
    <s v="Morning"/>
    <n v="2"/>
    <s v="Cloudy"/>
    <n v="0.12"/>
    <n v="0.1212"/>
    <n v="-1.2000000000000066E-3"/>
    <x v="47"/>
    <x v="3"/>
    <n v="0"/>
    <n v="26"/>
    <n v="26"/>
    <n v="3.2580965380214821"/>
  </r>
  <r>
    <n v="907"/>
    <d v="2011-02-10T00:00:00"/>
    <n v="2011"/>
    <s v="Feb"/>
    <s v="Q1"/>
    <x v="0"/>
    <n v="0"/>
    <n v="2"/>
    <x v="7"/>
    <x v="0"/>
    <x v="5"/>
    <s v="Weekday"/>
    <s v="Morning"/>
    <n v="1"/>
    <s v="Clear"/>
    <n v="0.1"/>
    <n v="7.5800000000000006E-2"/>
    <n v="2.4199999999999999E-2"/>
    <x v="20"/>
    <x v="12"/>
    <n v="0"/>
    <n v="99"/>
    <n v="99"/>
    <n v="4.5951198501345898"/>
  </r>
  <r>
    <n v="908"/>
    <d v="2011-02-10T00:00:00"/>
    <n v="2011"/>
    <s v="Feb"/>
    <s v="Q1"/>
    <x v="0"/>
    <n v="0"/>
    <n v="2"/>
    <x v="8"/>
    <x v="0"/>
    <x v="5"/>
    <s v="Weekday"/>
    <s v="Morning"/>
    <n v="1"/>
    <s v="Clear"/>
    <n v="0.1"/>
    <n v="7.5800000000000006E-2"/>
    <n v="2.4199999999999999E-2"/>
    <x v="36"/>
    <x v="9"/>
    <n v="5"/>
    <n v="173"/>
    <n v="178"/>
    <n v="5.181783550292085"/>
  </r>
  <r>
    <n v="909"/>
    <d v="2011-02-10T00:00:00"/>
    <n v="2011"/>
    <s v="Feb"/>
    <s v="Q1"/>
    <x v="0"/>
    <n v="0"/>
    <n v="2"/>
    <x v="9"/>
    <x v="0"/>
    <x v="5"/>
    <s v="Weekday"/>
    <s v="Morning"/>
    <n v="1"/>
    <s v="Clear"/>
    <n v="0.12"/>
    <n v="0.1061"/>
    <n v="1.3899999999999996E-2"/>
    <x v="16"/>
    <x v="11"/>
    <n v="1"/>
    <n v="121"/>
    <n v="122"/>
    <n v="4.8040210447332568"/>
  </r>
  <r>
    <n v="910"/>
    <d v="2011-02-10T00:00:00"/>
    <n v="2011"/>
    <s v="Feb"/>
    <s v="Q1"/>
    <x v="0"/>
    <n v="0"/>
    <n v="2"/>
    <x v="10"/>
    <x v="0"/>
    <x v="5"/>
    <s v="Weekday"/>
    <s v="Morning"/>
    <n v="1"/>
    <s v="Clear"/>
    <n v="0.12"/>
    <n v="0.1061"/>
    <n v="1.3899999999999996E-2"/>
    <x v="16"/>
    <x v="4"/>
    <n v="1"/>
    <n v="34"/>
    <n v="35"/>
    <n v="3.5553480614894135"/>
  </r>
  <r>
    <n v="911"/>
    <d v="2011-02-10T00:00:00"/>
    <n v="2011"/>
    <s v="Feb"/>
    <s v="Q1"/>
    <x v="0"/>
    <n v="0"/>
    <n v="2"/>
    <x v="11"/>
    <x v="0"/>
    <x v="5"/>
    <s v="Weekday"/>
    <s v="Morning"/>
    <n v="1"/>
    <s v="Clear"/>
    <n v="0.14000000000000001"/>
    <n v="0.1212"/>
    <n v="1.8800000000000011E-2"/>
    <x v="17"/>
    <x v="11"/>
    <n v="1"/>
    <n v="44"/>
    <n v="45"/>
    <n v="3.8066624897703196"/>
  </r>
  <r>
    <n v="912"/>
    <d v="2011-02-10T00:00:00"/>
    <n v="2011"/>
    <s v="Feb"/>
    <s v="Q1"/>
    <x v="0"/>
    <n v="0"/>
    <n v="2"/>
    <x v="12"/>
    <x v="0"/>
    <x v="5"/>
    <s v="Weekday"/>
    <s v="Afternoon"/>
    <n v="1"/>
    <s v="Clear"/>
    <n v="0.16"/>
    <n v="0.13639999999999999"/>
    <n v="2.360000000000001E-2"/>
    <x v="46"/>
    <x v="13"/>
    <n v="4"/>
    <n v="65"/>
    <n v="69"/>
    <n v="4.2341065045972597"/>
  </r>
  <r>
    <n v="913"/>
    <d v="2011-02-10T00:00:00"/>
    <n v="2011"/>
    <s v="Feb"/>
    <s v="Q1"/>
    <x v="0"/>
    <n v="0"/>
    <n v="2"/>
    <x v="13"/>
    <x v="0"/>
    <x v="5"/>
    <s v="Weekday"/>
    <s v="Afternoon"/>
    <n v="1"/>
    <s v="Clear"/>
    <n v="0.18"/>
    <n v="0.16669999999999999"/>
    <n v="1.3300000000000006E-2"/>
    <x v="44"/>
    <x v="4"/>
    <n v="3"/>
    <n v="59"/>
    <n v="62"/>
    <n v="4.1271343850450917"/>
  </r>
  <r>
    <n v="914"/>
    <d v="2011-02-10T00:00:00"/>
    <n v="2011"/>
    <s v="Feb"/>
    <s v="Q1"/>
    <x v="0"/>
    <n v="0"/>
    <n v="2"/>
    <x v="14"/>
    <x v="0"/>
    <x v="5"/>
    <s v="Weekday"/>
    <s v="Afternoon"/>
    <n v="1"/>
    <s v="Clear"/>
    <n v="0.2"/>
    <n v="0.18179999999999999"/>
    <n v="1.8200000000000022E-2"/>
    <x v="57"/>
    <x v="3"/>
    <n v="6"/>
    <n v="42"/>
    <n v="48"/>
    <n v="3.8712010109078911"/>
  </r>
  <r>
    <n v="915"/>
    <d v="2011-02-10T00:00:00"/>
    <n v="2011"/>
    <s v="Feb"/>
    <s v="Q1"/>
    <x v="0"/>
    <n v="0"/>
    <n v="2"/>
    <x v="15"/>
    <x v="0"/>
    <x v="5"/>
    <s v="Weekday"/>
    <s v="Afternoon"/>
    <n v="1"/>
    <s v="Clear"/>
    <n v="0.2"/>
    <n v="0.19700000000000001"/>
    <n v="3.0000000000000027E-3"/>
    <x v="59"/>
    <x v="2"/>
    <n v="0"/>
    <n v="50"/>
    <n v="50"/>
    <n v="3.912023005428146"/>
  </r>
  <r>
    <n v="916"/>
    <d v="2011-02-10T00:00:00"/>
    <n v="2011"/>
    <s v="Feb"/>
    <s v="Q1"/>
    <x v="0"/>
    <n v="0"/>
    <n v="2"/>
    <x v="16"/>
    <x v="0"/>
    <x v="5"/>
    <s v="Weekday"/>
    <s v="Afternoon"/>
    <n v="1"/>
    <s v="Clear"/>
    <n v="0.2"/>
    <n v="0.18179999999999999"/>
    <n v="1.8200000000000022E-2"/>
    <x v="57"/>
    <x v="4"/>
    <n v="4"/>
    <n v="76"/>
    <n v="80"/>
    <n v="4.3820266346738812"/>
  </r>
  <r>
    <n v="917"/>
    <d v="2011-02-10T00:00:00"/>
    <n v="2011"/>
    <s v="Feb"/>
    <s v="Q1"/>
    <x v="0"/>
    <n v="0"/>
    <n v="2"/>
    <x v="17"/>
    <x v="0"/>
    <x v="5"/>
    <s v="Weekday"/>
    <s v="Afternoon"/>
    <n v="1"/>
    <s v="Clear"/>
    <n v="0.18"/>
    <n v="0.18179999999999999"/>
    <n v="-1.799999999999996E-3"/>
    <x v="60"/>
    <x v="5"/>
    <n v="6"/>
    <n v="159"/>
    <n v="165"/>
    <n v="5.1059454739005803"/>
  </r>
  <r>
    <n v="918"/>
    <d v="2011-02-10T00:00:00"/>
    <n v="2011"/>
    <s v="Feb"/>
    <s v="Q1"/>
    <x v="0"/>
    <n v="0"/>
    <n v="2"/>
    <x v="18"/>
    <x v="0"/>
    <x v="5"/>
    <s v="Weekday"/>
    <s v="Evening"/>
    <n v="1"/>
    <s v="Clear"/>
    <n v="0.16"/>
    <n v="0.18179999999999999"/>
    <n v="-2.1799999999999986E-2"/>
    <x v="40"/>
    <x v="7"/>
    <n v="3"/>
    <n v="157"/>
    <n v="160"/>
    <n v="5.0751738152338266"/>
  </r>
  <r>
    <n v="919"/>
    <d v="2011-02-10T00:00:00"/>
    <n v="2011"/>
    <s v="Feb"/>
    <s v="Q1"/>
    <x v="0"/>
    <n v="0"/>
    <n v="2"/>
    <x v="19"/>
    <x v="0"/>
    <x v="5"/>
    <s v="Weekday"/>
    <s v="Evening"/>
    <n v="1"/>
    <s v="Clear"/>
    <n v="0.14000000000000001"/>
    <n v="0.16669999999999999"/>
    <n v="-2.6699999999999974E-2"/>
    <x v="40"/>
    <x v="14"/>
    <n v="2"/>
    <n v="110"/>
    <n v="112"/>
    <n v="4.7184988712950942"/>
  </r>
  <r>
    <n v="920"/>
    <d v="2011-02-10T00:00:00"/>
    <n v="2011"/>
    <s v="Feb"/>
    <s v="Q1"/>
    <x v="0"/>
    <n v="0"/>
    <n v="2"/>
    <x v="20"/>
    <x v="0"/>
    <x v="5"/>
    <s v="Weekday"/>
    <s v="Evening"/>
    <n v="1"/>
    <s v="Clear"/>
    <n v="0.14000000000000001"/>
    <n v="0.18179999999999999"/>
    <n v="-4.1799999999999976E-2"/>
    <x v="61"/>
    <x v="1"/>
    <n v="4"/>
    <n v="93"/>
    <n v="97"/>
    <n v="4.5747109785033828"/>
  </r>
  <r>
    <n v="921"/>
    <d v="2011-02-10T00:00:00"/>
    <n v="2011"/>
    <s v="Feb"/>
    <s v="Q1"/>
    <x v="0"/>
    <n v="0"/>
    <n v="2"/>
    <x v="21"/>
    <x v="0"/>
    <x v="5"/>
    <s v="Weekday"/>
    <s v="Evening"/>
    <n v="1"/>
    <s v="Clear"/>
    <n v="0.14000000000000001"/>
    <n v="0.21210000000000001"/>
    <n v="-7.2099999999999997E-2"/>
    <x v="17"/>
    <x v="0"/>
    <n v="2"/>
    <n v="70"/>
    <n v="72"/>
    <n v="4.2766661190160553"/>
  </r>
  <r>
    <n v="922"/>
    <d v="2011-02-10T00:00:00"/>
    <n v="2011"/>
    <s v="Feb"/>
    <s v="Q1"/>
    <x v="0"/>
    <n v="0"/>
    <n v="2"/>
    <x v="22"/>
    <x v="0"/>
    <x v="5"/>
    <s v="Weekday"/>
    <s v="Evening"/>
    <n v="1"/>
    <s v="Clear"/>
    <n v="0.12"/>
    <n v="0.19700000000000001"/>
    <n v="-7.7000000000000013E-2"/>
    <x v="17"/>
    <x v="0"/>
    <n v="4"/>
    <n v="47"/>
    <n v="51"/>
    <n v="3.9318256327243257"/>
  </r>
  <r>
    <n v="923"/>
    <d v="2011-02-10T00:00:00"/>
    <n v="2011"/>
    <s v="Feb"/>
    <s v="Q1"/>
    <x v="0"/>
    <n v="0"/>
    <n v="2"/>
    <x v="23"/>
    <x v="0"/>
    <x v="5"/>
    <s v="Weekday"/>
    <s v="Evening"/>
    <n v="1"/>
    <s v="Clear"/>
    <n v="0.12"/>
    <n v="0.1515"/>
    <n v="-3.15E-2"/>
    <x v="16"/>
    <x v="14"/>
    <n v="1"/>
    <n v="33"/>
    <n v="34"/>
    <n v="3.5263605246161616"/>
  </r>
  <r>
    <n v="924"/>
    <d v="2011-02-11T00:00:00"/>
    <n v="2011"/>
    <s v="Feb"/>
    <s v="Q1"/>
    <x v="0"/>
    <n v="0"/>
    <n v="2"/>
    <x v="0"/>
    <x v="0"/>
    <x v="6"/>
    <s v="Weekday"/>
    <s v="Night"/>
    <n v="1"/>
    <s v="Clear"/>
    <n v="0.1"/>
    <n v="0.13639999999999999"/>
    <n v="-3.6399999999999988E-2"/>
    <x v="36"/>
    <x v="14"/>
    <n v="2"/>
    <n v="12"/>
    <n v="14"/>
    <n v="2.6390573296152584"/>
  </r>
  <r>
    <n v="925"/>
    <d v="2011-02-11T00:00:00"/>
    <n v="2011"/>
    <s v="Feb"/>
    <s v="Q1"/>
    <x v="0"/>
    <n v="0"/>
    <n v="2"/>
    <x v="1"/>
    <x v="0"/>
    <x v="6"/>
    <s v="Weekday"/>
    <s v="Night"/>
    <n v="1"/>
    <s v="Clear"/>
    <n v="0.1"/>
    <n v="0.13639999999999999"/>
    <n v="-3.6399999999999988E-2"/>
    <x v="47"/>
    <x v="1"/>
    <n v="1"/>
    <n v="6"/>
    <n v="7"/>
    <n v="1.9459101490553132"/>
  </r>
  <r>
    <n v="926"/>
    <d v="2011-02-11T00:00:00"/>
    <n v="2011"/>
    <s v="Feb"/>
    <s v="Q1"/>
    <x v="0"/>
    <n v="0"/>
    <n v="2"/>
    <x v="2"/>
    <x v="0"/>
    <x v="6"/>
    <s v="Weekday"/>
    <s v="Night"/>
    <n v="1"/>
    <s v="Clear"/>
    <n v="0.1"/>
    <n v="0.13639999999999999"/>
    <n v="-3.6399999999999988E-2"/>
    <x v="47"/>
    <x v="1"/>
    <n v="0"/>
    <n v="3"/>
    <n v="3"/>
    <n v="1.0986122886681098"/>
  </r>
  <r>
    <n v="927"/>
    <d v="2011-02-11T00:00:00"/>
    <n v="2011"/>
    <s v="Feb"/>
    <s v="Q1"/>
    <x v="0"/>
    <n v="0"/>
    <n v="2"/>
    <x v="5"/>
    <x v="0"/>
    <x v="6"/>
    <s v="Weekday"/>
    <s v="Night"/>
    <n v="1"/>
    <s v="Clear"/>
    <n v="0.08"/>
    <n v="0.1212"/>
    <n v="-4.1200000000000001E-2"/>
    <x v="30"/>
    <x v="1"/>
    <n v="0"/>
    <n v="4"/>
    <n v="4"/>
    <n v="1.3862943611198906"/>
  </r>
  <r>
    <n v="928"/>
    <d v="2011-02-11T00:00:00"/>
    <n v="2011"/>
    <s v="Feb"/>
    <s v="Q1"/>
    <x v="0"/>
    <n v="0"/>
    <n v="2"/>
    <x v="6"/>
    <x v="0"/>
    <x v="6"/>
    <s v="Weekday"/>
    <s v="Morning"/>
    <n v="1"/>
    <s v="Clear"/>
    <n v="0.1"/>
    <n v="0.18179999999999999"/>
    <n v="-8.1799999999999984E-2"/>
    <x v="31"/>
    <x v="0"/>
    <n v="1"/>
    <n v="23"/>
    <n v="24"/>
    <n v="3.1780538303479458"/>
  </r>
  <r>
    <n v="929"/>
    <d v="2011-02-11T00:00:00"/>
    <n v="2011"/>
    <s v="Feb"/>
    <s v="Q1"/>
    <x v="0"/>
    <n v="0"/>
    <n v="2"/>
    <x v="7"/>
    <x v="0"/>
    <x v="6"/>
    <s v="Weekday"/>
    <s v="Morning"/>
    <n v="1"/>
    <s v="Clear"/>
    <n v="0.08"/>
    <n v="0.16669999999999999"/>
    <n v="-8.6699999999999985E-2"/>
    <x v="62"/>
    <x v="0"/>
    <n v="1"/>
    <n v="73"/>
    <n v="74"/>
    <n v="4.3040650932041702"/>
  </r>
  <r>
    <n v="930"/>
    <d v="2011-02-11T00:00:00"/>
    <n v="2011"/>
    <s v="Feb"/>
    <s v="Q1"/>
    <x v="0"/>
    <n v="0"/>
    <n v="2"/>
    <x v="8"/>
    <x v="0"/>
    <x v="6"/>
    <s v="Weekday"/>
    <s v="Morning"/>
    <n v="1"/>
    <s v="Clear"/>
    <n v="0.1"/>
    <n v="0.1212"/>
    <n v="-2.1199999999999997E-2"/>
    <x v="32"/>
    <x v="8"/>
    <n v="4"/>
    <n v="212"/>
    <n v="216"/>
    <n v="5.3752784076841653"/>
  </r>
  <r>
    <n v="931"/>
    <d v="2011-02-11T00:00:00"/>
    <n v="2011"/>
    <s v="Feb"/>
    <s v="Q1"/>
    <x v="0"/>
    <n v="0"/>
    <n v="2"/>
    <x v="9"/>
    <x v="0"/>
    <x v="6"/>
    <s v="Weekday"/>
    <s v="Morning"/>
    <n v="1"/>
    <s v="Clear"/>
    <n v="0.12"/>
    <n v="0.1212"/>
    <n v="-1.2000000000000066E-3"/>
    <x v="32"/>
    <x v="6"/>
    <n v="8"/>
    <n v="132"/>
    <n v="140"/>
    <n v="4.9416424226093039"/>
  </r>
  <r>
    <n v="932"/>
    <d v="2011-02-11T00:00:00"/>
    <n v="2011"/>
    <s v="Feb"/>
    <s v="Q1"/>
    <x v="0"/>
    <n v="0"/>
    <n v="2"/>
    <x v="10"/>
    <x v="0"/>
    <x v="6"/>
    <s v="Weekday"/>
    <s v="Morning"/>
    <n v="1"/>
    <s v="Clear"/>
    <n v="0.14000000000000001"/>
    <n v="0.13639999999999999"/>
    <n v="3.6000000000000199E-3"/>
    <x v="27"/>
    <x v="5"/>
    <n v="5"/>
    <n v="39"/>
    <n v="44"/>
    <n v="3.784189633918261"/>
  </r>
  <r>
    <n v="933"/>
    <d v="2011-02-11T00:00:00"/>
    <n v="2011"/>
    <s v="Feb"/>
    <s v="Q1"/>
    <x v="0"/>
    <n v="0"/>
    <n v="2"/>
    <x v="11"/>
    <x v="0"/>
    <x v="6"/>
    <s v="Weekday"/>
    <s v="Morning"/>
    <n v="1"/>
    <s v="Clear"/>
    <n v="0.22"/>
    <n v="0.2273"/>
    <n v="-7.3000000000000009E-3"/>
    <x v="19"/>
    <x v="7"/>
    <n v="12"/>
    <n v="52"/>
    <n v="64"/>
    <n v="4.1588830833596715"/>
  </r>
  <r>
    <n v="934"/>
    <d v="2011-02-11T00:00:00"/>
    <n v="2011"/>
    <s v="Feb"/>
    <s v="Q1"/>
    <x v="0"/>
    <n v="0"/>
    <n v="2"/>
    <x v="12"/>
    <x v="0"/>
    <x v="6"/>
    <s v="Weekday"/>
    <s v="Afternoon"/>
    <n v="1"/>
    <s v="Clear"/>
    <n v="0.22"/>
    <n v="0.2273"/>
    <n v="-7.3000000000000009E-3"/>
    <x v="19"/>
    <x v="7"/>
    <n v="7"/>
    <n v="64"/>
    <n v="71"/>
    <n v="4.2626798770413155"/>
  </r>
  <r>
    <n v="935"/>
    <d v="2011-02-11T00:00:00"/>
    <n v="2011"/>
    <s v="Feb"/>
    <s v="Q1"/>
    <x v="0"/>
    <n v="0"/>
    <n v="2"/>
    <x v="13"/>
    <x v="0"/>
    <x v="6"/>
    <s v="Weekday"/>
    <s v="Afternoon"/>
    <n v="1"/>
    <s v="Clear"/>
    <n v="0.24"/>
    <n v="0.2273"/>
    <n v="1.2699999999999989E-2"/>
    <x v="23"/>
    <x v="5"/>
    <n v="21"/>
    <n v="89"/>
    <n v="110"/>
    <n v="4.7004803657924166"/>
  </r>
  <r>
    <n v="936"/>
    <d v="2011-02-11T00:00:00"/>
    <n v="2011"/>
    <s v="Feb"/>
    <s v="Q1"/>
    <x v="0"/>
    <n v="0"/>
    <n v="2"/>
    <x v="14"/>
    <x v="0"/>
    <x v="6"/>
    <s v="Weekday"/>
    <s v="Afternoon"/>
    <n v="1"/>
    <s v="Clear"/>
    <n v="0.3"/>
    <n v="0.28789999999999999"/>
    <n v="1.21E-2"/>
    <x v="60"/>
    <x v="2"/>
    <n v="17"/>
    <n v="67"/>
    <n v="84"/>
    <n v="4.4308167988433134"/>
  </r>
  <r>
    <n v="937"/>
    <d v="2011-02-11T00:00:00"/>
    <n v="2011"/>
    <s v="Feb"/>
    <s v="Q1"/>
    <x v="0"/>
    <n v="0"/>
    <n v="2"/>
    <x v="15"/>
    <x v="0"/>
    <x v="6"/>
    <s v="Weekday"/>
    <s v="Afternoon"/>
    <n v="1"/>
    <s v="Clear"/>
    <n v="0.32"/>
    <n v="0.31819999999999998"/>
    <n v="1.8000000000000238E-3"/>
    <x v="58"/>
    <x v="8"/>
    <n v="12"/>
    <n v="62"/>
    <n v="74"/>
    <n v="4.3040650932041702"/>
  </r>
  <r>
    <n v="938"/>
    <d v="2011-02-11T00:00:00"/>
    <n v="2011"/>
    <s v="Feb"/>
    <s v="Q1"/>
    <x v="0"/>
    <n v="0"/>
    <n v="2"/>
    <x v="16"/>
    <x v="0"/>
    <x v="6"/>
    <s v="Weekday"/>
    <s v="Afternoon"/>
    <n v="1"/>
    <s v="Clear"/>
    <n v="0.3"/>
    <n v="0.28789999999999999"/>
    <n v="1.21E-2"/>
    <x v="40"/>
    <x v="5"/>
    <n v="14"/>
    <n v="111"/>
    <n v="125"/>
    <n v="4.8283137373023015"/>
  </r>
  <r>
    <n v="939"/>
    <d v="2011-02-11T00:00:00"/>
    <n v="2011"/>
    <s v="Feb"/>
    <s v="Q1"/>
    <x v="0"/>
    <n v="0"/>
    <n v="2"/>
    <x v="17"/>
    <x v="0"/>
    <x v="6"/>
    <s v="Weekday"/>
    <s v="Afternoon"/>
    <n v="1"/>
    <s v="Clear"/>
    <n v="0.3"/>
    <n v="0.33329999999999999"/>
    <n v="-3.3299999999999996E-2"/>
    <x v="63"/>
    <x v="0"/>
    <n v="18"/>
    <n v="193"/>
    <n v="211"/>
    <n v="5.3518581334760666"/>
  </r>
  <r>
    <n v="940"/>
    <d v="2011-02-11T00:00:00"/>
    <n v="2011"/>
    <s v="Feb"/>
    <s v="Q1"/>
    <x v="0"/>
    <n v="0"/>
    <n v="2"/>
    <x v="18"/>
    <x v="0"/>
    <x v="6"/>
    <s v="Weekday"/>
    <s v="Evening"/>
    <n v="1"/>
    <s v="Clear"/>
    <n v="0.28000000000000003"/>
    <n v="0.31819999999999998"/>
    <n v="-3.8199999999999956E-2"/>
    <x v="40"/>
    <x v="0"/>
    <n v="9"/>
    <n v="165"/>
    <n v="174"/>
    <n v="5.1590552992145291"/>
  </r>
  <r>
    <n v="941"/>
    <d v="2011-02-11T00:00:00"/>
    <n v="2011"/>
    <s v="Feb"/>
    <s v="Q1"/>
    <x v="0"/>
    <n v="0"/>
    <n v="2"/>
    <x v="19"/>
    <x v="0"/>
    <x v="6"/>
    <s v="Weekday"/>
    <s v="Evening"/>
    <n v="1"/>
    <s v="Clear"/>
    <n v="0.26"/>
    <n v="0.30299999999999999"/>
    <n v="-4.2999999999999983E-2"/>
    <x v="39"/>
    <x v="0"/>
    <n v="7"/>
    <n v="94"/>
    <n v="101"/>
    <n v="4.6151205168412597"/>
  </r>
  <r>
    <n v="942"/>
    <d v="2011-02-11T00:00:00"/>
    <n v="2011"/>
    <s v="Feb"/>
    <s v="Q1"/>
    <x v="0"/>
    <n v="0"/>
    <n v="2"/>
    <x v="20"/>
    <x v="0"/>
    <x v="6"/>
    <s v="Weekday"/>
    <s v="Evening"/>
    <n v="1"/>
    <s v="Clear"/>
    <n v="0.22"/>
    <n v="0.2273"/>
    <n v="-7.3000000000000009E-3"/>
    <x v="28"/>
    <x v="7"/>
    <n v="2"/>
    <n v="61"/>
    <n v="63"/>
    <n v="4.1431347263915326"/>
  </r>
  <r>
    <n v="943"/>
    <d v="2011-02-11T00:00:00"/>
    <n v="2011"/>
    <s v="Feb"/>
    <s v="Q1"/>
    <x v="0"/>
    <n v="0"/>
    <n v="2"/>
    <x v="21"/>
    <x v="0"/>
    <x v="6"/>
    <s v="Weekday"/>
    <s v="Evening"/>
    <n v="1"/>
    <s v="Clear"/>
    <n v="0.2"/>
    <n v="0.21210000000000001"/>
    <n v="-1.21E-2"/>
    <x v="29"/>
    <x v="7"/>
    <n v="1"/>
    <n v="46"/>
    <n v="47"/>
    <n v="3.8501476017100584"/>
  </r>
  <r>
    <n v="944"/>
    <d v="2011-02-11T00:00:00"/>
    <n v="2011"/>
    <s v="Feb"/>
    <s v="Q1"/>
    <x v="0"/>
    <n v="0"/>
    <n v="2"/>
    <x v="22"/>
    <x v="0"/>
    <x v="6"/>
    <s v="Weekday"/>
    <s v="Evening"/>
    <n v="1"/>
    <s v="Clear"/>
    <n v="0.2"/>
    <n v="0.2273"/>
    <n v="-2.7299999999999991E-2"/>
    <x v="26"/>
    <x v="1"/>
    <n v="2"/>
    <n v="41"/>
    <n v="43"/>
    <n v="3.7612001156935624"/>
  </r>
  <r>
    <n v="945"/>
    <d v="2011-02-11T00:00:00"/>
    <n v="2011"/>
    <s v="Feb"/>
    <s v="Q1"/>
    <x v="0"/>
    <n v="0"/>
    <n v="2"/>
    <x v="23"/>
    <x v="0"/>
    <x v="6"/>
    <s v="Weekday"/>
    <s v="Evening"/>
    <n v="1"/>
    <s v="Clear"/>
    <n v="0.18"/>
    <n v="0.2424"/>
    <n v="-6.2400000000000011E-2"/>
    <x v="27"/>
    <x v="0"/>
    <n v="5"/>
    <n v="48"/>
    <n v="53"/>
    <n v="3.970291913552122"/>
  </r>
  <r>
    <n v="946"/>
    <d v="2011-02-12T00:00:00"/>
    <n v="2011"/>
    <s v="Feb"/>
    <s v="Q1"/>
    <x v="0"/>
    <n v="0"/>
    <n v="2"/>
    <x v="0"/>
    <x v="0"/>
    <x v="0"/>
    <s v="Weekend"/>
    <s v="Night"/>
    <n v="1"/>
    <s v="Clear"/>
    <n v="0.16"/>
    <n v="0.19700000000000001"/>
    <n v="-3.7000000000000005E-2"/>
    <x v="27"/>
    <x v="1"/>
    <n v="3"/>
    <n v="27"/>
    <n v="30"/>
    <n v="3.4011973816621555"/>
  </r>
  <r>
    <n v="947"/>
    <d v="2011-02-12T00:00:00"/>
    <n v="2011"/>
    <s v="Feb"/>
    <s v="Q1"/>
    <x v="0"/>
    <n v="0"/>
    <n v="2"/>
    <x v="1"/>
    <x v="0"/>
    <x v="0"/>
    <s v="Weekend"/>
    <s v="Night"/>
    <n v="1"/>
    <s v="Clear"/>
    <n v="0.14000000000000001"/>
    <n v="0.21210000000000001"/>
    <n v="-7.2099999999999997E-2"/>
    <x v="3"/>
    <x v="0"/>
    <n v="2"/>
    <n v="22"/>
    <n v="24"/>
    <n v="3.1780538303479458"/>
  </r>
  <r>
    <n v="948"/>
    <d v="2011-02-12T00:00:00"/>
    <n v="2011"/>
    <s v="Feb"/>
    <s v="Q1"/>
    <x v="0"/>
    <n v="0"/>
    <n v="2"/>
    <x v="2"/>
    <x v="0"/>
    <x v="0"/>
    <s v="Weekend"/>
    <s v="Night"/>
    <n v="1"/>
    <s v="Clear"/>
    <n v="0.14000000000000001"/>
    <n v="0.21210000000000001"/>
    <n v="-7.2099999999999997E-2"/>
    <x v="1"/>
    <x v="0"/>
    <n v="2"/>
    <n v="13"/>
    <n v="15"/>
    <n v="2.7080502011022101"/>
  </r>
  <r>
    <n v="949"/>
    <d v="2011-02-12T00:00:00"/>
    <n v="2011"/>
    <s v="Feb"/>
    <s v="Q1"/>
    <x v="0"/>
    <n v="0"/>
    <n v="2"/>
    <x v="3"/>
    <x v="0"/>
    <x v="0"/>
    <s v="Weekend"/>
    <s v="Night"/>
    <n v="1"/>
    <s v="Clear"/>
    <n v="0.12"/>
    <n v="0.19700000000000001"/>
    <n v="-7.7000000000000013E-2"/>
    <x v="1"/>
    <x v="0"/>
    <n v="3"/>
    <n v="7"/>
    <n v="10"/>
    <n v="2.3025850929940459"/>
  </r>
  <r>
    <n v="950"/>
    <d v="2011-02-12T00:00:00"/>
    <n v="2011"/>
    <s v="Feb"/>
    <s v="Q1"/>
    <x v="0"/>
    <n v="0"/>
    <n v="2"/>
    <x v="4"/>
    <x v="0"/>
    <x v="0"/>
    <s v="Weekend"/>
    <s v="Night"/>
    <n v="1"/>
    <s v="Clear"/>
    <n v="0.12"/>
    <n v="0.16669999999999999"/>
    <n v="-4.6699999999999992E-2"/>
    <x v="32"/>
    <x v="1"/>
    <n v="0"/>
    <n v="4"/>
    <n v="4"/>
    <n v="1.3862943611198906"/>
  </r>
  <r>
    <n v="951"/>
    <d v="2011-02-12T00:00:00"/>
    <n v="2011"/>
    <s v="Feb"/>
    <s v="Q1"/>
    <x v="0"/>
    <n v="0"/>
    <n v="2"/>
    <x v="5"/>
    <x v="0"/>
    <x v="0"/>
    <s v="Weekend"/>
    <s v="Night"/>
    <n v="1"/>
    <s v="Clear"/>
    <n v="0.12"/>
    <n v="0.16669999999999999"/>
    <n v="-4.6699999999999992E-2"/>
    <x v="32"/>
    <x v="1"/>
    <n v="0"/>
    <n v="1"/>
    <n v="1"/>
    <n v="0"/>
  </r>
  <r>
    <n v="952"/>
    <d v="2011-02-12T00:00:00"/>
    <n v="2011"/>
    <s v="Feb"/>
    <s v="Q1"/>
    <x v="0"/>
    <n v="0"/>
    <n v="2"/>
    <x v="6"/>
    <x v="0"/>
    <x v="0"/>
    <s v="Weekend"/>
    <s v="Morning"/>
    <n v="1"/>
    <s v="Clear"/>
    <n v="0.12"/>
    <n v="0.13639999999999999"/>
    <n v="-1.6399999999999998E-2"/>
    <x v="43"/>
    <x v="5"/>
    <n v="1"/>
    <n v="1"/>
    <n v="2"/>
    <n v="0.69314718055994529"/>
  </r>
  <r>
    <n v="953"/>
    <d v="2011-02-12T00:00:00"/>
    <n v="2011"/>
    <s v="Feb"/>
    <s v="Q1"/>
    <x v="0"/>
    <n v="0"/>
    <n v="2"/>
    <x v="7"/>
    <x v="0"/>
    <x v="0"/>
    <s v="Weekend"/>
    <s v="Morning"/>
    <n v="1"/>
    <s v="Clear"/>
    <n v="0.12"/>
    <n v="0.1515"/>
    <n v="-3.15E-2"/>
    <x v="1"/>
    <x v="14"/>
    <n v="2"/>
    <n v="9"/>
    <n v="11"/>
    <n v="2.3978952727983707"/>
  </r>
  <r>
    <n v="954"/>
    <d v="2011-02-12T00:00:00"/>
    <n v="2011"/>
    <s v="Feb"/>
    <s v="Q1"/>
    <x v="0"/>
    <n v="0"/>
    <n v="2"/>
    <x v="8"/>
    <x v="0"/>
    <x v="0"/>
    <s v="Weekend"/>
    <s v="Morning"/>
    <n v="1"/>
    <s v="Clear"/>
    <n v="0.14000000000000001"/>
    <n v="0.1515"/>
    <n v="-1.1499999999999982E-2"/>
    <x v="3"/>
    <x v="7"/>
    <n v="2"/>
    <n v="28"/>
    <n v="30"/>
    <n v="3.4011973816621555"/>
  </r>
  <r>
    <n v="955"/>
    <d v="2011-02-12T00:00:00"/>
    <n v="2011"/>
    <s v="Feb"/>
    <s v="Q1"/>
    <x v="0"/>
    <n v="0"/>
    <n v="2"/>
    <x v="9"/>
    <x v="0"/>
    <x v="0"/>
    <s v="Weekend"/>
    <s v="Morning"/>
    <n v="1"/>
    <s v="Clear"/>
    <n v="0.16"/>
    <n v="0.18179999999999999"/>
    <n v="-2.1799999999999986E-2"/>
    <x v="26"/>
    <x v="7"/>
    <n v="5"/>
    <n v="38"/>
    <n v="43"/>
    <n v="3.7612001156935624"/>
  </r>
  <r>
    <n v="956"/>
    <d v="2011-02-12T00:00:00"/>
    <n v="2011"/>
    <s v="Feb"/>
    <s v="Q1"/>
    <x v="0"/>
    <n v="0"/>
    <n v="2"/>
    <x v="10"/>
    <x v="0"/>
    <x v="0"/>
    <s v="Weekend"/>
    <s v="Morning"/>
    <n v="1"/>
    <s v="Clear"/>
    <n v="0.22"/>
    <n v="0.21210000000000001"/>
    <n v="7.8999999999999904E-3"/>
    <x v="48"/>
    <x v="2"/>
    <n v="13"/>
    <n v="71"/>
    <n v="84"/>
    <n v="4.4308167988433134"/>
  </r>
  <r>
    <n v="957"/>
    <d v="2011-02-12T00:00:00"/>
    <n v="2011"/>
    <s v="Feb"/>
    <s v="Q1"/>
    <x v="0"/>
    <n v="0"/>
    <n v="2"/>
    <x v="11"/>
    <x v="0"/>
    <x v="0"/>
    <s v="Weekend"/>
    <s v="Morning"/>
    <n v="1"/>
    <s v="Clear"/>
    <n v="0.3"/>
    <n v="0.2727"/>
    <n v="2.7299999999999991E-2"/>
    <x v="40"/>
    <x v="9"/>
    <n v="30"/>
    <n v="84"/>
    <n v="114"/>
    <n v="4.7361984483944957"/>
  </r>
  <r>
    <n v="958"/>
    <d v="2011-02-12T00:00:00"/>
    <n v="2011"/>
    <s v="Feb"/>
    <s v="Q1"/>
    <x v="0"/>
    <n v="0"/>
    <n v="2"/>
    <x v="12"/>
    <x v="0"/>
    <x v="0"/>
    <s v="Weekend"/>
    <s v="Afternoon"/>
    <n v="1"/>
    <s v="Clear"/>
    <n v="0.3"/>
    <n v="0.2727"/>
    <n v="2.7299999999999991E-2"/>
    <x v="17"/>
    <x v="17"/>
    <n v="27"/>
    <n v="93"/>
    <n v="120"/>
    <n v="4.7874917427820458"/>
  </r>
  <r>
    <n v="959"/>
    <d v="2011-02-12T00:00:00"/>
    <n v="2011"/>
    <s v="Feb"/>
    <s v="Q1"/>
    <x v="0"/>
    <n v="0"/>
    <n v="2"/>
    <x v="13"/>
    <x v="0"/>
    <x v="0"/>
    <s v="Weekend"/>
    <s v="Afternoon"/>
    <n v="1"/>
    <s v="Clear"/>
    <n v="0.3"/>
    <n v="0.2727"/>
    <n v="2.7299999999999991E-2"/>
    <x v="17"/>
    <x v="12"/>
    <n v="32"/>
    <n v="103"/>
    <n v="135"/>
    <n v="4.9052747784384296"/>
  </r>
  <r>
    <n v="960"/>
    <d v="2011-02-12T00:00:00"/>
    <n v="2011"/>
    <s v="Feb"/>
    <s v="Q1"/>
    <x v="0"/>
    <n v="0"/>
    <n v="2"/>
    <x v="14"/>
    <x v="0"/>
    <x v="0"/>
    <s v="Weekend"/>
    <s v="Afternoon"/>
    <n v="1"/>
    <s v="Clear"/>
    <n v="0.34"/>
    <n v="0.31819999999999998"/>
    <n v="2.1800000000000042E-2"/>
    <x v="61"/>
    <x v="3"/>
    <n v="30"/>
    <n v="90"/>
    <n v="120"/>
    <n v="4.7874917427820458"/>
  </r>
  <r>
    <n v="961"/>
    <d v="2011-02-12T00:00:00"/>
    <n v="2011"/>
    <s v="Feb"/>
    <s v="Q1"/>
    <x v="0"/>
    <n v="0"/>
    <n v="2"/>
    <x v="15"/>
    <x v="0"/>
    <x v="0"/>
    <s v="Weekend"/>
    <s v="Afternoon"/>
    <n v="1"/>
    <s v="Clear"/>
    <n v="0.34"/>
    <n v="0.30299999999999999"/>
    <n v="3.7000000000000033E-2"/>
    <x v="44"/>
    <x v="12"/>
    <n v="47"/>
    <n v="127"/>
    <n v="174"/>
    <n v="5.1590552992145291"/>
  </r>
  <r>
    <n v="962"/>
    <d v="2011-02-12T00:00:00"/>
    <n v="2011"/>
    <s v="Feb"/>
    <s v="Q1"/>
    <x v="0"/>
    <n v="0"/>
    <n v="2"/>
    <x v="16"/>
    <x v="0"/>
    <x v="0"/>
    <s v="Weekend"/>
    <s v="Afternoon"/>
    <n v="1"/>
    <s v="Clear"/>
    <n v="0.34"/>
    <n v="0.30299999999999999"/>
    <n v="3.7000000000000033E-2"/>
    <x v="44"/>
    <x v="12"/>
    <n v="42"/>
    <n v="103"/>
    <n v="145"/>
    <n v="4.9767337424205742"/>
  </r>
  <r>
    <n v="963"/>
    <d v="2011-02-12T00:00:00"/>
    <n v="2011"/>
    <s v="Feb"/>
    <s v="Q1"/>
    <x v="0"/>
    <n v="0"/>
    <n v="2"/>
    <x v="17"/>
    <x v="0"/>
    <x v="0"/>
    <s v="Weekend"/>
    <s v="Afternoon"/>
    <n v="1"/>
    <s v="Clear"/>
    <n v="0.32"/>
    <n v="0.28789999999999999"/>
    <n v="3.2100000000000017E-2"/>
    <x v="61"/>
    <x v="18"/>
    <n v="24"/>
    <n v="113"/>
    <n v="137"/>
    <n v="4.9199809258281251"/>
  </r>
  <r>
    <n v="964"/>
    <d v="2011-02-12T00:00:00"/>
    <n v="2011"/>
    <s v="Feb"/>
    <s v="Q1"/>
    <x v="0"/>
    <n v="0"/>
    <n v="2"/>
    <x v="18"/>
    <x v="0"/>
    <x v="0"/>
    <s v="Weekend"/>
    <s v="Evening"/>
    <n v="1"/>
    <s v="Clear"/>
    <n v="0.28000000000000003"/>
    <n v="0.2576"/>
    <n v="2.2400000000000031E-2"/>
    <x v="41"/>
    <x v="9"/>
    <n v="4"/>
    <n v="60"/>
    <n v="64"/>
    <n v="4.1588830833596715"/>
  </r>
  <r>
    <n v="965"/>
    <d v="2011-02-12T00:00:00"/>
    <n v="2011"/>
    <s v="Feb"/>
    <s v="Q1"/>
    <x v="0"/>
    <n v="0"/>
    <n v="2"/>
    <x v="19"/>
    <x v="0"/>
    <x v="0"/>
    <s v="Weekend"/>
    <s v="Evening"/>
    <n v="1"/>
    <s v="Clear"/>
    <n v="0.28000000000000003"/>
    <n v="0.2727"/>
    <n v="7.3000000000000287E-3"/>
    <x v="41"/>
    <x v="8"/>
    <n v="2"/>
    <n v="39"/>
    <n v="41"/>
    <n v="3.713572066704308"/>
  </r>
  <r>
    <n v="966"/>
    <d v="2011-02-12T00:00:00"/>
    <n v="2011"/>
    <s v="Feb"/>
    <s v="Q1"/>
    <x v="0"/>
    <n v="0"/>
    <n v="2"/>
    <x v="20"/>
    <x v="0"/>
    <x v="0"/>
    <s v="Weekend"/>
    <s v="Evening"/>
    <n v="1"/>
    <s v="Clear"/>
    <n v="0.26"/>
    <n v="0.2576"/>
    <n v="2.4000000000000132E-3"/>
    <x v="48"/>
    <x v="6"/>
    <n v="1"/>
    <n v="39"/>
    <n v="40"/>
    <n v="3.6888794541139363"/>
  </r>
  <r>
    <n v="967"/>
    <d v="2011-02-12T00:00:00"/>
    <n v="2011"/>
    <s v="Feb"/>
    <s v="Q1"/>
    <x v="0"/>
    <n v="0"/>
    <n v="2"/>
    <x v="21"/>
    <x v="0"/>
    <x v="0"/>
    <s v="Weekend"/>
    <s v="Evening"/>
    <n v="1"/>
    <s v="Clear"/>
    <n v="0.26"/>
    <n v="0.30299999999999999"/>
    <n v="-4.2999999999999983E-2"/>
    <x v="48"/>
    <x v="0"/>
    <n v="9"/>
    <n v="42"/>
    <n v="51"/>
    <n v="3.9318256327243257"/>
  </r>
  <r>
    <n v="968"/>
    <d v="2011-02-12T00:00:00"/>
    <n v="2011"/>
    <s v="Feb"/>
    <s v="Q1"/>
    <x v="0"/>
    <n v="0"/>
    <n v="2"/>
    <x v="22"/>
    <x v="0"/>
    <x v="0"/>
    <s v="Weekend"/>
    <s v="Evening"/>
    <n v="1"/>
    <s v="Clear"/>
    <n v="0.24"/>
    <n v="0.2576"/>
    <n v="-1.7600000000000005E-2"/>
    <x v="18"/>
    <x v="1"/>
    <n v="6"/>
    <n v="39"/>
    <n v="45"/>
    <n v="3.8066624897703196"/>
  </r>
  <r>
    <n v="969"/>
    <d v="2011-02-12T00:00:00"/>
    <n v="2011"/>
    <s v="Feb"/>
    <s v="Q1"/>
    <x v="0"/>
    <n v="0"/>
    <n v="2"/>
    <x v="23"/>
    <x v="0"/>
    <x v="0"/>
    <s v="Weekend"/>
    <s v="Evening"/>
    <n v="1"/>
    <s v="Clear"/>
    <n v="0.22"/>
    <n v="0.2273"/>
    <n v="-7.3000000000000009E-3"/>
    <x v="33"/>
    <x v="7"/>
    <n v="1"/>
    <n v="31"/>
    <n v="32"/>
    <n v="3.4657359027997265"/>
  </r>
  <r>
    <n v="970"/>
    <d v="2011-02-13T00:00:00"/>
    <n v="2011"/>
    <s v="Feb"/>
    <s v="Q1"/>
    <x v="0"/>
    <n v="0"/>
    <n v="2"/>
    <x v="0"/>
    <x v="0"/>
    <x v="1"/>
    <s v="Weekend"/>
    <s v="Night"/>
    <n v="1"/>
    <s v="Clear"/>
    <n v="0.2"/>
    <n v="0.2273"/>
    <n v="-2.7299999999999991E-2"/>
    <x v="26"/>
    <x v="14"/>
    <n v="5"/>
    <n v="34"/>
    <n v="39"/>
    <n v="3.6635616461296463"/>
  </r>
  <r>
    <n v="971"/>
    <d v="2011-02-13T00:00:00"/>
    <n v="2011"/>
    <s v="Feb"/>
    <s v="Q1"/>
    <x v="0"/>
    <n v="0"/>
    <n v="2"/>
    <x v="1"/>
    <x v="0"/>
    <x v="1"/>
    <s v="Weekend"/>
    <s v="Night"/>
    <n v="1"/>
    <s v="Clear"/>
    <n v="0.2"/>
    <n v="0.2273"/>
    <n v="-2.7299999999999991E-2"/>
    <x v="29"/>
    <x v="1"/>
    <n v="1"/>
    <n v="23"/>
    <n v="24"/>
    <n v="3.1780538303479458"/>
  </r>
  <r>
    <n v="972"/>
    <d v="2011-02-13T00:00:00"/>
    <n v="2011"/>
    <s v="Feb"/>
    <s v="Q1"/>
    <x v="0"/>
    <n v="0"/>
    <n v="2"/>
    <x v="2"/>
    <x v="0"/>
    <x v="1"/>
    <s v="Weekend"/>
    <s v="Night"/>
    <n v="2"/>
    <s v="Cloudy"/>
    <n v="0.2"/>
    <n v="0.2273"/>
    <n v="-2.7299999999999991E-2"/>
    <x v="2"/>
    <x v="1"/>
    <n v="1"/>
    <n v="19"/>
    <n v="20"/>
    <n v="2.9957322735539909"/>
  </r>
  <r>
    <n v="973"/>
    <d v="2011-02-13T00:00:00"/>
    <n v="2011"/>
    <s v="Feb"/>
    <s v="Q1"/>
    <x v="0"/>
    <n v="0"/>
    <n v="2"/>
    <x v="3"/>
    <x v="0"/>
    <x v="1"/>
    <s v="Weekend"/>
    <s v="Night"/>
    <n v="2"/>
    <s v="Cloudy"/>
    <n v="0.2"/>
    <n v="0.2273"/>
    <n v="-2.7299999999999991E-2"/>
    <x v="27"/>
    <x v="14"/>
    <n v="4"/>
    <n v="8"/>
    <n v="12"/>
    <n v="2.4849066497880004"/>
  </r>
  <r>
    <n v="974"/>
    <d v="2011-02-13T00:00:00"/>
    <n v="2011"/>
    <s v="Feb"/>
    <s v="Q1"/>
    <x v="0"/>
    <n v="0"/>
    <n v="2"/>
    <x v="4"/>
    <x v="0"/>
    <x v="1"/>
    <s v="Weekend"/>
    <s v="Night"/>
    <n v="2"/>
    <s v="Cloudy"/>
    <n v="0.2"/>
    <n v="0.21210000000000001"/>
    <n v="-1.21E-2"/>
    <x v="27"/>
    <x v="8"/>
    <n v="0"/>
    <n v="2"/>
    <n v="2"/>
    <n v="0.69314718055994529"/>
  </r>
  <r>
    <n v="975"/>
    <d v="2011-02-13T00:00:00"/>
    <n v="2011"/>
    <s v="Feb"/>
    <s v="Q1"/>
    <x v="0"/>
    <n v="0"/>
    <n v="2"/>
    <x v="6"/>
    <x v="0"/>
    <x v="1"/>
    <s v="Weekend"/>
    <s v="Morning"/>
    <n v="2"/>
    <s v="Cloudy"/>
    <n v="0.2"/>
    <n v="0.21210000000000001"/>
    <n v="-1.21E-2"/>
    <x v="27"/>
    <x v="7"/>
    <n v="2"/>
    <n v="3"/>
    <n v="5"/>
    <n v="1.6094379124341003"/>
  </r>
  <r>
    <n v="976"/>
    <d v="2011-02-13T00:00:00"/>
    <n v="2011"/>
    <s v="Feb"/>
    <s v="Q1"/>
    <x v="0"/>
    <n v="0"/>
    <n v="2"/>
    <x v="7"/>
    <x v="0"/>
    <x v="1"/>
    <s v="Weekend"/>
    <s v="Morning"/>
    <n v="2"/>
    <s v="Cloudy"/>
    <n v="0.22"/>
    <n v="0.2727"/>
    <n v="-5.2699999999999997E-2"/>
    <x v="28"/>
    <x v="0"/>
    <n v="0"/>
    <n v="3"/>
    <n v="3"/>
    <n v="1.0986122886681098"/>
  </r>
  <r>
    <n v="977"/>
    <d v="2011-02-13T00:00:00"/>
    <n v="2011"/>
    <s v="Feb"/>
    <s v="Q1"/>
    <x v="0"/>
    <n v="0"/>
    <n v="2"/>
    <x v="8"/>
    <x v="0"/>
    <x v="1"/>
    <s v="Weekend"/>
    <s v="Morning"/>
    <n v="2"/>
    <s v="Cloudy"/>
    <n v="0.22"/>
    <n v="0.2273"/>
    <n v="-7.3000000000000009E-3"/>
    <x v="26"/>
    <x v="5"/>
    <n v="1"/>
    <n v="11"/>
    <n v="12"/>
    <n v="2.4849066497880004"/>
  </r>
  <r>
    <n v="978"/>
    <d v="2011-02-13T00:00:00"/>
    <n v="2011"/>
    <s v="Feb"/>
    <s v="Q1"/>
    <x v="0"/>
    <n v="0"/>
    <n v="2"/>
    <x v="9"/>
    <x v="0"/>
    <x v="1"/>
    <s v="Weekend"/>
    <s v="Morning"/>
    <n v="2"/>
    <s v="Cloudy"/>
    <n v="0.24"/>
    <n v="0.2273"/>
    <n v="1.2699999999999989E-2"/>
    <x v="54"/>
    <x v="6"/>
    <n v="12"/>
    <n v="35"/>
    <n v="47"/>
    <n v="3.8501476017100584"/>
  </r>
  <r>
    <n v="979"/>
    <d v="2011-02-13T00:00:00"/>
    <n v="2011"/>
    <s v="Feb"/>
    <s v="Q1"/>
    <x v="0"/>
    <n v="0"/>
    <n v="2"/>
    <x v="10"/>
    <x v="0"/>
    <x v="1"/>
    <s v="Weekend"/>
    <s v="Morning"/>
    <n v="1"/>
    <s v="Clear"/>
    <n v="0.3"/>
    <n v="0.2727"/>
    <n v="2.7299999999999991E-2"/>
    <x v="49"/>
    <x v="9"/>
    <n v="19"/>
    <n v="86"/>
    <n v="105"/>
    <n v="4.6539603501575231"/>
  </r>
  <r>
    <n v="980"/>
    <d v="2011-02-13T00:00:00"/>
    <n v="2011"/>
    <s v="Feb"/>
    <s v="Q1"/>
    <x v="0"/>
    <n v="0"/>
    <n v="2"/>
    <x v="11"/>
    <x v="0"/>
    <x v="1"/>
    <s v="Weekend"/>
    <s v="Morning"/>
    <n v="1"/>
    <s v="Clear"/>
    <n v="0.32"/>
    <n v="0.28789999999999999"/>
    <n v="3.2100000000000017E-2"/>
    <x v="17"/>
    <x v="10"/>
    <n v="26"/>
    <n v="86"/>
    <n v="112"/>
    <n v="4.7184988712950942"/>
  </r>
  <r>
    <n v="981"/>
    <d v="2011-02-13T00:00:00"/>
    <n v="2011"/>
    <s v="Feb"/>
    <s v="Q1"/>
    <x v="0"/>
    <n v="0"/>
    <n v="2"/>
    <x v="12"/>
    <x v="0"/>
    <x v="1"/>
    <s v="Weekend"/>
    <s v="Afternoon"/>
    <n v="1"/>
    <s v="Clear"/>
    <n v="0.36"/>
    <n v="0.31819999999999998"/>
    <n v="4.1800000000000004E-2"/>
    <x v="25"/>
    <x v="17"/>
    <n v="58"/>
    <n v="94"/>
    <n v="152"/>
    <n v="5.0238805208462765"/>
  </r>
  <r>
    <n v="982"/>
    <d v="2011-02-13T00:00:00"/>
    <n v="2011"/>
    <s v="Feb"/>
    <s v="Q1"/>
    <x v="0"/>
    <n v="0"/>
    <n v="2"/>
    <x v="13"/>
    <x v="0"/>
    <x v="1"/>
    <s v="Weekend"/>
    <s v="Afternoon"/>
    <n v="1"/>
    <s v="Clear"/>
    <n v="0.38"/>
    <n v="0.39389999999999997"/>
    <n v="-1.3899999999999968E-2"/>
    <x v="44"/>
    <x v="11"/>
    <n v="62"/>
    <n v="92"/>
    <n v="154"/>
    <n v="5.0369526024136295"/>
  </r>
  <r>
    <n v="983"/>
    <d v="2011-02-13T00:00:00"/>
    <n v="2011"/>
    <s v="Feb"/>
    <s v="Q1"/>
    <x v="0"/>
    <n v="0"/>
    <n v="2"/>
    <x v="14"/>
    <x v="0"/>
    <x v="1"/>
    <s v="Weekend"/>
    <s v="Afternoon"/>
    <n v="2"/>
    <s v="Cloudy"/>
    <n v="0.4"/>
    <n v="0.40910000000000002"/>
    <n v="-9.099999999999997E-3"/>
    <x v="24"/>
    <x v="12"/>
    <n v="51"/>
    <n v="110"/>
    <n v="161"/>
    <n v="5.0814043649844631"/>
  </r>
  <r>
    <n v="984"/>
    <d v="2011-02-13T00:00:00"/>
    <n v="2011"/>
    <s v="Feb"/>
    <s v="Q1"/>
    <x v="0"/>
    <n v="0"/>
    <n v="2"/>
    <x v="15"/>
    <x v="0"/>
    <x v="1"/>
    <s v="Weekend"/>
    <s v="Afternoon"/>
    <n v="2"/>
    <s v="Cloudy"/>
    <n v="0.4"/>
    <n v="0.40910000000000002"/>
    <n v="-9.099999999999997E-3"/>
    <x v="24"/>
    <x v="4"/>
    <n v="40"/>
    <n v="122"/>
    <n v="162"/>
    <n v="5.0875963352323836"/>
  </r>
  <r>
    <n v="985"/>
    <d v="2011-02-13T00:00:00"/>
    <n v="2011"/>
    <s v="Feb"/>
    <s v="Q1"/>
    <x v="0"/>
    <n v="0"/>
    <n v="2"/>
    <x v="16"/>
    <x v="0"/>
    <x v="1"/>
    <s v="Weekend"/>
    <s v="Afternoon"/>
    <n v="2"/>
    <s v="Cloudy"/>
    <n v="0.42"/>
    <n v="0.42420000000000002"/>
    <n v="-4.200000000000037E-3"/>
    <x v="40"/>
    <x v="9"/>
    <n v="28"/>
    <n v="106"/>
    <n v="134"/>
    <n v="4.8978397999509111"/>
  </r>
  <r>
    <n v="986"/>
    <d v="2011-02-13T00:00:00"/>
    <n v="2011"/>
    <s v="Feb"/>
    <s v="Q1"/>
    <x v="0"/>
    <n v="0"/>
    <n v="2"/>
    <x v="17"/>
    <x v="0"/>
    <x v="1"/>
    <s v="Weekend"/>
    <s v="Afternoon"/>
    <n v="1"/>
    <s v="Clear"/>
    <n v="0.42"/>
    <n v="0.42420000000000002"/>
    <n v="-4.200000000000037E-3"/>
    <x v="40"/>
    <x v="9"/>
    <n v="30"/>
    <n v="95"/>
    <n v="125"/>
    <n v="4.8283137373023015"/>
  </r>
  <r>
    <n v="987"/>
    <d v="2011-02-13T00:00:00"/>
    <n v="2011"/>
    <s v="Feb"/>
    <s v="Q1"/>
    <x v="0"/>
    <n v="0"/>
    <n v="2"/>
    <x v="18"/>
    <x v="0"/>
    <x v="1"/>
    <s v="Weekend"/>
    <s v="Evening"/>
    <n v="1"/>
    <s v="Clear"/>
    <n v="0.4"/>
    <n v="0.40910000000000002"/>
    <n v="-9.099999999999997E-3"/>
    <x v="25"/>
    <x v="4"/>
    <n v="17"/>
    <n v="78"/>
    <n v="95"/>
    <n v="4.5538768916005408"/>
  </r>
  <r>
    <n v="988"/>
    <d v="2011-02-13T00:00:00"/>
    <n v="2011"/>
    <s v="Feb"/>
    <s v="Q1"/>
    <x v="0"/>
    <n v="0"/>
    <n v="2"/>
    <x v="19"/>
    <x v="0"/>
    <x v="1"/>
    <s v="Weekend"/>
    <s v="Evening"/>
    <n v="1"/>
    <s v="Clear"/>
    <n v="0.4"/>
    <n v="0.40910000000000002"/>
    <n v="-9.099999999999997E-3"/>
    <x v="23"/>
    <x v="3"/>
    <n v="11"/>
    <n v="50"/>
    <n v="61"/>
    <n v="4.1108738641733114"/>
  </r>
  <r>
    <n v="989"/>
    <d v="2011-02-13T00:00:00"/>
    <n v="2011"/>
    <s v="Feb"/>
    <s v="Q1"/>
    <x v="0"/>
    <n v="0"/>
    <n v="2"/>
    <x v="20"/>
    <x v="0"/>
    <x v="1"/>
    <s v="Weekend"/>
    <s v="Evening"/>
    <n v="1"/>
    <s v="Clear"/>
    <n v="0.4"/>
    <n v="0.40910000000000002"/>
    <n v="-9.099999999999997E-3"/>
    <x v="23"/>
    <x v="9"/>
    <n v="15"/>
    <n v="32"/>
    <n v="47"/>
    <n v="3.8501476017100584"/>
  </r>
  <r>
    <n v="990"/>
    <d v="2011-02-13T00:00:00"/>
    <n v="2011"/>
    <s v="Feb"/>
    <s v="Q1"/>
    <x v="0"/>
    <n v="0"/>
    <n v="2"/>
    <x v="21"/>
    <x v="0"/>
    <x v="1"/>
    <s v="Weekend"/>
    <s v="Evening"/>
    <n v="1"/>
    <s v="Clear"/>
    <n v="0.4"/>
    <n v="0.40910000000000002"/>
    <n v="-9.099999999999997E-3"/>
    <x v="23"/>
    <x v="11"/>
    <n v="6"/>
    <n v="45"/>
    <n v="51"/>
    <n v="3.9318256327243257"/>
  </r>
  <r>
    <n v="991"/>
    <d v="2011-02-13T00:00:00"/>
    <n v="2011"/>
    <s v="Feb"/>
    <s v="Q1"/>
    <x v="0"/>
    <n v="0"/>
    <n v="2"/>
    <x v="22"/>
    <x v="0"/>
    <x v="1"/>
    <s v="Weekend"/>
    <s v="Evening"/>
    <n v="1"/>
    <s v="Clear"/>
    <n v="0.4"/>
    <n v="0.40910000000000002"/>
    <n v="-9.099999999999997E-3"/>
    <x v="23"/>
    <x v="4"/>
    <n v="5"/>
    <n v="31"/>
    <n v="36"/>
    <n v="3.5835189384561099"/>
  </r>
  <r>
    <n v="992"/>
    <d v="2011-02-13T00:00:00"/>
    <n v="2011"/>
    <s v="Feb"/>
    <s v="Q1"/>
    <x v="0"/>
    <n v="0"/>
    <n v="2"/>
    <x v="23"/>
    <x v="0"/>
    <x v="1"/>
    <s v="Weekend"/>
    <s v="Evening"/>
    <n v="1"/>
    <s v="Clear"/>
    <n v="0.4"/>
    <n v="0.40910000000000002"/>
    <n v="-9.099999999999997E-3"/>
    <x v="23"/>
    <x v="11"/>
    <n v="3"/>
    <n v="27"/>
    <n v="30"/>
    <n v="3.4011973816621555"/>
  </r>
  <r>
    <n v="993"/>
    <d v="2011-02-14T00:00:00"/>
    <n v="2011"/>
    <s v="Feb"/>
    <s v="Q1"/>
    <x v="0"/>
    <n v="0"/>
    <n v="2"/>
    <x v="0"/>
    <x v="0"/>
    <x v="2"/>
    <s v="Weekday"/>
    <s v="Night"/>
    <n v="1"/>
    <s v="Clear"/>
    <n v="0.38"/>
    <n v="0.39389999999999997"/>
    <n v="-1.3899999999999968E-2"/>
    <x v="38"/>
    <x v="11"/>
    <n v="3"/>
    <n v="8"/>
    <n v="11"/>
    <n v="2.3978952727983707"/>
  </r>
  <r>
    <n v="994"/>
    <d v="2011-02-14T00:00:00"/>
    <n v="2011"/>
    <s v="Feb"/>
    <s v="Q1"/>
    <x v="0"/>
    <n v="0"/>
    <n v="2"/>
    <x v="1"/>
    <x v="0"/>
    <x v="2"/>
    <s v="Weekday"/>
    <s v="Night"/>
    <n v="1"/>
    <s v="Clear"/>
    <n v="0.38"/>
    <n v="0.39389999999999997"/>
    <n v="-1.3899999999999968E-2"/>
    <x v="38"/>
    <x v="11"/>
    <n v="1"/>
    <n v="6"/>
    <n v="7"/>
    <n v="1.9459101490553132"/>
  </r>
  <r>
    <n v="995"/>
    <d v="2011-02-14T00:00:00"/>
    <n v="2011"/>
    <s v="Feb"/>
    <s v="Q1"/>
    <x v="0"/>
    <n v="0"/>
    <n v="2"/>
    <x v="2"/>
    <x v="0"/>
    <x v="2"/>
    <s v="Weekday"/>
    <s v="Night"/>
    <n v="1"/>
    <s v="Clear"/>
    <n v="0.36"/>
    <n v="0.33329999999999999"/>
    <n v="2.6700000000000002E-2"/>
    <x v="22"/>
    <x v="4"/>
    <n v="0"/>
    <n v="2"/>
    <n v="2"/>
    <n v="0.69314718055994529"/>
  </r>
  <r>
    <n v="996"/>
    <d v="2011-02-14T00:00:00"/>
    <n v="2011"/>
    <s v="Feb"/>
    <s v="Q1"/>
    <x v="0"/>
    <n v="0"/>
    <n v="2"/>
    <x v="3"/>
    <x v="0"/>
    <x v="2"/>
    <s v="Weekday"/>
    <s v="Night"/>
    <n v="1"/>
    <s v="Clear"/>
    <n v="0.34"/>
    <n v="0.31819999999999998"/>
    <n v="2.1800000000000042E-2"/>
    <x v="15"/>
    <x v="6"/>
    <n v="1"/>
    <n v="1"/>
    <n v="2"/>
    <n v="0.69314718055994529"/>
  </r>
  <r>
    <n v="997"/>
    <d v="2011-02-14T00:00:00"/>
    <n v="2011"/>
    <s v="Feb"/>
    <s v="Q1"/>
    <x v="0"/>
    <n v="0"/>
    <n v="2"/>
    <x v="4"/>
    <x v="0"/>
    <x v="2"/>
    <s v="Weekday"/>
    <s v="Night"/>
    <n v="1"/>
    <s v="Clear"/>
    <n v="0.32"/>
    <n v="0.30299999999999999"/>
    <n v="1.7000000000000015E-2"/>
    <x v="45"/>
    <x v="3"/>
    <n v="0"/>
    <n v="2"/>
    <n v="2"/>
    <n v="0.69314718055994529"/>
  </r>
  <r>
    <n v="998"/>
    <d v="2011-02-14T00:00:00"/>
    <n v="2011"/>
    <s v="Feb"/>
    <s v="Q1"/>
    <x v="0"/>
    <n v="0"/>
    <n v="2"/>
    <x v="5"/>
    <x v="0"/>
    <x v="2"/>
    <s v="Weekday"/>
    <s v="Night"/>
    <n v="1"/>
    <s v="Clear"/>
    <n v="0.32"/>
    <n v="0.30299999999999999"/>
    <n v="1.7000000000000015E-2"/>
    <x v="45"/>
    <x v="3"/>
    <n v="0"/>
    <n v="3"/>
    <n v="3"/>
    <n v="1.0986122886681098"/>
  </r>
  <r>
    <n v="999"/>
    <d v="2011-02-14T00:00:00"/>
    <n v="2011"/>
    <s v="Feb"/>
    <s v="Q1"/>
    <x v="0"/>
    <n v="0"/>
    <n v="2"/>
    <x v="6"/>
    <x v="0"/>
    <x v="2"/>
    <s v="Weekday"/>
    <s v="Morning"/>
    <n v="1"/>
    <s v="Clear"/>
    <n v="0.34"/>
    <n v="0.30299999999999999"/>
    <n v="3.7000000000000033E-2"/>
    <x v="15"/>
    <x v="4"/>
    <n v="1"/>
    <n v="25"/>
    <n v="26"/>
    <n v="3.2580965380214821"/>
  </r>
  <r>
    <n v="1000"/>
    <d v="2011-02-14T00:00:00"/>
    <n v="2011"/>
    <s v="Feb"/>
    <s v="Q1"/>
    <x v="0"/>
    <n v="0"/>
    <n v="2"/>
    <x v="7"/>
    <x v="0"/>
    <x v="2"/>
    <s v="Weekday"/>
    <s v="Morning"/>
    <n v="1"/>
    <s v="Clear"/>
    <n v="0.34"/>
    <n v="0.30299999999999999"/>
    <n v="3.7000000000000033E-2"/>
    <x v="15"/>
    <x v="4"/>
    <n v="2"/>
    <n v="96"/>
    <n v="98"/>
    <n v="4.58496747867057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8DEABF-C9AB-440C-9B00-9166891D6B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I29" firstHeaderRow="1" firstDataRow="2"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axis="axisCol" showAll="0">
      <items count="8">
        <item x="1"/>
        <item x="2"/>
        <item x="3"/>
        <item x="4"/>
        <item x="5"/>
        <item x="6"/>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0"/>
  </colFields>
  <colItems count="8">
    <i>
      <x/>
    </i>
    <i>
      <x v="1"/>
    </i>
    <i>
      <x v="2"/>
    </i>
    <i>
      <x v="3"/>
    </i>
    <i>
      <x v="4"/>
    </i>
    <i>
      <x v="5"/>
    </i>
    <i>
      <x v="6"/>
    </i>
    <i t="grand">
      <x/>
    </i>
  </colItems>
  <dataFields count="1">
    <dataField name="Sum of cnt" fld="22" baseField="0" baseItem="0"/>
  </dataFields>
  <chartFormats count="14">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4" format="4" series="1">
      <pivotArea type="data" outline="0" fieldPosition="0">
        <references count="2">
          <reference field="4294967294" count="1" selected="0">
            <x v="0"/>
          </reference>
          <reference field="10" count="1" selected="0">
            <x v="4"/>
          </reference>
        </references>
      </pivotArea>
    </chartFormat>
    <chartFormat chart="4" format="5" series="1">
      <pivotArea type="data" outline="0" fieldPosition="0">
        <references count="2">
          <reference field="4294967294" count="1" selected="0">
            <x v="0"/>
          </reference>
          <reference field="10" count="1" selected="0">
            <x v="5"/>
          </reference>
        </references>
      </pivotArea>
    </chartFormat>
    <chartFormat chart="4" format="6" series="1">
      <pivotArea type="data" outline="0" fieldPosition="0">
        <references count="2">
          <reference field="4294967294" count="1" selected="0">
            <x v="0"/>
          </reference>
          <reference field="10" count="1" selected="0">
            <x v="6"/>
          </reference>
        </references>
      </pivotArea>
    </chartFormat>
    <chartFormat chart="8" format="14" series="1">
      <pivotArea type="data" outline="0" fieldPosition="0">
        <references count="2">
          <reference field="4294967294" count="1" selected="0">
            <x v="0"/>
          </reference>
          <reference field="10" count="1" selected="0">
            <x v="0"/>
          </reference>
        </references>
      </pivotArea>
    </chartFormat>
    <chartFormat chart="8" format="15" series="1">
      <pivotArea type="data" outline="0" fieldPosition="0">
        <references count="2">
          <reference field="4294967294" count="1" selected="0">
            <x v="0"/>
          </reference>
          <reference field="10" count="1" selected="0">
            <x v="1"/>
          </reference>
        </references>
      </pivotArea>
    </chartFormat>
    <chartFormat chart="8" format="16" series="1">
      <pivotArea type="data" outline="0" fieldPosition="0">
        <references count="2">
          <reference field="4294967294" count="1" selected="0">
            <x v="0"/>
          </reference>
          <reference field="10" count="1" selected="0">
            <x v="2"/>
          </reference>
        </references>
      </pivotArea>
    </chartFormat>
    <chartFormat chart="8" format="17" series="1">
      <pivotArea type="data" outline="0" fieldPosition="0">
        <references count="2">
          <reference field="4294967294" count="1" selected="0">
            <x v="0"/>
          </reference>
          <reference field="10" count="1" selected="0">
            <x v="3"/>
          </reference>
        </references>
      </pivotArea>
    </chartFormat>
    <chartFormat chart="8" format="18" series="1">
      <pivotArea type="data" outline="0" fieldPosition="0">
        <references count="2">
          <reference field="4294967294" count="1" selected="0">
            <x v="0"/>
          </reference>
          <reference field="10" count="1" selected="0">
            <x v="4"/>
          </reference>
        </references>
      </pivotArea>
    </chartFormat>
    <chartFormat chart="8" format="19" series="1">
      <pivotArea type="data" outline="0" fieldPosition="0">
        <references count="2">
          <reference field="4294967294" count="1" selected="0">
            <x v="0"/>
          </reference>
          <reference field="10" count="1" selected="0">
            <x v="5"/>
          </reference>
        </references>
      </pivotArea>
    </chartFormat>
    <chartFormat chart="8"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1A064-AE34-4FA9-9B81-723C02C546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axis="axisRow"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0"/>
  </rowFields>
  <rowItems count="8">
    <i>
      <x/>
    </i>
    <i>
      <x v="1"/>
    </i>
    <i>
      <x v="2"/>
    </i>
    <i>
      <x v="3"/>
    </i>
    <i>
      <x v="4"/>
    </i>
    <i>
      <x v="5"/>
    </i>
    <i>
      <x v="6"/>
    </i>
    <i t="grand">
      <x/>
    </i>
  </rowItems>
  <colItems count="1">
    <i/>
  </colItems>
  <dataFields count="1">
    <dataField name="Sum of cnt" fld="2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7489CE-5539-4139-A4B6-4A3E5957D2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24">
    <pivotField showAll="0"/>
    <pivotField numFmtId="164" showAll="0"/>
    <pivotField showAll="0"/>
    <pivotField showAll="0"/>
    <pivotField showAll="0"/>
    <pivotField axis="axisRow"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2">
    <i>
      <x/>
    </i>
    <i t="grand">
      <x/>
    </i>
  </rowItems>
  <colItems count="1">
    <i/>
  </colItems>
  <dataFields count="1">
    <dataField name="Sum of cnt" fld="22" baseField="0" baseItem="0"/>
  </dataFields>
  <chartFormats count="4">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9A5425-A275-4312-AA1C-2D012FD25E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9EE46-FF6D-4AEA-BEEF-03C0890133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5C8675-9EB1-4B5D-B6B6-57BEA4B879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8"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casual" fld="20" baseField="0" baseItem="0"/>
    <dataField name="Sum of registered"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4BDC06-2895-4F03-B7B0-F8DAD97DC21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axis="axisRow"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9"/>
  </rowFields>
  <rowItems count="3">
    <i>
      <x/>
    </i>
    <i>
      <x v="1"/>
    </i>
    <i t="grand">
      <x/>
    </i>
  </rowItems>
  <colFields count="1">
    <field x="-2"/>
  </colFields>
  <colItems count="3">
    <i>
      <x/>
    </i>
    <i i="1">
      <x v="1"/>
    </i>
    <i i="2">
      <x v="2"/>
    </i>
  </colItems>
  <dataFields count="3">
    <dataField name="Sum of cnt" fld="22" baseField="0" baseItem="0"/>
    <dataField name="Sum of casual" fld="20" baseField="0" baseItem="0"/>
    <dataField name="Sum of registered"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EE7FA-6110-484E-8E1B-57BBFEDDD32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3">
    <i>
      <x/>
    </i>
    <i i="1">
      <x v="1"/>
    </i>
    <i i="2">
      <x v="2"/>
    </i>
  </colItems>
  <dataFields count="3">
    <dataField name="Peak Demand" fld="22" subtotal="max" baseField="0" baseItem="1"/>
    <dataField name="Average Rentals" fld="22" subtotal="average" baseField="0" baseItem="1"/>
    <dataField name="Demand Variability" fld="22" subtotal="stdDev" baseField="0" baseItem="2"/>
  </dataFields>
  <formats count="10">
    <format dxfId="14">
      <pivotArea dataOnly="0" labelOnly="1" outline="0" fieldPosition="0">
        <references count="1">
          <reference field="4294967294" count="3">
            <x v="0"/>
            <x v="1"/>
            <x v="2"/>
          </reference>
        </references>
      </pivotArea>
    </format>
    <format dxfId="13">
      <pivotArea outline="0" collapsedLevelsAreSubtotals="1"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3A263-CBC2-47F6-8020-AA476EC44B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G8"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25DB11-ED32-452A-96BE-8EFCE3A0D98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D9E28-5D6B-4EB0-AC14-FE3CCBF9CEE7}" autoFormatId="16" applyNumberFormats="0" applyBorderFormats="0" applyFontFormats="0" applyPatternFormats="0" applyAlignmentFormats="0" applyWidthHeightFormats="0">
  <queryTableRefresh nextId="21">
    <queryTableFields count="15">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10" name="temp" tableColumnId="10"/>
    </queryTableFields>
    <queryTableDeletedFields count="2">
      <deletedField name="yr"/>
      <deletedField name="mn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8B285A9-086B-49DB-A9FB-0DED3D2750F4}" autoFormatId="16" applyNumberFormats="0" applyBorderFormats="0" applyFontFormats="0" applyPatternFormats="0" applyAlignmentFormats="0" applyWidthHeightFormats="0">
  <queryTableRefresh nextId="14">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7E1BF83E-046D-4501-A62E-3F9AC873DCE8}" autoFormatId="16" applyNumberFormats="0" applyBorderFormats="0" applyFontFormats="0" applyPatternFormats="0" applyAlignmentFormats="0" applyWidthHeightFormats="0">
  <queryTableRefresh nextId="22">
    <queryTableFields count="21">
      <queryTableField id="1" name="instant" tableColumnId="1"/>
      <queryTableField id="2" name="dteday" tableColumnId="2"/>
      <queryTableField id="18" dataBound="0" tableColumnId="18"/>
      <queryTableField id="17" dataBound="0" tableColumnId="17"/>
      <queryTableField id="3" name="season" tableColumnId="3"/>
      <queryTableField id="19" dataBound="0" tableColumnId="19"/>
      <queryTableField id="4" name="yr" tableColumnId="4"/>
      <queryTableField id="5" name="mnth" tableColumnId="5"/>
      <queryTableField id="6" name="hr" tableColumnId="6"/>
      <queryTableField id="7" name="holiday" tableColumnId="7"/>
      <queryTableField id="8" name="weekday" tableColumnId="8"/>
      <queryTableField id="21" dataBound="0" tableColumnId="21"/>
      <queryTableField id="20" dataBound="0" tableColumnId="20"/>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CED96BA-93CC-40A7-BE27-0388971AF60A}" autoFormatId="16" applyNumberFormats="0" applyBorderFormats="0" applyFontFormats="0" applyPatternFormats="0" applyAlignmentFormats="0" applyWidthHeightFormats="0">
  <queryTableRefresh nextId="31" unboundColumnsRight="8">
    <queryTableFields count="24">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30" dataBound="0" tableColumnId="32"/>
      <queryTableField id="10" name="temp" tableColumnId="10"/>
      <queryTableField id="20" dataBound="0" tableColumnId="22"/>
      <queryTableField id="27" dataBound="0" tableColumnId="29"/>
      <queryTableField id="21" dataBound="0" tableColumnId="23"/>
      <queryTableField id="22" dataBound="0" tableColumnId="24"/>
      <queryTableField id="23" dataBound="0" tableColumnId="25"/>
      <queryTableField id="24" dataBound="0" tableColumnId="26"/>
      <queryTableField id="25" dataBound="0" tableColumnId="27"/>
      <queryTableField id="28" dataBound="0" tableColumnId="30"/>
    </queryTableFields>
    <queryTableDeletedFields count="2">
      <deletedField name="yr"/>
      <deletedField name="mn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E1F39ABD-4392-4A1D-AFE8-287B439E89EE}" sourceName="Season">
  <pivotTables>
    <pivotTable tabId="7" name="PivotTable5"/>
    <pivotTable tabId="10" name="PivotTable1"/>
    <pivotTable tabId="11" name="PivotTable2"/>
    <pivotTable tabId="12" name="PivotTable3"/>
    <pivotTable tabId="7" name="PivotTable6"/>
    <pivotTable tabId="16" name="PivotTable10"/>
    <pivotTable tabId="20" name="PivotTable12"/>
    <pivotTable tabId="15" name="PivotTable9"/>
    <pivotTable tabId="13" name="PivotTable7"/>
    <pivotTable tabId="14" name="PivotTable8"/>
  </pivotTables>
  <data>
    <tabular pivotCacheId="930117579">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2" xr10:uid="{B5F1CB09-FDE2-48BB-A63B-CE722ED805F8}" sourceName="Holi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2" xr10:uid="{AA71FA15-F48A-4FD1-B37C-E584492921ED}" sourceName="Week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7">
        <i x="1" s="1"/>
        <i x="2" s="1"/>
        <i x="3" s="1"/>
        <i x="4" s="1"/>
        <i x="5"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077ABA2-C6A5-47C6-99AE-D9968BB9D7E8}" cache="Slicer_Season" caption="Season" rowHeight="234950"/>
  <slicer name="Holiday 1" xr10:uid="{D70FFD20-71EE-4AB7-A348-92FFAF39B086}" cache="Slicer_Holiday2" caption="Holiday" rowHeight="234950"/>
  <slicer name="Weekday 1" xr10:uid="{9191CE2C-AD14-4515-B008-089CFDAF24C6}" cache="Slicer_Weekday2" caption="Weekda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FF0A28A-0FEC-4426-BECF-C912A5414567}" cache="Slicer_Season" caption="Season" rowHeight="234950"/>
  <slicer name="Holiday 2" xr10:uid="{985D820B-FA59-4DB1-991A-8CE556BB5A25}" cache="Slicer_Holiday2" caption="Holiday" rowHeight="234950"/>
  <slicer name="Weekday 2" xr10:uid="{05ABBFD0-1245-4060-936E-7A90340B2961}" cache="Slicer_Weekday2" caption="Weekda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547BB7-38EA-46FB-9721-E075B178A088}" cache="Slicer_Season" caption="Season" rowHeight="234950"/>
  <slicer name="Holiday" xr10:uid="{E60C7141-C5EA-489E-8E30-B30A1240DEBF}" cache="Slicer_Holiday2" caption="Holiday" rowHeight="234950"/>
  <slicer name="Weekday" xr10:uid="{13EAFF1A-2EAB-4B20-BDF6-3FDB27810D30}" cache="Slicer_Weekday2" caption="Weekda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1D8D6-6FB1-4A0F-A818-E7C64A2931AE}" name="dataset_1" displayName="dataset_1" ref="A1:O611" tableType="queryTable" totalsRowShown="0">
  <autoFilter ref="A1:O611" xr:uid="{AD01D8D6-6FB1-4A0F-A818-E7C64A2931AE}"/>
  <tableColumns count="15">
    <tableColumn id="1" xr3:uid="{0B711EED-5868-4599-9EE5-30BB22BA3F59}" uniqueName="1" name="Instant" queryTableFieldId="1"/>
    <tableColumn id="2" xr3:uid="{0A523057-4227-44B1-9A41-157F944C3665}" uniqueName="2" name="Date Day" queryTableFieldId="2" dataDxfId="43"/>
    <tableColumn id="13" xr3:uid="{3F724B24-1CD4-4452-A131-98082B028A4F}" uniqueName="13" name="Year" queryTableFieldId="12" dataDxfId="42">
      <calculatedColumnFormula>YEAR(dataset_1[[#This Row],[Date Day]])</calculatedColumnFormula>
    </tableColumn>
    <tableColumn id="12" xr3:uid="{A61845B3-6B80-448B-967A-2BD65D17B1DF}" uniqueName="12" name="Month" queryTableFieldId="11" dataDxfId="41">
      <calculatedColumnFormula>TEXT(dataset_1[[#This Row],[Date Day]],"MMM")</calculatedColumnFormula>
    </tableColumn>
    <tableColumn id="14" xr3:uid="{E916026B-2F0C-4710-9981-95E0FED01229}" uniqueName="14" name="Quarter" queryTableFieldId="13" dataDxfId="40">
      <calculatedColumnFormula>"Q" &amp; INT((MONTH(B2)-1)/3)+1</calculatedColumnFormula>
    </tableColumn>
    <tableColumn id="3" xr3:uid="{93099867-7E6C-4A5E-8B18-9795C8A86055}" uniqueName="3" name="Season" queryTableFieldId="3"/>
    <tableColumn id="16" xr3:uid="{E96EA718-E825-4562-A867-F3E9E50E56F7}" uniqueName="16" name="Yr" queryTableFieldId="15"/>
    <tableColumn id="15" xr3:uid="{D426A897-C073-45BA-BC35-ECDEF27C6369}" uniqueName="15" name="Mnth" queryTableFieldId="14"/>
    <tableColumn id="6" xr3:uid="{0831FB20-0C41-4717-B565-50AAD0CC9A3E}" uniqueName="6" name="Hr" queryTableFieldId="6"/>
    <tableColumn id="7" xr3:uid="{6A72DB72-0930-4FBC-AFA3-6B5F73AB8E51}" uniqueName="7" name="Holiday" queryTableFieldId="7"/>
    <tableColumn id="8" xr3:uid="{A196E0BA-CBA7-4377-8646-D8B6904E8407}" uniqueName="8" name="Weekday" queryTableFieldId="8"/>
    <tableColumn id="17" xr3:uid="{3500C930-EE30-4AB4-BB0D-CB4F752ED406}" uniqueName="17" name="Day_type" queryTableFieldId="16" dataDxfId="39">
      <calculatedColumnFormula>IF(OR(K2=0,K2=6),"Weekend","Weekday")</calculatedColumnFormula>
    </tableColumn>
    <tableColumn id="20" xr3:uid="{F73942A1-04DB-402A-971C-3B261C1E72F9}" uniqueName="20" name="Time_of_day" queryTableFieldId="19" dataDxfId="38">
      <calculatedColumnFormula array="1">_xlfn.IFS(I2&lt;6,"Night", I2&lt;12,"Morning", I2&lt;18,"Afternoon", TRUE,"Evening")</calculatedColumnFormula>
    </tableColumn>
    <tableColumn id="9" xr3:uid="{FF8FF7FC-AE31-463C-9381-CC48258477AB}" uniqueName="9" name="Weathersit" queryTableFieldId="9"/>
    <tableColumn id="10" xr3:uid="{8D52B9D9-DD11-4839-BE16-31DEF6ACA14A}" uniqueName="10" name="Temp"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10CD18-940B-414B-8CB1-ABAD4321EFF0}" name="dataset_2" displayName="dataset_2" ref="A1:H1000" tableType="queryTable" totalsRowShown="0">
  <autoFilter ref="A1:H1000" xr:uid="{3010CD18-940B-414B-8CB1-ABAD4321EFF0}"/>
  <tableColumns count="8">
    <tableColumn id="1" xr3:uid="{3A250597-D5A7-4259-80B6-7796A8367CC3}" uniqueName="1" name="Unnamed: 0" queryTableFieldId="1"/>
    <tableColumn id="2" xr3:uid="{B97899A0-77B5-4CF9-9CE0-24DB81C2521E}" uniqueName="2" name="instant" queryTableFieldId="2"/>
    <tableColumn id="3" xr3:uid="{94DF82CF-FE54-4DF3-A789-81EA144A4342}" uniqueName="3" name="Atemp" queryTableFieldId="3"/>
    <tableColumn id="4" xr3:uid="{D5A1F53E-26F9-446B-892A-8BED9949C4AD}" uniqueName="4" name="hum" queryTableFieldId="4"/>
    <tableColumn id="5" xr3:uid="{F3BC34CA-8E33-4B21-A669-B5DA93C2E179}" uniqueName="5" name="windspeed" queryTableFieldId="5"/>
    <tableColumn id="6" xr3:uid="{6938820F-9C39-41FC-B1F2-154EDA312C49}" uniqueName="6" name="casual" queryTableFieldId="6"/>
    <tableColumn id="7" xr3:uid="{DD5B799C-CD5A-4913-8E18-0ED2FE4228F8}" uniqueName="7" name="registered" queryTableFieldId="7"/>
    <tableColumn id="8" xr3:uid="{38CA7C18-D401-4231-9B61-03610F55F575}" uniqueName="8" name="cnt"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906DC-0F9B-4C28-A824-D242A8062B5C}" name="dataset_3" displayName="dataset_3" ref="A1:U611" tableType="queryTable" totalsRowShown="0">
  <autoFilter ref="A1:U611" xr:uid="{3C4906DC-0F9B-4C28-A824-D242A8062B5C}"/>
  <tableColumns count="21">
    <tableColumn id="1" xr3:uid="{A2E0B87E-DD14-4986-986C-2D328A65162F}" uniqueName="1" name="Instant" queryTableFieldId="1"/>
    <tableColumn id="2" xr3:uid="{5F10986E-C1EF-4662-B3C8-546A5C220BF7}" uniqueName="2" name="Date Day" queryTableFieldId="2" dataDxfId="37"/>
    <tableColumn id="18" xr3:uid="{3C4863F7-E800-463D-8EB5-8E76C22A8A0D}" uniqueName="18" name="Year" queryTableFieldId="18" dataDxfId="36">
      <calculatedColumnFormula>YEAR(dataset_3[[#This Row],[Date Day]])</calculatedColumnFormula>
    </tableColumn>
    <tableColumn id="17" xr3:uid="{75BAED85-55D9-43D5-BC47-DEAC59F8513D}" uniqueName="17" name="Month" queryTableFieldId="17" dataDxfId="35">
      <calculatedColumnFormula>TEXT(dataset_3[[#This Row],[Date Day]],"MMM")</calculatedColumnFormula>
    </tableColumn>
    <tableColumn id="3" xr3:uid="{DF278FE4-F4C5-4585-9C48-94CCEDEE1F73}" uniqueName="3" name="Quarter" queryTableFieldId="3"/>
    <tableColumn id="19" xr3:uid="{683C87B4-BA48-4C1C-98A0-C7D418376E01}" uniqueName="19" name="Season" queryTableFieldId="19"/>
    <tableColumn id="4" xr3:uid="{A9BFFB24-2296-481A-9319-2F6780C477D5}" uniqueName="4" name="Yr" queryTableFieldId="4"/>
    <tableColumn id="5" xr3:uid="{E00DB3B0-15F1-45DC-B34F-2FE2F583F502}" uniqueName="5" name="Mnth" queryTableFieldId="5"/>
    <tableColumn id="6" xr3:uid="{6CE4C6EA-7C9B-4D75-B627-F8517F0B6670}" uniqueName="6" name="Hr" queryTableFieldId="6"/>
    <tableColumn id="7" xr3:uid="{035D42F9-3FEE-4CED-A4D3-A80425A37D06}" uniqueName="7" name="holiday" queryTableFieldId="7"/>
    <tableColumn id="8" xr3:uid="{FD26DFC1-83C0-4EC7-BED2-E380AEEFD374}" uniqueName="8" name="Weekday" queryTableFieldId="8"/>
    <tableColumn id="21" xr3:uid="{6AE0636E-FCB9-4DD1-8F23-AEE3D13DAFA3}" uniqueName="21" name="Day_type" queryTableFieldId="21" dataDxfId="34">
      <calculatedColumnFormula>IF(OR(K2=0,K2=6),"Weekend","Weekday")</calculatedColumnFormula>
    </tableColumn>
    <tableColumn id="20" xr3:uid="{51B33003-5960-4DCB-AF5D-889E4685DC1B}" uniqueName="20" name="Time_of_day" queryTableFieldId="20" dataDxfId="33">
      <calculatedColumnFormula array="1">_xlfn.IFS(I2&lt;6,"Night", I2&lt;12,"Morning", I2&lt;18,"Afternoon", TRUE,"Evening")</calculatedColumnFormula>
    </tableColumn>
    <tableColumn id="9" xr3:uid="{0A53C6B0-28BB-45E4-B405-C5309A5A8FFC}" uniqueName="9" name="Weathersit" queryTableFieldId="9"/>
    <tableColumn id="10" xr3:uid="{25DC438E-B840-4809-83F3-533CCB0BC294}" uniqueName="10" name="Temp" queryTableFieldId="10"/>
    <tableColumn id="11" xr3:uid="{0C52DEF1-2806-4A45-89D5-668F79CD1B3D}" uniqueName="11" name="Atemp" queryTableFieldId="11"/>
    <tableColumn id="12" xr3:uid="{759FAEDD-397E-4244-AA61-8D5443B843B2}" uniqueName="12" name="Hum" queryTableFieldId="12"/>
    <tableColumn id="13" xr3:uid="{53605E85-5225-4C2E-B0D9-DE84D1CD72DD}" uniqueName="13" name="windspeed" queryTableFieldId="13"/>
    <tableColumn id="14" xr3:uid="{0504B490-C8C9-4694-8586-5D57A7D80ACE}" uniqueName="14" name="casual" queryTableFieldId="14"/>
    <tableColumn id="15" xr3:uid="{2D3DA992-6688-4CF9-96FA-40ADC2AD4AE6}" uniqueName="15" name="registered" queryTableFieldId="15"/>
    <tableColumn id="16" xr3:uid="{9D7C23AD-0BDB-4B89-BB3F-D0FE98AB7D16}" uniqueName="16" name="cnt"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BD094A-B2A4-4FF7-85BA-F525D06BE1BC}" name="dataset_17" displayName="dataset_17" ref="A1:X1001" tableType="queryTable" totalsRowShown="0">
  <autoFilter ref="A1:X1001" xr:uid="{1FBD094A-B2A4-4FF7-85BA-F525D06BE1BC}"/>
  <tableColumns count="24">
    <tableColumn id="1" xr3:uid="{F0811B55-34D5-4D9E-8C29-C2E54BC478B9}" uniqueName="1" name="Instant" queryTableFieldId="1"/>
    <tableColumn id="2" xr3:uid="{9A3AB75F-022D-473E-A350-7D8D82556914}" uniqueName="2" name="Date Day" queryTableFieldId="2" dataDxfId="32"/>
    <tableColumn id="13" xr3:uid="{3493F795-38B5-41AC-89D8-CF1F65716941}" uniqueName="13" name="Year" queryTableFieldId="12" dataDxfId="31">
      <calculatedColumnFormula>YEAR(dataset_17[[#This Row],[Date Day]])</calculatedColumnFormula>
    </tableColumn>
    <tableColumn id="12" xr3:uid="{11978FFD-5470-4366-94F1-303E6C820441}" uniqueName="12" name="Month" queryTableFieldId="11" dataDxfId="30">
      <calculatedColumnFormula>TEXT(dataset_17[[#This Row],[Date Day]],"MMM")</calculatedColumnFormula>
    </tableColumn>
    <tableColumn id="14" xr3:uid="{F9421ECE-333A-4814-B55A-51A028788883}" uniqueName="14" name="Quarter" queryTableFieldId="13" dataDxfId="29">
      <calculatedColumnFormula>"Q" &amp; INT((MONTH(B2)-1)/3)+1</calculatedColumnFormula>
    </tableColumn>
    <tableColumn id="3" xr3:uid="{52CB4058-2B23-40F9-BB4F-FD496BA9D1C0}" uniqueName="3" name="Season" queryTableFieldId="3"/>
    <tableColumn id="16" xr3:uid="{C6FFF130-ECFD-440A-ACE9-B8A76C7D5253}" uniqueName="16" name="Yr" queryTableFieldId="15"/>
    <tableColumn id="15" xr3:uid="{C24F1835-D59E-4205-8C6C-FC0353B9B549}" uniqueName="15" name="Mnth" queryTableFieldId="14"/>
    <tableColumn id="6" xr3:uid="{4A127417-8D95-4D3B-86F6-CC2D34FBF608}" uniqueName="6" name="Hr" queryTableFieldId="6"/>
    <tableColumn id="7" xr3:uid="{E57B3BC7-3E16-441E-AABA-B6A080A297BF}" uniqueName="7" name="Holiday" queryTableFieldId="7"/>
    <tableColumn id="8" xr3:uid="{492944C0-4A85-4A2B-AC22-D1C34173B70E}" uniqueName="8" name="Weekday" queryTableFieldId="8"/>
    <tableColumn id="17" xr3:uid="{CE9FE6D1-1C51-4AB0-B6A5-D289A7959812}" uniqueName="17" name="Day_type" queryTableFieldId="16" dataDxfId="28">
      <calculatedColumnFormula>IF(OR(K2=0,K2=6),"Weekend","Weekday")</calculatedColumnFormula>
    </tableColumn>
    <tableColumn id="20" xr3:uid="{F0FEF519-98AC-4105-91E8-12382D731EB0}" uniqueName="20" name="Time_of_day" queryTableFieldId="19" dataDxfId="27">
      <calculatedColumnFormula array="1">_xlfn.IFS(I2&lt;6,"Night", I2&lt;12,"Morning", I2&lt;18,"Afternoon", TRUE,"Evening")</calculatedColumnFormula>
    </tableColumn>
    <tableColumn id="9" xr3:uid="{A50C11E3-2E7D-424C-8565-736E31411FB4}" uniqueName="9" name="Weathersit" queryTableFieldId="9"/>
    <tableColumn id="32" xr3:uid="{7A306B0C-83CF-426B-8B57-1D003CB10811}" uniqueName="32" name="Weather_Type" queryTableFieldId="30" dataDxfId="26">
      <calculatedColumnFormula>IF(dataset_17[[#This Row],[Weathersit]]=1,"Clear",IF(dataset_17[[#This Row],[Weathersit]]=2,"Cloudy","Rainy"))</calculatedColumnFormula>
    </tableColumn>
    <tableColumn id="10" xr3:uid="{357128FE-B957-4AA4-9B0C-B3A9A920E4F4}" uniqueName="10" name="Temp" queryTableFieldId="10"/>
    <tableColumn id="22" xr3:uid="{D6F8CC26-E234-431A-A6C2-0CACE516988C}" uniqueName="22" name="Atemp" queryTableFieldId="20" dataDxfId="25">
      <calculatedColumnFormula>VLOOKUP(dataset_17[[#This Row],[Instant]],dataset_2!B1:H611,2,FALSE)</calculatedColumnFormula>
    </tableColumn>
    <tableColumn id="29" xr3:uid="{5BFB53B7-037C-4325-9DA9-2D263430B08F}" uniqueName="29" name="Temp_diff" queryTableFieldId="27" dataDxfId="24">
      <calculatedColumnFormula>dataset_17[[#This Row],[Temp]]-dataset_17[[#This Row],[Atemp]]</calculatedColumnFormula>
    </tableColumn>
    <tableColumn id="23" xr3:uid="{6A3E44BA-E97A-47D6-8D39-44270CE3C7AC}" uniqueName="23" name="Hum" queryTableFieldId="21" dataDxfId="23">
      <calculatedColumnFormula>VLOOKUP(dataset_17[[#This Row],[Instant]],dataset_2!B1:H611,3,FALSE)</calculatedColumnFormula>
    </tableColumn>
    <tableColumn id="24" xr3:uid="{4FB3F099-1423-489A-8C7C-2380E269B119}" uniqueName="24" name="Windspeed" queryTableFieldId="22" dataDxfId="22">
      <calculatedColumnFormula>VLOOKUP(dataset_17[[#This Row],[Instant]],dataset_2!B1:H611,4,FALSE)</calculatedColumnFormula>
    </tableColumn>
    <tableColumn id="25" xr3:uid="{F9EE0CCC-5B8C-4F65-BA69-7199C13625E1}" uniqueName="25" name="casual" queryTableFieldId="23" dataDxfId="21">
      <calculatedColumnFormula>VLOOKUP(dataset_17[[#This Row],[Instant]],dataset_2!B1:H611,5,FALSE)</calculatedColumnFormula>
    </tableColumn>
    <tableColumn id="26" xr3:uid="{5C0E28EE-BAEF-40B9-B5B3-785780C46F0E}" uniqueName="26" name="registered" queryTableFieldId="24" dataDxfId="20">
      <calculatedColumnFormula>VLOOKUP(dataset_17[[#This Row],[Instant]],dataset_2!B1:H611,6,FALSE)</calculatedColumnFormula>
    </tableColumn>
    <tableColumn id="27" xr3:uid="{3E5A4DC4-B28D-48F0-91F0-69A36A231B5B}" uniqueName="27" name="cnt" queryTableFieldId="25" dataDxfId="19">
      <calculatedColumnFormula>VLOOKUP(dataset_17[[#This Row],[Instant]],dataset_2!B1:H611,7,FALSE)</calculatedColumnFormula>
    </tableColumn>
    <tableColumn id="30" xr3:uid="{45FBB382-2E64-4319-8E06-2C907B94622C}" uniqueName="30" name="Log_cnt" queryTableFieldId="28" dataDxfId="18">
      <calculatedColumnFormula>IF(dataset_17[[#This Row],[cnt]]&gt;0,LN(dataset_17[[#This Row],[cnt]]),0)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C3191A-B652-466D-B9AD-713E7F7E5702}" name="Table9" displayName="Table9" ref="A1:E58" totalsRowShown="0">
  <autoFilter ref="A1:E58" xr:uid="{21C3191A-B652-466D-B9AD-713E7F7E5702}"/>
  <tableColumns count="5">
    <tableColumn id="1" xr3:uid="{9EDEDC0A-9C84-4A82-9CC0-ABA342978F2F}" name="Date Day" dataDxfId="17"/>
    <tableColumn id="2" xr3:uid="{9ADE5303-3532-477A-B657-15003A96E818}" name="Instant"/>
    <tableColumn id="3" xr3:uid="{945C56AD-133E-4BD9-A3E3-C4807CEA106F}" name="Forecast(Instant)">
      <calculatedColumnFormula>_xlfn.FORECAST.ETS(A2,$B$2:$B$46,$A$2:$A$46,1,1)</calculatedColumnFormula>
    </tableColumn>
    <tableColumn id="4" xr3:uid="{D4C590A0-233A-4EBA-ACA9-02D73E1E3C9A}" name="Lower Confidence Bound(Instant)" dataDxfId="16">
      <calculatedColumnFormula>C2-_xlfn.FORECAST.ETS.CONFINT(A2,$B$2:$B$46,$A$2:$A$46,0.95,1,1)</calculatedColumnFormula>
    </tableColumn>
    <tableColumn id="5" xr3:uid="{A0D4FFCD-FFDA-4F91-9454-00D6D614D868}" name="Upper Confidence Bound(Instant)" dataDxfId="15">
      <calculatedColumnFormula>C2+_xlfn.FORECAST.ETS.CONFINT(A2,$B$2:$B$46,$A$2:$A$46,0.95,1,1)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7873-B5FA-4782-BFF3-275981585C31}">
  <dimension ref="A1:O611"/>
  <sheetViews>
    <sheetView workbookViewId="0"/>
  </sheetViews>
  <sheetFormatPr defaultRowHeight="14.4" x14ac:dyDescent="0.3"/>
  <cols>
    <col min="1" max="1" width="10.77734375" customWidth="1"/>
    <col min="2" max="5" width="10.77734375" style="1" customWidth="1"/>
    <col min="6" max="12" width="10.77734375" customWidth="1"/>
    <col min="13" max="13" width="14.21875" bestFit="1" customWidth="1"/>
    <col min="14" max="14" width="12.77734375" customWidth="1"/>
    <col min="15" max="15" width="10.77734375" customWidth="1"/>
  </cols>
  <sheetData>
    <row r="1" spans="1:15" x14ac:dyDescent="0.3">
      <c r="A1" t="s">
        <v>8</v>
      </c>
      <c r="B1" s="1" t="s">
        <v>9</v>
      </c>
      <c r="C1" t="s">
        <v>11</v>
      </c>
      <c r="D1" t="s">
        <v>12</v>
      </c>
      <c r="E1" t="s">
        <v>18</v>
      </c>
      <c r="F1" t="s">
        <v>10</v>
      </c>
      <c r="G1" t="s">
        <v>19</v>
      </c>
      <c r="H1" t="s">
        <v>20</v>
      </c>
      <c r="I1" t="s">
        <v>13</v>
      </c>
      <c r="J1" t="s">
        <v>14</v>
      </c>
      <c r="K1" t="s">
        <v>15</v>
      </c>
      <c r="L1" t="s">
        <v>21</v>
      </c>
      <c r="M1" t="s">
        <v>22</v>
      </c>
      <c r="N1" t="s">
        <v>16</v>
      </c>
      <c r="O1" t="s">
        <v>17</v>
      </c>
    </row>
    <row r="2" spans="1:15" x14ac:dyDescent="0.3">
      <c r="A2">
        <v>1</v>
      </c>
      <c r="B2" s="1">
        <v>40544</v>
      </c>
      <c r="C2">
        <f>YEAR(dataset_1[[#This Row],[Date Day]])</f>
        <v>2011</v>
      </c>
      <c r="D2" t="str">
        <f>TEXT(dataset_1[[#This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v>0.24</v>
      </c>
    </row>
    <row r="3" spans="1:15" x14ac:dyDescent="0.3">
      <c r="A3">
        <v>2</v>
      </c>
      <c r="B3" s="1">
        <v>40544</v>
      </c>
      <c r="C3">
        <f>YEAR(dataset_1[[#This Row],[Date Day]])</f>
        <v>2011</v>
      </c>
      <c r="D3" t="str">
        <f>TEXT(dataset_1[[#This Row],[Date Day]],"MMM")</f>
        <v>Jan</v>
      </c>
      <c r="E3" t="str">
        <f t="shared" ref="E3:E65" si="1">"Q" &amp; INT((MONTH(B3)-1)/3)+1</f>
        <v>Q1</v>
      </c>
      <c r="F3">
        <v>1</v>
      </c>
      <c r="G3" s="2">
        <v>0</v>
      </c>
      <c r="H3" s="2">
        <v>1</v>
      </c>
      <c r="I3">
        <v>1</v>
      </c>
      <c r="J3" t="b">
        <v>0</v>
      </c>
      <c r="K3">
        <v>6</v>
      </c>
      <c r="L3" t="str">
        <f t="shared" si="0"/>
        <v>Weekend</v>
      </c>
      <c r="M3" t="str" cm="1">
        <f t="array" ref="M3">_xlfn.IFS(I3&lt;6,"Night", I3&lt;12,"Morning", I3&lt;18,"Afternoon", TRUE,"Evening")</f>
        <v>Night</v>
      </c>
      <c r="N3">
        <v>1</v>
      </c>
      <c r="O3">
        <v>0.22</v>
      </c>
    </row>
    <row r="4" spans="1:15" x14ac:dyDescent="0.3">
      <c r="A4">
        <v>3</v>
      </c>
      <c r="B4" s="1">
        <v>40544</v>
      </c>
      <c r="C4">
        <f>YEAR(dataset_1[[#This Row],[Date Day]])</f>
        <v>2011</v>
      </c>
      <c r="D4" t="str">
        <f>TEXT(dataset_1[[#This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v>0.22</v>
      </c>
    </row>
    <row r="5" spans="1:15" x14ac:dyDescent="0.3">
      <c r="A5">
        <v>4</v>
      </c>
      <c r="B5" s="1">
        <v>40544</v>
      </c>
      <c r="C5">
        <f>YEAR(dataset_1[[#This Row],[Date Day]])</f>
        <v>2011</v>
      </c>
      <c r="D5" t="str">
        <f>TEXT(dataset_1[[#This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v>0.24</v>
      </c>
    </row>
    <row r="6" spans="1:15" x14ac:dyDescent="0.3">
      <c r="A6">
        <v>5</v>
      </c>
      <c r="B6" s="1">
        <v>40544</v>
      </c>
      <c r="C6">
        <f>YEAR(dataset_1[[#This Row],[Date Day]])</f>
        <v>2011</v>
      </c>
      <c r="D6" t="str">
        <f>TEXT(dataset_1[[#This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v>0.24</v>
      </c>
    </row>
    <row r="7" spans="1:15" x14ac:dyDescent="0.3">
      <c r="A7">
        <v>6</v>
      </c>
      <c r="B7" s="1">
        <v>40544</v>
      </c>
      <c r="C7">
        <f>YEAR(dataset_1[[#This Row],[Date Day]])</f>
        <v>2011</v>
      </c>
      <c r="D7" t="str">
        <f>TEXT(dataset_1[[#This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v>0.24</v>
      </c>
    </row>
    <row r="8" spans="1:15" x14ac:dyDescent="0.3">
      <c r="A8">
        <v>7</v>
      </c>
      <c r="B8" s="1">
        <v>40544</v>
      </c>
      <c r="C8">
        <f>YEAR(dataset_1[[#This Row],[Date Day]])</f>
        <v>2011</v>
      </c>
      <c r="D8" t="str">
        <f>TEXT(dataset_1[[#This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v>0.22</v>
      </c>
    </row>
    <row r="9" spans="1:15" x14ac:dyDescent="0.3">
      <c r="A9">
        <v>8</v>
      </c>
      <c r="B9" s="1">
        <v>40544</v>
      </c>
      <c r="C9">
        <f>YEAR(dataset_1[[#This Row],[Date Day]])</f>
        <v>2011</v>
      </c>
      <c r="D9" t="str">
        <f>TEXT(dataset_1[[#This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v>0.2</v>
      </c>
    </row>
    <row r="10" spans="1:15" x14ac:dyDescent="0.3">
      <c r="A10">
        <v>9</v>
      </c>
      <c r="B10" s="1">
        <v>40544</v>
      </c>
      <c r="C10">
        <f>YEAR(dataset_1[[#This Row],[Date Day]])</f>
        <v>2011</v>
      </c>
      <c r="D10" t="str">
        <f>TEXT(dataset_1[[#This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v>0.24</v>
      </c>
    </row>
    <row r="11" spans="1:15" x14ac:dyDescent="0.3">
      <c r="A11">
        <v>10</v>
      </c>
      <c r="B11" s="1">
        <v>40544</v>
      </c>
      <c r="C11">
        <f>YEAR(dataset_1[[#This Row],[Date Day]])</f>
        <v>2011</v>
      </c>
      <c r="D11" t="str">
        <f>TEXT(dataset_1[[#This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v>0.32</v>
      </c>
    </row>
    <row r="12" spans="1:15" x14ac:dyDescent="0.3">
      <c r="A12">
        <v>11</v>
      </c>
      <c r="B12" s="1">
        <v>40544</v>
      </c>
      <c r="C12">
        <f>YEAR(dataset_1[[#This Row],[Date Day]])</f>
        <v>2011</v>
      </c>
      <c r="D12" t="str">
        <f>TEXT(dataset_1[[#This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v>0.38</v>
      </c>
    </row>
    <row r="13" spans="1:15" x14ac:dyDescent="0.3">
      <c r="A13">
        <v>12</v>
      </c>
      <c r="B13" s="1">
        <v>40544</v>
      </c>
      <c r="C13">
        <f>YEAR(dataset_1[[#This Row],[Date Day]])</f>
        <v>2011</v>
      </c>
      <c r="D13" t="str">
        <f>TEXT(dataset_1[[#This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v>0.36</v>
      </c>
    </row>
    <row r="14" spans="1:15" x14ac:dyDescent="0.3">
      <c r="A14">
        <v>13</v>
      </c>
      <c r="B14" s="1">
        <v>40544</v>
      </c>
      <c r="C14">
        <f>YEAR(dataset_1[[#This Row],[Date Day]])</f>
        <v>2011</v>
      </c>
      <c r="D14" t="str">
        <f>TEXT(dataset_1[[#This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v>0.42</v>
      </c>
    </row>
    <row r="15" spans="1:15" x14ac:dyDescent="0.3">
      <c r="A15">
        <v>14</v>
      </c>
      <c r="B15" s="1">
        <v>40544</v>
      </c>
      <c r="C15">
        <f>YEAR(dataset_1[[#This Row],[Date Day]])</f>
        <v>2011</v>
      </c>
      <c r="D15" t="str">
        <f>TEXT(dataset_1[[#This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v>0.46</v>
      </c>
    </row>
    <row r="16" spans="1:15" x14ac:dyDescent="0.3">
      <c r="A16">
        <v>15</v>
      </c>
      <c r="B16" s="1">
        <v>40544</v>
      </c>
      <c r="C16">
        <f>YEAR(dataset_1[[#This Row],[Date Day]])</f>
        <v>2011</v>
      </c>
      <c r="D16" t="str">
        <f>TEXT(dataset_1[[#This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v>0.46</v>
      </c>
    </row>
    <row r="17" spans="1:15" x14ac:dyDescent="0.3">
      <c r="A17">
        <v>16</v>
      </c>
      <c r="B17" s="1">
        <v>40544</v>
      </c>
      <c r="C17">
        <f>YEAR(dataset_1[[#This Row],[Date Day]])</f>
        <v>2011</v>
      </c>
      <c r="D17" t="str">
        <f>TEXT(dataset_1[[#This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v>0.44</v>
      </c>
    </row>
    <row r="18" spans="1:15" x14ac:dyDescent="0.3">
      <c r="A18">
        <v>17</v>
      </c>
      <c r="B18" s="1">
        <v>40544</v>
      </c>
      <c r="C18">
        <f>YEAR(dataset_1[[#This Row],[Date Day]])</f>
        <v>2011</v>
      </c>
      <c r="D18" t="str">
        <f>TEXT(dataset_1[[#This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v>0.42</v>
      </c>
    </row>
    <row r="19" spans="1:15" x14ac:dyDescent="0.3">
      <c r="A19">
        <v>18</v>
      </c>
      <c r="B19" s="1">
        <v>40544</v>
      </c>
      <c r="C19">
        <f>YEAR(dataset_1[[#This Row],[Date Day]])</f>
        <v>2011</v>
      </c>
      <c r="D19" t="str">
        <f>TEXT(dataset_1[[#This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v>0.44</v>
      </c>
    </row>
    <row r="20" spans="1:15" x14ac:dyDescent="0.3">
      <c r="A20">
        <v>19</v>
      </c>
      <c r="B20" s="1">
        <v>40544</v>
      </c>
      <c r="C20">
        <f>YEAR(dataset_1[[#This Row],[Date Day]])</f>
        <v>2011</v>
      </c>
      <c r="D20" t="str">
        <f>TEXT(dataset_1[[#This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v>0.42</v>
      </c>
    </row>
    <row r="21" spans="1:15" x14ac:dyDescent="0.3">
      <c r="A21">
        <v>20</v>
      </c>
      <c r="B21" s="1">
        <v>40544</v>
      </c>
      <c r="C21">
        <f>YEAR(dataset_1[[#This Row],[Date Day]])</f>
        <v>2011</v>
      </c>
      <c r="D21" t="str">
        <f>TEXT(dataset_1[[#This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v>0.42</v>
      </c>
    </row>
    <row r="22" spans="1:15" x14ac:dyDescent="0.3">
      <c r="A22">
        <v>21</v>
      </c>
      <c r="B22" s="1">
        <v>40544</v>
      </c>
      <c r="C22">
        <f>YEAR(dataset_1[[#This Row],[Date Day]])</f>
        <v>2011</v>
      </c>
      <c r="D22" t="str">
        <f>TEXT(dataset_1[[#This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v>0.4</v>
      </c>
    </row>
    <row r="23" spans="1:15" x14ac:dyDescent="0.3">
      <c r="A23">
        <v>22</v>
      </c>
      <c r="B23" s="1">
        <v>40544</v>
      </c>
      <c r="C23">
        <f>YEAR(dataset_1[[#This Row],[Date Day]])</f>
        <v>2011</v>
      </c>
      <c r="D23" t="str">
        <f>TEXT(dataset_1[[#This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v>0.4</v>
      </c>
    </row>
    <row r="24" spans="1:15" x14ac:dyDescent="0.3">
      <c r="A24">
        <v>23</v>
      </c>
      <c r="B24" s="1">
        <v>40544</v>
      </c>
      <c r="C24">
        <f>YEAR(dataset_1[[#This Row],[Date Day]])</f>
        <v>2011</v>
      </c>
      <c r="D24" t="str">
        <f>TEXT(dataset_1[[#This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v>0.4</v>
      </c>
    </row>
    <row r="25" spans="1:15" x14ac:dyDescent="0.3">
      <c r="A25">
        <v>24</v>
      </c>
      <c r="B25" s="1">
        <v>40544</v>
      </c>
      <c r="C25">
        <f>YEAR(dataset_1[[#This Row],[Date Day]])</f>
        <v>2011</v>
      </c>
      <c r="D25" t="str">
        <f>TEXT(dataset_1[[#This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v>0.46</v>
      </c>
    </row>
    <row r="26" spans="1:15" x14ac:dyDescent="0.3">
      <c r="A26">
        <v>25</v>
      </c>
      <c r="B26" s="1">
        <v>40545</v>
      </c>
      <c r="C26">
        <f>YEAR(dataset_1[[#This Row],[Date Day]])</f>
        <v>2011</v>
      </c>
      <c r="D26" t="str">
        <f>TEXT(dataset_1[[#This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v>0.46</v>
      </c>
    </row>
    <row r="27" spans="1:15" x14ac:dyDescent="0.3">
      <c r="A27">
        <v>26</v>
      </c>
      <c r="B27" s="1">
        <v>40545</v>
      </c>
      <c r="C27">
        <f>YEAR(dataset_1[[#This Row],[Date Day]])</f>
        <v>2011</v>
      </c>
      <c r="D27" t="str">
        <f>TEXT(dataset_1[[#This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v>0.44</v>
      </c>
    </row>
    <row r="28" spans="1:15" x14ac:dyDescent="0.3">
      <c r="A28">
        <v>27</v>
      </c>
      <c r="B28" s="1">
        <v>40545</v>
      </c>
      <c r="C28">
        <f>YEAR(dataset_1[[#This Row],[Date Day]])</f>
        <v>2011</v>
      </c>
      <c r="D28" t="str">
        <f>TEXT(dataset_1[[#This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v>0.42</v>
      </c>
    </row>
    <row r="29" spans="1:15" x14ac:dyDescent="0.3">
      <c r="A29">
        <v>28</v>
      </c>
      <c r="B29" s="1">
        <v>40545</v>
      </c>
      <c r="C29">
        <f>YEAR(dataset_1[[#This Row],[Date Day]])</f>
        <v>2011</v>
      </c>
      <c r="D29" t="str">
        <f>TEXT(dataset_1[[#This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v>0.46</v>
      </c>
    </row>
    <row r="30" spans="1:15" x14ac:dyDescent="0.3">
      <c r="A30">
        <v>29</v>
      </c>
      <c r="B30" s="1">
        <v>40545</v>
      </c>
      <c r="C30">
        <f>YEAR(dataset_1[[#This Row],[Date Day]])</f>
        <v>2011</v>
      </c>
      <c r="D30" t="str">
        <f>TEXT(dataset_1[[#This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v>0.46</v>
      </c>
    </row>
    <row r="31" spans="1:15" x14ac:dyDescent="0.3">
      <c r="A31">
        <v>30</v>
      </c>
      <c r="B31" s="1">
        <v>40545</v>
      </c>
      <c r="C31">
        <f>YEAR(dataset_1[[#This Row],[Date Day]])</f>
        <v>2011</v>
      </c>
      <c r="D31" t="str">
        <f>TEXT(dataset_1[[#This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v>0.42</v>
      </c>
    </row>
    <row r="32" spans="1:15" x14ac:dyDescent="0.3">
      <c r="A32">
        <v>31</v>
      </c>
      <c r="B32" s="1">
        <v>40545</v>
      </c>
      <c r="C32">
        <f>YEAR(dataset_1[[#This Row],[Date Day]])</f>
        <v>2011</v>
      </c>
      <c r="D32" t="str">
        <f>TEXT(dataset_1[[#This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v>0.4</v>
      </c>
    </row>
    <row r="33" spans="1:15" x14ac:dyDescent="0.3">
      <c r="A33">
        <v>32</v>
      </c>
      <c r="B33" s="1">
        <v>40545</v>
      </c>
      <c r="C33">
        <f>YEAR(dataset_1[[#This Row],[Date Day]])</f>
        <v>2011</v>
      </c>
      <c r="D33" t="str">
        <f>TEXT(dataset_1[[#This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v>0.4</v>
      </c>
    </row>
    <row r="34" spans="1:15" x14ac:dyDescent="0.3">
      <c r="A34">
        <v>33</v>
      </c>
      <c r="B34" s="1">
        <v>40545</v>
      </c>
      <c r="C34">
        <f>YEAR(dataset_1[[#This Row],[Date Day]])</f>
        <v>2011</v>
      </c>
      <c r="D34" t="str">
        <f>TEXT(dataset_1[[#This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v>0.38</v>
      </c>
    </row>
    <row r="35" spans="1:15" x14ac:dyDescent="0.3">
      <c r="A35">
        <v>34</v>
      </c>
      <c r="B35" s="1">
        <v>40545</v>
      </c>
      <c r="C35">
        <f>YEAR(dataset_1[[#This Row],[Date Day]])</f>
        <v>2011</v>
      </c>
      <c r="D35" t="str">
        <f>TEXT(dataset_1[[#This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v>0.36</v>
      </c>
    </row>
    <row r="36" spans="1:15" x14ac:dyDescent="0.3">
      <c r="A36">
        <v>35</v>
      </c>
      <c r="B36" s="1">
        <v>40545</v>
      </c>
      <c r="C36">
        <f>YEAR(dataset_1[[#This Row],[Date Day]])</f>
        <v>2011</v>
      </c>
      <c r="D36" t="str">
        <f>TEXT(dataset_1[[#This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v>0.36</v>
      </c>
    </row>
    <row r="37" spans="1:15" x14ac:dyDescent="0.3">
      <c r="A37">
        <v>36</v>
      </c>
      <c r="B37" s="1">
        <v>40545</v>
      </c>
      <c r="C37">
        <f>YEAR(dataset_1[[#This Row],[Date Day]])</f>
        <v>2011</v>
      </c>
      <c r="D37" t="str">
        <f>TEXT(dataset_1[[#This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v>0.36</v>
      </c>
    </row>
    <row r="38" spans="1:15" x14ac:dyDescent="0.3">
      <c r="A38">
        <v>37</v>
      </c>
      <c r="B38" s="1">
        <v>40545</v>
      </c>
      <c r="C38">
        <f>YEAR(dataset_1[[#This Row],[Date Day]])</f>
        <v>2011</v>
      </c>
      <c r="D38" t="str">
        <f>TEXT(dataset_1[[#This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v>0.36</v>
      </c>
    </row>
    <row r="39" spans="1:15" x14ac:dyDescent="0.3">
      <c r="A39">
        <v>38</v>
      </c>
      <c r="B39" s="1">
        <v>40545</v>
      </c>
      <c r="C39">
        <f>YEAR(dataset_1[[#This Row],[Date Day]])</f>
        <v>2011</v>
      </c>
      <c r="D39" t="str">
        <f>TEXT(dataset_1[[#This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v>0.36</v>
      </c>
    </row>
    <row r="40" spans="1:15" x14ac:dyDescent="0.3">
      <c r="A40">
        <v>39</v>
      </c>
      <c r="B40" s="1">
        <v>40545</v>
      </c>
      <c r="C40">
        <f>YEAR(dataset_1[[#This Row],[Date Day]])</f>
        <v>2011</v>
      </c>
      <c r="D40" t="str">
        <f>TEXT(dataset_1[[#This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v>0.34</v>
      </c>
    </row>
    <row r="41" spans="1:15" x14ac:dyDescent="0.3">
      <c r="A41">
        <v>40</v>
      </c>
      <c r="B41" s="1">
        <v>40545</v>
      </c>
      <c r="C41">
        <f>YEAR(dataset_1[[#This Row],[Date Day]])</f>
        <v>2011</v>
      </c>
      <c r="D41" t="str">
        <f>TEXT(dataset_1[[#This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v>0.34</v>
      </c>
    </row>
    <row r="42" spans="1:15" x14ac:dyDescent="0.3">
      <c r="A42">
        <v>41</v>
      </c>
      <c r="B42" s="1">
        <v>40545</v>
      </c>
      <c r="C42">
        <f>YEAR(dataset_1[[#This Row],[Date Day]])</f>
        <v>2011</v>
      </c>
      <c r="D42" t="str">
        <f>TEXT(dataset_1[[#This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v>0.34</v>
      </c>
    </row>
    <row r="43" spans="1:15" x14ac:dyDescent="0.3">
      <c r="A43">
        <v>42</v>
      </c>
      <c r="B43" s="1">
        <v>40545</v>
      </c>
      <c r="C43">
        <f>YEAR(dataset_1[[#This Row],[Date Day]])</f>
        <v>2011</v>
      </c>
      <c r="D43" t="str">
        <f>TEXT(dataset_1[[#This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v>0.36</v>
      </c>
    </row>
    <row r="44" spans="1:15" x14ac:dyDescent="0.3">
      <c r="A44">
        <v>43</v>
      </c>
      <c r="B44" s="1">
        <v>40545</v>
      </c>
      <c r="C44">
        <f>YEAR(dataset_1[[#This Row],[Date Day]])</f>
        <v>2011</v>
      </c>
      <c r="D44" t="str">
        <f>TEXT(dataset_1[[#This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v>0.32</v>
      </c>
    </row>
    <row r="45" spans="1:15" x14ac:dyDescent="0.3">
      <c r="A45">
        <v>44</v>
      </c>
      <c r="B45" s="1">
        <v>40545</v>
      </c>
      <c r="C45">
        <f>YEAR(dataset_1[[#This Row],[Date Day]])</f>
        <v>2011</v>
      </c>
      <c r="D45" t="str">
        <f>TEXT(dataset_1[[#This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v>0.3</v>
      </c>
    </row>
    <row r="46" spans="1:15" x14ac:dyDescent="0.3">
      <c r="A46">
        <v>45</v>
      </c>
      <c r="B46" s="1">
        <v>40545</v>
      </c>
      <c r="C46">
        <f>YEAR(dataset_1[[#This Row],[Date Day]])</f>
        <v>2011</v>
      </c>
      <c r="D46" t="str">
        <f>TEXT(dataset_1[[#This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v>0.26</v>
      </c>
    </row>
    <row r="47" spans="1:15" x14ac:dyDescent="0.3">
      <c r="A47">
        <v>46</v>
      </c>
      <c r="B47" s="1">
        <v>40545</v>
      </c>
      <c r="C47">
        <f>YEAR(dataset_1[[#This Row],[Date Day]])</f>
        <v>2011</v>
      </c>
      <c r="D47" t="str">
        <f>TEXT(dataset_1[[#This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v>0.24</v>
      </c>
    </row>
    <row r="48" spans="1:15" x14ac:dyDescent="0.3">
      <c r="A48">
        <v>47</v>
      </c>
      <c r="B48" s="1">
        <v>40545</v>
      </c>
      <c r="C48">
        <f>YEAR(dataset_1[[#This Row],[Date Day]])</f>
        <v>2011</v>
      </c>
      <c r="D48" t="str">
        <f>TEXT(dataset_1[[#This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v>0.22</v>
      </c>
    </row>
    <row r="49" spans="1:15" x14ac:dyDescent="0.3">
      <c r="A49">
        <v>48</v>
      </c>
      <c r="B49" s="1">
        <v>40546</v>
      </c>
      <c r="C49">
        <f>YEAR(dataset_1[[#This Row],[Date Day]])</f>
        <v>2011</v>
      </c>
      <c r="D49" t="str">
        <f>TEXT(dataset_1[[#This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v>0.22</v>
      </c>
    </row>
    <row r="50" spans="1:15" x14ac:dyDescent="0.3">
      <c r="A50">
        <v>49</v>
      </c>
      <c r="B50" s="1">
        <v>40546</v>
      </c>
      <c r="C50">
        <f>YEAR(dataset_1[[#This Row],[Date Day]])</f>
        <v>2011</v>
      </c>
      <c r="D50" t="str">
        <f>TEXT(dataset_1[[#This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v>0.2</v>
      </c>
    </row>
    <row r="51" spans="1:15" x14ac:dyDescent="0.3">
      <c r="A51">
        <v>50</v>
      </c>
      <c r="B51" s="1">
        <v>40546</v>
      </c>
      <c r="C51">
        <f>YEAR(dataset_1[[#This Row],[Date Day]])</f>
        <v>2011</v>
      </c>
      <c r="D51" t="str">
        <f>TEXT(dataset_1[[#This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v>0.16</v>
      </c>
    </row>
    <row r="52" spans="1:15" x14ac:dyDescent="0.3">
      <c r="A52">
        <v>51</v>
      </c>
      <c r="B52" s="1">
        <v>40546</v>
      </c>
      <c r="C52">
        <f>YEAR(dataset_1[[#This Row],[Date Day]])</f>
        <v>2011</v>
      </c>
      <c r="D52" t="str">
        <f>TEXT(dataset_1[[#This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v>0.16</v>
      </c>
    </row>
    <row r="53" spans="1:15" x14ac:dyDescent="0.3">
      <c r="A53">
        <v>52</v>
      </c>
      <c r="B53" s="1">
        <v>40546</v>
      </c>
      <c r="C53">
        <f>YEAR(dataset_1[[#This Row],[Date Day]])</f>
        <v>2011</v>
      </c>
      <c r="D53" t="str">
        <f>TEXT(dataset_1[[#This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v>0.14000000000000001</v>
      </c>
    </row>
    <row r="54" spans="1:15" x14ac:dyDescent="0.3">
      <c r="A54">
        <v>53</v>
      </c>
      <c r="B54" s="1">
        <v>40546</v>
      </c>
      <c r="C54">
        <f>YEAR(dataset_1[[#This Row],[Date Day]])</f>
        <v>2011</v>
      </c>
      <c r="D54" t="str">
        <f>TEXT(dataset_1[[#This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v>0.14000000000000001</v>
      </c>
    </row>
    <row r="55" spans="1:15" x14ac:dyDescent="0.3">
      <c r="A55">
        <v>54</v>
      </c>
      <c r="B55" s="1">
        <v>40546</v>
      </c>
      <c r="C55">
        <f>YEAR(dataset_1[[#This Row],[Date Day]])</f>
        <v>2011</v>
      </c>
      <c r="D55" t="str">
        <f>TEXT(dataset_1[[#This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v>0.14000000000000001</v>
      </c>
    </row>
    <row r="56" spans="1:15" x14ac:dyDescent="0.3">
      <c r="A56">
        <v>55</v>
      </c>
      <c r="B56" s="1">
        <v>40546</v>
      </c>
      <c r="C56">
        <f>YEAR(dataset_1[[#This Row],[Date Day]])</f>
        <v>2011</v>
      </c>
      <c r="D56" t="str">
        <f>TEXT(dataset_1[[#This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v>0.16</v>
      </c>
    </row>
    <row r="57" spans="1:15" x14ac:dyDescent="0.3">
      <c r="A57">
        <v>56</v>
      </c>
      <c r="B57" s="1">
        <v>40546</v>
      </c>
      <c r="C57">
        <f>YEAR(dataset_1[[#This Row],[Date Day]])</f>
        <v>2011</v>
      </c>
      <c r="D57" t="str">
        <f>TEXT(dataset_1[[#This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v>0.18</v>
      </c>
    </row>
    <row r="58" spans="1:15" x14ac:dyDescent="0.3">
      <c r="A58">
        <v>57</v>
      </c>
      <c r="B58" s="1">
        <v>40546</v>
      </c>
      <c r="C58">
        <f>YEAR(dataset_1[[#This Row],[Date Day]])</f>
        <v>2011</v>
      </c>
      <c r="D58" t="str">
        <f>TEXT(dataset_1[[#This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v>0.2</v>
      </c>
    </row>
    <row r="59" spans="1:15" x14ac:dyDescent="0.3">
      <c r="A59">
        <v>58</v>
      </c>
      <c r="B59" s="1">
        <v>40546</v>
      </c>
      <c r="C59">
        <f>YEAR(dataset_1[[#This Row],[Date Day]])</f>
        <v>2011</v>
      </c>
      <c r="D59" t="str">
        <f>TEXT(dataset_1[[#This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v>0.22</v>
      </c>
    </row>
    <row r="60" spans="1:15" x14ac:dyDescent="0.3">
      <c r="A60">
        <v>59</v>
      </c>
      <c r="B60" s="1">
        <v>40546</v>
      </c>
      <c r="C60">
        <f>YEAR(dataset_1[[#This Row],[Date Day]])</f>
        <v>2011</v>
      </c>
      <c r="D60" t="str">
        <f>TEXT(dataset_1[[#This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v>0.24</v>
      </c>
    </row>
    <row r="61" spans="1:15" x14ac:dyDescent="0.3">
      <c r="A61">
        <v>60</v>
      </c>
      <c r="B61" s="1">
        <v>40546</v>
      </c>
      <c r="C61">
        <f>YEAR(dataset_1[[#This Row],[Date Day]])</f>
        <v>2011</v>
      </c>
      <c r="D61" t="str">
        <f>TEXT(dataset_1[[#This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v>0.26</v>
      </c>
    </row>
    <row r="62" spans="1:15" x14ac:dyDescent="0.3">
      <c r="A62">
        <v>61</v>
      </c>
      <c r="B62" s="1">
        <v>40546</v>
      </c>
      <c r="C62">
        <f>YEAR(dataset_1[[#This Row],[Date Day]])</f>
        <v>2011</v>
      </c>
      <c r="D62" t="str">
        <f>TEXT(dataset_1[[#This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v>0.26</v>
      </c>
    </row>
    <row r="63" spans="1:15" x14ac:dyDescent="0.3">
      <c r="A63">
        <v>62</v>
      </c>
      <c r="B63" s="1">
        <v>40546</v>
      </c>
      <c r="C63">
        <f>YEAR(dataset_1[[#This Row],[Date Day]])</f>
        <v>2011</v>
      </c>
      <c r="D63" t="str">
        <f>TEXT(dataset_1[[#This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v>0.26</v>
      </c>
    </row>
    <row r="64" spans="1:15" x14ac:dyDescent="0.3">
      <c r="A64">
        <v>63</v>
      </c>
      <c r="B64" s="1">
        <v>40546</v>
      </c>
      <c r="C64">
        <f>YEAR(dataset_1[[#This Row],[Date Day]])</f>
        <v>2011</v>
      </c>
      <c r="D64" t="str">
        <f>TEXT(dataset_1[[#This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v>0.24</v>
      </c>
    </row>
    <row r="65" spans="1:15" x14ac:dyDescent="0.3">
      <c r="A65">
        <v>64</v>
      </c>
      <c r="B65" s="1">
        <v>40546</v>
      </c>
      <c r="C65">
        <f>YEAR(dataset_1[[#This Row],[Date Day]])</f>
        <v>2011</v>
      </c>
      <c r="D65" t="str">
        <f>TEXT(dataset_1[[#This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v>0.24</v>
      </c>
    </row>
    <row r="66" spans="1:15" x14ac:dyDescent="0.3">
      <c r="A66">
        <v>65</v>
      </c>
      <c r="B66" s="1">
        <v>40546</v>
      </c>
      <c r="C66">
        <f>YEAR(dataset_1[[#This Row],[Date Day]])</f>
        <v>2011</v>
      </c>
      <c r="D66" t="str">
        <f>TEXT(dataset_1[[#This Row],[Date Day]],"MMM")</f>
        <v>Jan</v>
      </c>
      <c r="E66" t="str">
        <f t="shared" ref="E66:E129" si="2">"Q" &amp; INT((MONTH(B66)-1)/3)+1</f>
        <v>Q1</v>
      </c>
      <c r="F66">
        <v>1</v>
      </c>
      <c r="G66" s="2">
        <v>0</v>
      </c>
      <c r="H66" s="2">
        <v>1</v>
      </c>
      <c r="I66">
        <v>19</v>
      </c>
      <c r="J66" t="b">
        <v>0</v>
      </c>
      <c r="K66">
        <v>1</v>
      </c>
      <c r="L66" t="str">
        <f t="shared" ref="L66:L129" si="3">IF(OR(K66=0,K66=6),"Weekend","Weekday")</f>
        <v>Weekday</v>
      </c>
      <c r="M66" t="str" cm="1">
        <f t="array" ref="M66">_xlfn.IFS(I66&lt;6,"Night", I66&lt;12,"Morning", I66&lt;18,"Afternoon", TRUE,"Evening")</f>
        <v>Evening</v>
      </c>
      <c r="N66">
        <v>1</v>
      </c>
      <c r="O66">
        <v>0.2</v>
      </c>
    </row>
    <row r="67" spans="1:15" x14ac:dyDescent="0.3">
      <c r="A67">
        <v>66</v>
      </c>
      <c r="B67" s="1">
        <v>40546</v>
      </c>
      <c r="C67">
        <f>YEAR(dataset_1[[#This Row],[Date Day]])</f>
        <v>2011</v>
      </c>
      <c r="D67" t="str">
        <f>TEXT(dataset_1[[#This Row],[Date Day]],"MMM")</f>
        <v>Jan</v>
      </c>
      <c r="E67" t="str">
        <f t="shared" si="2"/>
        <v>Q1</v>
      </c>
      <c r="F67">
        <v>1</v>
      </c>
      <c r="G67" s="2">
        <v>0</v>
      </c>
      <c r="H67" s="2">
        <v>1</v>
      </c>
      <c r="I67">
        <v>20</v>
      </c>
      <c r="J67" t="b">
        <v>0</v>
      </c>
      <c r="K67">
        <v>1</v>
      </c>
      <c r="L67" t="str">
        <f t="shared" si="3"/>
        <v>Weekday</v>
      </c>
      <c r="M67" t="str" cm="1">
        <f t="array" ref="M67">_xlfn.IFS(I67&lt;6,"Night", I67&lt;12,"Morning", I67&lt;18,"Afternoon", TRUE,"Evening")</f>
        <v>Evening</v>
      </c>
      <c r="N67">
        <v>1</v>
      </c>
      <c r="O67">
        <v>0.2</v>
      </c>
    </row>
    <row r="68" spans="1:15" x14ac:dyDescent="0.3">
      <c r="A68">
        <v>67</v>
      </c>
      <c r="B68" s="1">
        <v>40546</v>
      </c>
      <c r="C68">
        <f>YEAR(dataset_1[[#This Row],[Date Day]])</f>
        <v>2011</v>
      </c>
      <c r="D68" t="str">
        <f>TEXT(dataset_1[[#This Row],[Date Day]],"MMM")</f>
        <v>Jan</v>
      </c>
      <c r="E68" t="str">
        <f t="shared" si="2"/>
        <v>Q1</v>
      </c>
      <c r="F68">
        <v>1</v>
      </c>
      <c r="G68" s="2">
        <v>0</v>
      </c>
      <c r="H68" s="2">
        <v>1</v>
      </c>
      <c r="I68">
        <v>21</v>
      </c>
      <c r="J68" t="b">
        <v>0</v>
      </c>
      <c r="K68">
        <v>1</v>
      </c>
      <c r="L68" t="str">
        <f t="shared" si="3"/>
        <v>Weekday</v>
      </c>
      <c r="M68" t="str" cm="1">
        <f t="array" ref="M68">_xlfn.IFS(I68&lt;6,"Night", I68&lt;12,"Morning", I68&lt;18,"Afternoon", TRUE,"Evening")</f>
        <v>Evening</v>
      </c>
      <c r="N68">
        <v>1</v>
      </c>
      <c r="O68">
        <v>0.18</v>
      </c>
    </row>
    <row r="69" spans="1:15" x14ac:dyDescent="0.3">
      <c r="A69">
        <v>68</v>
      </c>
      <c r="B69" s="1">
        <v>40546</v>
      </c>
      <c r="C69">
        <f>YEAR(dataset_1[[#This Row],[Date Day]])</f>
        <v>2011</v>
      </c>
      <c r="D69" t="str">
        <f>TEXT(dataset_1[[#This Row],[Date Day]],"MMM")</f>
        <v>Jan</v>
      </c>
      <c r="E69" t="str">
        <f t="shared" si="2"/>
        <v>Q1</v>
      </c>
      <c r="F69">
        <v>1</v>
      </c>
      <c r="G69" s="2">
        <v>0</v>
      </c>
      <c r="H69" s="2">
        <v>1</v>
      </c>
      <c r="I69">
        <v>22</v>
      </c>
      <c r="J69" t="b">
        <v>0</v>
      </c>
      <c r="K69">
        <v>1</v>
      </c>
      <c r="L69" t="str">
        <f t="shared" si="3"/>
        <v>Weekday</v>
      </c>
      <c r="M69" t="str" cm="1">
        <f t="array" ref="M69">_xlfn.IFS(I69&lt;6,"Night", I69&lt;12,"Morning", I69&lt;18,"Afternoon", TRUE,"Evening")</f>
        <v>Evening</v>
      </c>
      <c r="N69">
        <v>1</v>
      </c>
      <c r="O69">
        <v>0.14000000000000001</v>
      </c>
    </row>
    <row r="70" spans="1:15" x14ac:dyDescent="0.3">
      <c r="A70">
        <v>69</v>
      </c>
      <c r="B70" s="1">
        <v>40546</v>
      </c>
      <c r="C70">
        <f>YEAR(dataset_1[[#This Row],[Date Day]])</f>
        <v>2011</v>
      </c>
      <c r="D70" t="str">
        <f>TEXT(dataset_1[[#This Row],[Date Day]],"MMM")</f>
        <v>Jan</v>
      </c>
      <c r="E70" t="str">
        <f t="shared" si="2"/>
        <v>Q1</v>
      </c>
      <c r="F70">
        <v>1</v>
      </c>
      <c r="G70" s="2">
        <v>0</v>
      </c>
      <c r="H70" s="2">
        <v>1</v>
      </c>
      <c r="I70">
        <v>23</v>
      </c>
      <c r="J70" t="b">
        <v>0</v>
      </c>
      <c r="K70">
        <v>1</v>
      </c>
      <c r="L70" t="str">
        <f t="shared" si="3"/>
        <v>Weekday</v>
      </c>
      <c r="M70" t="str" cm="1">
        <f t="array" ref="M70">_xlfn.IFS(I70&lt;6,"Night", I70&lt;12,"Morning", I70&lt;18,"Afternoon", TRUE,"Evening")</f>
        <v>Evening</v>
      </c>
      <c r="N70">
        <v>1</v>
      </c>
      <c r="O70">
        <v>0.18</v>
      </c>
    </row>
    <row r="71" spans="1:15" x14ac:dyDescent="0.3">
      <c r="A71">
        <v>70</v>
      </c>
      <c r="B71" s="1">
        <v>40547</v>
      </c>
      <c r="C71">
        <f>YEAR(dataset_1[[#This Row],[Date Day]])</f>
        <v>2011</v>
      </c>
      <c r="D71" t="str">
        <f>TEXT(dataset_1[[#This Row],[Date Day]],"MMM")</f>
        <v>Jan</v>
      </c>
      <c r="E71" t="str">
        <f t="shared" si="2"/>
        <v>Q1</v>
      </c>
      <c r="F71">
        <v>1</v>
      </c>
      <c r="G71" s="2">
        <v>0</v>
      </c>
      <c r="H71" s="2">
        <v>1</v>
      </c>
      <c r="I71">
        <v>0</v>
      </c>
      <c r="J71" t="b">
        <v>0</v>
      </c>
      <c r="K71">
        <v>2</v>
      </c>
      <c r="L71" t="str">
        <f t="shared" si="3"/>
        <v>Weekday</v>
      </c>
      <c r="M71" t="str" cm="1">
        <f t="array" ref="M71">_xlfn.IFS(I71&lt;6,"Night", I71&lt;12,"Morning", I71&lt;18,"Afternoon", TRUE,"Evening")</f>
        <v>Night</v>
      </c>
      <c r="N71">
        <v>1</v>
      </c>
      <c r="O71">
        <v>0.16</v>
      </c>
    </row>
    <row r="72" spans="1:15" x14ac:dyDescent="0.3">
      <c r="A72">
        <v>71</v>
      </c>
      <c r="B72" s="1">
        <v>40547</v>
      </c>
      <c r="C72">
        <f>YEAR(dataset_1[[#This Row],[Date Day]])</f>
        <v>2011</v>
      </c>
      <c r="D72" t="str">
        <f>TEXT(dataset_1[[#This Row],[Date Day]],"MMM")</f>
        <v>Jan</v>
      </c>
      <c r="E72" t="str">
        <f t="shared" si="2"/>
        <v>Q1</v>
      </c>
      <c r="F72">
        <v>1</v>
      </c>
      <c r="G72" s="2">
        <v>0</v>
      </c>
      <c r="H72" s="2">
        <v>1</v>
      </c>
      <c r="I72">
        <v>1</v>
      </c>
      <c r="J72" t="b">
        <v>0</v>
      </c>
      <c r="K72">
        <v>2</v>
      </c>
      <c r="L72" t="str">
        <f t="shared" si="3"/>
        <v>Weekday</v>
      </c>
      <c r="M72" t="str" cm="1">
        <f t="array" ref="M72">_xlfn.IFS(I72&lt;6,"Night", I72&lt;12,"Morning", I72&lt;18,"Afternoon", TRUE,"Evening")</f>
        <v>Night</v>
      </c>
      <c r="N72">
        <v>1</v>
      </c>
      <c r="O72">
        <v>0.16</v>
      </c>
    </row>
    <row r="73" spans="1:15" x14ac:dyDescent="0.3">
      <c r="A73">
        <v>72</v>
      </c>
      <c r="B73" s="1">
        <v>40547</v>
      </c>
      <c r="C73">
        <f>YEAR(dataset_1[[#This Row],[Date Day]])</f>
        <v>2011</v>
      </c>
      <c r="D73" t="str">
        <f>TEXT(dataset_1[[#This Row],[Date Day]],"MMM")</f>
        <v>Jan</v>
      </c>
      <c r="E73" t="str">
        <f t="shared" si="2"/>
        <v>Q1</v>
      </c>
      <c r="F73">
        <v>1</v>
      </c>
      <c r="G73" s="2">
        <v>0</v>
      </c>
      <c r="H73" s="2">
        <v>1</v>
      </c>
      <c r="I73">
        <v>2</v>
      </c>
      <c r="J73" t="b">
        <v>0</v>
      </c>
      <c r="K73">
        <v>2</v>
      </c>
      <c r="L73" t="str">
        <f t="shared" si="3"/>
        <v>Weekday</v>
      </c>
      <c r="M73" t="str" cm="1">
        <f t="array" ref="M73">_xlfn.IFS(I73&lt;6,"Night", I73&lt;12,"Morning", I73&lt;18,"Afternoon", TRUE,"Evening")</f>
        <v>Night</v>
      </c>
      <c r="N73">
        <v>1</v>
      </c>
      <c r="O73">
        <v>0.14000000000000001</v>
      </c>
    </row>
    <row r="74" spans="1:15" x14ac:dyDescent="0.3">
      <c r="A74">
        <v>73</v>
      </c>
      <c r="B74" s="1">
        <v>40547</v>
      </c>
      <c r="C74">
        <f>YEAR(dataset_1[[#This Row],[Date Day]])</f>
        <v>2011</v>
      </c>
      <c r="D74" t="str">
        <f>TEXT(dataset_1[[#This Row],[Date Day]],"MMM")</f>
        <v>Jan</v>
      </c>
      <c r="E74" t="str">
        <f t="shared" si="2"/>
        <v>Q1</v>
      </c>
      <c r="F74">
        <v>1</v>
      </c>
      <c r="G74" s="2">
        <v>0</v>
      </c>
      <c r="H74" s="2">
        <v>1</v>
      </c>
      <c r="I74">
        <v>4</v>
      </c>
      <c r="J74" t="b">
        <v>0</v>
      </c>
      <c r="K74">
        <v>2</v>
      </c>
      <c r="L74" t="str">
        <f t="shared" si="3"/>
        <v>Weekday</v>
      </c>
      <c r="M74" t="str" cm="1">
        <f t="array" ref="M74">_xlfn.IFS(I74&lt;6,"Night", I74&lt;12,"Morning", I74&lt;18,"Afternoon", TRUE,"Evening")</f>
        <v>Night</v>
      </c>
      <c r="N74">
        <v>1</v>
      </c>
      <c r="O74">
        <v>0.14000000000000001</v>
      </c>
    </row>
    <row r="75" spans="1:15" x14ac:dyDescent="0.3">
      <c r="A75">
        <v>74</v>
      </c>
      <c r="B75" s="1">
        <v>40547</v>
      </c>
      <c r="C75">
        <f>YEAR(dataset_1[[#This Row],[Date Day]])</f>
        <v>2011</v>
      </c>
      <c r="D75" t="str">
        <f>TEXT(dataset_1[[#This Row],[Date Day]],"MMM")</f>
        <v>Jan</v>
      </c>
      <c r="E75" t="str">
        <f t="shared" si="2"/>
        <v>Q1</v>
      </c>
      <c r="F75">
        <v>1</v>
      </c>
      <c r="G75" s="2">
        <v>0</v>
      </c>
      <c r="H75" s="2">
        <v>1</v>
      </c>
      <c r="I75">
        <v>5</v>
      </c>
      <c r="J75" t="b">
        <v>0</v>
      </c>
      <c r="K75">
        <v>2</v>
      </c>
      <c r="L75" t="str">
        <f t="shared" si="3"/>
        <v>Weekday</v>
      </c>
      <c r="M75" t="str" cm="1">
        <f t="array" ref="M75">_xlfn.IFS(I75&lt;6,"Night", I75&lt;12,"Morning", I75&lt;18,"Afternoon", TRUE,"Evening")</f>
        <v>Night</v>
      </c>
      <c r="N75">
        <v>1</v>
      </c>
      <c r="O75">
        <v>0.12</v>
      </c>
    </row>
    <row r="76" spans="1:15" x14ac:dyDescent="0.3">
      <c r="A76">
        <v>75</v>
      </c>
      <c r="B76" s="1">
        <v>40547</v>
      </c>
      <c r="C76">
        <f>YEAR(dataset_1[[#This Row],[Date Day]])</f>
        <v>2011</v>
      </c>
      <c r="D76" t="str">
        <f>TEXT(dataset_1[[#This Row],[Date Day]],"MMM")</f>
        <v>Jan</v>
      </c>
      <c r="E76" t="str">
        <f t="shared" si="2"/>
        <v>Q1</v>
      </c>
      <c r="F76">
        <v>1</v>
      </c>
      <c r="G76" s="2">
        <v>0</v>
      </c>
      <c r="H76" s="2">
        <v>1</v>
      </c>
      <c r="I76">
        <v>6</v>
      </c>
      <c r="J76" t="b">
        <v>0</v>
      </c>
      <c r="K76">
        <v>2</v>
      </c>
      <c r="L76" t="str">
        <f t="shared" si="3"/>
        <v>Weekday</v>
      </c>
      <c r="M76" t="str" cm="1">
        <f t="array" ref="M76">_xlfn.IFS(I76&lt;6,"Night", I76&lt;12,"Morning", I76&lt;18,"Afternoon", TRUE,"Evening")</f>
        <v>Morning</v>
      </c>
      <c r="N76">
        <v>1</v>
      </c>
      <c r="O76">
        <v>0.12</v>
      </c>
    </row>
    <row r="77" spans="1:15" x14ac:dyDescent="0.3">
      <c r="A77">
        <v>76</v>
      </c>
      <c r="B77" s="1">
        <v>40547</v>
      </c>
      <c r="C77">
        <f>YEAR(dataset_1[[#This Row],[Date Day]])</f>
        <v>2011</v>
      </c>
      <c r="D77" t="str">
        <f>TEXT(dataset_1[[#This Row],[Date Day]],"MMM")</f>
        <v>Jan</v>
      </c>
      <c r="E77" t="str">
        <f t="shared" si="2"/>
        <v>Q1</v>
      </c>
      <c r="F77">
        <v>1</v>
      </c>
      <c r="G77" s="2">
        <v>0</v>
      </c>
      <c r="H77" s="2">
        <v>1</v>
      </c>
      <c r="I77">
        <v>7</v>
      </c>
      <c r="J77" t="b">
        <v>0</v>
      </c>
      <c r="K77">
        <v>2</v>
      </c>
      <c r="L77" t="str">
        <f t="shared" si="3"/>
        <v>Weekday</v>
      </c>
      <c r="M77" t="str" cm="1">
        <f t="array" ref="M77">_xlfn.IFS(I77&lt;6,"Night", I77&lt;12,"Morning", I77&lt;18,"Afternoon", TRUE,"Evening")</f>
        <v>Morning</v>
      </c>
      <c r="N77">
        <v>1</v>
      </c>
      <c r="O77">
        <v>0.12</v>
      </c>
    </row>
    <row r="78" spans="1:15" x14ac:dyDescent="0.3">
      <c r="A78">
        <v>77</v>
      </c>
      <c r="B78" s="1">
        <v>40547</v>
      </c>
      <c r="C78">
        <f>YEAR(dataset_1[[#This Row],[Date Day]])</f>
        <v>2011</v>
      </c>
      <c r="D78" t="str">
        <f>TEXT(dataset_1[[#This Row],[Date Day]],"MMM")</f>
        <v>Jan</v>
      </c>
      <c r="E78" t="str">
        <f t="shared" si="2"/>
        <v>Q1</v>
      </c>
      <c r="F78">
        <v>1</v>
      </c>
      <c r="G78" s="2">
        <v>0</v>
      </c>
      <c r="H78" s="2">
        <v>1</v>
      </c>
      <c r="I78">
        <v>8</v>
      </c>
      <c r="J78" t="b">
        <v>0</v>
      </c>
      <c r="K78">
        <v>2</v>
      </c>
      <c r="L78" t="str">
        <f t="shared" si="3"/>
        <v>Weekday</v>
      </c>
      <c r="M78" t="str" cm="1">
        <f t="array" ref="M78">_xlfn.IFS(I78&lt;6,"Night", I78&lt;12,"Morning", I78&lt;18,"Afternoon", TRUE,"Evening")</f>
        <v>Morning</v>
      </c>
      <c r="N78">
        <v>1</v>
      </c>
      <c r="O78">
        <v>0.14000000000000001</v>
      </c>
    </row>
    <row r="79" spans="1:15" x14ac:dyDescent="0.3">
      <c r="A79">
        <v>78</v>
      </c>
      <c r="B79" s="1">
        <v>40547</v>
      </c>
      <c r="C79">
        <f>YEAR(dataset_1[[#This Row],[Date Day]])</f>
        <v>2011</v>
      </c>
      <c r="D79" t="str">
        <f>TEXT(dataset_1[[#This Row],[Date Day]],"MMM")</f>
        <v>Jan</v>
      </c>
      <c r="E79" t="str">
        <f t="shared" si="2"/>
        <v>Q1</v>
      </c>
      <c r="F79">
        <v>1</v>
      </c>
      <c r="G79" s="2">
        <v>0</v>
      </c>
      <c r="H79" s="2">
        <v>1</v>
      </c>
      <c r="I79">
        <v>9</v>
      </c>
      <c r="J79" t="b">
        <v>0</v>
      </c>
      <c r="K79">
        <v>2</v>
      </c>
      <c r="L79" t="str">
        <f t="shared" si="3"/>
        <v>Weekday</v>
      </c>
      <c r="M79" t="str" cm="1">
        <f t="array" ref="M79">_xlfn.IFS(I79&lt;6,"Night", I79&lt;12,"Morning", I79&lt;18,"Afternoon", TRUE,"Evening")</f>
        <v>Morning</v>
      </c>
      <c r="N79">
        <v>1</v>
      </c>
      <c r="O79">
        <v>0.16</v>
      </c>
    </row>
    <row r="80" spans="1:15" x14ac:dyDescent="0.3">
      <c r="A80">
        <v>79</v>
      </c>
      <c r="B80" s="1">
        <v>40547</v>
      </c>
      <c r="C80">
        <f>YEAR(dataset_1[[#This Row],[Date Day]])</f>
        <v>2011</v>
      </c>
      <c r="D80" t="str">
        <f>TEXT(dataset_1[[#This Row],[Date Day]],"MMM")</f>
        <v>Jan</v>
      </c>
      <c r="E80" t="str">
        <f t="shared" si="2"/>
        <v>Q1</v>
      </c>
      <c r="F80">
        <v>1</v>
      </c>
      <c r="G80" s="2">
        <v>0</v>
      </c>
      <c r="H80" s="2">
        <v>1</v>
      </c>
      <c r="I80">
        <v>10</v>
      </c>
      <c r="J80" t="b">
        <v>0</v>
      </c>
      <c r="K80">
        <v>2</v>
      </c>
      <c r="L80" t="str">
        <f t="shared" si="3"/>
        <v>Weekday</v>
      </c>
      <c r="M80" t="str" cm="1">
        <f t="array" ref="M80">_xlfn.IFS(I80&lt;6,"Night", I80&lt;12,"Morning", I80&lt;18,"Afternoon", TRUE,"Evening")</f>
        <v>Morning</v>
      </c>
      <c r="N80">
        <v>2</v>
      </c>
      <c r="O80">
        <v>0.16</v>
      </c>
    </row>
    <row r="81" spans="1:15" x14ac:dyDescent="0.3">
      <c r="A81">
        <v>80</v>
      </c>
      <c r="B81" s="1">
        <v>40547</v>
      </c>
      <c r="C81">
        <f>YEAR(dataset_1[[#This Row],[Date Day]])</f>
        <v>2011</v>
      </c>
      <c r="D81" t="str">
        <f>TEXT(dataset_1[[#This Row],[Date Day]],"MMM")</f>
        <v>Jan</v>
      </c>
      <c r="E81" t="str">
        <f t="shared" si="2"/>
        <v>Q1</v>
      </c>
      <c r="F81">
        <v>1</v>
      </c>
      <c r="G81" s="2">
        <v>0</v>
      </c>
      <c r="H81" s="2">
        <v>1</v>
      </c>
      <c r="I81">
        <v>11</v>
      </c>
      <c r="J81" t="b">
        <v>0</v>
      </c>
      <c r="K81">
        <v>2</v>
      </c>
      <c r="L81" t="str">
        <f t="shared" si="3"/>
        <v>Weekday</v>
      </c>
      <c r="M81" t="str" cm="1">
        <f t="array" ref="M81">_xlfn.IFS(I81&lt;6,"Night", I81&lt;12,"Morning", I81&lt;18,"Afternoon", TRUE,"Evening")</f>
        <v>Morning</v>
      </c>
      <c r="N81">
        <v>1</v>
      </c>
      <c r="O81">
        <v>0.22</v>
      </c>
    </row>
    <row r="82" spans="1:15" x14ac:dyDescent="0.3">
      <c r="A82">
        <v>81</v>
      </c>
      <c r="B82" s="1">
        <v>40547</v>
      </c>
      <c r="C82">
        <f>YEAR(dataset_1[[#This Row],[Date Day]])</f>
        <v>2011</v>
      </c>
      <c r="D82" t="str">
        <f>TEXT(dataset_1[[#This Row],[Date Day]],"MMM")</f>
        <v>Jan</v>
      </c>
      <c r="E82" t="str">
        <f t="shared" si="2"/>
        <v>Q1</v>
      </c>
      <c r="F82">
        <v>1</v>
      </c>
      <c r="G82" s="2">
        <v>0</v>
      </c>
      <c r="H82" s="2">
        <v>1</v>
      </c>
      <c r="I82">
        <v>12</v>
      </c>
      <c r="J82" t="b">
        <v>0</v>
      </c>
      <c r="K82">
        <v>2</v>
      </c>
      <c r="L82" t="str">
        <f t="shared" si="3"/>
        <v>Weekday</v>
      </c>
      <c r="M82" t="str" cm="1">
        <f t="array" ref="M82">_xlfn.IFS(I82&lt;6,"Night", I82&lt;12,"Morning", I82&lt;18,"Afternoon", TRUE,"Evening")</f>
        <v>Afternoon</v>
      </c>
      <c r="N82">
        <v>1</v>
      </c>
      <c r="O82">
        <v>0.22</v>
      </c>
    </row>
    <row r="83" spans="1:15" x14ac:dyDescent="0.3">
      <c r="A83">
        <v>82</v>
      </c>
      <c r="B83" s="1">
        <v>40547</v>
      </c>
      <c r="C83">
        <f>YEAR(dataset_1[[#This Row],[Date Day]])</f>
        <v>2011</v>
      </c>
      <c r="D83" t="str">
        <f>TEXT(dataset_1[[#This Row],[Date Day]],"MMM")</f>
        <v>Jan</v>
      </c>
      <c r="E83" t="str">
        <f t="shared" si="2"/>
        <v>Q1</v>
      </c>
      <c r="F83">
        <v>1</v>
      </c>
      <c r="G83" s="2">
        <v>0</v>
      </c>
      <c r="H83" s="2">
        <v>1</v>
      </c>
      <c r="I83">
        <v>13</v>
      </c>
      <c r="J83" t="b">
        <v>0</v>
      </c>
      <c r="K83">
        <v>2</v>
      </c>
      <c r="L83" t="str">
        <f t="shared" si="3"/>
        <v>Weekday</v>
      </c>
      <c r="M83" t="str" cm="1">
        <f t="array" ref="M83">_xlfn.IFS(I83&lt;6,"Night", I83&lt;12,"Morning", I83&lt;18,"Afternoon", TRUE,"Evening")</f>
        <v>Afternoon</v>
      </c>
      <c r="N83">
        <v>1</v>
      </c>
      <c r="O83">
        <v>0.24</v>
      </c>
    </row>
    <row r="84" spans="1:15" x14ac:dyDescent="0.3">
      <c r="A84">
        <v>83</v>
      </c>
      <c r="B84" s="1">
        <v>40547</v>
      </c>
      <c r="C84">
        <f>YEAR(dataset_1[[#This Row],[Date Day]])</f>
        <v>2011</v>
      </c>
      <c r="D84" t="str">
        <f>TEXT(dataset_1[[#This Row],[Date Day]],"MMM")</f>
        <v>Jan</v>
      </c>
      <c r="E84" t="str">
        <f t="shared" si="2"/>
        <v>Q1</v>
      </c>
      <c r="F84">
        <v>1</v>
      </c>
      <c r="G84" s="2">
        <v>0</v>
      </c>
      <c r="H84" s="2">
        <v>1</v>
      </c>
      <c r="I84">
        <v>14</v>
      </c>
      <c r="J84" t="b">
        <v>0</v>
      </c>
      <c r="K84">
        <v>2</v>
      </c>
      <c r="L84" t="str">
        <f t="shared" si="3"/>
        <v>Weekday</v>
      </c>
      <c r="M84" t="str" cm="1">
        <f t="array" ref="M84">_xlfn.IFS(I84&lt;6,"Night", I84&lt;12,"Morning", I84&lt;18,"Afternoon", TRUE,"Evening")</f>
        <v>Afternoon</v>
      </c>
      <c r="N84">
        <v>1</v>
      </c>
      <c r="O84">
        <v>0.26</v>
      </c>
    </row>
    <row r="85" spans="1:15" x14ac:dyDescent="0.3">
      <c r="A85">
        <v>84</v>
      </c>
      <c r="B85" s="1">
        <v>40547</v>
      </c>
      <c r="C85">
        <f>YEAR(dataset_1[[#This Row],[Date Day]])</f>
        <v>2011</v>
      </c>
      <c r="D85" t="str">
        <f>TEXT(dataset_1[[#This Row],[Date Day]],"MMM")</f>
        <v>Jan</v>
      </c>
      <c r="E85" t="str">
        <f t="shared" si="2"/>
        <v>Q1</v>
      </c>
      <c r="F85">
        <v>1</v>
      </c>
      <c r="G85" s="2">
        <v>0</v>
      </c>
      <c r="H85" s="2">
        <v>1</v>
      </c>
      <c r="I85">
        <v>15</v>
      </c>
      <c r="J85" t="b">
        <v>0</v>
      </c>
      <c r="K85">
        <v>2</v>
      </c>
      <c r="L85" t="str">
        <f t="shared" si="3"/>
        <v>Weekday</v>
      </c>
      <c r="M85" t="str" cm="1">
        <f t="array" ref="M85">_xlfn.IFS(I85&lt;6,"Night", I85&lt;12,"Morning", I85&lt;18,"Afternoon", TRUE,"Evening")</f>
        <v>Afternoon</v>
      </c>
      <c r="N85">
        <v>1</v>
      </c>
      <c r="O85">
        <v>0.28000000000000003</v>
      </c>
    </row>
    <row r="86" spans="1:15" x14ac:dyDescent="0.3">
      <c r="A86">
        <v>85</v>
      </c>
      <c r="B86" s="1">
        <v>40547</v>
      </c>
      <c r="C86">
        <f>YEAR(dataset_1[[#This Row],[Date Day]])</f>
        <v>2011</v>
      </c>
      <c r="D86" t="str">
        <f>TEXT(dataset_1[[#This Row],[Date Day]],"MMM")</f>
        <v>Jan</v>
      </c>
      <c r="E86" t="str">
        <f t="shared" si="2"/>
        <v>Q1</v>
      </c>
      <c r="F86">
        <v>1</v>
      </c>
      <c r="G86" s="2">
        <v>0</v>
      </c>
      <c r="H86" s="2">
        <v>1</v>
      </c>
      <c r="I86">
        <v>16</v>
      </c>
      <c r="J86" t="b">
        <v>0</v>
      </c>
      <c r="K86">
        <v>2</v>
      </c>
      <c r="L86" t="str">
        <f t="shared" si="3"/>
        <v>Weekday</v>
      </c>
      <c r="M86" t="str" cm="1">
        <f t="array" ref="M86">_xlfn.IFS(I86&lt;6,"Night", I86&lt;12,"Morning", I86&lt;18,"Afternoon", TRUE,"Evening")</f>
        <v>Afternoon</v>
      </c>
      <c r="N86">
        <v>1</v>
      </c>
      <c r="O86">
        <v>0.3</v>
      </c>
    </row>
    <row r="87" spans="1:15" x14ac:dyDescent="0.3">
      <c r="A87">
        <v>86</v>
      </c>
      <c r="B87" s="1">
        <v>40547</v>
      </c>
      <c r="C87">
        <f>YEAR(dataset_1[[#This Row],[Date Day]])</f>
        <v>2011</v>
      </c>
      <c r="D87" t="str">
        <f>TEXT(dataset_1[[#This Row],[Date Day]],"MMM")</f>
        <v>Jan</v>
      </c>
      <c r="E87" t="str">
        <f t="shared" si="2"/>
        <v>Q1</v>
      </c>
      <c r="F87">
        <v>1</v>
      </c>
      <c r="G87" s="2">
        <v>0</v>
      </c>
      <c r="H87" s="2">
        <v>1</v>
      </c>
      <c r="I87">
        <v>17</v>
      </c>
      <c r="J87" t="b">
        <v>0</v>
      </c>
      <c r="K87">
        <v>2</v>
      </c>
      <c r="L87" t="str">
        <f t="shared" si="3"/>
        <v>Weekday</v>
      </c>
      <c r="M87" t="str" cm="1">
        <f t="array" ref="M87">_xlfn.IFS(I87&lt;6,"Night", I87&lt;12,"Morning", I87&lt;18,"Afternoon", TRUE,"Evening")</f>
        <v>Afternoon</v>
      </c>
      <c r="N87">
        <v>1</v>
      </c>
      <c r="O87">
        <v>0.28000000000000003</v>
      </c>
    </row>
    <row r="88" spans="1:15" x14ac:dyDescent="0.3">
      <c r="A88">
        <v>87</v>
      </c>
      <c r="B88" s="1">
        <v>40547</v>
      </c>
      <c r="C88">
        <f>YEAR(dataset_1[[#This Row],[Date Day]])</f>
        <v>2011</v>
      </c>
      <c r="D88" t="str">
        <f>TEXT(dataset_1[[#This Row],[Date Day]],"MMM")</f>
        <v>Jan</v>
      </c>
      <c r="E88" t="str">
        <f t="shared" si="2"/>
        <v>Q1</v>
      </c>
      <c r="F88">
        <v>1</v>
      </c>
      <c r="G88" s="2">
        <v>0</v>
      </c>
      <c r="H88" s="2">
        <v>1</v>
      </c>
      <c r="I88">
        <v>18</v>
      </c>
      <c r="J88" t="b">
        <v>0</v>
      </c>
      <c r="K88">
        <v>2</v>
      </c>
      <c r="L88" t="str">
        <f t="shared" si="3"/>
        <v>Weekday</v>
      </c>
      <c r="M88" t="str" cm="1">
        <f t="array" ref="M88">_xlfn.IFS(I88&lt;6,"Night", I88&lt;12,"Morning", I88&lt;18,"Afternoon", TRUE,"Evening")</f>
        <v>Evening</v>
      </c>
      <c r="N88">
        <v>1</v>
      </c>
      <c r="O88">
        <v>0.26</v>
      </c>
    </row>
    <row r="89" spans="1:15" x14ac:dyDescent="0.3">
      <c r="A89">
        <v>88</v>
      </c>
      <c r="B89" s="1">
        <v>40547</v>
      </c>
      <c r="C89">
        <f>YEAR(dataset_1[[#This Row],[Date Day]])</f>
        <v>2011</v>
      </c>
      <c r="D89" t="str">
        <f>TEXT(dataset_1[[#This Row],[Date Day]],"MMM")</f>
        <v>Jan</v>
      </c>
      <c r="E89" t="str">
        <f t="shared" si="2"/>
        <v>Q1</v>
      </c>
      <c r="F89">
        <v>1</v>
      </c>
      <c r="G89" s="2">
        <v>0</v>
      </c>
      <c r="H89" s="2">
        <v>1</v>
      </c>
      <c r="I89">
        <v>19</v>
      </c>
      <c r="J89" t="b">
        <v>0</v>
      </c>
      <c r="K89">
        <v>2</v>
      </c>
      <c r="L89" t="str">
        <f t="shared" si="3"/>
        <v>Weekday</v>
      </c>
      <c r="M89" t="str" cm="1">
        <f t="array" ref="M89">_xlfn.IFS(I89&lt;6,"Night", I89&lt;12,"Morning", I89&lt;18,"Afternoon", TRUE,"Evening")</f>
        <v>Evening</v>
      </c>
      <c r="N89">
        <v>1</v>
      </c>
      <c r="O89">
        <v>0.24</v>
      </c>
    </row>
    <row r="90" spans="1:15" x14ac:dyDescent="0.3">
      <c r="A90">
        <v>89</v>
      </c>
      <c r="B90" s="1">
        <v>40547</v>
      </c>
      <c r="C90">
        <f>YEAR(dataset_1[[#This Row],[Date Day]])</f>
        <v>2011</v>
      </c>
      <c r="D90" t="str">
        <f>TEXT(dataset_1[[#This Row],[Date Day]],"MMM")</f>
        <v>Jan</v>
      </c>
      <c r="E90" t="str">
        <f t="shared" si="2"/>
        <v>Q1</v>
      </c>
      <c r="F90">
        <v>1</v>
      </c>
      <c r="G90" s="2">
        <v>0</v>
      </c>
      <c r="H90" s="2">
        <v>1</v>
      </c>
      <c r="I90">
        <v>20</v>
      </c>
      <c r="J90" t="b">
        <v>0</v>
      </c>
      <c r="K90">
        <v>2</v>
      </c>
      <c r="L90" t="str">
        <f t="shared" si="3"/>
        <v>Weekday</v>
      </c>
      <c r="M90" t="str" cm="1">
        <f t="array" ref="M90">_xlfn.IFS(I90&lt;6,"Night", I90&lt;12,"Morning", I90&lt;18,"Afternoon", TRUE,"Evening")</f>
        <v>Evening</v>
      </c>
      <c r="N90">
        <v>1</v>
      </c>
      <c r="O90">
        <v>0.24</v>
      </c>
    </row>
    <row r="91" spans="1:15" x14ac:dyDescent="0.3">
      <c r="A91">
        <v>90</v>
      </c>
      <c r="B91" s="1">
        <v>40547</v>
      </c>
      <c r="C91">
        <f>YEAR(dataset_1[[#This Row],[Date Day]])</f>
        <v>2011</v>
      </c>
      <c r="D91" t="str">
        <f>TEXT(dataset_1[[#This Row],[Date Day]],"MMM")</f>
        <v>Jan</v>
      </c>
      <c r="E91" t="str">
        <f t="shared" si="2"/>
        <v>Q1</v>
      </c>
      <c r="F91">
        <v>1</v>
      </c>
      <c r="G91" s="2">
        <v>0</v>
      </c>
      <c r="H91" s="2">
        <v>1</v>
      </c>
      <c r="I91">
        <v>21</v>
      </c>
      <c r="J91" t="b">
        <v>0</v>
      </c>
      <c r="K91">
        <v>2</v>
      </c>
      <c r="L91" t="str">
        <f t="shared" si="3"/>
        <v>Weekday</v>
      </c>
      <c r="M91" t="str" cm="1">
        <f t="array" ref="M91">_xlfn.IFS(I91&lt;6,"Night", I91&lt;12,"Morning", I91&lt;18,"Afternoon", TRUE,"Evening")</f>
        <v>Evening</v>
      </c>
      <c r="N91">
        <v>1</v>
      </c>
      <c r="O91">
        <v>0.22</v>
      </c>
    </row>
    <row r="92" spans="1:15" x14ac:dyDescent="0.3">
      <c r="A92">
        <v>91</v>
      </c>
      <c r="B92" s="1">
        <v>40547</v>
      </c>
      <c r="C92">
        <f>YEAR(dataset_1[[#This Row],[Date Day]])</f>
        <v>2011</v>
      </c>
      <c r="D92" t="str">
        <f>TEXT(dataset_1[[#This Row],[Date Day]],"MMM")</f>
        <v>Jan</v>
      </c>
      <c r="E92" t="str">
        <f t="shared" si="2"/>
        <v>Q1</v>
      </c>
      <c r="F92">
        <v>1</v>
      </c>
      <c r="G92" s="2">
        <v>0</v>
      </c>
      <c r="H92" s="2">
        <v>1</v>
      </c>
      <c r="I92">
        <v>22</v>
      </c>
      <c r="J92" t="b">
        <v>0</v>
      </c>
      <c r="K92">
        <v>2</v>
      </c>
      <c r="L92" t="str">
        <f t="shared" si="3"/>
        <v>Weekday</v>
      </c>
      <c r="M92" t="str" cm="1">
        <f t="array" ref="M92">_xlfn.IFS(I92&lt;6,"Night", I92&lt;12,"Morning", I92&lt;18,"Afternoon", TRUE,"Evening")</f>
        <v>Evening</v>
      </c>
      <c r="N92">
        <v>1</v>
      </c>
      <c r="O92">
        <v>0.22</v>
      </c>
    </row>
    <row r="93" spans="1:15" x14ac:dyDescent="0.3">
      <c r="A93">
        <v>92</v>
      </c>
      <c r="B93" s="1">
        <v>40547</v>
      </c>
      <c r="C93">
        <f>YEAR(dataset_1[[#This Row],[Date Day]])</f>
        <v>2011</v>
      </c>
      <c r="D93" t="str">
        <f>TEXT(dataset_1[[#This Row],[Date Day]],"MMM")</f>
        <v>Jan</v>
      </c>
      <c r="E93" t="str">
        <f t="shared" si="2"/>
        <v>Q1</v>
      </c>
      <c r="F93">
        <v>1</v>
      </c>
      <c r="G93" s="2">
        <v>0</v>
      </c>
      <c r="H93" s="2">
        <v>1</v>
      </c>
      <c r="I93">
        <v>23</v>
      </c>
      <c r="J93" t="b">
        <v>0</v>
      </c>
      <c r="K93">
        <v>2</v>
      </c>
      <c r="L93" t="str">
        <f t="shared" si="3"/>
        <v>Weekday</v>
      </c>
      <c r="M93" t="str" cm="1">
        <f t="array" ref="M93">_xlfn.IFS(I93&lt;6,"Night", I93&lt;12,"Morning", I93&lt;18,"Afternoon", TRUE,"Evening")</f>
        <v>Evening</v>
      </c>
      <c r="N93">
        <v>1</v>
      </c>
      <c r="O93">
        <v>0.2</v>
      </c>
    </row>
    <row r="94" spans="1:15" x14ac:dyDescent="0.3">
      <c r="A94">
        <v>93</v>
      </c>
      <c r="B94" s="1">
        <v>40548</v>
      </c>
      <c r="C94">
        <f>YEAR(dataset_1[[#This Row],[Date Day]])</f>
        <v>2011</v>
      </c>
      <c r="D94" t="str">
        <f>TEXT(dataset_1[[#This Row],[Date Day]],"MMM")</f>
        <v>Jan</v>
      </c>
      <c r="E94" t="str">
        <f t="shared" si="2"/>
        <v>Q1</v>
      </c>
      <c r="F94">
        <v>1</v>
      </c>
      <c r="G94" s="2">
        <v>0</v>
      </c>
      <c r="H94" s="2">
        <v>1</v>
      </c>
      <c r="I94">
        <v>0</v>
      </c>
      <c r="J94" t="b">
        <v>0</v>
      </c>
      <c r="K94">
        <v>3</v>
      </c>
      <c r="L94" t="str">
        <f t="shared" si="3"/>
        <v>Weekday</v>
      </c>
      <c r="M94" t="str" cm="1">
        <f t="array" ref="M94">_xlfn.IFS(I94&lt;6,"Night", I94&lt;12,"Morning", I94&lt;18,"Afternoon", TRUE,"Evening")</f>
        <v>Night</v>
      </c>
      <c r="N94">
        <v>1</v>
      </c>
      <c r="O94">
        <v>0.2</v>
      </c>
    </row>
    <row r="95" spans="1:15" x14ac:dyDescent="0.3">
      <c r="A95">
        <v>94</v>
      </c>
      <c r="B95" s="1">
        <v>40548</v>
      </c>
      <c r="C95">
        <f>YEAR(dataset_1[[#This Row],[Date Day]])</f>
        <v>2011</v>
      </c>
      <c r="D95" t="str">
        <f>TEXT(dataset_1[[#This Row],[Date Day]],"MMM")</f>
        <v>Jan</v>
      </c>
      <c r="E95" t="str">
        <f t="shared" si="2"/>
        <v>Q1</v>
      </c>
      <c r="F95">
        <v>1</v>
      </c>
      <c r="G95" s="2">
        <v>0</v>
      </c>
      <c r="H95" s="2">
        <v>1</v>
      </c>
      <c r="I95">
        <v>1</v>
      </c>
      <c r="J95" t="b">
        <v>0</v>
      </c>
      <c r="K95">
        <v>3</v>
      </c>
      <c r="L95" t="str">
        <f t="shared" si="3"/>
        <v>Weekday</v>
      </c>
      <c r="M95" t="str" cm="1">
        <f t="array" ref="M95">_xlfn.IFS(I95&lt;6,"Night", I95&lt;12,"Morning", I95&lt;18,"Afternoon", TRUE,"Evening")</f>
        <v>Night</v>
      </c>
      <c r="N95">
        <v>1</v>
      </c>
      <c r="O95">
        <v>0.16</v>
      </c>
    </row>
    <row r="96" spans="1:15" x14ac:dyDescent="0.3">
      <c r="A96">
        <v>95</v>
      </c>
      <c r="B96" s="1">
        <v>40548</v>
      </c>
      <c r="C96">
        <f>YEAR(dataset_1[[#This Row],[Date Day]])</f>
        <v>2011</v>
      </c>
      <c r="D96" t="str">
        <f>TEXT(dataset_1[[#This Row],[Date Day]],"MMM")</f>
        <v>Jan</v>
      </c>
      <c r="E96" t="str">
        <f t="shared" si="2"/>
        <v>Q1</v>
      </c>
      <c r="F96">
        <v>1</v>
      </c>
      <c r="G96" s="2">
        <v>0</v>
      </c>
      <c r="H96" s="2">
        <v>1</v>
      </c>
      <c r="I96">
        <v>2</v>
      </c>
      <c r="J96" t="b">
        <v>0</v>
      </c>
      <c r="K96">
        <v>3</v>
      </c>
      <c r="L96" t="str">
        <f t="shared" si="3"/>
        <v>Weekday</v>
      </c>
      <c r="M96" t="str" cm="1">
        <f t="array" ref="M96">_xlfn.IFS(I96&lt;6,"Night", I96&lt;12,"Morning", I96&lt;18,"Afternoon", TRUE,"Evening")</f>
        <v>Night</v>
      </c>
      <c r="N96">
        <v>1</v>
      </c>
      <c r="O96">
        <v>0.16</v>
      </c>
    </row>
    <row r="97" spans="1:15" x14ac:dyDescent="0.3">
      <c r="A97">
        <v>96</v>
      </c>
      <c r="B97" s="1">
        <v>40548</v>
      </c>
      <c r="C97">
        <f>YEAR(dataset_1[[#This Row],[Date Day]])</f>
        <v>2011</v>
      </c>
      <c r="D97" t="str">
        <f>TEXT(dataset_1[[#This Row],[Date Day]],"MMM")</f>
        <v>Jan</v>
      </c>
      <c r="E97" t="str">
        <f t="shared" si="2"/>
        <v>Q1</v>
      </c>
      <c r="F97">
        <v>1</v>
      </c>
      <c r="G97" s="2">
        <v>0</v>
      </c>
      <c r="H97" s="2">
        <v>1</v>
      </c>
      <c r="I97">
        <v>4</v>
      </c>
      <c r="J97" t="b">
        <v>0</v>
      </c>
      <c r="K97">
        <v>3</v>
      </c>
      <c r="L97" t="str">
        <f t="shared" si="3"/>
        <v>Weekday</v>
      </c>
      <c r="M97" t="str" cm="1">
        <f t="array" ref="M97">_xlfn.IFS(I97&lt;6,"Night", I97&lt;12,"Morning", I97&lt;18,"Afternoon", TRUE,"Evening")</f>
        <v>Night</v>
      </c>
      <c r="N97">
        <v>1</v>
      </c>
      <c r="O97">
        <v>0.24</v>
      </c>
    </row>
    <row r="98" spans="1:15" x14ac:dyDescent="0.3">
      <c r="A98">
        <v>97</v>
      </c>
      <c r="B98" s="1">
        <v>40548</v>
      </c>
      <c r="C98">
        <f>YEAR(dataset_1[[#This Row],[Date Day]])</f>
        <v>2011</v>
      </c>
      <c r="D98" t="str">
        <f>TEXT(dataset_1[[#This Row],[Date Day]],"MMM")</f>
        <v>Jan</v>
      </c>
      <c r="E98" t="str">
        <f t="shared" si="2"/>
        <v>Q1</v>
      </c>
      <c r="F98">
        <v>1</v>
      </c>
      <c r="G98" s="2">
        <v>0</v>
      </c>
      <c r="H98" s="2">
        <v>1</v>
      </c>
      <c r="I98">
        <v>5</v>
      </c>
      <c r="J98" t="b">
        <v>0</v>
      </c>
      <c r="K98">
        <v>3</v>
      </c>
      <c r="L98" t="str">
        <f t="shared" si="3"/>
        <v>Weekday</v>
      </c>
      <c r="M98" t="str" cm="1">
        <f t="array" ref="M98">_xlfn.IFS(I98&lt;6,"Night", I98&lt;12,"Morning", I98&lt;18,"Afternoon", TRUE,"Evening")</f>
        <v>Night</v>
      </c>
      <c r="N98">
        <v>1</v>
      </c>
      <c r="O98">
        <v>0.22</v>
      </c>
    </row>
    <row r="99" spans="1:15" x14ac:dyDescent="0.3">
      <c r="A99">
        <v>98</v>
      </c>
      <c r="B99" s="1">
        <v>40548</v>
      </c>
      <c r="C99">
        <f>YEAR(dataset_1[[#This Row],[Date Day]])</f>
        <v>2011</v>
      </c>
      <c r="D99" t="str">
        <f>TEXT(dataset_1[[#This Row],[Date Day]],"MMM")</f>
        <v>Jan</v>
      </c>
      <c r="E99" t="str">
        <f t="shared" si="2"/>
        <v>Q1</v>
      </c>
      <c r="F99">
        <v>1</v>
      </c>
      <c r="G99" s="2">
        <v>0</v>
      </c>
      <c r="H99" s="2">
        <v>1</v>
      </c>
      <c r="I99">
        <v>6</v>
      </c>
      <c r="J99" t="b">
        <v>0</v>
      </c>
      <c r="K99">
        <v>3</v>
      </c>
      <c r="L99" t="str">
        <f t="shared" si="3"/>
        <v>Weekday</v>
      </c>
      <c r="M99" t="str" cm="1">
        <f t="array" ref="M99">_xlfn.IFS(I99&lt;6,"Night", I99&lt;12,"Morning", I99&lt;18,"Afternoon", TRUE,"Evening")</f>
        <v>Morning</v>
      </c>
      <c r="N99">
        <v>1</v>
      </c>
      <c r="O99">
        <v>0.2</v>
      </c>
    </row>
    <row r="100" spans="1:15" x14ac:dyDescent="0.3">
      <c r="A100">
        <v>99</v>
      </c>
      <c r="B100" s="1">
        <v>40548</v>
      </c>
      <c r="C100">
        <f>YEAR(dataset_1[[#This Row],[Date Day]])</f>
        <v>2011</v>
      </c>
      <c r="D100" t="str">
        <f>TEXT(dataset_1[[#This Row],[Date Day]],"MMM")</f>
        <v>Jan</v>
      </c>
      <c r="E100" t="str">
        <f t="shared" si="2"/>
        <v>Q1</v>
      </c>
      <c r="F100">
        <v>1</v>
      </c>
      <c r="G100" s="2">
        <v>0</v>
      </c>
      <c r="H100" s="2">
        <v>1</v>
      </c>
      <c r="I100">
        <v>7</v>
      </c>
      <c r="J100" t="b">
        <v>0</v>
      </c>
      <c r="K100">
        <v>3</v>
      </c>
      <c r="L100" t="str">
        <f t="shared" si="3"/>
        <v>Weekday</v>
      </c>
      <c r="M100" t="str" cm="1">
        <f t="array" ref="M100">_xlfn.IFS(I100&lt;6,"Night", I100&lt;12,"Morning", I100&lt;18,"Afternoon", TRUE,"Evening")</f>
        <v>Morning</v>
      </c>
      <c r="N100">
        <v>1</v>
      </c>
      <c r="O100">
        <v>0.18</v>
      </c>
    </row>
    <row r="101" spans="1:15" x14ac:dyDescent="0.3">
      <c r="A101">
        <v>100</v>
      </c>
      <c r="B101" s="1">
        <v>40548</v>
      </c>
      <c r="C101">
        <f>YEAR(dataset_1[[#This Row],[Date Day]])</f>
        <v>2011</v>
      </c>
      <c r="D101" t="str">
        <f>TEXT(dataset_1[[#This Row],[Date Day]],"MMM")</f>
        <v>Jan</v>
      </c>
      <c r="E101" t="str">
        <f t="shared" si="2"/>
        <v>Q1</v>
      </c>
      <c r="F101">
        <v>1</v>
      </c>
      <c r="G101" s="2">
        <v>0</v>
      </c>
      <c r="H101" s="2">
        <v>1</v>
      </c>
      <c r="I101">
        <v>8</v>
      </c>
      <c r="J101" t="b">
        <v>0</v>
      </c>
      <c r="K101">
        <v>3</v>
      </c>
      <c r="L101" t="str">
        <f t="shared" si="3"/>
        <v>Weekday</v>
      </c>
      <c r="M101" t="str" cm="1">
        <f t="array" ref="M101">_xlfn.IFS(I101&lt;6,"Night", I101&lt;12,"Morning", I101&lt;18,"Afternoon", TRUE,"Evening")</f>
        <v>Morning</v>
      </c>
      <c r="N101">
        <v>1</v>
      </c>
      <c r="O101">
        <v>0.2</v>
      </c>
    </row>
    <row r="102" spans="1:15" x14ac:dyDescent="0.3">
      <c r="A102">
        <v>101</v>
      </c>
      <c r="B102" s="1">
        <v>40548</v>
      </c>
      <c r="C102">
        <f>YEAR(dataset_1[[#This Row],[Date Day]])</f>
        <v>2011</v>
      </c>
      <c r="D102" t="str">
        <f>TEXT(dataset_1[[#This Row],[Date Day]],"MMM")</f>
        <v>Jan</v>
      </c>
      <c r="E102" t="str">
        <f t="shared" si="2"/>
        <v>Q1</v>
      </c>
      <c r="F102">
        <v>1</v>
      </c>
      <c r="G102" s="2">
        <v>0</v>
      </c>
      <c r="H102" s="2">
        <v>1</v>
      </c>
      <c r="I102">
        <v>9</v>
      </c>
      <c r="J102" t="b">
        <v>0</v>
      </c>
      <c r="K102">
        <v>3</v>
      </c>
      <c r="L102" t="str">
        <f t="shared" si="3"/>
        <v>Weekday</v>
      </c>
      <c r="M102" t="str" cm="1">
        <f t="array" ref="M102">_xlfn.IFS(I102&lt;6,"Night", I102&lt;12,"Morning", I102&lt;18,"Afternoon", TRUE,"Evening")</f>
        <v>Morning</v>
      </c>
      <c r="N102">
        <v>1</v>
      </c>
      <c r="O102">
        <v>0.22</v>
      </c>
    </row>
    <row r="103" spans="1:15" x14ac:dyDescent="0.3">
      <c r="A103">
        <v>102</v>
      </c>
      <c r="B103" s="1">
        <v>40548</v>
      </c>
      <c r="C103">
        <f>YEAR(dataset_1[[#This Row],[Date Day]])</f>
        <v>2011</v>
      </c>
      <c r="D103" t="str">
        <f>TEXT(dataset_1[[#This Row],[Date Day]],"MMM")</f>
        <v>Jan</v>
      </c>
      <c r="E103" t="str">
        <f t="shared" si="2"/>
        <v>Q1</v>
      </c>
      <c r="F103">
        <v>1</v>
      </c>
      <c r="G103" s="2">
        <v>0</v>
      </c>
      <c r="H103" s="2">
        <v>1</v>
      </c>
      <c r="I103">
        <v>10</v>
      </c>
      <c r="J103" t="b">
        <v>0</v>
      </c>
      <c r="K103">
        <v>3</v>
      </c>
      <c r="L103" t="str">
        <f t="shared" si="3"/>
        <v>Weekday</v>
      </c>
      <c r="M103" t="str" cm="1">
        <f t="array" ref="M103">_xlfn.IFS(I103&lt;6,"Night", I103&lt;12,"Morning", I103&lt;18,"Afternoon", TRUE,"Evening")</f>
        <v>Morning</v>
      </c>
      <c r="N103">
        <v>1</v>
      </c>
      <c r="O103">
        <v>0.22</v>
      </c>
    </row>
    <row r="104" spans="1:15" x14ac:dyDescent="0.3">
      <c r="A104">
        <v>103</v>
      </c>
      <c r="B104" s="1">
        <v>40548</v>
      </c>
      <c r="C104">
        <f>YEAR(dataset_1[[#This Row],[Date Day]])</f>
        <v>2011</v>
      </c>
      <c r="D104" t="str">
        <f>TEXT(dataset_1[[#This Row],[Date Day]],"MMM")</f>
        <v>Jan</v>
      </c>
      <c r="E104" t="str">
        <f t="shared" si="2"/>
        <v>Q1</v>
      </c>
      <c r="F104">
        <v>1</v>
      </c>
      <c r="G104" s="2">
        <v>0</v>
      </c>
      <c r="H104" s="2">
        <v>1</v>
      </c>
      <c r="I104">
        <v>11</v>
      </c>
      <c r="J104" t="b">
        <v>0</v>
      </c>
      <c r="K104">
        <v>3</v>
      </c>
      <c r="L104" t="str">
        <f t="shared" si="3"/>
        <v>Weekday</v>
      </c>
      <c r="M104" t="str" cm="1">
        <f t="array" ref="M104">_xlfn.IFS(I104&lt;6,"Night", I104&lt;12,"Morning", I104&lt;18,"Afternoon", TRUE,"Evening")</f>
        <v>Morning</v>
      </c>
      <c r="N104">
        <v>1</v>
      </c>
      <c r="O104">
        <v>0.26</v>
      </c>
    </row>
    <row r="105" spans="1:15" x14ac:dyDescent="0.3">
      <c r="A105">
        <v>104</v>
      </c>
      <c r="B105" s="1">
        <v>40548</v>
      </c>
      <c r="C105">
        <f>YEAR(dataset_1[[#This Row],[Date Day]])</f>
        <v>2011</v>
      </c>
      <c r="D105" t="str">
        <f>TEXT(dataset_1[[#This Row],[Date Day]],"MMM")</f>
        <v>Jan</v>
      </c>
      <c r="E105" t="str">
        <f t="shared" si="2"/>
        <v>Q1</v>
      </c>
      <c r="F105">
        <v>1</v>
      </c>
      <c r="G105" s="2">
        <v>0</v>
      </c>
      <c r="H105" s="2">
        <v>1</v>
      </c>
      <c r="I105">
        <v>12</v>
      </c>
      <c r="J105" t="b">
        <v>0</v>
      </c>
      <c r="K105">
        <v>3</v>
      </c>
      <c r="L105" t="str">
        <f t="shared" si="3"/>
        <v>Weekday</v>
      </c>
      <c r="M105" t="str" cm="1">
        <f t="array" ref="M105">_xlfn.IFS(I105&lt;6,"Night", I105&lt;12,"Morning", I105&lt;18,"Afternoon", TRUE,"Evening")</f>
        <v>Afternoon</v>
      </c>
      <c r="N105">
        <v>1</v>
      </c>
      <c r="O105">
        <v>0.26</v>
      </c>
    </row>
    <row r="106" spans="1:15" x14ac:dyDescent="0.3">
      <c r="A106">
        <v>105</v>
      </c>
      <c r="B106" s="1">
        <v>40548</v>
      </c>
      <c r="C106">
        <f>YEAR(dataset_1[[#This Row],[Date Day]])</f>
        <v>2011</v>
      </c>
      <c r="D106" t="str">
        <f>TEXT(dataset_1[[#This Row],[Date Day]],"MMM")</f>
        <v>Jan</v>
      </c>
      <c r="E106" t="str">
        <f t="shared" si="2"/>
        <v>Q1</v>
      </c>
      <c r="F106">
        <v>1</v>
      </c>
      <c r="G106" s="2">
        <v>0</v>
      </c>
      <c r="H106" s="2">
        <v>1</v>
      </c>
      <c r="I106">
        <v>13</v>
      </c>
      <c r="J106" t="b">
        <v>0</v>
      </c>
      <c r="K106">
        <v>3</v>
      </c>
      <c r="L106" t="str">
        <f t="shared" si="3"/>
        <v>Weekday</v>
      </c>
      <c r="M106" t="str" cm="1">
        <f t="array" ref="M106">_xlfn.IFS(I106&lt;6,"Night", I106&lt;12,"Morning", I106&lt;18,"Afternoon", TRUE,"Evening")</f>
        <v>Afternoon</v>
      </c>
      <c r="N106">
        <v>1</v>
      </c>
      <c r="O106">
        <v>0.28000000000000003</v>
      </c>
    </row>
    <row r="107" spans="1:15" x14ac:dyDescent="0.3">
      <c r="A107">
        <v>106</v>
      </c>
      <c r="B107" s="1">
        <v>40548</v>
      </c>
      <c r="C107">
        <f>YEAR(dataset_1[[#This Row],[Date Day]])</f>
        <v>2011</v>
      </c>
      <c r="D107" t="str">
        <f>TEXT(dataset_1[[#This Row],[Date Day]],"MMM")</f>
        <v>Jan</v>
      </c>
      <c r="E107" t="str">
        <f t="shared" si="2"/>
        <v>Q1</v>
      </c>
      <c r="F107">
        <v>1</v>
      </c>
      <c r="G107" s="2">
        <v>0</v>
      </c>
      <c r="H107" s="2">
        <v>1</v>
      </c>
      <c r="I107">
        <v>14</v>
      </c>
      <c r="J107" t="b">
        <v>0</v>
      </c>
      <c r="K107">
        <v>3</v>
      </c>
      <c r="L107" t="str">
        <f t="shared" si="3"/>
        <v>Weekday</v>
      </c>
      <c r="M107" t="str" cm="1">
        <f t="array" ref="M107">_xlfn.IFS(I107&lt;6,"Night", I107&lt;12,"Morning", I107&lt;18,"Afternoon", TRUE,"Evening")</f>
        <v>Afternoon</v>
      </c>
      <c r="N107">
        <v>1</v>
      </c>
      <c r="O107">
        <v>0.3</v>
      </c>
    </row>
    <row r="108" spans="1:15" x14ac:dyDescent="0.3">
      <c r="A108">
        <v>107</v>
      </c>
      <c r="B108" s="1">
        <v>40548</v>
      </c>
      <c r="C108">
        <f>YEAR(dataset_1[[#This Row],[Date Day]])</f>
        <v>2011</v>
      </c>
      <c r="D108" t="str">
        <f>TEXT(dataset_1[[#This Row],[Date Day]],"MMM")</f>
        <v>Jan</v>
      </c>
      <c r="E108" t="str">
        <f t="shared" si="2"/>
        <v>Q1</v>
      </c>
      <c r="F108">
        <v>1</v>
      </c>
      <c r="G108" s="2">
        <v>0</v>
      </c>
      <c r="H108" s="2">
        <v>1</v>
      </c>
      <c r="I108">
        <v>15</v>
      </c>
      <c r="J108" t="b">
        <v>0</v>
      </c>
      <c r="K108">
        <v>3</v>
      </c>
      <c r="L108" t="str">
        <f t="shared" si="3"/>
        <v>Weekday</v>
      </c>
      <c r="M108" t="str" cm="1">
        <f t="array" ref="M108">_xlfn.IFS(I108&lt;6,"Night", I108&lt;12,"Morning", I108&lt;18,"Afternoon", TRUE,"Evening")</f>
        <v>Afternoon</v>
      </c>
      <c r="N108">
        <v>1</v>
      </c>
      <c r="O108">
        <v>0.3</v>
      </c>
    </row>
    <row r="109" spans="1:15" x14ac:dyDescent="0.3">
      <c r="A109">
        <v>108</v>
      </c>
      <c r="B109" s="1">
        <v>40548</v>
      </c>
      <c r="C109">
        <f>YEAR(dataset_1[[#This Row],[Date Day]])</f>
        <v>2011</v>
      </c>
      <c r="D109" t="str">
        <f>TEXT(dataset_1[[#This Row],[Date Day]],"MMM")</f>
        <v>Jan</v>
      </c>
      <c r="E109" t="str">
        <f t="shared" si="2"/>
        <v>Q1</v>
      </c>
      <c r="F109">
        <v>1</v>
      </c>
      <c r="G109" s="2">
        <v>0</v>
      </c>
      <c r="H109" s="2">
        <v>1</v>
      </c>
      <c r="I109">
        <v>16</v>
      </c>
      <c r="J109" t="b">
        <v>0</v>
      </c>
      <c r="K109">
        <v>3</v>
      </c>
      <c r="L109" t="str">
        <f t="shared" si="3"/>
        <v>Weekday</v>
      </c>
      <c r="M109" t="str" cm="1">
        <f t="array" ref="M109">_xlfn.IFS(I109&lt;6,"Night", I109&lt;12,"Morning", I109&lt;18,"Afternoon", TRUE,"Evening")</f>
        <v>Afternoon</v>
      </c>
      <c r="N109">
        <v>1</v>
      </c>
      <c r="O109">
        <v>0.3</v>
      </c>
    </row>
    <row r="110" spans="1:15" x14ac:dyDescent="0.3">
      <c r="A110">
        <v>109</v>
      </c>
      <c r="B110" s="1">
        <v>40548</v>
      </c>
      <c r="C110">
        <f>YEAR(dataset_1[[#This Row],[Date Day]])</f>
        <v>2011</v>
      </c>
      <c r="D110" t="str">
        <f>TEXT(dataset_1[[#This Row],[Date Day]],"MMM")</f>
        <v>Jan</v>
      </c>
      <c r="E110" t="str">
        <f t="shared" si="2"/>
        <v>Q1</v>
      </c>
      <c r="F110">
        <v>1</v>
      </c>
      <c r="G110" s="2">
        <v>0</v>
      </c>
      <c r="H110" s="2">
        <v>1</v>
      </c>
      <c r="I110">
        <v>17</v>
      </c>
      <c r="J110" t="b">
        <v>0</v>
      </c>
      <c r="K110">
        <v>3</v>
      </c>
      <c r="L110" t="str">
        <f t="shared" si="3"/>
        <v>Weekday</v>
      </c>
      <c r="M110" t="str" cm="1">
        <f t="array" ref="M110">_xlfn.IFS(I110&lt;6,"Night", I110&lt;12,"Morning", I110&lt;18,"Afternoon", TRUE,"Evening")</f>
        <v>Afternoon</v>
      </c>
      <c r="N110">
        <v>1</v>
      </c>
      <c r="O110">
        <v>0.24</v>
      </c>
    </row>
    <row r="111" spans="1:15" x14ac:dyDescent="0.3">
      <c r="A111">
        <v>110</v>
      </c>
      <c r="B111" s="1">
        <v>40548</v>
      </c>
      <c r="C111">
        <f>YEAR(dataset_1[[#This Row],[Date Day]])</f>
        <v>2011</v>
      </c>
      <c r="D111" t="str">
        <f>TEXT(dataset_1[[#This Row],[Date Day]],"MMM")</f>
        <v>Jan</v>
      </c>
      <c r="E111" t="str">
        <f t="shared" si="2"/>
        <v>Q1</v>
      </c>
      <c r="F111">
        <v>1</v>
      </c>
      <c r="G111" s="2">
        <v>0</v>
      </c>
      <c r="H111" s="2">
        <v>1</v>
      </c>
      <c r="I111">
        <v>18</v>
      </c>
      <c r="J111" t="b">
        <v>0</v>
      </c>
      <c r="K111">
        <v>3</v>
      </c>
      <c r="L111" t="str">
        <f t="shared" si="3"/>
        <v>Weekday</v>
      </c>
      <c r="M111" t="str" cm="1">
        <f t="array" ref="M111">_xlfn.IFS(I111&lt;6,"Night", I111&lt;12,"Morning", I111&lt;18,"Afternoon", TRUE,"Evening")</f>
        <v>Evening</v>
      </c>
      <c r="N111">
        <v>1</v>
      </c>
      <c r="O111">
        <v>0.24</v>
      </c>
    </row>
    <row r="112" spans="1:15" x14ac:dyDescent="0.3">
      <c r="A112">
        <v>111</v>
      </c>
      <c r="B112" s="1">
        <v>40548</v>
      </c>
      <c r="C112">
        <f>YEAR(dataset_1[[#This Row],[Date Day]])</f>
        <v>2011</v>
      </c>
      <c r="D112" t="str">
        <f>TEXT(dataset_1[[#This Row],[Date Day]],"MMM")</f>
        <v>Jan</v>
      </c>
      <c r="E112" t="str">
        <f t="shared" si="2"/>
        <v>Q1</v>
      </c>
      <c r="F112">
        <v>1</v>
      </c>
      <c r="G112" s="2">
        <v>0</v>
      </c>
      <c r="H112" s="2">
        <v>1</v>
      </c>
      <c r="I112">
        <v>19</v>
      </c>
      <c r="J112" t="b">
        <v>0</v>
      </c>
      <c r="K112">
        <v>3</v>
      </c>
      <c r="L112" t="str">
        <f t="shared" si="3"/>
        <v>Weekday</v>
      </c>
      <c r="M112" t="str" cm="1">
        <f t="array" ref="M112">_xlfn.IFS(I112&lt;6,"Night", I112&lt;12,"Morning", I112&lt;18,"Afternoon", TRUE,"Evening")</f>
        <v>Evening</v>
      </c>
      <c r="N112">
        <v>1</v>
      </c>
      <c r="O112">
        <v>0.24</v>
      </c>
    </row>
    <row r="113" spans="1:15" x14ac:dyDescent="0.3">
      <c r="A113">
        <v>112</v>
      </c>
      <c r="B113" s="1">
        <v>40548</v>
      </c>
      <c r="C113">
        <f>YEAR(dataset_1[[#This Row],[Date Day]])</f>
        <v>2011</v>
      </c>
      <c r="D113" t="str">
        <f>TEXT(dataset_1[[#This Row],[Date Day]],"MMM")</f>
        <v>Jan</v>
      </c>
      <c r="E113" t="str">
        <f t="shared" si="2"/>
        <v>Q1</v>
      </c>
      <c r="F113">
        <v>1</v>
      </c>
      <c r="G113" s="2">
        <v>0</v>
      </c>
      <c r="H113" s="2">
        <v>1</v>
      </c>
      <c r="I113">
        <v>20</v>
      </c>
      <c r="J113" t="b">
        <v>0</v>
      </c>
      <c r="K113">
        <v>3</v>
      </c>
      <c r="L113" t="str">
        <f t="shared" si="3"/>
        <v>Weekday</v>
      </c>
      <c r="M113" t="str" cm="1">
        <f t="array" ref="M113">_xlfn.IFS(I113&lt;6,"Night", I113&lt;12,"Morning", I113&lt;18,"Afternoon", TRUE,"Evening")</f>
        <v>Evening</v>
      </c>
      <c r="N113">
        <v>1</v>
      </c>
      <c r="O113">
        <v>0.22</v>
      </c>
    </row>
    <row r="114" spans="1:15" x14ac:dyDescent="0.3">
      <c r="A114">
        <v>113</v>
      </c>
      <c r="B114" s="1">
        <v>40548</v>
      </c>
      <c r="C114">
        <f>YEAR(dataset_1[[#This Row],[Date Day]])</f>
        <v>2011</v>
      </c>
      <c r="D114" t="str">
        <f>TEXT(dataset_1[[#This Row],[Date Day]],"MMM")</f>
        <v>Jan</v>
      </c>
      <c r="E114" t="str">
        <f t="shared" si="2"/>
        <v>Q1</v>
      </c>
      <c r="F114">
        <v>1</v>
      </c>
      <c r="G114" s="2">
        <v>0</v>
      </c>
      <c r="H114" s="2">
        <v>1</v>
      </c>
      <c r="I114">
        <v>21</v>
      </c>
      <c r="J114" t="b">
        <v>0</v>
      </c>
      <c r="K114">
        <v>3</v>
      </c>
      <c r="L114" t="str">
        <f t="shared" si="3"/>
        <v>Weekday</v>
      </c>
      <c r="M114" t="str" cm="1">
        <f t="array" ref="M114">_xlfn.IFS(I114&lt;6,"Night", I114&lt;12,"Morning", I114&lt;18,"Afternoon", TRUE,"Evening")</f>
        <v>Evening</v>
      </c>
      <c r="N114">
        <v>1</v>
      </c>
      <c r="O114">
        <v>0.2</v>
      </c>
    </row>
    <row r="115" spans="1:15" x14ac:dyDescent="0.3">
      <c r="A115">
        <v>114</v>
      </c>
      <c r="B115" s="1">
        <v>40548</v>
      </c>
      <c r="C115">
        <f>YEAR(dataset_1[[#This Row],[Date Day]])</f>
        <v>2011</v>
      </c>
      <c r="D115" t="str">
        <f>TEXT(dataset_1[[#This Row],[Date Day]],"MMM")</f>
        <v>Jan</v>
      </c>
      <c r="E115" t="str">
        <f t="shared" si="2"/>
        <v>Q1</v>
      </c>
      <c r="F115">
        <v>1</v>
      </c>
      <c r="G115" s="2">
        <v>0</v>
      </c>
      <c r="H115" s="2">
        <v>1</v>
      </c>
      <c r="I115">
        <v>22</v>
      </c>
      <c r="J115" t="b">
        <v>0</v>
      </c>
      <c r="K115">
        <v>3</v>
      </c>
      <c r="L115" t="str">
        <f t="shared" si="3"/>
        <v>Weekday</v>
      </c>
      <c r="M115" t="str" cm="1">
        <f t="array" ref="M115">_xlfn.IFS(I115&lt;6,"Night", I115&lt;12,"Morning", I115&lt;18,"Afternoon", TRUE,"Evening")</f>
        <v>Evening</v>
      </c>
      <c r="N115">
        <v>1</v>
      </c>
      <c r="O115">
        <v>0.18</v>
      </c>
    </row>
    <row r="116" spans="1:15" x14ac:dyDescent="0.3">
      <c r="A116">
        <v>115</v>
      </c>
      <c r="B116" s="1">
        <v>40548</v>
      </c>
      <c r="C116">
        <f>YEAR(dataset_1[[#This Row],[Date Day]])</f>
        <v>2011</v>
      </c>
      <c r="D116" t="str">
        <f>TEXT(dataset_1[[#This Row],[Date Day]],"MMM")</f>
        <v>Jan</v>
      </c>
      <c r="E116" t="str">
        <f t="shared" si="2"/>
        <v>Q1</v>
      </c>
      <c r="F116">
        <v>1</v>
      </c>
      <c r="G116" s="2">
        <v>0</v>
      </c>
      <c r="H116" s="2">
        <v>1</v>
      </c>
      <c r="I116">
        <v>23</v>
      </c>
      <c r="J116" t="b">
        <v>0</v>
      </c>
      <c r="K116">
        <v>3</v>
      </c>
      <c r="L116" t="str">
        <f t="shared" si="3"/>
        <v>Weekday</v>
      </c>
      <c r="M116" t="str" cm="1">
        <f t="array" ref="M116">_xlfn.IFS(I116&lt;6,"Night", I116&lt;12,"Morning", I116&lt;18,"Afternoon", TRUE,"Evening")</f>
        <v>Evening</v>
      </c>
      <c r="N116">
        <v>1</v>
      </c>
      <c r="O116">
        <v>0.2</v>
      </c>
    </row>
    <row r="117" spans="1:15" x14ac:dyDescent="0.3">
      <c r="A117">
        <v>116</v>
      </c>
      <c r="B117" s="1">
        <v>40549</v>
      </c>
      <c r="C117">
        <f>YEAR(dataset_1[[#This Row],[Date Day]])</f>
        <v>2011</v>
      </c>
      <c r="D117" t="str">
        <f>TEXT(dataset_1[[#This Row],[Date Day]],"MMM")</f>
        <v>Jan</v>
      </c>
      <c r="E117" t="str">
        <f t="shared" si="2"/>
        <v>Q1</v>
      </c>
      <c r="F117">
        <v>1</v>
      </c>
      <c r="G117" s="2">
        <v>0</v>
      </c>
      <c r="H117" s="2">
        <v>1</v>
      </c>
      <c r="I117">
        <v>0</v>
      </c>
      <c r="J117" t="b">
        <v>0</v>
      </c>
      <c r="K117">
        <v>4</v>
      </c>
      <c r="L117" t="str">
        <f t="shared" si="3"/>
        <v>Weekday</v>
      </c>
      <c r="M117" t="str" cm="1">
        <f t="array" ref="M117">_xlfn.IFS(I117&lt;6,"Night", I117&lt;12,"Morning", I117&lt;18,"Afternoon", TRUE,"Evening")</f>
        <v>Night</v>
      </c>
      <c r="N117">
        <v>1</v>
      </c>
      <c r="O117">
        <v>0.18</v>
      </c>
    </row>
    <row r="118" spans="1:15" x14ac:dyDescent="0.3">
      <c r="A118">
        <v>117</v>
      </c>
      <c r="B118" s="1">
        <v>40549</v>
      </c>
      <c r="C118">
        <f>YEAR(dataset_1[[#This Row],[Date Day]])</f>
        <v>2011</v>
      </c>
      <c r="D118" t="str">
        <f>TEXT(dataset_1[[#This Row],[Date Day]],"MMM")</f>
        <v>Jan</v>
      </c>
      <c r="E118" t="str">
        <f t="shared" si="2"/>
        <v>Q1</v>
      </c>
      <c r="F118">
        <v>1</v>
      </c>
      <c r="G118" s="2">
        <v>0</v>
      </c>
      <c r="H118" s="2">
        <v>1</v>
      </c>
      <c r="I118">
        <v>1</v>
      </c>
      <c r="J118" t="b">
        <v>0</v>
      </c>
      <c r="K118">
        <v>4</v>
      </c>
      <c r="L118" t="str">
        <f t="shared" si="3"/>
        <v>Weekday</v>
      </c>
      <c r="M118" t="str" cm="1">
        <f t="array" ref="M118">_xlfn.IFS(I118&lt;6,"Night", I118&lt;12,"Morning", I118&lt;18,"Afternoon", TRUE,"Evening")</f>
        <v>Night</v>
      </c>
      <c r="N118">
        <v>1</v>
      </c>
      <c r="O118">
        <v>0.16</v>
      </c>
    </row>
    <row r="119" spans="1:15" x14ac:dyDescent="0.3">
      <c r="A119">
        <v>118</v>
      </c>
      <c r="B119" s="1">
        <v>40549</v>
      </c>
      <c r="C119">
        <f>YEAR(dataset_1[[#This Row],[Date Day]])</f>
        <v>2011</v>
      </c>
      <c r="D119" t="str">
        <f>TEXT(dataset_1[[#This Row],[Date Day]],"MMM")</f>
        <v>Jan</v>
      </c>
      <c r="E119" t="str">
        <f t="shared" si="2"/>
        <v>Q1</v>
      </c>
      <c r="F119">
        <v>1</v>
      </c>
      <c r="G119" s="2">
        <v>0</v>
      </c>
      <c r="H119" s="2">
        <v>1</v>
      </c>
      <c r="I119">
        <v>2</v>
      </c>
      <c r="J119" t="b">
        <v>0</v>
      </c>
      <c r="K119">
        <v>4</v>
      </c>
      <c r="L119" t="str">
        <f t="shared" si="3"/>
        <v>Weekday</v>
      </c>
      <c r="M119" t="str" cm="1">
        <f t="array" ref="M119">_xlfn.IFS(I119&lt;6,"Night", I119&lt;12,"Morning", I119&lt;18,"Afternoon", TRUE,"Evening")</f>
        <v>Night</v>
      </c>
      <c r="N119">
        <v>1</v>
      </c>
      <c r="O119">
        <v>0.16</v>
      </c>
    </row>
    <row r="120" spans="1:15" x14ac:dyDescent="0.3">
      <c r="A120">
        <v>119</v>
      </c>
      <c r="B120" s="1">
        <v>40549</v>
      </c>
      <c r="C120">
        <f>YEAR(dataset_1[[#This Row],[Date Day]])</f>
        <v>2011</v>
      </c>
      <c r="D120" t="str">
        <f>TEXT(dataset_1[[#This Row],[Date Day]],"MMM")</f>
        <v>Jan</v>
      </c>
      <c r="E120" t="str">
        <f t="shared" si="2"/>
        <v>Q1</v>
      </c>
      <c r="F120">
        <v>1</v>
      </c>
      <c r="G120" s="2">
        <v>0</v>
      </c>
      <c r="H120" s="2">
        <v>1</v>
      </c>
      <c r="I120">
        <v>4</v>
      </c>
      <c r="J120" t="b">
        <v>0</v>
      </c>
      <c r="K120">
        <v>4</v>
      </c>
      <c r="L120" t="str">
        <f t="shared" si="3"/>
        <v>Weekday</v>
      </c>
      <c r="M120" t="str" cm="1">
        <f t="array" ref="M120">_xlfn.IFS(I120&lt;6,"Night", I120&lt;12,"Morning", I120&lt;18,"Afternoon", TRUE,"Evening")</f>
        <v>Night</v>
      </c>
      <c r="N120">
        <v>2</v>
      </c>
      <c r="O120">
        <v>0.16</v>
      </c>
    </row>
    <row r="121" spans="1:15" x14ac:dyDescent="0.3">
      <c r="A121">
        <v>120</v>
      </c>
      <c r="B121" s="1">
        <v>40549</v>
      </c>
      <c r="C121">
        <f>YEAR(dataset_1[[#This Row],[Date Day]])</f>
        <v>2011</v>
      </c>
      <c r="D121" t="str">
        <f>TEXT(dataset_1[[#This Row],[Date Day]],"MMM")</f>
        <v>Jan</v>
      </c>
      <c r="E121" t="str">
        <f t="shared" si="2"/>
        <v>Q1</v>
      </c>
      <c r="F121">
        <v>1</v>
      </c>
      <c r="G121" s="2">
        <v>0</v>
      </c>
      <c r="H121" s="2">
        <v>1</v>
      </c>
      <c r="I121">
        <v>5</v>
      </c>
      <c r="J121" t="b">
        <v>0</v>
      </c>
      <c r="K121">
        <v>4</v>
      </c>
      <c r="L121" t="str">
        <f t="shared" si="3"/>
        <v>Weekday</v>
      </c>
      <c r="M121" t="str" cm="1">
        <f t="array" ref="M121">_xlfn.IFS(I121&lt;6,"Night", I121&lt;12,"Morning", I121&lt;18,"Afternoon", TRUE,"Evening")</f>
        <v>Night</v>
      </c>
      <c r="N121">
        <v>2</v>
      </c>
      <c r="O121">
        <v>0.14000000000000001</v>
      </c>
    </row>
    <row r="122" spans="1:15" x14ac:dyDescent="0.3">
      <c r="A122">
        <v>121</v>
      </c>
      <c r="B122" s="1">
        <v>40549</v>
      </c>
      <c r="C122">
        <f>YEAR(dataset_1[[#This Row],[Date Day]])</f>
        <v>2011</v>
      </c>
      <c r="D122" t="str">
        <f>TEXT(dataset_1[[#This Row],[Date Day]],"MMM")</f>
        <v>Jan</v>
      </c>
      <c r="E122" t="str">
        <f t="shared" si="2"/>
        <v>Q1</v>
      </c>
      <c r="F122">
        <v>1</v>
      </c>
      <c r="G122" s="2">
        <v>0</v>
      </c>
      <c r="H122" s="2">
        <v>1</v>
      </c>
      <c r="I122">
        <v>6</v>
      </c>
      <c r="J122" t="b">
        <v>0</v>
      </c>
      <c r="K122">
        <v>4</v>
      </c>
      <c r="L122" t="str">
        <f t="shared" si="3"/>
        <v>Weekday</v>
      </c>
      <c r="M122" t="str" cm="1">
        <f t="array" ref="M122">_xlfn.IFS(I122&lt;6,"Night", I122&lt;12,"Morning", I122&lt;18,"Afternoon", TRUE,"Evening")</f>
        <v>Morning</v>
      </c>
      <c r="N122">
        <v>2</v>
      </c>
      <c r="O122">
        <v>0.14000000000000001</v>
      </c>
    </row>
    <row r="123" spans="1:15" x14ac:dyDescent="0.3">
      <c r="A123">
        <v>122</v>
      </c>
      <c r="B123" s="1">
        <v>40549</v>
      </c>
      <c r="C123">
        <f>YEAR(dataset_1[[#This Row],[Date Day]])</f>
        <v>2011</v>
      </c>
      <c r="D123" t="str">
        <f>TEXT(dataset_1[[#This Row],[Date Day]],"MMM")</f>
        <v>Jan</v>
      </c>
      <c r="E123" t="str">
        <f t="shared" si="2"/>
        <v>Q1</v>
      </c>
      <c r="F123">
        <v>1</v>
      </c>
      <c r="G123" s="2">
        <v>0</v>
      </c>
      <c r="H123" s="2">
        <v>1</v>
      </c>
      <c r="I123">
        <v>7</v>
      </c>
      <c r="J123" t="b">
        <v>0</v>
      </c>
      <c r="K123">
        <v>4</v>
      </c>
      <c r="L123" t="str">
        <f t="shared" si="3"/>
        <v>Weekday</v>
      </c>
      <c r="M123" t="str" cm="1">
        <f t="array" ref="M123">_xlfn.IFS(I123&lt;6,"Night", I123&lt;12,"Morning", I123&lt;18,"Afternoon", TRUE,"Evening")</f>
        <v>Morning</v>
      </c>
      <c r="N123">
        <v>2</v>
      </c>
      <c r="O123">
        <v>0.16</v>
      </c>
    </row>
    <row r="124" spans="1:15" x14ac:dyDescent="0.3">
      <c r="A124">
        <v>123</v>
      </c>
      <c r="B124" s="1">
        <v>40549</v>
      </c>
      <c r="C124">
        <f>YEAR(dataset_1[[#This Row],[Date Day]])</f>
        <v>2011</v>
      </c>
      <c r="D124" t="str">
        <f>TEXT(dataset_1[[#This Row],[Date Day]],"MMM")</f>
        <v>Jan</v>
      </c>
      <c r="E124" t="str">
        <f t="shared" si="2"/>
        <v>Q1</v>
      </c>
      <c r="F124">
        <v>1</v>
      </c>
      <c r="G124" s="2">
        <v>0</v>
      </c>
      <c r="H124" s="2">
        <v>1</v>
      </c>
      <c r="I124">
        <v>8</v>
      </c>
      <c r="J124" t="b">
        <v>0</v>
      </c>
      <c r="K124">
        <v>4</v>
      </c>
      <c r="L124" t="str">
        <f t="shared" si="3"/>
        <v>Weekday</v>
      </c>
      <c r="M124" t="str" cm="1">
        <f t="array" ref="M124">_xlfn.IFS(I124&lt;6,"Night", I124&lt;12,"Morning", I124&lt;18,"Afternoon", TRUE,"Evening")</f>
        <v>Morning</v>
      </c>
      <c r="N124">
        <v>1</v>
      </c>
      <c r="O124">
        <v>0.16</v>
      </c>
    </row>
    <row r="125" spans="1:15" x14ac:dyDescent="0.3">
      <c r="A125">
        <v>124</v>
      </c>
      <c r="B125" s="1">
        <v>40549</v>
      </c>
      <c r="C125">
        <f>YEAR(dataset_1[[#This Row],[Date Day]])</f>
        <v>2011</v>
      </c>
      <c r="D125" t="str">
        <f>TEXT(dataset_1[[#This Row],[Date Day]],"MMM")</f>
        <v>Jan</v>
      </c>
      <c r="E125" t="str">
        <f t="shared" si="2"/>
        <v>Q1</v>
      </c>
      <c r="F125">
        <v>1</v>
      </c>
      <c r="G125" s="2">
        <v>0</v>
      </c>
      <c r="H125" s="2">
        <v>1</v>
      </c>
      <c r="I125">
        <v>9</v>
      </c>
      <c r="J125" t="b">
        <v>0</v>
      </c>
      <c r="K125">
        <v>4</v>
      </c>
      <c r="L125" t="str">
        <f t="shared" si="3"/>
        <v>Weekday</v>
      </c>
      <c r="M125" t="str" cm="1">
        <f t="array" ref="M125">_xlfn.IFS(I125&lt;6,"Night", I125&lt;12,"Morning", I125&lt;18,"Afternoon", TRUE,"Evening")</f>
        <v>Morning</v>
      </c>
      <c r="N125">
        <v>2</v>
      </c>
      <c r="O125">
        <v>0.18</v>
      </c>
    </row>
    <row r="126" spans="1:15" x14ac:dyDescent="0.3">
      <c r="A126">
        <v>125</v>
      </c>
      <c r="B126" s="1">
        <v>40549</v>
      </c>
      <c r="C126">
        <f>YEAR(dataset_1[[#This Row],[Date Day]])</f>
        <v>2011</v>
      </c>
      <c r="D126" t="str">
        <f>TEXT(dataset_1[[#This Row],[Date Day]],"MMM")</f>
        <v>Jan</v>
      </c>
      <c r="E126" t="str">
        <f t="shared" si="2"/>
        <v>Q1</v>
      </c>
      <c r="F126">
        <v>1</v>
      </c>
      <c r="G126" s="2">
        <v>0</v>
      </c>
      <c r="H126" s="2">
        <v>1</v>
      </c>
      <c r="I126">
        <v>10</v>
      </c>
      <c r="J126" t="b">
        <v>0</v>
      </c>
      <c r="K126">
        <v>4</v>
      </c>
      <c r="L126" t="str">
        <f t="shared" si="3"/>
        <v>Weekday</v>
      </c>
      <c r="M126" t="str" cm="1">
        <f t="array" ref="M126">_xlfn.IFS(I126&lt;6,"Night", I126&lt;12,"Morning", I126&lt;18,"Afternoon", TRUE,"Evening")</f>
        <v>Morning</v>
      </c>
      <c r="N126">
        <v>1</v>
      </c>
      <c r="O126">
        <v>0.2</v>
      </c>
    </row>
    <row r="127" spans="1:15" x14ac:dyDescent="0.3">
      <c r="A127">
        <v>126</v>
      </c>
      <c r="B127" s="1">
        <v>40549</v>
      </c>
      <c r="C127">
        <f>YEAR(dataset_1[[#This Row],[Date Day]])</f>
        <v>2011</v>
      </c>
      <c r="D127" t="str">
        <f>TEXT(dataset_1[[#This Row],[Date Day]],"MMM")</f>
        <v>Jan</v>
      </c>
      <c r="E127" t="str">
        <f t="shared" si="2"/>
        <v>Q1</v>
      </c>
      <c r="F127">
        <v>1</v>
      </c>
      <c r="G127" s="2">
        <v>0</v>
      </c>
      <c r="H127" s="2">
        <v>1</v>
      </c>
      <c r="I127">
        <v>11</v>
      </c>
      <c r="J127" t="b">
        <v>0</v>
      </c>
      <c r="K127">
        <v>4</v>
      </c>
      <c r="L127" t="str">
        <f t="shared" si="3"/>
        <v>Weekday</v>
      </c>
      <c r="M127" t="str" cm="1">
        <f t="array" ref="M127">_xlfn.IFS(I127&lt;6,"Night", I127&lt;12,"Morning", I127&lt;18,"Afternoon", TRUE,"Evening")</f>
        <v>Morning</v>
      </c>
      <c r="N127">
        <v>1</v>
      </c>
      <c r="O127">
        <v>0.22</v>
      </c>
    </row>
    <row r="128" spans="1:15" x14ac:dyDescent="0.3">
      <c r="A128">
        <v>127</v>
      </c>
      <c r="B128" s="1">
        <v>40549</v>
      </c>
      <c r="C128">
        <f>YEAR(dataset_1[[#This Row],[Date Day]])</f>
        <v>2011</v>
      </c>
      <c r="D128" t="str">
        <f>TEXT(dataset_1[[#This Row],[Date Day]],"MMM")</f>
        <v>Jan</v>
      </c>
      <c r="E128" t="str">
        <f t="shared" si="2"/>
        <v>Q1</v>
      </c>
      <c r="F128">
        <v>1</v>
      </c>
      <c r="G128" s="2">
        <v>0</v>
      </c>
      <c r="H128" s="2">
        <v>1</v>
      </c>
      <c r="I128">
        <v>12</v>
      </c>
      <c r="J128" t="b">
        <v>0</v>
      </c>
      <c r="K128">
        <v>4</v>
      </c>
      <c r="L128" t="str">
        <f t="shared" si="3"/>
        <v>Weekday</v>
      </c>
      <c r="M128" t="str" cm="1">
        <f t="array" ref="M128">_xlfn.IFS(I128&lt;6,"Night", I128&lt;12,"Morning", I128&lt;18,"Afternoon", TRUE,"Evening")</f>
        <v>Afternoon</v>
      </c>
      <c r="N128">
        <v>1</v>
      </c>
      <c r="O128">
        <v>0.26</v>
      </c>
    </row>
    <row r="129" spans="1:15" x14ac:dyDescent="0.3">
      <c r="A129">
        <v>128</v>
      </c>
      <c r="B129" s="1">
        <v>40549</v>
      </c>
      <c r="C129">
        <f>YEAR(dataset_1[[#This Row],[Date Day]])</f>
        <v>2011</v>
      </c>
      <c r="D129" t="str">
        <f>TEXT(dataset_1[[#This Row],[Date Day]],"MMM")</f>
        <v>Jan</v>
      </c>
      <c r="E129" t="str">
        <f t="shared" si="2"/>
        <v>Q1</v>
      </c>
      <c r="F129">
        <v>1</v>
      </c>
      <c r="G129" s="2">
        <v>0</v>
      </c>
      <c r="H129" s="2">
        <v>1</v>
      </c>
      <c r="I129">
        <v>13</v>
      </c>
      <c r="J129" t="b">
        <v>0</v>
      </c>
      <c r="K129">
        <v>4</v>
      </c>
      <c r="L129" t="str">
        <f t="shared" si="3"/>
        <v>Weekday</v>
      </c>
      <c r="M129" t="str" cm="1">
        <f t="array" ref="M129">_xlfn.IFS(I129&lt;6,"Night", I129&lt;12,"Morning", I129&lt;18,"Afternoon", TRUE,"Evening")</f>
        <v>Afternoon</v>
      </c>
      <c r="N129">
        <v>1</v>
      </c>
      <c r="O129">
        <v>0.26</v>
      </c>
    </row>
    <row r="130" spans="1:15" x14ac:dyDescent="0.3">
      <c r="A130">
        <v>129</v>
      </c>
      <c r="B130" s="1">
        <v>40549</v>
      </c>
      <c r="C130">
        <f>YEAR(dataset_1[[#This Row],[Date Day]])</f>
        <v>2011</v>
      </c>
      <c r="D130" t="str">
        <f>TEXT(dataset_1[[#This Row],[Date Day]],"MMM")</f>
        <v>Jan</v>
      </c>
      <c r="E130" t="str">
        <f t="shared" ref="E130:E193" si="4">"Q" &amp; INT((MONTH(B130)-1)/3)+1</f>
        <v>Q1</v>
      </c>
      <c r="F130">
        <v>1</v>
      </c>
      <c r="G130" s="2">
        <v>0</v>
      </c>
      <c r="H130" s="2">
        <v>1</v>
      </c>
      <c r="I130">
        <v>14</v>
      </c>
      <c r="J130" t="b">
        <v>0</v>
      </c>
      <c r="K130">
        <v>4</v>
      </c>
      <c r="L130" t="str">
        <f t="shared" ref="L130:L193" si="5">IF(OR(K130=0,K130=6),"Weekend","Weekday")</f>
        <v>Weekday</v>
      </c>
      <c r="M130" t="str" cm="1">
        <f t="array" ref="M130">_xlfn.IFS(I130&lt;6,"Night", I130&lt;12,"Morning", I130&lt;18,"Afternoon", TRUE,"Evening")</f>
        <v>Afternoon</v>
      </c>
      <c r="N130">
        <v>1</v>
      </c>
      <c r="O130">
        <v>0.28000000000000003</v>
      </c>
    </row>
    <row r="131" spans="1:15" x14ac:dyDescent="0.3">
      <c r="A131">
        <v>130</v>
      </c>
      <c r="B131" s="1">
        <v>40549</v>
      </c>
      <c r="C131">
        <f>YEAR(dataset_1[[#This Row],[Date Day]])</f>
        <v>2011</v>
      </c>
      <c r="D131" t="str">
        <f>TEXT(dataset_1[[#This Row],[Date Day]],"MMM")</f>
        <v>Jan</v>
      </c>
      <c r="E131" t="str">
        <f t="shared" si="4"/>
        <v>Q1</v>
      </c>
      <c r="F131">
        <v>1</v>
      </c>
      <c r="G131" s="2">
        <v>0</v>
      </c>
      <c r="H131" s="2">
        <v>1</v>
      </c>
      <c r="I131">
        <v>15</v>
      </c>
      <c r="J131" t="b">
        <v>0</v>
      </c>
      <c r="K131">
        <v>4</v>
      </c>
      <c r="L131" t="str">
        <f t="shared" si="5"/>
        <v>Weekday</v>
      </c>
      <c r="M131" t="str" cm="1">
        <f t="array" ref="M131">_xlfn.IFS(I131&lt;6,"Night", I131&lt;12,"Morning", I131&lt;18,"Afternoon", TRUE,"Evening")</f>
        <v>Afternoon</v>
      </c>
      <c r="N131">
        <v>1</v>
      </c>
      <c r="O131">
        <v>0.28000000000000003</v>
      </c>
    </row>
    <row r="132" spans="1:15" x14ac:dyDescent="0.3">
      <c r="A132">
        <v>131</v>
      </c>
      <c r="B132" s="1">
        <v>40549</v>
      </c>
      <c r="C132">
        <f>YEAR(dataset_1[[#This Row],[Date Day]])</f>
        <v>2011</v>
      </c>
      <c r="D132" t="str">
        <f>TEXT(dataset_1[[#This Row],[Date Day]],"MMM")</f>
        <v>Jan</v>
      </c>
      <c r="E132" t="str">
        <f t="shared" si="4"/>
        <v>Q1</v>
      </c>
      <c r="F132">
        <v>1</v>
      </c>
      <c r="G132" s="2">
        <v>0</v>
      </c>
      <c r="H132" s="2">
        <v>1</v>
      </c>
      <c r="I132">
        <v>16</v>
      </c>
      <c r="J132" t="b">
        <v>0</v>
      </c>
      <c r="K132">
        <v>4</v>
      </c>
      <c r="L132" t="str">
        <f t="shared" si="5"/>
        <v>Weekday</v>
      </c>
      <c r="M132" t="str" cm="1">
        <f t="array" ref="M132">_xlfn.IFS(I132&lt;6,"Night", I132&lt;12,"Morning", I132&lt;18,"Afternoon", TRUE,"Evening")</f>
        <v>Afternoon</v>
      </c>
      <c r="N132">
        <v>1</v>
      </c>
      <c r="O132">
        <v>0.26</v>
      </c>
    </row>
    <row r="133" spans="1:15" x14ac:dyDescent="0.3">
      <c r="A133">
        <v>132</v>
      </c>
      <c r="B133" s="1">
        <v>40549</v>
      </c>
      <c r="C133">
        <f>YEAR(dataset_1[[#This Row],[Date Day]])</f>
        <v>2011</v>
      </c>
      <c r="D133" t="str">
        <f>TEXT(dataset_1[[#This Row],[Date Day]],"MMM")</f>
        <v>Jan</v>
      </c>
      <c r="E133" t="str">
        <f t="shared" si="4"/>
        <v>Q1</v>
      </c>
      <c r="F133">
        <v>1</v>
      </c>
      <c r="G133" s="2">
        <v>0</v>
      </c>
      <c r="H133" s="2">
        <v>1</v>
      </c>
      <c r="I133">
        <v>17</v>
      </c>
      <c r="J133" t="b">
        <v>0</v>
      </c>
      <c r="K133">
        <v>4</v>
      </c>
      <c r="L133" t="str">
        <f t="shared" si="5"/>
        <v>Weekday</v>
      </c>
      <c r="M133" t="str" cm="1">
        <f t="array" ref="M133">_xlfn.IFS(I133&lt;6,"Night", I133&lt;12,"Morning", I133&lt;18,"Afternoon", TRUE,"Evening")</f>
        <v>Afternoon</v>
      </c>
      <c r="N133">
        <v>1</v>
      </c>
      <c r="O133">
        <v>0.22</v>
      </c>
    </row>
    <row r="134" spans="1:15" x14ac:dyDescent="0.3">
      <c r="A134">
        <v>133</v>
      </c>
      <c r="B134" s="1">
        <v>40549</v>
      </c>
      <c r="C134">
        <f>YEAR(dataset_1[[#This Row],[Date Day]])</f>
        <v>2011</v>
      </c>
      <c r="D134" t="str">
        <f>TEXT(dataset_1[[#This Row],[Date Day]],"MMM")</f>
        <v>Jan</v>
      </c>
      <c r="E134" t="str">
        <f t="shared" si="4"/>
        <v>Q1</v>
      </c>
      <c r="F134">
        <v>1</v>
      </c>
      <c r="G134" s="2">
        <v>0</v>
      </c>
      <c r="H134" s="2">
        <v>1</v>
      </c>
      <c r="I134">
        <v>18</v>
      </c>
      <c r="J134" t="b">
        <v>0</v>
      </c>
      <c r="K134">
        <v>4</v>
      </c>
      <c r="L134" t="str">
        <f t="shared" si="5"/>
        <v>Weekday</v>
      </c>
      <c r="M134" t="str" cm="1">
        <f t="array" ref="M134">_xlfn.IFS(I134&lt;6,"Night", I134&lt;12,"Morning", I134&lt;18,"Afternoon", TRUE,"Evening")</f>
        <v>Evening</v>
      </c>
      <c r="N134">
        <v>1</v>
      </c>
      <c r="O134">
        <v>0.22</v>
      </c>
    </row>
    <row r="135" spans="1:15" x14ac:dyDescent="0.3">
      <c r="A135">
        <v>134</v>
      </c>
      <c r="B135" s="1">
        <v>40549</v>
      </c>
      <c r="C135">
        <f>YEAR(dataset_1[[#This Row],[Date Day]])</f>
        <v>2011</v>
      </c>
      <c r="D135" t="str">
        <f>TEXT(dataset_1[[#This Row],[Date Day]],"MMM")</f>
        <v>Jan</v>
      </c>
      <c r="E135" t="str">
        <f t="shared" si="4"/>
        <v>Q1</v>
      </c>
      <c r="F135">
        <v>1</v>
      </c>
      <c r="G135" s="2">
        <v>0</v>
      </c>
      <c r="H135" s="2">
        <v>1</v>
      </c>
      <c r="I135">
        <v>19</v>
      </c>
      <c r="J135" t="b">
        <v>0</v>
      </c>
      <c r="K135">
        <v>4</v>
      </c>
      <c r="L135" t="str">
        <f t="shared" si="5"/>
        <v>Weekday</v>
      </c>
      <c r="M135" t="str" cm="1">
        <f t="array" ref="M135">_xlfn.IFS(I135&lt;6,"Night", I135&lt;12,"Morning", I135&lt;18,"Afternoon", TRUE,"Evening")</f>
        <v>Evening</v>
      </c>
      <c r="N135">
        <v>1</v>
      </c>
      <c r="O135">
        <v>0.22</v>
      </c>
    </row>
    <row r="136" spans="1:15" x14ac:dyDescent="0.3">
      <c r="A136">
        <v>135</v>
      </c>
      <c r="B136" s="1">
        <v>40549</v>
      </c>
      <c r="C136">
        <f>YEAR(dataset_1[[#This Row],[Date Day]])</f>
        <v>2011</v>
      </c>
      <c r="D136" t="str">
        <f>TEXT(dataset_1[[#This Row],[Date Day]],"MMM")</f>
        <v>Jan</v>
      </c>
      <c r="E136" t="str">
        <f t="shared" si="4"/>
        <v>Q1</v>
      </c>
      <c r="F136">
        <v>1</v>
      </c>
      <c r="G136" s="2">
        <v>0</v>
      </c>
      <c r="H136" s="2">
        <v>1</v>
      </c>
      <c r="I136">
        <v>20</v>
      </c>
      <c r="J136" t="b">
        <v>0</v>
      </c>
      <c r="K136">
        <v>4</v>
      </c>
      <c r="L136" t="str">
        <f t="shared" si="5"/>
        <v>Weekday</v>
      </c>
      <c r="M136" t="str" cm="1">
        <f t="array" ref="M136">_xlfn.IFS(I136&lt;6,"Night", I136&lt;12,"Morning", I136&lt;18,"Afternoon", TRUE,"Evening")</f>
        <v>Evening</v>
      </c>
      <c r="N136">
        <v>1</v>
      </c>
      <c r="O136">
        <v>0.2</v>
      </c>
    </row>
    <row r="137" spans="1:15" x14ac:dyDescent="0.3">
      <c r="A137">
        <v>136</v>
      </c>
      <c r="B137" s="1">
        <v>40549</v>
      </c>
      <c r="C137">
        <f>YEAR(dataset_1[[#This Row],[Date Day]])</f>
        <v>2011</v>
      </c>
      <c r="D137" t="str">
        <f>TEXT(dataset_1[[#This Row],[Date Day]],"MMM")</f>
        <v>Jan</v>
      </c>
      <c r="E137" t="str">
        <f t="shared" si="4"/>
        <v>Q1</v>
      </c>
      <c r="F137">
        <v>1</v>
      </c>
      <c r="G137" s="2">
        <v>0</v>
      </c>
      <c r="H137" s="2">
        <v>1</v>
      </c>
      <c r="I137">
        <v>21</v>
      </c>
      <c r="J137" t="b">
        <v>0</v>
      </c>
      <c r="K137">
        <v>4</v>
      </c>
      <c r="L137" t="str">
        <f t="shared" si="5"/>
        <v>Weekday</v>
      </c>
      <c r="M137" t="str" cm="1">
        <f t="array" ref="M137">_xlfn.IFS(I137&lt;6,"Night", I137&lt;12,"Morning", I137&lt;18,"Afternoon", TRUE,"Evening")</f>
        <v>Evening</v>
      </c>
      <c r="N137">
        <v>2</v>
      </c>
      <c r="O137">
        <v>0.22</v>
      </c>
    </row>
    <row r="138" spans="1:15" x14ac:dyDescent="0.3">
      <c r="A138">
        <v>137</v>
      </c>
      <c r="B138" s="1">
        <v>40549</v>
      </c>
      <c r="C138">
        <f>YEAR(dataset_1[[#This Row],[Date Day]])</f>
        <v>2011</v>
      </c>
      <c r="D138" t="str">
        <f>TEXT(dataset_1[[#This Row],[Date Day]],"MMM")</f>
        <v>Jan</v>
      </c>
      <c r="E138" t="str">
        <f t="shared" si="4"/>
        <v>Q1</v>
      </c>
      <c r="F138">
        <v>1</v>
      </c>
      <c r="G138" s="2">
        <v>0</v>
      </c>
      <c r="H138" s="2">
        <v>1</v>
      </c>
      <c r="I138">
        <v>22</v>
      </c>
      <c r="J138" t="b">
        <v>0</v>
      </c>
      <c r="K138">
        <v>4</v>
      </c>
      <c r="L138" t="str">
        <f t="shared" si="5"/>
        <v>Weekday</v>
      </c>
      <c r="M138" t="str" cm="1">
        <f t="array" ref="M138">_xlfn.IFS(I138&lt;6,"Night", I138&lt;12,"Morning", I138&lt;18,"Afternoon", TRUE,"Evening")</f>
        <v>Evening</v>
      </c>
      <c r="N138">
        <v>2</v>
      </c>
      <c r="O138">
        <v>0.22</v>
      </c>
    </row>
    <row r="139" spans="1:15" x14ac:dyDescent="0.3">
      <c r="A139">
        <v>138</v>
      </c>
      <c r="B139" s="1">
        <v>40549</v>
      </c>
      <c r="C139">
        <f>YEAR(dataset_1[[#This Row],[Date Day]])</f>
        <v>2011</v>
      </c>
      <c r="D139" t="str">
        <f>TEXT(dataset_1[[#This Row],[Date Day]],"MMM")</f>
        <v>Jan</v>
      </c>
      <c r="E139" t="str">
        <f t="shared" si="4"/>
        <v>Q1</v>
      </c>
      <c r="F139">
        <v>1</v>
      </c>
      <c r="G139" s="2">
        <v>0</v>
      </c>
      <c r="H139" s="2">
        <v>1</v>
      </c>
      <c r="I139">
        <v>23</v>
      </c>
      <c r="J139" t="b">
        <v>0</v>
      </c>
      <c r="K139">
        <v>4</v>
      </c>
      <c r="L139" t="str">
        <f t="shared" si="5"/>
        <v>Weekday</v>
      </c>
      <c r="M139" t="str" cm="1">
        <f t="array" ref="M139">_xlfn.IFS(I139&lt;6,"Night", I139&lt;12,"Morning", I139&lt;18,"Afternoon", TRUE,"Evening")</f>
        <v>Evening</v>
      </c>
      <c r="N139">
        <v>2</v>
      </c>
      <c r="O139">
        <v>0.2</v>
      </c>
    </row>
    <row r="140" spans="1:15" x14ac:dyDescent="0.3">
      <c r="A140">
        <v>139</v>
      </c>
      <c r="B140" s="1">
        <v>40550</v>
      </c>
      <c r="C140">
        <f>YEAR(dataset_1[[#This Row],[Date Day]])</f>
        <v>2011</v>
      </c>
      <c r="D140" t="str">
        <f>TEXT(dataset_1[[#This Row],[Date Day]],"MMM")</f>
        <v>Jan</v>
      </c>
      <c r="E140" t="str">
        <f t="shared" si="4"/>
        <v>Q1</v>
      </c>
      <c r="F140">
        <v>1</v>
      </c>
      <c r="G140" s="2">
        <v>0</v>
      </c>
      <c r="H140" s="2">
        <v>1</v>
      </c>
      <c r="I140">
        <v>0</v>
      </c>
      <c r="J140" t="b">
        <v>0</v>
      </c>
      <c r="K140">
        <v>5</v>
      </c>
      <c r="L140" t="str">
        <f t="shared" si="5"/>
        <v>Weekday</v>
      </c>
      <c r="M140" t="str" cm="1">
        <f t="array" ref="M140">_xlfn.IFS(I140&lt;6,"Night", I140&lt;12,"Morning", I140&lt;18,"Afternoon", TRUE,"Evening")</f>
        <v>Night</v>
      </c>
      <c r="N140">
        <v>2</v>
      </c>
      <c r="O140">
        <v>0.2</v>
      </c>
    </row>
    <row r="141" spans="1:15" x14ac:dyDescent="0.3">
      <c r="A141">
        <v>140</v>
      </c>
      <c r="B141" s="1">
        <v>40550</v>
      </c>
      <c r="C141">
        <f>YEAR(dataset_1[[#This Row],[Date Day]])</f>
        <v>2011</v>
      </c>
      <c r="D141" t="str">
        <f>TEXT(dataset_1[[#This Row],[Date Day]],"MMM")</f>
        <v>Jan</v>
      </c>
      <c r="E141" t="str">
        <f t="shared" si="4"/>
        <v>Q1</v>
      </c>
      <c r="F141">
        <v>1</v>
      </c>
      <c r="G141" s="2">
        <v>0</v>
      </c>
      <c r="H141" s="2">
        <v>1</v>
      </c>
      <c r="I141">
        <v>1</v>
      </c>
      <c r="J141" t="b">
        <v>0</v>
      </c>
      <c r="K141">
        <v>5</v>
      </c>
      <c r="L141" t="str">
        <f t="shared" si="5"/>
        <v>Weekday</v>
      </c>
      <c r="M141" t="str" cm="1">
        <f t="array" ref="M141">_xlfn.IFS(I141&lt;6,"Night", I141&lt;12,"Morning", I141&lt;18,"Afternoon", TRUE,"Evening")</f>
        <v>Night</v>
      </c>
      <c r="N141">
        <v>2</v>
      </c>
      <c r="O141">
        <v>0.2</v>
      </c>
    </row>
    <row r="142" spans="1:15" x14ac:dyDescent="0.3">
      <c r="A142">
        <v>141</v>
      </c>
      <c r="B142" s="1">
        <v>40550</v>
      </c>
      <c r="C142">
        <f>YEAR(dataset_1[[#This Row],[Date Day]])</f>
        <v>2011</v>
      </c>
      <c r="D142" t="str">
        <f>TEXT(dataset_1[[#This Row],[Date Day]],"MMM")</f>
        <v>Jan</v>
      </c>
      <c r="E142" t="str">
        <f t="shared" si="4"/>
        <v>Q1</v>
      </c>
      <c r="F142">
        <v>1</v>
      </c>
      <c r="G142" s="2">
        <v>0</v>
      </c>
      <c r="H142" s="2">
        <v>1</v>
      </c>
      <c r="I142">
        <v>2</v>
      </c>
      <c r="J142" t="b">
        <v>0</v>
      </c>
      <c r="K142">
        <v>5</v>
      </c>
      <c r="L142" t="str">
        <f t="shared" si="5"/>
        <v>Weekday</v>
      </c>
      <c r="M142" t="str" cm="1">
        <f t="array" ref="M142">_xlfn.IFS(I142&lt;6,"Night", I142&lt;12,"Morning", I142&lt;18,"Afternoon", TRUE,"Evening")</f>
        <v>Night</v>
      </c>
      <c r="N142">
        <v>2</v>
      </c>
      <c r="O142">
        <v>0.2</v>
      </c>
    </row>
    <row r="143" spans="1:15" x14ac:dyDescent="0.3">
      <c r="A143">
        <v>142</v>
      </c>
      <c r="B143" s="1">
        <v>40550</v>
      </c>
      <c r="C143">
        <f>YEAR(dataset_1[[#This Row],[Date Day]])</f>
        <v>2011</v>
      </c>
      <c r="D143" t="str">
        <f>TEXT(dataset_1[[#This Row],[Date Day]],"MMM")</f>
        <v>Jan</v>
      </c>
      <c r="E143" t="str">
        <f t="shared" si="4"/>
        <v>Q1</v>
      </c>
      <c r="F143">
        <v>1</v>
      </c>
      <c r="G143" s="2">
        <v>0</v>
      </c>
      <c r="H143" s="2">
        <v>1</v>
      </c>
      <c r="I143">
        <v>4</v>
      </c>
      <c r="J143" t="b">
        <v>0</v>
      </c>
      <c r="K143">
        <v>5</v>
      </c>
      <c r="L143" t="str">
        <f t="shared" si="5"/>
        <v>Weekday</v>
      </c>
      <c r="M143" t="str" cm="1">
        <f t="array" ref="M143">_xlfn.IFS(I143&lt;6,"Night", I143&lt;12,"Morning", I143&lt;18,"Afternoon", TRUE,"Evening")</f>
        <v>Night</v>
      </c>
      <c r="N143">
        <v>2</v>
      </c>
      <c r="O143">
        <v>0.2</v>
      </c>
    </row>
    <row r="144" spans="1:15" x14ac:dyDescent="0.3">
      <c r="A144">
        <v>143</v>
      </c>
      <c r="B144" s="1">
        <v>40550</v>
      </c>
      <c r="C144">
        <f>YEAR(dataset_1[[#This Row],[Date Day]])</f>
        <v>2011</v>
      </c>
      <c r="D144" t="str">
        <f>TEXT(dataset_1[[#This Row],[Date Day]],"MMM")</f>
        <v>Jan</v>
      </c>
      <c r="E144" t="str">
        <f t="shared" si="4"/>
        <v>Q1</v>
      </c>
      <c r="F144">
        <v>1</v>
      </c>
      <c r="G144" s="2">
        <v>0</v>
      </c>
      <c r="H144" s="2">
        <v>1</v>
      </c>
      <c r="I144">
        <v>5</v>
      </c>
      <c r="J144" t="b">
        <v>0</v>
      </c>
      <c r="K144">
        <v>5</v>
      </c>
      <c r="L144" t="str">
        <f t="shared" si="5"/>
        <v>Weekday</v>
      </c>
      <c r="M144" t="str" cm="1">
        <f t="array" ref="M144">_xlfn.IFS(I144&lt;6,"Night", I144&lt;12,"Morning", I144&lt;18,"Afternoon", TRUE,"Evening")</f>
        <v>Night</v>
      </c>
      <c r="N144">
        <v>3</v>
      </c>
      <c r="O144">
        <v>0.22</v>
      </c>
    </row>
    <row r="145" spans="1:15" x14ac:dyDescent="0.3">
      <c r="A145">
        <v>144</v>
      </c>
      <c r="B145" s="1">
        <v>40550</v>
      </c>
      <c r="C145">
        <f>YEAR(dataset_1[[#This Row],[Date Day]])</f>
        <v>2011</v>
      </c>
      <c r="D145" t="str">
        <f>TEXT(dataset_1[[#This Row],[Date Day]],"MMM")</f>
        <v>Jan</v>
      </c>
      <c r="E145" t="str">
        <f t="shared" si="4"/>
        <v>Q1</v>
      </c>
      <c r="F145">
        <v>1</v>
      </c>
      <c r="G145" s="2">
        <v>0</v>
      </c>
      <c r="H145" s="2">
        <v>1</v>
      </c>
      <c r="I145">
        <v>6</v>
      </c>
      <c r="J145" t="b">
        <v>0</v>
      </c>
      <c r="K145">
        <v>5</v>
      </c>
      <c r="L145" t="str">
        <f t="shared" si="5"/>
        <v>Weekday</v>
      </c>
      <c r="M145" t="str" cm="1">
        <f t="array" ref="M145">_xlfn.IFS(I145&lt;6,"Night", I145&lt;12,"Morning", I145&lt;18,"Afternoon", TRUE,"Evening")</f>
        <v>Morning</v>
      </c>
      <c r="N145">
        <v>2</v>
      </c>
      <c r="O145">
        <v>0.2</v>
      </c>
    </row>
    <row r="146" spans="1:15" x14ac:dyDescent="0.3">
      <c r="A146">
        <v>145</v>
      </c>
      <c r="B146" s="1">
        <v>40550</v>
      </c>
      <c r="C146">
        <f>YEAR(dataset_1[[#This Row],[Date Day]])</f>
        <v>2011</v>
      </c>
      <c r="D146" t="str">
        <f>TEXT(dataset_1[[#This Row],[Date Day]],"MMM")</f>
        <v>Jan</v>
      </c>
      <c r="E146" t="str">
        <f t="shared" si="4"/>
        <v>Q1</v>
      </c>
      <c r="F146">
        <v>1</v>
      </c>
      <c r="G146" s="2">
        <v>0</v>
      </c>
      <c r="H146" s="2">
        <v>1</v>
      </c>
      <c r="I146">
        <v>7</v>
      </c>
      <c r="J146" t="b">
        <v>0</v>
      </c>
      <c r="K146">
        <v>5</v>
      </c>
      <c r="L146" t="str">
        <f t="shared" si="5"/>
        <v>Weekday</v>
      </c>
      <c r="M146" t="str" cm="1">
        <f t="array" ref="M146">_xlfn.IFS(I146&lt;6,"Night", I146&lt;12,"Morning", I146&lt;18,"Afternoon", TRUE,"Evening")</f>
        <v>Morning</v>
      </c>
      <c r="N146">
        <v>1</v>
      </c>
      <c r="O146">
        <v>0.2</v>
      </c>
    </row>
    <row r="147" spans="1:15" x14ac:dyDescent="0.3">
      <c r="A147">
        <v>146</v>
      </c>
      <c r="B147" s="1">
        <v>40550</v>
      </c>
      <c r="C147">
        <f>YEAR(dataset_1[[#This Row],[Date Day]])</f>
        <v>2011</v>
      </c>
      <c r="D147" t="str">
        <f>TEXT(dataset_1[[#This Row],[Date Day]],"MMM")</f>
        <v>Jan</v>
      </c>
      <c r="E147" t="str">
        <f t="shared" si="4"/>
        <v>Q1</v>
      </c>
      <c r="F147">
        <v>1</v>
      </c>
      <c r="G147" s="2">
        <v>0</v>
      </c>
      <c r="H147" s="2">
        <v>1</v>
      </c>
      <c r="I147">
        <v>8</v>
      </c>
      <c r="J147" t="b">
        <v>0</v>
      </c>
      <c r="K147">
        <v>5</v>
      </c>
      <c r="L147" t="str">
        <f t="shared" si="5"/>
        <v>Weekday</v>
      </c>
      <c r="M147" t="str" cm="1">
        <f t="array" ref="M147">_xlfn.IFS(I147&lt;6,"Night", I147&lt;12,"Morning", I147&lt;18,"Afternoon", TRUE,"Evening")</f>
        <v>Morning</v>
      </c>
      <c r="N147">
        <v>1</v>
      </c>
      <c r="O147">
        <v>0.2</v>
      </c>
    </row>
    <row r="148" spans="1:15" x14ac:dyDescent="0.3">
      <c r="A148">
        <v>147</v>
      </c>
      <c r="B148" s="1">
        <v>40550</v>
      </c>
      <c r="C148">
        <f>YEAR(dataset_1[[#This Row],[Date Day]])</f>
        <v>2011</v>
      </c>
      <c r="D148" t="str">
        <f>TEXT(dataset_1[[#This Row],[Date Day]],"MMM")</f>
        <v>Jan</v>
      </c>
      <c r="E148" t="str">
        <f t="shared" si="4"/>
        <v>Q1</v>
      </c>
      <c r="F148">
        <v>1</v>
      </c>
      <c r="G148" s="2">
        <v>0</v>
      </c>
      <c r="H148" s="2">
        <v>1</v>
      </c>
      <c r="I148">
        <v>9</v>
      </c>
      <c r="J148" t="b">
        <v>0</v>
      </c>
      <c r="K148">
        <v>5</v>
      </c>
      <c r="L148" t="str">
        <f t="shared" si="5"/>
        <v>Weekday</v>
      </c>
      <c r="M148" t="str" cm="1">
        <f t="array" ref="M148">_xlfn.IFS(I148&lt;6,"Night", I148&lt;12,"Morning", I148&lt;18,"Afternoon", TRUE,"Evening")</f>
        <v>Morning</v>
      </c>
      <c r="N148">
        <v>1</v>
      </c>
      <c r="O148">
        <v>0.2</v>
      </c>
    </row>
    <row r="149" spans="1:15" x14ac:dyDescent="0.3">
      <c r="A149">
        <v>148</v>
      </c>
      <c r="B149" s="1">
        <v>40550</v>
      </c>
      <c r="C149">
        <f>YEAR(dataset_1[[#This Row],[Date Day]])</f>
        <v>2011</v>
      </c>
      <c r="D149" t="str">
        <f>TEXT(dataset_1[[#This Row],[Date Day]],"MMM")</f>
        <v>Jan</v>
      </c>
      <c r="E149" t="str">
        <f t="shared" si="4"/>
        <v>Q1</v>
      </c>
      <c r="F149">
        <v>1</v>
      </c>
      <c r="G149" s="2">
        <v>0</v>
      </c>
      <c r="H149" s="2">
        <v>1</v>
      </c>
      <c r="I149">
        <v>10</v>
      </c>
      <c r="J149" t="b">
        <v>0</v>
      </c>
      <c r="K149">
        <v>5</v>
      </c>
      <c r="L149" t="str">
        <f t="shared" si="5"/>
        <v>Weekday</v>
      </c>
      <c r="M149" t="str" cm="1">
        <f t="array" ref="M149">_xlfn.IFS(I149&lt;6,"Night", I149&lt;12,"Morning", I149&lt;18,"Afternoon", TRUE,"Evening")</f>
        <v>Morning</v>
      </c>
      <c r="N149">
        <v>1</v>
      </c>
      <c r="O149">
        <v>0.22</v>
      </c>
    </row>
    <row r="150" spans="1:15" x14ac:dyDescent="0.3">
      <c r="A150">
        <v>149</v>
      </c>
      <c r="B150" s="1">
        <v>40550</v>
      </c>
      <c r="C150">
        <f>YEAR(dataset_1[[#This Row],[Date Day]])</f>
        <v>2011</v>
      </c>
      <c r="D150" t="str">
        <f>TEXT(dataset_1[[#This Row],[Date Day]],"MMM")</f>
        <v>Jan</v>
      </c>
      <c r="E150" t="str">
        <f t="shared" si="4"/>
        <v>Q1</v>
      </c>
      <c r="F150">
        <v>1</v>
      </c>
      <c r="G150" s="2">
        <v>0</v>
      </c>
      <c r="H150" s="2">
        <v>1</v>
      </c>
      <c r="I150">
        <v>11</v>
      </c>
      <c r="J150" t="b">
        <v>0</v>
      </c>
      <c r="K150">
        <v>5</v>
      </c>
      <c r="L150" t="str">
        <f t="shared" si="5"/>
        <v>Weekday</v>
      </c>
      <c r="M150" t="str" cm="1">
        <f t="array" ref="M150">_xlfn.IFS(I150&lt;6,"Night", I150&lt;12,"Morning", I150&lt;18,"Afternoon", TRUE,"Evening")</f>
        <v>Morning</v>
      </c>
      <c r="N150">
        <v>2</v>
      </c>
      <c r="O150">
        <v>0.2</v>
      </c>
    </row>
    <row r="151" spans="1:15" x14ac:dyDescent="0.3">
      <c r="A151">
        <v>150</v>
      </c>
      <c r="B151" s="1">
        <v>40550</v>
      </c>
      <c r="C151">
        <f>YEAR(dataset_1[[#This Row],[Date Day]])</f>
        <v>2011</v>
      </c>
      <c r="D151" t="str">
        <f>TEXT(dataset_1[[#This Row],[Date Day]],"MMM")</f>
        <v>Jan</v>
      </c>
      <c r="E151" t="str">
        <f t="shared" si="4"/>
        <v>Q1</v>
      </c>
      <c r="F151">
        <v>1</v>
      </c>
      <c r="G151" s="2">
        <v>0</v>
      </c>
      <c r="H151" s="2">
        <v>1</v>
      </c>
      <c r="I151">
        <v>12</v>
      </c>
      <c r="J151" t="b">
        <v>0</v>
      </c>
      <c r="K151">
        <v>5</v>
      </c>
      <c r="L151" t="str">
        <f t="shared" si="5"/>
        <v>Weekday</v>
      </c>
      <c r="M151" t="str" cm="1">
        <f t="array" ref="M151">_xlfn.IFS(I151&lt;6,"Night", I151&lt;12,"Morning", I151&lt;18,"Afternoon", TRUE,"Evening")</f>
        <v>Afternoon</v>
      </c>
      <c r="N151">
        <v>2</v>
      </c>
      <c r="O151">
        <v>0.2</v>
      </c>
    </row>
    <row r="152" spans="1:15" x14ac:dyDescent="0.3">
      <c r="A152">
        <v>151</v>
      </c>
      <c r="B152" s="1">
        <v>40550</v>
      </c>
      <c r="C152">
        <f>YEAR(dataset_1[[#This Row],[Date Day]])</f>
        <v>2011</v>
      </c>
      <c r="D152" t="str">
        <f>TEXT(dataset_1[[#This Row],[Date Day]],"MMM")</f>
        <v>Jan</v>
      </c>
      <c r="E152" t="str">
        <f t="shared" si="4"/>
        <v>Q1</v>
      </c>
      <c r="F152">
        <v>1</v>
      </c>
      <c r="G152" s="2">
        <v>0</v>
      </c>
      <c r="H152" s="2">
        <v>1</v>
      </c>
      <c r="I152">
        <v>13</v>
      </c>
      <c r="J152" t="b">
        <v>0</v>
      </c>
      <c r="K152">
        <v>5</v>
      </c>
      <c r="L152" t="str">
        <f t="shared" si="5"/>
        <v>Weekday</v>
      </c>
      <c r="M152" t="str" cm="1">
        <f t="array" ref="M152">_xlfn.IFS(I152&lt;6,"Night", I152&lt;12,"Morning", I152&lt;18,"Afternoon", TRUE,"Evening")</f>
        <v>Afternoon</v>
      </c>
      <c r="N152">
        <v>2</v>
      </c>
      <c r="O152">
        <v>0.2</v>
      </c>
    </row>
    <row r="153" spans="1:15" x14ac:dyDescent="0.3">
      <c r="A153">
        <v>152</v>
      </c>
      <c r="B153" s="1">
        <v>40550</v>
      </c>
      <c r="C153">
        <f>YEAR(dataset_1[[#This Row],[Date Day]])</f>
        <v>2011</v>
      </c>
      <c r="D153" t="str">
        <f>TEXT(dataset_1[[#This Row],[Date Day]],"MMM")</f>
        <v>Jan</v>
      </c>
      <c r="E153" t="str">
        <f t="shared" si="4"/>
        <v>Q1</v>
      </c>
      <c r="F153">
        <v>1</v>
      </c>
      <c r="G153" s="2">
        <v>0</v>
      </c>
      <c r="H153" s="2">
        <v>1</v>
      </c>
      <c r="I153">
        <v>14</v>
      </c>
      <c r="J153" t="b">
        <v>0</v>
      </c>
      <c r="K153">
        <v>5</v>
      </c>
      <c r="L153" t="str">
        <f t="shared" si="5"/>
        <v>Weekday</v>
      </c>
      <c r="M153" t="str" cm="1">
        <f t="array" ref="M153">_xlfn.IFS(I153&lt;6,"Night", I153&lt;12,"Morning", I153&lt;18,"Afternoon", TRUE,"Evening")</f>
        <v>Afternoon</v>
      </c>
      <c r="N153">
        <v>2</v>
      </c>
      <c r="O153">
        <v>0.2</v>
      </c>
    </row>
    <row r="154" spans="1:15" x14ac:dyDescent="0.3">
      <c r="A154">
        <v>153</v>
      </c>
      <c r="B154" s="1">
        <v>40550</v>
      </c>
      <c r="C154">
        <f>YEAR(dataset_1[[#This Row],[Date Day]])</f>
        <v>2011</v>
      </c>
      <c r="D154" t="str">
        <f>TEXT(dataset_1[[#This Row],[Date Day]],"MMM")</f>
        <v>Jan</v>
      </c>
      <c r="E154" t="str">
        <f t="shared" si="4"/>
        <v>Q1</v>
      </c>
      <c r="F154">
        <v>1</v>
      </c>
      <c r="G154" s="2">
        <v>0</v>
      </c>
      <c r="H154" s="2">
        <v>1</v>
      </c>
      <c r="I154">
        <v>15</v>
      </c>
      <c r="J154" t="b">
        <v>0</v>
      </c>
      <c r="K154">
        <v>5</v>
      </c>
      <c r="L154" t="str">
        <f t="shared" si="5"/>
        <v>Weekday</v>
      </c>
      <c r="M154" t="str" cm="1">
        <f t="array" ref="M154">_xlfn.IFS(I154&lt;6,"Night", I154&lt;12,"Morning", I154&lt;18,"Afternoon", TRUE,"Evening")</f>
        <v>Afternoon</v>
      </c>
      <c r="N154">
        <v>2</v>
      </c>
      <c r="O154">
        <v>0.2</v>
      </c>
    </row>
    <row r="155" spans="1:15" x14ac:dyDescent="0.3">
      <c r="A155">
        <v>154</v>
      </c>
      <c r="B155" s="1">
        <v>40550</v>
      </c>
      <c r="C155">
        <f>YEAR(dataset_1[[#This Row],[Date Day]])</f>
        <v>2011</v>
      </c>
      <c r="D155" t="str">
        <f>TEXT(dataset_1[[#This Row],[Date Day]],"MMM")</f>
        <v>Jan</v>
      </c>
      <c r="E155" t="str">
        <f t="shared" si="4"/>
        <v>Q1</v>
      </c>
      <c r="F155">
        <v>1</v>
      </c>
      <c r="G155" s="2">
        <v>0</v>
      </c>
      <c r="H155" s="2">
        <v>1</v>
      </c>
      <c r="I155">
        <v>16</v>
      </c>
      <c r="J155" t="b">
        <v>0</v>
      </c>
      <c r="K155">
        <v>5</v>
      </c>
      <c r="L155" t="str">
        <f t="shared" si="5"/>
        <v>Weekday</v>
      </c>
      <c r="M155" t="str" cm="1">
        <f t="array" ref="M155">_xlfn.IFS(I155&lt;6,"Night", I155&lt;12,"Morning", I155&lt;18,"Afternoon", TRUE,"Evening")</f>
        <v>Afternoon</v>
      </c>
      <c r="N155">
        <v>2</v>
      </c>
      <c r="O155">
        <v>0.2</v>
      </c>
    </row>
    <row r="156" spans="1:15" x14ac:dyDescent="0.3">
      <c r="A156">
        <v>155</v>
      </c>
      <c r="B156" s="1">
        <v>40550</v>
      </c>
      <c r="C156">
        <f>YEAR(dataset_1[[#This Row],[Date Day]])</f>
        <v>2011</v>
      </c>
      <c r="D156" t="str">
        <f>TEXT(dataset_1[[#This Row],[Date Day]],"MMM")</f>
        <v>Jan</v>
      </c>
      <c r="E156" t="str">
        <f t="shared" si="4"/>
        <v>Q1</v>
      </c>
      <c r="F156">
        <v>1</v>
      </c>
      <c r="G156" s="2">
        <v>0</v>
      </c>
      <c r="H156" s="2">
        <v>1</v>
      </c>
      <c r="I156">
        <v>17</v>
      </c>
      <c r="J156" t="b">
        <v>0</v>
      </c>
      <c r="K156">
        <v>5</v>
      </c>
      <c r="L156" t="str">
        <f t="shared" si="5"/>
        <v>Weekday</v>
      </c>
      <c r="M156" t="str" cm="1">
        <f t="array" ref="M156">_xlfn.IFS(I156&lt;6,"Night", I156&lt;12,"Morning", I156&lt;18,"Afternoon", TRUE,"Evening")</f>
        <v>Afternoon</v>
      </c>
      <c r="N156">
        <v>2</v>
      </c>
      <c r="O156">
        <v>0.2</v>
      </c>
    </row>
    <row r="157" spans="1:15" x14ac:dyDescent="0.3">
      <c r="A157">
        <v>156</v>
      </c>
      <c r="B157" s="1">
        <v>40550</v>
      </c>
      <c r="C157">
        <f>YEAR(dataset_1[[#This Row],[Date Day]])</f>
        <v>2011</v>
      </c>
      <c r="D157" t="str">
        <f>TEXT(dataset_1[[#This Row],[Date Day]],"MMM")</f>
        <v>Jan</v>
      </c>
      <c r="E157" t="str">
        <f t="shared" si="4"/>
        <v>Q1</v>
      </c>
      <c r="F157">
        <v>1</v>
      </c>
      <c r="G157" s="2">
        <v>0</v>
      </c>
      <c r="H157" s="2">
        <v>1</v>
      </c>
      <c r="I157">
        <v>18</v>
      </c>
      <c r="J157" t="b">
        <v>0</v>
      </c>
      <c r="K157">
        <v>5</v>
      </c>
      <c r="L157" t="str">
        <f t="shared" si="5"/>
        <v>Weekday</v>
      </c>
      <c r="M157" t="str" cm="1">
        <f t="array" ref="M157">_xlfn.IFS(I157&lt;6,"Night", I157&lt;12,"Morning", I157&lt;18,"Afternoon", TRUE,"Evening")</f>
        <v>Evening</v>
      </c>
      <c r="N157">
        <v>1</v>
      </c>
      <c r="O157">
        <v>0.2</v>
      </c>
    </row>
    <row r="158" spans="1:15" x14ac:dyDescent="0.3">
      <c r="A158">
        <v>157</v>
      </c>
      <c r="B158" s="1">
        <v>40550</v>
      </c>
      <c r="C158">
        <f>YEAR(dataset_1[[#This Row],[Date Day]])</f>
        <v>2011</v>
      </c>
      <c r="D158" t="str">
        <f>TEXT(dataset_1[[#This Row],[Date Day]],"MMM")</f>
        <v>Jan</v>
      </c>
      <c r="E158" t="str">
        <f t="shared" si="4"/>
        <v>Q1</v>
      </c>
      <c r="F158">
        <v>1</v>
      </c>
      <c r="G158" s="2">
        <v>0</v>
      </c>
      <c r="H158" s="2">
        <v>1</v>
      </c>
      <c r="I158">
        <v>19</v>
      </c>
      <c r="J158" t="b">
        <v>0</v>
      </c>
      <c r="K158">
        <v>5</v>
      </c>
      <c r="L158" t="str">
        <f t="shared" si="5"/>
        <v>Weekday</v>
      </c>
      <c r="M158" t="str" cm="1">
        <f t="array" ref="M158">_xlfn.IFS(I158&lt;6,"Night", I158&lt;12,"Morning", I158&lt;18,"Afternoon", TRUE,"Evening")</f>
        <v>Evening</v>
      </c>
      <c r="N158">
        <v>1</v>
      </c>
      <c r="O158">
        <v>0.16</v>
      </c>
    </row>
    <row r="159" spans="1:15" x14ac:dyDescent="0.3">
      <c r="A159">
        <v>158</v>
      </c>
      <c r="B159" s="1">
        <v>40550</v>
      </c>
      <c r="C159">
        <f>YEAR(dataset_1[[#This Row],[Date Day]])</f>
        <v>2011</v>
      </c>
      <c r="D159" t="str">
        <f>TEXT(dataset_1[[#This Row],[Date Day]],"MMM")</f>
        <v>Jan</v>
      </c>
      <c r="E159" t="str">
        <f t="shared" si="4"/>
        <v>Q1</v>
      </c>
      <c r="F159">
        <v>1</v>
      </c>
      <c r="G159" s="2">
        <v>0</v>
      </c>
      <c r="H159" s="2">
        <v>1</v>
      </c>
      <c r="I159">
        <v>20</v>
      </c>
      <c r="J159" t="b">
        <v>0</v>
      </c>
      <c r="K159">
        <v>5</v>
      </c>
      <c r="L159" t="str">
        <f t="shared" si="5"/>
        <v>Weekday</v>
      </c>
      <c r="M159" t="str" cm="1">
        <f t="array" ref="M159">_xlfn.IFS(I159&lt;6,"Night", I159&lt;12,"Morning", I159&lt;18,"Afternoon", TRUE,"Evening")</f>
        <v>Evening</v>
      </c>
      <c r="N159">
        <v>1</v>
      </c>
      <c r="O159">
        <v>0.18</v>
      </c>
    </row>
    <row r="160" spans="1:15" x14ac:dyDescent="0.3">
      <c r="A160">
        <v>159</v>
      </c>
      <c r="B160" s="1">
        <v>40550</v>
      </c>
      <c r="C160">
        <f>YEAR(dataset_1[[#This Row],[Date Day]])</f>
        <v>2011</v>
      </c>
      <c r="D160" t="str">
        <f>TEXT(dataset_1[[#This Row],[Date Day]],"MMM")</f>
        <v>Jan</v>
      </c>
      <c r="E160" t="str">
        <f t="shared" si="4"/>
        <v>Q1</v>
      </c>
      <c r="F160">
        <v>1</v>
      </c>
      <c r="G160" s="2">
        <v>0</v>
      </c>
      <c r="H160" s="2">
        <v>1</v>
      </c>
      <c r="I160">
        <v>21</v>
      </c>
      <c r="J160" t="b">
        <v>0</v>
      </c>
      <c r="K160">
        <v>5</v>
      </c>
      <c r="L160" t="str">
        <f t="shared" si="5"/>
        <v>Weekday</v>
      </c>
      <c r="M160" t="str" cm="1">
        <f t="array" ref="M160">_xlfn.IFS(I160&lt;6,"Night", I160&lt;12,"Morning", I160&lt;18,"Afternoon", TRUE,"Evening")</f>
        <v>Evening</v>
      </c>
      <c r="N160">
        <v>1</v>
      </c>
      <c r="O160">
        <v>0.18</v>
      </c>
    </row>
    <row r="161" spans="1:15" x14ac:dyDescent="0.3">
      <c r="A161">
        <v>160</v>
      </c>
      <c r="B161" s="1">
        <v>40550</v>
      </c>
      <c r="C161">
        <f>YEAR(dataset_1[[#This Row],[Date Day]])</f>
        <v>2011</v>
      </c>
      <c r="D161" t="str">
        <f>TEXT(dataset_1[[#This Row],[Date Day]],"MMM")</f>
        <v>Jan</v>
      </c>
      <c r="E161" t="str">
        <f t="shared" si="4"/>
        <v>Q1</v>
      </c>
      <c r="F161">
        <v>1</v>
      </c>
      <c r="G161" s="2">
        <v>0</v>
      </c>
      <c r="H161" s="2">
        <v>1</v>
      </c>
      <c r="I161">
        <v>22</v>
      </c>
      <c r="J161" t="b">
        <v>0</v>
      </c>
      <c r="K161">
        <v>5</v>
      </c>
      <c r="L161" t="str">
        <f t="shared" si="5"/>
        <v>Weekday</v>
      </c>
      <c r="M161" t="str" cm="1">
        <f t="array" ref="M161">_xlfn.IFS(I161&lt;6,"Night", I161&lt;12,"Morning", I161&lt;18,"Afternoon", TRUE,"Evening")</f>
        <v>Evening</v>
      </c>
      <c r="N161">
        <v>2</v>
      </c>
      <c r="O161">
        <v>0.18</v>
      </c>
    </row>
    <row r="162" spans="1:15" x14ac:dyDescent="0.3">
      <c r="A162">
        <v>161</v>
      </c>
      <c r="B162" s="1">
        <v>40550</v>
      </c>
      <c r="C162">
        <f>YEAR(dataset_1[[#This Row],[Date Day]])</f>
        <v>2011</v>
      </c>
      <c r="D162" t="str">
        <f>TEXT(dataset_1[[#This Row],[Date Day]],"MMM")</f>
        <v>Jan</v>
      </c>
      <c r="E162" t="str">
        <f t="shared" si="4"/>
        <v>Q1</v>
      </c>
      <c r="F162">
        <v>1</v>
      </c>
      <c r="G162" s="2">
        <v>0</v>
      </c>
      <c r="H162" s="2">
        <v>1</v>
      </c>
      <c r="I162">
        <v>23</v>
      </c>
      <c r="J162" t="b">
        <v>0</v>
      </c>
      <c r="K162">
        <v>5</v>
      </c>
      <c r="L162" t="str">
        <f t="shared" si="5"/>
        <v>Weekday</v>
      </c>
      <c r="M162" t="str" cm="1">
        <f t="array" ref="M162">_xlfn.IFS(I162&lt;6,"Night", I162&lt;12,"Morning", I162&lt;18,"Afternoon", TRUE,"Evening")</f>
        <v>Evening</v>
      </c>
      <c r="N162">
        <v>2</v>
      </c>
      <c r="O162">
        <v>0.18</v>
      </c>
    </row>
    <row r="163" spans="1:15" x14ac:dyDescent="0.3">
      <c r="A163">
        <v>162</v>
      </c>
      <c r="B163" s="1">
        <v>40551</v>
      </c>
      <c r="C163">
        <f>YEAR(dataset_1[[#This Row],[Date Day]])</f>
        <v>2011</v>
      </c>
      <c r="D163" t="str">
        <f>TEXT(dataset_1[[#This Row],[Date Day]],"MMM")</f>
        <v>Jan</v>
      </c>
      <c r="E163" t="str">
        <f t="shared" si="4"/>
        <v>Q1</v>
      </c>
      <c r="F163">
        <v>1</v>
      </c>
      <c r="G163" s="2">
        <v>0</v>
      </c>
      <c r="H163" s="2">
        <v>1</v>
      </c>
      <c r="I163">
        <v>0</v>
      </c>
      <c r="J163" t="b">
        <v>0</v>
      </c>
      <c r="K163">
        <v>6</v>
      </c>
      <c r="L163" t="str">
        <f t="shared" si="5"/>
        <v>Weekend</v>
      </c>
      <c r="M163" t="str" cm="1">
        <f t="array" ref="M163">_xlfn.IFS(I163&lt;6,"Night", I163&lt;12,"Morning", I163&lt;18,"Afternoon", TRUE,"Evening")</f>
        <v>Night</v>
      </c>
      <c r="N163">
        <v>2</v>
      </c>
      <c r="O163">
        <v>0.18</v>
      </c>
    </row>
    <row r="164" spans="1:15" x14ac:dyDescent="0.3">
      <c r="A164">
        <v>163</v>
      </c>
      <c r="B164" s="1">
        <v>40551</v>
      </c>
      <c r="C164">
        <f>YEAR(dataset_1[[#This Row],[Date Day]])</f>
        <v>2011</v>
      </c>
      <c r="D164" t="str">
        <f>TEXT(dataset_1[[#This Row],[Date Day]],"MMM")</f>
        <v>Jan</v>
      </c>
      <c r="E164" t="str">
        <f t="shared" si="4"/>
        <v>Q1</v>
      </c>
      <c r="F164">
        <v>1</v>
      </c>
      <c r="G164" s="2">
        <v>0</v>
      </c>
      <c r="H164" s="2">
        <v>1</v>
      </c>
      <c r="I164">
        <v>1</v>
      </c>
      <c r="J164" t="b">
        <v>0</v>
      </c>
      <c r="K164">
        <v>6</v>
      </c>
      <c r="L164" t="str">
        <f t="shared" si="5"/>
        <v>Weekend</v>
      </c>
      <c r="M164" t="str" cm="1">
        <f t="array" ref="M164">_xlfn.IFS(I164&lt;6,"Night", I164&lt;12,"Morning", I164&lt;18,"Afternoon", TRUE,"Evening")</f>
        <v>Night</v>
      </c>
      <c r="N164">
        <v>2</v>
      </c>
      <c r="O164">
        <v>0.18</v>
      </c>
    </row>
    <row r="165" spans="1:15" x14ac:dyDescent="0.3">
      <c r="A165">
        <v>164</v>
      </c>
      <c r="B165" s="1">
        <v>40551</v>
      </c>
      <c r="C165">
        <f>YEAR(dataset_1[[#This Row],[Date Day]])</f>
        <v>2011</v>
      </c>
      <c r="D165" t="str">
        <f>TEXT(dataset_1[[#This Row],[Date Day]],"MMM")</f>
        <v>Jan</v>
      </c>
      <c r="E165" t="str">
        <f t="shared" si="4"/>
        <v>Q1</v>
      </c>
      <c r="F165">
        <v>1</v>
      </c>
      <c r="G165" s="2">
        <v>0</v>
      </c>
      <c r="H165" s="2">
        <v>1</v>
      </c>
      <c r="I165">
        <v>2</v>
      </c>
      <c r="J165" t="b">
        <v>0</v>
      </c>
      <c r="K165">
        <v>6</v>
      </c>
      <c r="L165" t="str">
        <f t="shared" si="5"/>
        <v>Weekend</v>
      </c>
      <c r="M165" t="str" cm="1">
        <f t="array" ref="M165">_xlfn.IFS(I165&lt;6,"Night", I165&lt;12,"Morning", I165&lt;18,"Afternoon", TRUE,"Evening")</f>
        <v>Night</v>
      </c>
      <c r="N165">
        <v>2</v>
      </c>
      <c r="O165">
        <v>0.18</v>
      </c>
    </row>
    <row r="166" spans="1:15" x14ac:dyDescent="0.3">
      <c r="A166">
        <v>165</v>
      </c>
      <c r="B166" s="1">
        <v>40551</v>
      </c>
      <c r="C166">
        <f>YEAR(dataset_1[[#This Row],[Date Day]])</f>
        <v>2011</v>
      </c>
      <c r="D166" t="str">
        <f>TEXT(dataset_1[[#This Row],[Date Day]],"MMM")</f>
        <v>Jan</v>
      </c>
      <c r="E166" t="str">
        <f t="shared" si="4"/>
        <v>Q1</v>
      </c>
      <c r="F166">
        <v>1</v>
      </c>
      <c r="G166" s="2">
        <v>0</v>
      </c>
      <c r="H166" s="2">
        <v>1</v>
      </c>
      <c r="I166">
        <v>3</v>
      </c>
      <c r="J166" t="b">
        <v>0</v>
      </c>
      <c r="K166">
        <v>6</v>
      </c>
      <c r="L166" t="str">
        <f t="shared" si="5"/>
        <v>Weekend</v>
      </c>
      <c r="M166" t="str" cm="1">
        <f t="array" ref="M166">_xlfn.IFS(I166&lt;6,"Night", I166&lt;12,"Morning", I166&lt;18,"Afternoon", TRUE,"Evening")</f>
        <v>Night</v>
      </c>
      <c r="N166">
        <v>3</v>
      </c>
      <c r="O166">
        <v>0.18</v>
      </c>
    </row>
    <row r="167" spans="1:15" x14ac:dyDescent="0.3">
      <c r="A167">
        <v>166</v>
      </c>
      <c r="B167" s="1">
        <v>40551</v>
      </c>
      <c r="C167">
        <f>YEAR(dataset_1[[#This Row],[Date Day]])</f>
        <v>2011</v>
      </c>
      <c r="D167" t="str">
        <f>TEXT(dataset_1[[#This Row],[Date Day]],"MMM")</f>
        <v>Jan</v>
      </c>
      <c r="E167" t="str">
        <f t="shared" si="4"/>
        <v>Q1</v>
      </c>
      <c r="F167">
        <v>1</v>
      </c>
      <c r="G167" s="2">
        <v>0</v>
      </c>
      <c r="H167" s="2">
        <v>1</v>
      </c>
      <c r="I167">
        <v>4</v>
      </c>
      <c r="J167" t="b">
        <v>0</v>
      </c>
      <c r="K167">
        <v>6</v>
      </c>
      <c r="L167" t="str">
        <f t="shared" si="5"/>
        <v>Weekend</v>
      </c>
      <c r="M167" t="str" cm="1">
        <f t="array" ref="M167">_xlfn.IFS(I167&lt;6,"Night", I167&lt;12,"Morning", I167&lt;18,"Afternoon", TRUE,"Evening")</f>
        <v>Night</v>
      </c>
      <c r="N167">
        <v>3</v>
      </c>
      <c r="O167">
        <v>0.18</v>
      </c>
    </row>
    <row r="168" spans="1:15" x14ac:dyDescent="0.3">
      <c r="A168">
        <v>167</v>
      </c>
      <c r="B168" s="1">
        <v>40551</v>
      </c>
      <c r="C168">
        <f>YEAR(dataset_1[[#This Row],[Date Day]])</f>
        <v>2011</v>
      </c>
      <c r="D168" t="str">
        <f>TEXT(dataset_1[[#This Row],[Date Day]],"MMM")</f>
        <v>Jan</v>
      </c>
      <c r="E168" t="str">
        <f t="shared" si="4"/>
        <v>Q1</v>
      </c>
      <c r="F168">
        <v>1</v>
      </c>
      <c r="G168" s="2">
        <v>0</v>
      </c>
      <c r="H168" s="2">
        <v>1</v>
      </c>
      <c r="I168">
        <v>5</v>
      </c>
      <c r="J168" t="b">
        <v>0</v>
      </c>
      <c r="K168">
        <v>6</v>
      </c>
      <c r="L168" t="str">
        <f t="shared" si="5"/>
        <v>Weekend</v>
      </c>
      <c r="M168" t="str" cm="1">
        <f t="array" ref="M168">_xlfn.IFS(I168&lt;6,"Night", I168&lt;12,"Morning", I168&lt;18,"Afternoon", TRUE,"Evening")</f>
        <v>Night</v>
      </c>
      <c r="N168">
        <v>2</v>
      </c>
      <c r="O168">
        <v>0.16</v>
      </c>
    </row>
    <row r="169" spans="1:15" x14ac:dyDescent="0.3">
      <c r="A169">
        <v>168</v>
      </c>
      <c r="B169" s="1">
        <v>40551</v>
      </c>
      <c r="C169">
        <f>YEAR(dataset_1[[#This Row],[Date Day]])</f>
        <v>2011</v>
      </c>
      <c r="D169" t="str">
        <f>TEXT(dataset_1[[#This Row],[Date Day]],"MMM")</f>
        <v>Jan</v>
      </c>
      <c r="E169" t="str">
        <f t="shared" si="4"/>
        <v>Q1</v>
      </c>
      <c r="F169">
        <v>1</v>
      </c>
      <c r="G169" s="2">
        <v>0</v>
      </c>
      <c r="H169" s="2">
        <v>1</v>
      </c>
      <c r="I169">
        <v>6</v>
      </c>
      <c r="J169" t="b">
        <v>0</v>
      </c>
      <c r="K169">
        <v>6</v>
      </c>
      <c r="L169" t="str">
        <f t="shared" si="5"/>
        <v>Weekend</v>
      </c>
      <c r="M169" t="str" cm="1">
        <f t="array" ref="M169">_xlfn.IFS(I169&lt;6,"Night", I169&lt;12,"Morning", I169&lt;18,"Afternoon", TRUE,"Evening")</f>
        <v>Morning</v>
      </c>
      <c r="N169">
        <v>2</v>
      </c>
      <c r="O169">
        <v>0.16</v>
      </c>
    </row>
    <row r="170" spans="1:15" x14ac:dyDescent="0.3">
      <c r="A170">
        <v>169</v>
      </c>
      <c r="B170" s="1">
        <v>40551</v>
      </c>
      <c r="C170">
        <f>YEAR(dataset_1[[#This Row],[Date Day]])</f>
        <v>2011</v>
      </c>
      <c r="D170" t="str">
        <f>TEXT(dataset_1[[#This Row],[Date Day]],"MMM")</f>
        <v>Jan</v>
      </c>
      <c r="E170" t="str">
        <f t="shared" si="4"/>
        <v>Q1</v>
      </c>
      <c r="F170">
        <v>1</v>
      </c>
      <c r="G170" s="2">
        <v>0</v>
      </c>
      <c r="H170" s="2">
        <v>1</v>
      </c>
      <c r="I170">
        <v>7</v>
      </c>
      <c r="J170" t="b">
        <v>0</v>
      </c>
      <c r="K170">
        <v>6</v>
      </c>
      <c r="L170" t="str">
        <f t="shared" si="5"/>
        <v>Weekend</v>
      </c>
      <c r="M170" t="str" cm="1">
        <f t="array" ref="M170">_xlfn.IFS(I170&lt;6,"Night", I170&lt;12,"Morning", I170&lt;18,"Afternoon", TRUE,"Evening")</f>
        <v>Morning</v>
      </c>
      <c r="N170">
        <v>2</v>
      </c>
      <c r="O170">
        <v>0.16</v>
      </c>
    </row>
    <row r="171" spans="1:15" x14ac:dyDescent="0.3">
      <c r="A171">
        <v>170</v>
      </c>
      <c r="B171" s="1">
        <v>40551</v>
      </c>
      <c r="C171">
        <f>YEAR(dataset_1[[#This Row],[Date Day]])</f>
        <v>2011</v>
      </c>
      <c r="D171" t="str">
        <f>TEXT(dataset_1[[#This Row],[Date Day]],"MMM")</f>
        <v>Jan</v>
      </c>
      <c r="E171" t="str">
        <f t="shared" si="4"/>
        <v>Q1</v>
      </c>
      <c r="F171">
        <v>1</v>
      </c>
      <c r="G171" s="2">
        <v>0</v>
      </c>
      <c r="H171" s="2">
        <v>1</v>
      </c>
      <c r="I171">
        <v>8</v>
      </c>
      <c r="J171" t="b">
        <v>0</v>
      </c>
      <c r="K171">
        <v>6</v>
      </c>
      <c r="L171" t="str">
        <f t="shared" si="5"/>
        <v>Weekend</v>
      </c>
      <c r="M171" t="str" cm="1">
        <f t="array" ref="M171">_xlfn.IFS(I171&lt;6,"Night", I171&lt;12,"Morning", I171&lt;18,"Afternoon", TRUE,"Evening")</f>
        <v>Morning</v>
      </c>
      <c r="N171">
        <v>3</v>
      </c>
      <c r="O171">
        <v>0.16</v>
      </c>
    </row>
    <row r="172" spans="1:15" x14ac:dyDescent="0.3">
      <c r="A172">
        <v>171</v>
      </c>
      <c r="B172" s="1">
        <v>40551</v>
      </c>
      <c r="C172">
        <f>YEAR(dataset_1[[#This Row],[Date Day]])</f>
        <v>2011</v>
      </c>
      <c r="D172" t="str">
        <f>TEXT(dataset_1[[#This Row],[Date Day]],"MMM")</f>
        <v>Jan</v>
      </c>
      <c r="E172" t="str">
        <f t="shared" si="4"/>
        <v>Q1</v>
      </c>
      <c r="F172">
        <v>1</v>
      </c>
      <c r="G172" s="2">
        <v>0</v>
      </c>
      <c r="H172" s="2">
        <v>1</v>
      </c>
      <c r="I172">
        <v>9</v>
      </c>
      <c r="J172" t="b">
        <v>0</v>
      </c>
      <c r="K172">
        <v>6</v>
      </c>
      <c r="L172" t="str">
        <f t="shared" si="5"/>
        <v>Weekend</v>
      </c>
      <c r="M172" t="str" cm="1">
        <f t="array" ref="M172">_xlfn.IFS(I172&lt;6,"Night", I172&lt;12,"Morning", I172&lt;18,"Afternoon", TRUE,"Evening")</f>
        <v>Morning</v>
      </c>
      <c r="N172">
        <v>3</v>
      </c>
      <c r="O172">
        <v>0.16</v>
      </c>
    </row>
    <row r="173" spans="1:15" x14ac:dyDescent="0.3">
      <c r="A173">
        <v>172</v>
      </c>
      <c r="B173" s="1">
        <v>40551</v>
      </c>
      <c r="C173">
        <f>YEAR(dataset_1[[#This Row],[Date Day]])</f>
        <v>2011</v>
      </c>
      <c r="D173" t="str">
        <f>TEXT(dataset_1[[#This Row],[Date Day]],"MMM")</f>
        <v>Jan</v>
      </c>
      <c r="E173" t="str">
        <f t="shared" si="4"/>
        <v>Q1</v>
      </c>
      <c r="F173">
        <v>1</v>
      </c>
      <c r="G173" s="2">
        <v>0</v>
      </c>
      <c r="H173" s="2">
        <v>1</v>
      </c>
      <c r="I173">
        <v>10</v>
      </c>
      <c r="J173" t="b">
        <v>0</v>
      </c>
      <c r="K173">
        <v>6</v>
      </c>
      <c r="L173" t="str">
        <f t="shared" si="5"/>
        <v>Weekend</v>
      </c>
      <c r="M173" t="str" cm="1">
        <f t="array" ref="M173">_xlfn.IFS(I173&lt;6,"Night", I173&lt;12,"Morning", I173&lt;18,"Afternoon", TRUE,"Evening")</f>
        <v>Morning</v>
      </c>
      <c r="N173">
        <v>2</v>
      </c>
      <c r="O173">
        <v>0.18</v>
      </c>
    </row>
    <row r="174" spans="1:15" x14ac:dyDescent="0.3">
      <c r="A174">
        <v>173</v>
      </c>
      <c r="B174" s="1">
        <v>40551</v>
      </c>
      <c r="C174">
        <f>YEAR(dataset_1[[#This Row],[Date Day]])</f>
        <v>2011</v>
      </c>
      <c r="D174" t="str">
        <f>TEXT(dataset_1[[#This Row],[Date Day]],"MMM")</f>
        <v>Jan</v>
      </c>
      <c r="E174" t="str">
        <f t="shared" si="4"/>
        <v>Q1</v>
      </c>
      <c r="F174">
        <v>1</v>
      </c>
      <c r="G174" s="2">
        <v>0</v>
      </c>
      <c r="H174" s="2">
        <v>1</v>
      </c>
      <c r="I174">
        <v>11</v>
      </c>
      <c r="J174" t="b">
        <v>0</v>
      </c>
      <c r="K174">
        <v>6</v>
      </c>
      <c r="L174" t="str">
        <f t="shared" si="5"/>
        <v>Weekend</v>
      </c>
      <c r="M174" t="str" cm="1">
        <f t="array" ref="M174">_xlfn.IFS(I174&lt;6,"Night", I174&lt;12,"Morning", I174&lt;18,"Afternoon", TRUE,"Evening")</f>
        <v>Morning</v>
      </c>
      <c r="N174">
        <v>2</v>
      </c>
      <c r="O174">
        <v>0.2</v>
      </c>
    </row>
    <row r="175" spans="1:15" x14ac:dyDescent="0.3">
      <c r="A175">
        <v>174</v>
      </c>
      <c r="B175" s="1">
        <v>40551</v>
      </c>
      <c r="C175">
        <f>YEAR(dataset_1[[#This Row],[Date Day]])</f>
        <v>2011</v>
      </c>
      <c r="D175" t="str">
        <f>TEXT(dataset_1[[#This Row],[Date Day]],"MMM")</f>
        <v>Jan</v>
      </c>
      <c r="E175" t="str">
        <f t="shared" si="4"/>
        <v>Q1</v>
      </c>
      <c r="F175">
        <v>1</v>
      </c>
      <c r="G175" s="2">
        <v>0</v>
      </c>
      <c r="H175" s="2">
        <v>1</v>
      </c>
      <c r="I175">
        <v>12</v>
      </c>
      <c r="J175" t="b">
        <v>0</v>
      </c>
      <c r="K175">
        <v>6</v>
      </c>
      <c r="L175" t="str">
        <f t="shared" si="5"/>
        <v>Weekend</v>
      </c>
      <c r="M175" t="str" cm="1">
        <f t="array" ref="M175">_xlfn.IFS(I175&lt;6,"Night", I175&lt;12,"Morning", I175&lt;18,"Afternoon", TRUE,"Evening")</f>
        <v>Afternoon</v>
      </c>
      <c r="N175">
        <v>2</v>
      </c>
      <c r="O175">
        <v>0.2</v>
      </c>
    </row>
    <row r="176" spans="1:15" x14ac:dyDescent="0.3">
      <c r="A176">
        <v>175</v>
      </c>
      <c r="B176" s="1">
        <v>40551</v>
      </c>
      <c r="C176">
        <f>YEAR(dataset_1[[#This Row],[Date Day]])</f>
        <v>2011</v>
      </c>
      <c r="D176" t="str">
        <f>TEXT(dataset_1[[#This Row],[Date Day]],"MMM")</f>
        <v>Jan</v>
      </c>
      <c r="E176" t="str">
        <f t="shared" si="4"/>
        <v>Q1</v>
      </c>
      <c r="F176">
        <v>1</v>
      </c>
      <c r="G176" s="2">
        <v>0</v>
      </c>
      <c r="H176" s="2">
        <v>1</v>
      </c>
      <c r="I176">
        <v>13</v>
      </c>
      <c r="J176" t="b">
        <v>0</v>
      </c>
      <c r="K176">
        <v>6</v>
      </c>
      <c r="L176" t="str">
        <f t="shared" si="5"/>
        <v>Weekend</v>
      </c>
      <c r="M176" t="str" cm="1">
        <f t="array" ref="M176">_xlfn.IFS(I176&lt;6,"Night", I176&lt;12,"Morning", I176&lt;18,"Afternoon", TRUE,"Evening")</f>
        <v>Afternoon</v>
      </c>
      <c r="N176">
        <v>1</v>
      </c>
      <c r="O176">
        <v>0.2</v>
      </c>
    </row>
    <row r="177" spans="1:15" x14ac:dyDescent="0.3">
      <c r="A177">
        <v>176</v>
      </c>
      <c r="B177" s="1">
        <v>40551</v>
      </c>
      <c r="C177">
        <f>YEAR(dataset_1[[#This Row],[Date Day]])</f>
        <v>2011</v>
      </c>
      <c r="D177" t="str">
        <f>TEXT(dataset_1[[#This Row],[Date Day]],"MMM")</f>
        <v>Jan</v>
      </c>
      <c r="E177" t="str">
        <f t="shared" si="4"/>
        <v>Q1</v>
      </c>
      <c r="F177">
        <v>1</v>
      </c>
      <c r="G177" s="2">
        <v>0</v>
      </c>
      <c r="H177" s="2">
        <v>1</v>
      </c>
      <c r="I177">
        <v>14</v>
      </c>
      <c r="J177" t="b">
        <v>0</v>
      </c>
      <c r="K177">
        <v>6</v>
      </c>
      <c r="L177" t="str">
        <f t="shared" si="5"/>
        <v>Weekend</v>
      </c>
      <c r="M177" t="str" cm="1">
        <f t="array" ref="M177">_xlfn.IFS(I177&lt;6,"Night", I177&lt;12,"Morning", I177&lt;18,"Afternoon", TRUE,"Evening")</f>
        <v>Afternoon</v>
      </c>
      <c r="N177">
        <v>1</v>
      </c>
      <c r="O177">
        <v>0.2</v>
      </c>
    </row>
    <row r="178" spans="1:15" x14ac:dyDescent="0.3">
      <c r="A178">
        <v>177</v>
      </c>
      <c r="B178" s="1">
        <v>40551</v>
      </c>
      <c r="C178">
        <f>YEAR(dataset_1[[#This Row],[Date Day]])</f>
        <v>2011</v>
      </c>
      <c r="D178" t="str">
        <f>TEXT(dataset_1[[#This Row],[Date Day]],"MMM")</f>
        <v>Jan</v>
      </c>
      <c r="E178" t="str">
        <f t="shared" si="4"/>
        <v>Q1</v>
      </c>
      <c r="F178">
        <v>1</v>
      </c>
      <c r="G178" s="2">
        <v>0</v>
      </c>
      <c r="H178" s="2">
        <v>1</v>
      </c>
      <c r="I178">
        <v>15</v>
      </c>
      <c r="J178" t="b">
        <v>0</v>
      </c>
      <c r="K178">
        <v>6</v>
      </c>
      <c r="L178" t="str">
        <f t="shared" si="5"/>
        <v>Weekend</v>
      </c>
      <c r="M178" t="str" cm="1">
        <f t="array" ref="M178">_xlfn.IFS(I178&lt;6,"Night", I178&lt;12,"Morning", I178&lt;18,"Afternoon", TRUE,"Evening")</f>
        <v>Afternoon</v>
      </c>
      <c r="N178">
        <v>1</v>
      </c>
      <c r="O178">
        <v>0.2</v>
      </c>
    </row>
    <row r="179" spans="1:15" x14ac:dyDescent="0.3">
      <c r="A179">
        <v>178</v>
      </c>
      <c r="B179" s="1">
        <v>40551</v>
      </c>
      <c r="C179">
        <f>YEAR(dataset_1[[#This Row],[Date Day]])</f>
        <v>2011</v>
      </c>
      <c r="D179" t="str">
        <f>TEXT(dataset_1[[#This Row],[Date Day]],"MMM")</f>
        <v>Jan</v>
      </c>
      <c r="E179" t="str">
        <f t="shared" si="4"/>
        <v>Q1</v>
      </c>
      <c r="F179">
        <v>1</v>
      </c>
      <c r="G179" s="2">
        <v>0</v>
      </c>
      <c r="H179" s="2">
        <v>1</v>
      </c>
      <c r="I179">
        <v>16</v>
      </c>
      <c r="J179" t="b">
        <v>0</v>
      </c>
      <c r="K179">
        <v>6</v>
      </c>
      <c r="L179" t="str">
        <f t="shared" si="5"/>
        <v>Weekend</v>
      </c>
      <c r="M179" t="str" cm="1">
        <f t="array" ref="M179">_xlfn.IFS(I179&lt;6,"Night", I179&lt;12,"Morning", I179&lt;18,"Afternoon", TRUE,"Evening")</f>
        <v>Afternoon</v>
      </c>
      <c r="N179">
        <v>1</v>
      </c>
      <c r="O179">
        <v>0.18</v>
      </c>
    </row>
    <row r="180" spans="1:15" x14ac:dyDescent="0.3">
      <c r="A180">
        <v>179</v>
      </c>
      <c r="B180" s="1">
        <v>40551</v>
      </c>
      <c r="C180">
        <f>YEAR(dataset_1[[#This Row],[Date Day]])</f>
        <v>2011</v>
      </c>
      <c r="D180" t="str">
        <f>TEXT(dataset_1[[#This Row],[Date Day]],"MMM")</f>
        <v>Jan</v>
      </c>
      <c r="E180" t="str">
        <f t="shared" si="4"/>
        <v>Q1</v>
      </c>
      <c r="F180">
        <v>1</v>
      </c>
      <c r="G180" s="2">
        <v>0</v>
      </c>
      <c r="H180" s="2">
        <v>1</v>
      </c>
      <c r="I180">
        <v>17</v>
      </c>
      <c r="J180" t="b">
        <v>0</v>
      </c>
      <c r="K180">
        <v>6</v>
      </c>
      <c r="L180" t="str">
        <f t="shared" si="5"/>
        <v>Weekend</v>
      </c>
      <c r="M180" t="str" cm="1">
        <f t="array" ref="M180">_xlfn.IFS(I180&lt;6,"Night", I180&lt;12,"Morning", I180&lt;18,"Afternoon", TRUE,"Evening")</f>
        <v>Afternoon</v>
      </c>
      <c r="N180">
        <v>1</v>
      </c>
      <c r="O180">
        <v>0.16</v>
      </c>
    </row>
    <row r="181" spans="1:15" x14ac:dyDescent="0.3">
      <c r="A181">
        <v>180</v>
      </c>
      <c r="B181" s="1">
        <v>40551</v>
      </c>
      <c r="C181">
        <f>YEAR(dataset_1[[#This Row],[Date Day]])</f>
        <v>2011</v>
      </c>
      <c r="D181" t="str">
        <f>TEXT(dataset_1[[#This Row],[Date Day]],"MMM")</f>
        <v>Jan</v>
      </c>
      <c r="E181" t="str">
        <f t="shared" si="4"/>
        <v>Q1</v>
      </c>
      <c r="F181">
        <v>1</v>
      </c>
      <c r="G181" s="2">
        <v>0</v>
      </c>
      <c r="H181" s="2">
        <v>1</v>
      </c>
      <c r="I181">
        <v>18</v>
      </c>
      <c r="J181" t="b">
        <v>0</v>
      </c>
      <c r="K181">
        <v>6</v>
      </c>
      <c r="L181" t="str">
        <f t="shared" si="5"/>
        <v>Weekend</v>
      </c>
      <c r="M181" t="str" cm="1">
        <f t="array" ref="M181">_xlfn.IFS(I181&lt;6,"Night", I181&lt;12,"Morning", I181&lt;18,"Afternoon", TRUE,"Evening")</f>
        <v>Evening</v>
      </c>
      <c r="N181">
        <v>1</v>
      </c>
      <c r="O181">
        <v>0.14000000000000001</v>
      </c>
    </row>
    <row r="182" spans="1:15" x14ac:dyDescent="0.3">
      <c r="A182">
        <v>181</v>
      </c>
      <c r="B182" s="1">
        <v>40551</v>
      </c>
      <c r="C182">
        <f>YEAR(dataset_1[[#This Row],[Date Day]])</f>
        <v>2011</v>
      </c>
      <c r="D182" t="str">
        <f>TEXT(dataset_1[[#This Row],[Date Day]],"MMM")</f>
        <v>Jan</v>
      </c>
      <c r="E182" t="str">
        <f t="shared" si="4"/>
        <v>Q1</v>
      </c>
      <c r="F182">
        <v>1</v>
      </c>
      <c r="G182" s="2">
        <v>0</v>
      </c>
      <c r="H182" s="2">
        <v>1</v>
      </c>
      <c r="I182">
        <v>19</v>
      </c>
      <c r="J182" t="b">
        <v>0</v>
      </c>
      <c r="K182">
        <v>6</v>
      </c>
      <c r="L182" t="str">
        <f t="shared" si="5"/>
        <v>Weekend</v>
      </c>
      <c r="M182" t="str" cm="1">
        <f t="array" ref="M182">_xlfn.IFS(I182&lt;6,"Night", I182&lt;12,"Morning", I182&lt;18,"Afternoon", TRUE,"Evening")</f>
        <v>Evening</v>
      </c>
      <c r="N182">
        <v>1</v>
      </c>
      <c r="O182">
        <v>0.14000000000000001</v>
      </c>
    </row>
    <row r="183" spans="1:15" x14ac:dyDescent="0.3">
      <c r="A183">
        <v>182</v>
      </c>
      <c r="B183" s="1">
        <v>40551</v>
      </c>
      <c r="C183">
        <f>YEAR(dataset_1[[#This Row],[Date Day]])</f>
        <v>2011</v>
      </c>
      <c r="D183" t="str">
        <f>TEXT(dataset_1[[#This Row],[Date Day]],"MMM")</f>
        <v>Jan</v>
      </c>
      <c r="E183" t="str">
        <f t="shared" si="4"/>
        <v>Q1</v>
      </c>
      <c r="F183">
        <v>1</v>
      </c>
      <c r="G183" s="2">
        <v>0</v>
      </c>
      <c r="H183" s="2">
        <v>1</v>
      </c>
      <c r="I183">
        <v>20</v>
      </c>
      <c r="J183" t="b">
        <v>0</v>
      </c>
      <c r="K183">
        <v>6</v>
      </c>
      <c r="L183" t="str">
        <f t="shared" si="5"/>
        <v>Weekend</v>
      </c>
      <c r="M183" t="str" cm="1">
        <f t="array" ref="M183">_xlfn.IFS(I183&lt;6,"Night", I183&lt;12,"Morning", I183&lt;18,"Afternoon", TRUE,"Evening")</f>
        <v>Evening</v>
      </c>
      <c r="N183">
        <v>1</v>
      </c>
      <c r="O183">
        <v>0.12</v>
      </c>
    </row>
    <row r="184" spans="1:15" x14ac:dyDescent="0.3">
      <c r="A184">
        <v>183</v>
      </c>
      <c r="B184" s="1">
        <v>40551</v>
      </c>
      <c r="C184">
        <f>YEAR(dataset_1[[#This Row],[Date Day]])</f>
        <v>2011</v>
      </c>
      <c r="D184" t="str">
        <f>TEXT(dataset_1[[#This Row],[Date Day]],"MMM")</f>
        <v>Jan</v>
      </c>
      <c r="E184" t="str">
        <f t="shared" si="4"/>
        <v>Q1</v>
      </c>
      <c r="F184">
        <v>1</v>
      </c>
      <c r="G184" s="2">
        <v>0</v>
      </c>
      <c r="H184" s="2">
        <v>1</v>
      </c>
      <c r="I184">
        <v>21</v>
      </c>
      <c r="J184" t="b">
        <v>0</v>
      </c>
      <c r="K184">
        <v>6</v>
      </c>
      <c r="L184" t="str">
        <f t="shared" si="5"/>
        <v>Weekend</v>
      </c>
      <c r="M184" t="str" cm="1">
        <f t="array" ref="M184">_xlfn.IFS(I184&lt;6,"Night", I184&lt;12,"Morning", I184&lt;18,"Afternoon", TRUE,"Evening")</f>
        <v>Evening</v>
      </c>
      <c r="N184">
        <v>1</v>
      </c>
      <c r="O184">
        <v>0.12</v>
      </c>
    </row>
    <row r="185" spans="1:15" x14ac:dyDescent="0.3">
      <c r="A185">
        <v>184</v>
      </c>
      <c r="B185" s="1">
        <v>40551</v>
      </c>
      <c r="C185">
        <f>YEAR(dataset_1[[#This Row],[Date Day]])</f>
        <v>2011</v>
      </c>
      <c r="D185" t="str">
        <f>TEXT(dataset_1[[#This Row],[Date Day]],"MMM")</f>
        <v>Jan</v>
      </c>
      <c r="E185" t="str">
        <f t="shared" si="4"/>
        <v>Q1</v>
      </c>
      <c r="F185">
        <v>1</v>
      </c>
      <c r="G185" s="2">
        <v>0</v>
      </c>
      <c r="H185" s="2">
        <v>1</v>
      </c>
      <c r="I185">
        <v>22</v>
      </c>
      <c r="J185" t="b">
        <v>0</v>
      </c>
      <c r="K185">
        <v>6</v>
      </c>
      <c r="L185" t="str">
        <f t="shared" si="5"/>
        <v>Weekend</v>
      </c>
      <c r="M185" t="str" cm="1">
        <f t="array" ref="M185">_xlfn.IFS(I185&lt;6,"Night", I185&lt;12,"Morning", I185&lt;18,"Afternoon", TRUE,"Evening")</f>
        <v>Evening</v>
      </c>
      <c r="N185">
        <v>1</v>
      </c>
      <c r="O185">
        <v>0.12</v>
      </c>
    </row>
    <row r="186" spans="1:15" x14ac:dyDescent="0.3">
      <c r="A186">
        <v>185</v>
      </c>
      <c r="B186" s="1">
        <v>40551</v>
      </c>
      <c r="C186">
        <f>YEAR(dataset_1[[#This Row],[Date Day]])</f>
        <v>2011</v>
      </c>
      <c r="D186" t="str">
        <f>TEXT(dataset_1[[#This Row],[Date Day]],"MMM")</f>
        <v>Jan</v>
      </c>
      <c r="E186" t="str">
        <f t="shared" si="4"/>
        <v>Q1</v>
      </c>
      <c r="F186">
        <v>1</v>
      </c>
      <c r="G186" s="2">
        <v>0</v>
      </c>
      <c r="H186" s="2">
        <v>1</v>
      </c>
      <c r="I186">
        <v>23</v>
      </c>
      <c r="J186" t="b">
        <v>0</v>
      </c>
      <c r="K186">
        <v>6</v>
      </c>
      <c r="L186" t="str">
        <f t="shared" si="5"/>
        <v>Weekend</v>
      </c>
      <c r="M186" t="str" cm="1">
        <f t="array" ref="M186">_xlfn.IFS(I186&lt;6,"Night", I186&lt;12,"Morning", I186&lt;18,"Afternoon", TRUE,"Evening")</f>
        <v>Evening</v>
      </c>
      <c r="N186">
        <v>1</v>
      </c>
      <c r="O186">
        <v>0.1</v>
      </c>
    </row>
    <row r="187" spans="1:15" x14ac:dyDescent="0.3">
      <c r="A187">
        <v>186</v>
      </c>
      <c r="B187" s="1">
        <v>40552</v>
      </c>
      <c r="C187">
        <f>YEAR(dataset_1[[#This Row],[Date Day]])</f>
        <v>2011</v>
      </c>
      <c r="D187" t="str">
        <f>TEXT(dataset_1[[#This Row],[Date Day]],"MMM")</f>
        <v>Jan</v>
      </c>
      <c r="E187" t="str">
        <f t="shared" si="4"/>
        <v>Q1</v>
      </c>
      <c r="F187">
        <v>1</v>
      </c>
      <c r="G187" s="2">
        <v>0</v>
      </c>
      <c r="H187" s="2">
        <v>1</v>
      </c>
      <c r="I187">
        <v>0</v>
      </c>
      <c r="J187" t="b">
        <v>0</v>
      </c>
      <c r="K187">
        <v>0</v>
      </c>
      <c r="L187" t="str">
        <f t="shared" si="5"/>
        <v>Weekend</v>
      </c>
      <c r="M187" t="str" cm="1">
        <f t="array" ref="M187">_xlfn.IFS(I187&lt;6,"Night", I187&lt;12,"Morning", I187&lt;18,"Afternoon", TRUE,"Evening")</f>
        <v>Night</v>
      </c>
      <c r="N187">
        <v>1</v>
      </c>
      <c r="O187">
        <v>0.1</v>
      </c>
    </row>
    <row r="188" spans="1:15" x14ac:dyDescent="0.3">
      <c r="A188">
        <v>187</v>
      </c>
      <c r="B188" s="1">
        <v>40552</v>
      </c>
      <c r="C188">
        <f>YEAR(dataset_1[[#This Row],[Date Day]])</f>
        <v>2011</v>
      </c>
      <c r="D188" t="str">
        <f>TEXT(dataset_1[[#This Row],[Date Day]],"MMM")</f>
        <v>Jan</v>
      </c>
      <c r="E188" t="str">
        <f t="shared" si="4"/>
        <v>Q1</v>
      </c>
      <c r="F188">
        <v>1</v>
      </c>
      <c r="G188" s="2">
        <v>0</v>
      </c>
      <c r="H188" s="2">
        <v>1</v>
      </c>
      <c r="I188">
        <v>1</v>
      </c>
      <c r="J188" t="b">
        <v>0</v>
      </c>
      <c r="K188">
        <v>0</v>
      </c>
      <c r="L188" t="str">
        <f t="shared" si="5"/>
        <v>Weekend</v>
      </c>
      <c r="M188" t="str" cm="1">
        <f t="array" ref="M188">_xlfn.IFS(I188&lt;6,"Night", I188&lt;12,"Morning", I188&lt;18,"Afternoon", TRUE,"Evening")</f>
        <v>Night</v>
      </c>
      <c r="N188">
        <v>1</v>
      </c>
      <c r="O188">
        <v>0.1</v>
      </c>
    </row>
    <row r="189" spans="1:15" x14ac:dyDescent="0.3">
      <c r="A189">
        <v>188</v>
      </c>
      <c r="B189" s="1">
        <v>40552</v>
      </c>
      <c r="C189">
        <f>YEAR(dataset_1[[#This Row],[Date Day]])</f>
        <v>2011</v>
      </c>
      <c r="D189" t="str">
        <f>TEXT(dataset_1[[#This Row],[Date Day]],"MMM")</f>
        <v>Jan</v>
      </c>
      <c r="E189" t="str">
        <f t="shared" si="4"/>
        <v>Q1</v>
      </c>
      <c r="F189">
        <v>1</v>
      </c>
      <c r="G189" s="2">
        <v>0</v>
      </c>
      <c r="H189" s="2">
        <v>1</v>
      </c>
      <c r="I189">
        <v>2</v>
      </c>
      <c r="J189" t="b">
        <v>0</v>
      </c>
      <c r="K189">
        <v>0</v>
      </c>
      <c r="L189" t="str">
        <f t="shared" si="5"/>
        <v>Weekend</v>
      </c>
      <c r="M189" t="str" cm="1">
        <f t="array" ref="M189">_xlfn.IFS(I189&lt;6,"Night", I189&lt;12,"Morning", I189&lt;18,"Afternoon", TRUE,"Evening")</f>
        <v>Night</v>
      </c>
      <c r="N189">
        <v>1</v>
      </c>
      <c r="O189">
        <v>0.1</v>
      </c>
    </row>
    <row r="190" spans="1:15" x14ac:dyDescent="0.3">
      <c r="A190">
        <v>189</v>
      </c>
      <c r="B190" s="1">
        <v>40552</v>
      </c>
      <c r="C190">
        <f>YEAR(dataset_1[[#This Row],[Date Day]])</f>
        <v>2011</v>
      </c>
      <c r="D190" t="str">
        <f>TEXT(dataset_1[[#This Row],[Date Day]],"MMM")</f>
        <v>Jan</v>
      </c>
      <c r="E190" t="str">
        <f t="shared" si="4"/>
        <v>Q1</v>
      </c>
      <c r="F190">
        <v>1</v>
      </c>
      <c r="G190" s="2">
        <v>0</v>
      </c>
      <c r="H190" s="2">
        <v>1</v>
      </c>
      <c r="I190">
        <v>3</v>
      </c>
      <c r="J190" t="b">
        <v>0</v>
      </c>
      <c r="K190">
        <v>0</v>
      </c>
      <c r="L190" t="str">
        <f t="shared" si="5"/>
        <v>Weekend</v>
      </c>
      <c r="M190" t="str" cm="1">
        <f t="array" ref="M190">_xlfn.IFS(I190&lt;6,"Night", I190&lt;12,"Morning", I190&lt;18,"Afternoon", TRUE,"Evening")</f>
        <v>Night</v>
      </c>
      <c r="N190">
        <v>1</v>
      </c>
      <c r="O190">
        <v>0.1</v>
      </c>
    </row>
    <row r="191" spans="1:15" x14ac:dyDescent="0.3">
      <c r="A191">
        <v>190</v>
      </c>
      <c r="B191" s="1">
        <v>40552</v>
      </c>
      <c r="C191">
        <f>YEAR(dataset_1[[#This Row],[Date Day]])</f>
        <v>2011</v>
      </c>
      <c r="D191" t="str">
        <f>TEXT(dataset_1[[#This Row],[Date Day]],"MMM")</f>
        <v>Jan</v>
      </c>
      <c r="E191" t="str">
        <f t="shared" si="4"/>
        <v>Q1</v>
      </c>
      <c r="F191">
        <v>1</v>
      </c>
      <c r="G191" s="2">
        <v>0</v>
      </c>
      <c r="H191" s="2">
        <v>1</v>
      </c>
      <c r="I191">
        <v>4</v>
      </c>
      <c r="J191" t="b">
        <v>0</v>
      </c>
      <c r="K191">
        <v>0</v>
      </c>
      <c r="L191" t="str">
        <f t="shared" si="5"/>
        <v>Weekend</v>
      </c>
      <c r="M191" t="str" cm="1">
        <f t="array" ref="M191">_xlfn.IFS(I191&lt;6,"Night", I191&lt;12,"Morning", I191&lt;18,"Afternoon", TRUE,"Evening")</f>
        <v>Night</v>
      </c>
      <c r="N191">
        <v>1</v>
      </c>
      <c r="O191">
        <v>0.08</v>
      </c>
    </row>
    <row r="192" spans="1:15" x14ac:dyDescent="0.3">
      <c r="A192">
        <v>191</v>
      </c>
      <c r="B192" s="1">
        <v>40552</v>
      </c>
      <c r="C192">
        <f>YEAR(dataset_1[[#This Row],[Date Day]])</f>
        <v>2011</v>
      </c>
      <c r="D192" t="str">
        <f>TEXT(dataset_1[[#This Row],[Date Day]],"MMM")</f>
        <v>Jan</v>
      </c>
      <c r="E192" t="str">
        <f t="shared" si="4"/>
        <v>Q1</v>
      </c>
      <c r="F192">
        <v>1</v>
      </c>
      <c r="G192" s="2">
        <v>0</v>
      </c>
      <c r="H192" s="2">
        <v>1</v>
      </c>
      <c r="I192">
        <v>5</v>
      </c>
      <c r="J192" t="b">
        <v>0</v>
      </c>
      <c r="K192">
        <v>0</v>
      </c>
      <c r="L192" t="str">
        <f t="shared" si="5"/>
        <v>Weekend</v>
      </c>
      <c r="M192" t="str" cm="1">
        <f t="array" ref="M192">_xlfn.IFS(I192&lt;6,"Night", I192&lt;12,"Morning", I192&lt;18,"Afternoon", TRUE,"Evening")</f>
        <v>Night</v>
      </c>
      <c r="N192">
        <v>1</v>
      </c>
      <c r="O192">
        <v>0.08</v>
      </c>
    </row>
    <row r="193" spans="1:15" x14ac:dyDescent="0.3">
      <c r="A193">
        <v>192</v>
      </c>
      <c r="B193" s="1">
        <v>40552</v>
      </c>
      <c r="C193">
        <f>YEAR(dataset_1[[#This Row],[Date Day]])</f>
        <v>2011</v>
      </c>
      <c r="D193" t="str">
        <f>TEXT(dataset_1[[#This Row],[Date Day]],"MMM")</f>
        <v>Jan</v>
      </c>
      <c r="E193" t="str">
        <f t="shared" si="4"/>
        <v>Q1</v>
      </c>
      <c r="F193">
        <v>1</v>
      </c>
      <c r="G193" s="2">
        <v>0</v>
      </c>
      <c r="H193" s="2">
        <v>1</v>
      </c>
      <c r="I193">
        <v>6</v>
      </c>
      <c r="J193" t="b">
        <v>0</v>
      </c>
      <c r="K193">
        <v>0</v>
      </c>
      <c r="L193" t="str">
        <f t="shared" si="5"/>
        <v>Weekend</v>
      </c>
      <c r="M193" t="str" cm="1">
        <f t="array" ref="M193">_xlfn.IFS(I193&lt;6,"Night", I193&lt;12,"Morning", I193&lt;18,"Afternoon", TRUE,"Evening")</f>
        <v>Morning</v>
      </c>
      <c r="N193">
        <v>1</v>
      </c>
      <c r="O193">
        <v>0.1</v>
      </c>
    </row>
    <row r="194" spans="1:15" x14ac:dyDescent="0.3">
      <c r="A194">
        <v>193</v>
      </c>
      <c r="B194" s="1">
        <v>40552</v>
      </c>
      <c r="C194">
        <f>YEAR(dataset_1[[#This Row],[Date Day]])</f>
        <v>2011</v>
      </c>
      <c r="D194" t="str">
        <f>TEXT(dataset_1[[#This Row],[Date Day]],"MMM")</f>
        <v>Jan</v>
      </c>
      <c r="E194" t="str">
        <f t="shared" ref="E194:E257" si="6">"Q" &amp; INT((MONTH(B194)-1)/3)+1</f>
        <v>Q1</v>
      </c>
      <c r="F194">
        <v>1</v>
      </c>
      <c r="G194" s="2">
        <v>0</v>
      </c>
      <c r="H194" s="2">
        <v>1</v>
      </c>
      <c r="I194">
        <v>7</v>
      </c>
      <c r="J194" t="b">
        <v>0</v>
      </c>
      <c r="K194">
        <v>0</v>
      </c>
      <c r="L194" t="str">
        <f t="shared" ref="L194:L257" si="7">IF(OR(K194=0,K194=6),"Weekend","Weekday")</f>
        <v>Weekend</v>
      </c>
      <c r="M194" t="str" cm="1">
        <f t="array" ref="M194">_xlfn.IFS(I194&lt;6,"Night", I194&lt;12,"Morning", I194&lt;18,"Afternoon", TRUE,"Evening")</f>
        <v>Morning</v>
      </c>
      <c r="N194">
        <v>1</v>
      </c>
      <c r="O194">
        <v>0.08</v>
      </c>
    </row>
    <row r="195" spans="1:15" x14ac:dyDescent="0.3">
      <c r="A195">
        <v>194</v>
      </c>
      <c r="B195" s="1">
        <v>40552</v>
      </c>
      <c r="C195">
        <f>YEAR(dataset_1[[#This Row],[Date Day]])</f>
        <v>2011</v>
      </c>
      <c r="D195" t="str">
        <f>TEXT(dataset_1[[#This Row],[Date Day]],"MMM")</f>
        <v>Jan</v>
      </c>
      <c r="E195" t="str">
        <f t="shared" si="6"/>
        <v>Q1</v>
      </c>
      <c r="F195">
        <v>1</v>
      </c>
      <c r="G195" s="2">
        <v>0</v>
      </c>
      <c r="H195" s="2">
        <v>1</v>
      </c>
      <c r="I195">
        <v>8</v>
      </c>
      <c r="J195" t="b">
        <v>0</v>
      </c>
      <c r="K195">
        <v>0</v>
      </c>
      <c r="L195" t="str">
        <f t="shared" si="7"/>
        <v>Weekend</v>
      </c>
      <c r="M195" t="str" cm="1">
        <f t="array" ref="M195">_xlfn.IFS(I195&lt;6,"Night", I195&lt;12,"Morning", I195&lt;18,"Afternoon", TRUE,"Evening")</f>
        <v>Morning</v>
      </c>
      <c r="N195">
        <v>1</v>
      </c>
      <c r="O195">
        <v>0.1</v>
      </c>
    </row>
    <row r="196" spans="1:15" x14ac:dyDescent="0.3">
      <c r="A196">
        <v>195</v>
      </c>
      <c r="B196" s="1">
        <v>40552</v>
      </c>
      <c r="C196">
        <f>YEAR(dataset_1[[#This Row],[Date Day]])</f>
        <v>2011</v>
      </c>
      <c r="D196" t="str">
        <f>TEXT(dataset_1[[#This Row],[Date Day]],"MMM")</f>
        <v>Jan</v>
      </c>
      <c r="E196" t="str">
        <f t="shared" si="6"/>
        <v>Q1</v>
      </c>
      <c r="F196">
        <v>1</v>
      </c>
      <c r="G196" s="2">
        <v>0</v>
      </c>
      <c r="H196" s="2">
        <v>1</v>
      </c>
      <c r="I196">
        <v>9</v>
      </c>
      <c r="J196" t="b">
        <v>0</v>
      </c>
      <c r="K196">
        <v>0</v>
      </c>
      <c r="L196" t="str">
        <f t="shared" si="7"/>
        <v>Weekend</v>
      </c>
      <c r="M196" t="str" cm="1">
        <f t="array" ref="M196">_xlfn.IFS(I196&lt;6,"Night", I196&lt;12,"Morning", I196&lt;18,"Afternoon", TRUE,"Evening")</f>
        <v>Morning</v>
      </c>
      <c r="N196">
        <v>1</v>
      </c>
      <c r="O196">
        <v>0.12</v>
      </c>
    </row>
    <row r="197" spans="1:15" x14ac:dyDescent="0.3">
      <c r="A197">
        <v>196</v>
      </c>
      <c r="B197" s="1">
        <v>40552</v>
      </c>
      <c r="C197">
        <f>YEAR(dataset_1[[#This Row],[Date Day]])</f>
        <v>2011</v>
      </c>
      <c r="D197" t="str">
        <f>TEXT(dataset_1[[#This Row],[Date Day]],"MMM")</f>
        <v>Jan</v>
      </c>
      <c r="E197" t="str">
        <f t="shared" si="6"/>
        <v>Q1</v>
      </c>
      <c r="F197">
        <v>1</v>
      </c>
      <c r="G197" s="2">
        <v>0</v>
      </c>
      <c r="H197" s="2">
        <v>1</v>
      </c>
      <c r="I197">
        <v>10</v>
      </c>
      <c r="J197" t="b">
        <v>0</v>
      </c>
      <c r="K197">
        <v>0</v>
      </c>
      <c r="L197" t="str">
        <f t="shared" si="7"/>
        <v>Weekend</v>
      </c>
      <c r="M197" t="str" cm="1">
        <f t="array" ref="M197">_xlfn.IFS(I197&lt;6,"Night", I197&lt;12,"Morning", I197&lt;18,"Afternoon", TRUE,"Evening")</f>
        <v>Morning</v>
      </c>
      <c r="N197">
        <v>1</v>
      </c>
      <c r="O197">
        <v>0.14000000000000001</v>
      </c>
    </row>
    <row r="198" spans="1:15" x14ac:dyDescent="0.3">
      <c r="A198">
        <v>197</v>
      </c>
      <c r="B198" s="1">
        <v>40552</v>
      </c>
      <c r="C198">
        <f>YEAR(dataset_1[[#This Row],[Date Day]])</f>
        <v>2011</v>
      </c>
      <c r="D198" t="str">
        <f>TEXT(dataset_1[[#This Row],[Date Day]],"MMM")</f>
        <v>Jan</v>
      </c>
      <c r="E198" t="str">
        <f t="shared" si="6"/>
        <v>Q1</v>
      </c>
      <c r="F198">
        <v>1</v>
      </c>
      <c r="G198" s="2">
        <v>0</v>
      </c>
      <c r="H198" s="2">
        <v>1</v>
      </c>
      <c r="I198">
        <v>11</v>
      </c>
      <c r="J198" t="b">
        <v>0</v>
      </c>
      <c r="K198">
        <v>0</v>
      </c>
      <c r="L198" t="str">
        <f t="shared" si="7"/>
        <v>Weekend</v>
      </c>
      <c r="M198" t="str" cm="1">
        <f t="array" ref="M198">_xlfn.IFS(I198&lt;6,"Night", I198&lt;12,"Morning", I198&lt;18,"Afternoon", TRUE,"Evening")</f>
        <v>Morning</v>
      </c>
      <c r="N198">
        <v>1</v>
      </c>
      <c r="O198">
        <v>0.16</v>
      </c>
    </row>
    <row r="199" spans="1:15" x14ac:dyDescent="0.3">
      <c r="A199">
        <v>198</v>
      </c>
      <c r="B199" s="1">
        <v>40552</v>
      </c>
      <c r="C199">
        <f>YEAR(dataset_1[[#This Row],[Date Day]])</f>
        <v>2011</v>
      </c>
      <c r="D199" t="str">
        <f>TEXT(dataset_1[[#This Row],[Date Day]],"MMM")</f>
        <v>Jan</v>
      </c>
      <c r="E199" t="str">
        <f t="shared" si="6"/>
        <v>Q1</v>
      </c>
      <c r="F199">
        <v>1</v>
      </c>
      <c r="G199" s="2">
        <v>0</v>
      </c>
      <c r="H199" s="2">
        <v>1</v>
      </c>
      <c r="I199">
        <v>12</v>
      </c>
      <c r="J199" t="b">
        <v>0</v>
      </c>
      <c r="K199">
        <v>0</v>
      </c>
      <c r="L199" t="str">
        <f t="shared" si="7"/>
        <v>Weekend</v>
      </c>
      <c r="M199" t="str" cm="1">
        <f t="array" ref="M199">_xlfn.IFS(I199&lt;6,"Night", I199&lt;12,"Morning", I199&lt;18,"Afternoon", TRUE,"Evening")</f>
        <v>Afternoon</v>
      </c>
      <c r="N199">
        <v>1</v>
      </c>
      <c r="O199">
        <v>0.18</v>
      </c>
    </row>
    <row r="200" spans="1:15" x14ac:dyDescent="0.3">
      <c r="A200">
        <v>199</v>
      </c>
      <c r="B200" s="1">
        <v>40552</v>
      </c>
      <c r="C200">
        <f>YEAR(dataset_1[[#This Row],[Date Day]])</f>
        <v>2011</v>
      </c>
      <c r="D200" t="str">
        <f>TEXT(dataset_1[[#This Row],[Date Day]],"MMM")</f>
        <v>Jan</v>
      </c>
      <c r="E200" t="str">
        <f t="shared" si="6"/>
        <v>Q1</v>
      </c>
      <c r="F200">
        <v>1</v>
      </c>
      <c r="G200" s="2">
        <v>0</v>
      </c>
      <c r="H200" s="2">
        <v>1</v>
      </c>
      <c r="I200">
        <v>13</v>
      </c>
      <c r="J200" t="b">
        <v>0</v>
      </c>
      <c r="K200">
        <v>0</v>
      </c>
      <c r="L200" t="str">
        <f t="shared" si="7"/>
        <v>Weekend</v>
      </c>
      <c r="M200" t="str" cm="1">
        <f t="array" ref="M200">_xlfn.IFS(I200&lt;6,"Night", I200&lt;12,"Morning", I200&lt;18,"Afternoon", TRUE,"Evening")</f>
        <v>Afternoon</v>
      </c>
      <c r="N200">
        <v>1</v>
      </c>
      <c r="O200">
        <v>0.2</v>
      </c>
    </row>
    <row r="201" spans="1:15" x14ac:dyDescent="0.3">
      <c r="A201">
        <v>200</v>
      </c>
      <c r="B201" s="1">
        <v>40552</v>
      </c>
      <c r="C201">
        <f>YEAR(dataset_1[[#This Row],[Date Day]])</f>
        <v>2011</v>
      </c>
      <c r="D201" t="str">
        <f>TEXT(dataset_1[[#This Row],[Date Day]],"MMM")</f>
        <v>Jan</v>
      </c>
      <c r="E201" t="str">
        <f t="shared" si="6"/>
        <v>Q1</v>
      </c>
      <c r="F201">
        <v>1</v>
      </c>
      <c r="G201" s="2">
        <v>0</v>
      </c>
      <c r="H201" s="2">
        <v>1</v>
      </c>
      <c r="I201">
        <v>14</v>
      </c>
      <c r="J201" t="b">
        <v>0</v>
      </c>
      <c r="K201">
        <v>0</v>
      </c>
      <c r="L201" t="str">
        <f t="shared" si="7"/>
        <v>Weekend</v>
      </c>
      <c r="M201" t="str" cm="1">
        <f t="array" ref="M201">_xlfn.IFS(I201&lt;6,"Night", I201&lt;12,"Morning", I201&lt;18,"Afternoon", TRUE,"Evening")</f>
        <v>Afternoon</v>
      </c>
      <c r="N201">
        <v>1</v>
      </c>
      <c r="O201">
        <v>0.22</v>
      </c>
    </row>
    <row r="202" spans="1:15" x14ac:dyDescent="0.3">
      <c r="A202">
        <v>201</v>
      </c>
      <c r="B202" s="1">
        <v>40552</v>
      </c>
      <c r="C202">
        <f>YEAR(dataset_1[[#This Row],[Date Day]])</f>
        <v>2011</v>
      </c>
      <c r="D202" t="str">
        <f>TEXT(dataset_1[[#This Row],[Date Day]],"MMM")</f>
        <v>Jan</v>
      </c>
      <c r="E202" t="str">
        <f t="shared" si="6"/>
        <v>Q1</v>
      </c>
      <c r="F202">
        <v>1</v>
      </c>
      <c r="G202" s="2">
        <v>0</v>
      </c>
      <c r="H202" s="2">
        <v>1</v>
      </c>
      <c r="I202">
        <v>15</v>
      </c>
      <c r="J202" t="b">
        <v>0</v>
      </c>
      <c r="K202">
        <v>0</v>
      </c>
      <c r="L202" t="str">
        <f t="shared" si="7"/>
        <v>Weekend</v>
      </c>
      <c r="M202" t="str" cm="1">
        <f t="array" ref="M202">_xlfn.IFS(I202&lt;6,"Night", I202&lt;12,"Morning", I202&lt;18,"Afternoon", TRUE,"Evening")</f>
        <v>Afternoon</v>
      </c>
      <c r="N202">
        <v>1</v>
      </c>
      <c r="O202">
        <v>0.22</v>
      </c>
    </row>
    <row r="203" spans="1:15" x14ac:dyDescent="0.3">
      <c r="A203">
        <v>202</v>
      </c>
      <c r="B203" s="1">
        <v>40552</v>
      </c>
      <c r="C203">
        <f>YEAR(dataset_1[[#This Row],[Date Day]])</f>
        <v>2011</v>
      </c>
      <c r="D203" t="str">
        <f>TEXT(dataset_1[[#This Row],[Date Day]],"MMM")</f>
        <v>Jan</v>
      </c>
      <c r="E203" t="str">
        <f t="shared" si="6"/>
        <v>Q1</v>
      </c>
      <c r="F203">
        <v>1</v>
      </c>
      <c r="G203" s="2">
        <v>0</v>
      </c>
      <c r="H203" s="2">
        <v>1</v>
      </c>
      <c r="I203">
        <v>16</v>
      </c>
      <c r="J203" t="b">
        <v>0</v>
      </c>
      <c r="K203">
        <v>0</v>
      </c>
      <c r="L203" t="str">
        <f t="shared" si="7"/>
        <v>Weekend</v>
      </c>
      <c r="M203" t="str" cm="1">
        <f t="array" ref="M203">_xlfn.IFS(I203&lt;6,"Night", I203&lt;12,"Morning", I203&lt;18,"Afternoon", TRUE,"Evening")</f>
        <v>Afternoon</v>
      </c>
      <c r="N203">
        <v>1</v>
      </c>
      <c r="O203">
        <v>0.2</v>
      </c>
    </row>
    <row r="204" spans="1:15" x14ac:dyDescent="0.3">
      <c r="A204">
        <v>203</v>
      </c>
      <c r="B204" s="1">
        <v>40552</v>
      </c>
      <c r="C204">
        <f>YEAR(dataset_1[[#This Row],[Date Day]])</f>
        <v>2011</v>
      </c>
      <c r="D204" t="str">
        <f>TEXT(dataset_1[[#This Row],[Date Day]],"MMM")</f>
        <v>Jan</v>
      </c>
      <c r="E204" t="str">
        <f t="shared" si="6"/>
        <v>Q1</v>
      </c>
      <c r="F204">
        <v>1</v>
      </c>
      <c r="G204" s="2">
        <v>0</v>
      </c>
      <c r="H204" s="2">
        <v>1</v>
      </c>
      <c r="I204">
        <v>17</v>
      </c>
      <c r="J204" t="b">
        <v>0</v>
      </c>
      <c r="K204">
        <v>0</v>
      </c>
      <c r="L204" t="str">
        <f t="shared" si="7"/>
        <v>Weekend</v>
      </c>
      <c r="M204" t="str" cm="1">
        <f t="array" ref="M204">_xlfn.IFS(I204&lt;6,"Night", I204&lt;12,"Morning", I204&lt;18,"Afternoon", TRUE,"Evening")</f>
        <v>Afternoon</v>
      </c>
      <c r="N204">
        <v>1</v>
      </c>
      <c r="O204">
        <v>0.18</v>
      </c>
    </row>
    <row r="205" spans="1:15" x14ac:dyDescent="0.3">
      <c r="A205">
        <v>204</v>
      </c>
      <c r="B205" s="1">
        <v>40552</v>
      </c>
      <c r="C205">
        <f>YEAR(dataset_1[[#This Row],[Date Day]])</f>
        <v>2011</v>
      </c>
      <c r="D205" t="str">
        <f>TEXT(dataset_1[[#This Row],[Date Day]],"MMM")</f>
        <v>Jan</v>
      </c>
      <c r="E205" t="str">
        <f t="shared" si="6"/>
        <v>Q1</v>
      </c>
      <c r="F205">
        <v>1</v>
      </c>
      <c r="G205" s="2">
        <v>0</v>
      </c>
      <c r="H205" s="2">
        <v>1</v>
      </c>
      <c r="I205">
        <v>18</v>
      </c>
      <c r="J205" t="b">
        <v>0</v>
      </c>
      <c r="K205">
        <v>0</v>
      </c>
      <c r="L205" t="str">
        <f t="shared" si="7"/>
        <v>Weekend</v>
      </c>
      <c r="M205" t="str" cm="1">
        <f t="array" ref="M205">_xlfn.IFS(I205&lt;6,"Night", I205&lt;12,"Morning", I205&lt;18,"Afternoon", TRUE,"Evening")</f>
        <v>Evening</v>
      </c>
      <c r="N205">
        <v>1</v>
      </c>
      <c r="O205">
        <v>0.16</v>
      </c>
    </row>
    <row r="206" spans="1:15" x14ac:dyDescent="0.3">
      <c r="A206">
        <v>205</v>
      </c>
      <c r="B206" s="1">
        <v>40552</v>
      </c>
      <c r="C206">
        <f>YEAR(dataset_1[[#This Row],[Date Day]])</f>
        <v>2011</v>
      </c>
      <c r="D206" t="str">
        <f>TEXT(dataset_1[[#This Row],[Date Day]],"MMM")</f>
        <v>Jan</v>
      </c>
      <c r="E206" t="str">
        <f t="shared" si="6"/>
        <v>Q1</v>
      </c>
      <c r="F206">
        <v>1</v>
      </c>
      <c r="G206" s="2">
        <v>0</v>
      </c>
      <c r="H206" s="2">
        <v>1</v>
      </c>
      <c r="I206">
        <v>19</v>
      </c>
      <c r="J206" t="b">
        <v>0</v>
      </c>
      <c r="K206">
        <v>0</v>
      </c>
      <c r="L206" t="str">
        <f t="shared" si="7"/>
        <v>Weekend</v>
      </c>
      <c r="M206" t="str" cm="1">
        <f t="array" ref="M206">_xlfn.IFS(I206&lt;6,"Night", I206&lt;12,"Morning", I206&lt;18,"Afternoon", TRUE,"Evening")</f>
        <v>Evening</v>
      </c>
      <c r="N206">
        <v>1</v>
      </c>
      <c r="O206">
        <v>0.16</v>
      </c>
    </row>
    <row r="207" spans="1:15" x14ac:dyDescent="0.3">
      <c r="A207">
        <v>206</v>
      </c>
      <c r="B207" s="1">
        <v>40552</v>
      </c>
      <c r="C207">
        <f>YEAR(dataset_1[[#This Row],[Date Day]])</f>
        <v>2011</v>
      </c>
      <c r="D207" t="str">
        <f>TEXT(dataset_1[[#This Row],[Date Day]],"MMM")</f>
        <v>Jan</v>
      </c>
      <c r="E207" t="str">
        <f t="shared" si="6"/>
        <v>Q1</v>
      </c>
      <c r="F207">
        <v>1</v>
      </c>
      <c r="G207" s="2">
        <v>0</v>
      </c>
      <c r="H207" s="2">
        <v>1</v>
      </c>
      <c r="I207">
        <v>20</v>
      </c>
      <c r="J207" t="b">
        <v>0</v>
      </c>
      <c r="K207">
        <v>0</v>
      </c>
      <c r="L207" t="str">
        <f t="shared" si="7"/>
        <v>Weekend</v>
      </c>
      <c r="M207" t="str" cm="1">
        <f t="array" ref="M207">_xlfn.IFS(I207&lt;6,"Night", I207&lt;12,"Morning", I207&lt;18,"Afternoon", TRUE,"Evening")</f>
        <v>Evening</v>
      </c>
      <c r="N207">
        <v>1</v>
      </c>
      <c r="O207">
        <v>0.14000000000000001</v>
      </c>
    </row>
    <row r="208" spans="1:15" x14ac:dyDescent="0.3">
      <c r="A208">
        <v>207</v>
      </c>
      <c r="B208" s="1">
        <v>40552</v>
      </c>
      <c r="C208">
        <f>YEAR(dataset_1[[#This Row],[Date Day]])</f>
        <v>2011</v>
      </c>
      <c r="D208" t="str">
        <f>TEXT(dataset_1[[#This Row],[Date Day]],"MMM")</f>
        <v>Jan</v>
      </c>
      <c r="E208" t="str">
        <f t="shared" si="6"/>
        <v>Q1</v>
      </c>
      <c r="F208">
        <v>1</v>
      </c>
      <c r="G208" s="2">
        <v>0</v>
      </c>
      <c r="H208" s="2">
        <v>1</v>
      </c>
      <c r="I208">
        <v>21</v>
      </c>
      <c r="J208" t="b">
        <v>0</v>
      </c>
      <c r="K208">
        <v>0</v>
      </c>
      <c r="L208" t="str">
        <f t="shared" si="7"/>
        <v>Weekend</v>
      </c>
      <c r="M208" t="str" cm="1">
        <f t="array" ref="M208">_xlfn.IFS(I208&lt;6,"Night", I208&lt;12,"Morning", I208&lt;18,"Afternoon", TRUE,"Evening")</f>
        <v>Evening</v>
      </c>
      <c r="N208">
        <v>1</v>
      </c>
      <c r="O208">
        <v>0.14000000000000001</v>
      </c>
    </row>
    <row r="209" spans="1:15" x14ac:dyDescent="0.3">
      <c r="A209">
        <v>208</v>
      </c>
      <c r="B209" s="1">
        <v>40552</v>
      </c>
      <c r="C209">
        <f>YEAR(dataset_1[[#This Row],[Date Day]])</f>
        <v>2011</v>
      </c>
      <c r="D209" t="str">
        <f>TEXT(dataset_1[[#This Row],[Date Day]],"MMM")</f>
        <v>Jan</v>
      </c>
      <c r="E209" t="str">
        <f t="shared" si="6"/>
        <v>Q1</v>
      </c>
      <c r="F209">
        <v>1</v>
      </c>
      <c r="G209" s="2">
        <v>0</v>
      </c>
      <c r="H209" s="2">
        <v>1</v>
      </c>
      <c r="I209">
        <v>22</v>
      </c>
      <c r="J209" t="b">
        <v>0</v>
      </c>
      <c r="K209">
        <v>0</v>
      </c>
      <c r="L209" t="str">
        <f t="shared" si="7"/>
        <v>Weekend</v>
      </c>
      <c r="M209" t="str" cm="1">
        <f t="array" ref="M209">_xlfn.IFS(I209&lt;6,"Night", I209&lt;12,"Morning", I209&lt;18,"Afternoon", TRUE,"Evening")</f>
        <v>Evening</v>
      </c>
      <c r="N209">
        <v>1</v>
      </c>
      <c r="O209">
        <v>0.14000000000000001</v>
      </c>
    </row>
    <row r="210" spans="1:15" x14ac:dyDescent="0.3">
      <c r="A210">
        <v>209</v>
      </c>
      <c r="B210" s="1">
        <v>40552</v>
      </c>
      <c r="C210">
        <f>YEAR(dataset_1[[#This Row],[Date Day]])</f>
        <v>2011</v>
      </c>
      <c r="D210" t="str">
        <f>TEXT(dataset_1[[#This Row],[Date Day]],"MMM")</f>
        <v>Jan</v>
      </c>
      <c r="E210" t="str">
        <f t="shared" si="6"/>
        <v>Q1</v>
      </c>
      <c r="F210">
        <v>1</v>
      </c>
      <c r="G210" s="2">
        <v>0</v>
      </c>
      <c r="H210" s="2">
        <v>1</v>
      </c>
      <c r="I210">
        <v>23</v>
      </c>
      <c r="J210" t="b">
        <v>0</v>
      </c>
      <c r="K210">
        <v>0</v>
      </c>
      <c r="L210" t="str">
        <f t="shared" si="7"/>
        <v>Weekend</v>
      </c>
      <c r="M210" t="str" cm="1">
        <f t="array" ref="M210">_xlfn.IFS(I210&lt;6,"Night", I210&lt;12,"Morning", I210&lt;18,"Afternoon", TRUE,"Evening")</f>
        <v>Evening</v>
      </c>
      <c r="N210">
        <v>1</v>
      </c>
      <c r="O210">
        <v>0.12</v>
      </c>
    </row>
    <row r="211" spans="1:15" x14ac:dyDescent="0.3">
      <c r="A211">
        <v>210</v>
      </c>
      <c r="B211" s="1">
        <v>40553</v>
      </c>
      <c r="C211">
        <f>YEAR(dataset_1[[#This Row],[Date Day]])</f>
        <v>2011</v>
      </c>
      <c r="D211" t="str">
        <f>TEXT(dataset_1[[#This Row],[Date Day]],"MMM")</f>
        <v>Jan</v>
      </c>
      <c r="E211" t="str">
        <f t="shared" si="6"/>
        <v>Q1</v>
      </c>
      <c r="F211">
        <v>1</v>
      </c>
      <c r="G211" s="2">
        <v>0</v>
      </c>
      <c r="H211" s="2">
        <v>1</v>
      </c>
      <c r="I211">
        <v>0</v>
      </c>
      <c r="J211" t="b">
        <v>0</v>
      </c>
      <c r="K211">
        <v>1</v>
      </c>
      <c r="L211" t="str">
        <f t="shared" si="7"/>
        <v>Weekday</v>
      </c>
      <c r="M211" t="str" cm="1">
        <f t="array" ref="M211">_xlfn.IFS(I211&lt;6,"Night", I211&lt;12,"Morning", I211&lt;18,"Afternoon", TRUE,"Evening")</f>
        <v>Night</v>
      </c>
      <c r="N211">
        <v>1</v>
      </c>
      <c r="O211">
        <v>0.12</v>
      </c>
    </row>
    <row r="212" spans="1:15" x14ac:dyDescent="0.3">
      <c r="A212">
        <v>211</v>
      </c>
      <c r="B212" s="1">
        <v>40553</v>
      </c>
      <c r="C212">
        <f>YEAR(dataset_1[[#This Row],[Date Day]])</f>
        <v>2011</v>
      </c>
      <c r="D212" t="str">
        <f>TEXT(dataset_1[[#This Row],[Date Day]],"MMM")</f>
        <v>Jan</v>
      </c>
      <c r="E212" t="str">
        <f t="shared" si="6"/>
        <v>Q1</v>
      </c>
      <c r="F212">
        <v>1</v>
      </c>
      <c r="G212" s="2">
        <v>0</v>
      </c>
      <c r="H212" s="2">
        <v>1</v>
      </c>
      <c r="I212">
        <v>1</v>
      </c>
      <c r="J212" t="b">
        <v>0</v>
      </c>
      <c r="K212">
        <v>1</v>
      </c>
      <c r="L212" t="str">
        <f t="shared" si="7"/>
        <v>Weekday</v>
      </c>
      <c r="M212" t="str" cm="1">
        <f t="array" ref="M212">_xlfn.IFS(I212&lt;6,"Night", I212&lt;12,"Morning", I212&lt;18,"Afternoon", TRUE,"Evening")</f>
        <v>Night</v>
      </c>
      <c r="N212">
        <v>1</v>
      </c>
      <c r="O212">
        <v>0.12</v>
      </c>
    </row>
    <row r="213" spans="1:15" x14ac:dyDescent="0.3">
      <c r="A213">
        <v>212</v>
      </c>
      <c r="B213" s="1">
        <v>40553</v>
      </c>
      <c r="C213">
        <f>YEAR(dataset_1[[#This Row],[Date Day]])</f>
        <v>2011</v>
      </c>
      <c r="D213" t="str">
        <f>TEXT(dataset_1[[#This Row],[Date Day]],"MMM")</f>
        <v>Jan</v>
      </c>
      <c r="E213" t="str">
        <f t="shared" si="6"/>
        <v>Q1</v>
      </c>
      <c r="F213">
        <v>1</v>
      </c>
      <c r="G213" s="2">
        <v>0</v>
      </c>
      <c r="H213" s="2">
        <v>1</v>
      </c>
      <c r="I213">
        <v>2</v>
      </c>
      <c r="J213" t="b">
        <v>0</v>
      </c>
      <c r="K213">
        <v>1</v>
      </c>
      <c r="L213" t="str">
        <f t="shared" si="7"/>
        <v>Weekday</v>
      </c>
      <c r="M213" t="str" cm="1">
        <f t="array" ref="M213">_xlfn.IFS(I213&lt;6,"Night", I213&lt;12,"Morning", I213&lt;18,"Afternoon", TRUE,"Evening")</f>
        <v>Night</v>
      </c>
      <c r="N213">
        <v>1</v>
      </c>
      <c r="O213">
        <v>0.12</v>
      </c>
    </row>
    <row r="214" spans="1:15" x14ac:dyDescent="0.3">
      <c r="A214">
        <v>213</v>
      </c>
      <c r="B214" s="1">
        <v>40553</v>
      </c>
      <c r="C214">
        <f>YEAR(dataset_1[[#This Row],[Date Day]])</f>
        <v>2011</v>
      </c>
      <c r="D214" t="str">
        <f>TEXT(dataset_1[[#This Row],[Date Day]],"MMM")</f>
        <v>Jan</v>
      </c>
      <c r="E214" t="str">
        <f t="shared" si="6"/>
        <v>Q1</v>
      </c>
      <c r="F214">
        <v>1</v>
      </c>
      <c r="G214" s="2">
        <v>0</v>
      </c>
      <c r="H214" s="2">
        <v>1</v>
      </c>
      <c r="I214">
        <v>3</v>
      </c>
      <c r="J214" t="b">
        <v>0</v>
      </c>
      <c r="K214">
        <v>1</v>
      </c>
      <c r="L214" t="str">
        <f t="shared" si="7"/>
        <v>Weekday</v>
      </c>
      <c r="M214" t="str" cm="1">
        <f t="array" ref="M214">_xlfn.IFS(I214&lt;6,"Night", I214&lt;12,"Morning", I214&lt;18,"Afternoon", TRUE,"Evening")</f>
        <v>Night</v>
      </c>
      <c r="N214">
        <v>1</v>
      </c>
      <c r="O214">
        <v>0.12</v>
      </c>
    </row>
    <row r="215" spans="1:15" x14ac:dyDescent="0.3">
      <c r="A215">
        <v>214</v>
      </c>
      <c r="B215" s="1">
        <v>40553</v>
      </c>
      <c r="C215">
        <f>YEAR(dataset_1[[#This Row],[Date Day]])</f>
        <v>2011</v>
      </c>
      <c r="D215" t="str">
        <f>TEXT(dataset_1[[#This Row],[Date Day]],"MMM")</f>
        <v>Jan</v>
      </c>
      <c r="E215" t="str">
        <f t="shared" si="6"/>
        <v>Q1</v>
      </c>
      <c r="F215">
        <v>1</v>
      </c>
      <c r="G215" s="2">
        <v>0</v>
      </c>
      <c r="H215" s="2">
        <v>1</v>
      </c>
      <c r="I215">
        <v>4</v>
      </c>
      <c r="J215" t="b">
        <v>0</v>
      </c>
      <c r="K215">
        <v>1</v>
      </c>
      <c r="L215" t="str">
        <f t="shared" si="7"/>
        <v>Weekday</v>
      </c>
      <c r="M215" t="str" cm="1">
        <f t="array" ref="M215">_xlfn.IFS(I215&lt;6,"Night", I215&lt;12,"Morning", I215&lt;18,"Afternoon", TRUE,"Evening")</f>
        <v>Night</v>
      </c>
      <c r="N215">
        <v>1</v>
      </c>
      <c r="O215">
        <v>0.1</v>
      </c>
    </row>
    <row r="216" spans="1:15" x14ac:dyDescent="0.3">
      <c r="A216">
        <v>215</v>
      </c>
      <c r="B216" s="1">
        <v>40553</v>
      </c>
      <c r="C216">
        <f>YEAR(dataset_1[[#This Row],[Date Day]])</f>
        <v>2011</v>
      </c>
      <c r="D216" t="str">
        <f>TEXT(dataset_1[[#This Row],[Date Day]],"MMM")</f>
        <v>Jan</v>
      </c>
      <c r="E216" t="str">
        <f t="shared" si="6"/>
        <v>Q1</v>
      </c>
      <c r="F216">
        <v>1</v>
      </c>
      <c r="G216" s="2">
        <v>0</v>
      </c>
      <c r="H216" s="2">
        <v>1</v>
      </c>
      <c r="I216">
        <v>5</v>
      </c>
      <c r="J216" t="b">
        <v>0</v>
      </c>
      <c r="K216">
        <v>1</v>
      </c>
      <c r="L216" t="str">
        <f t="shared" si="7"/>
        <v>Weekday</v>
      </c>
      <c r="M216" t="str" cm="1">
        <f t="array" ref="M216">_xlfn.IFS(I216&lt;6,"Night", I216&lt;12,"Morning", I216&lt;18,"Afternoon", TRUE,"Evening")</f>
        <v>Night</v>
      </c>
      <c r="N216">
        <v>1</v>
      </c>
      <c r="O216">
        <v>0.1</v>
      </c>
    </row>
    <row r="217" spans="1:15" x14ac:dyDescent="0.3">
      <c r="A217">
        <v>216</v>
      </c>
      <c r="B217" s="1">
        <v>40553</v>
      </c>
      <c r="C217">
        <f>YEAR(dataset_1[[#This Row],[Date Day]])</f>
        <v>2011</v>
      </c>
      <c r="D217" t="str">
        <f>TEXT(dataset_1[[#This Row],[Date Day]],"MMM")</f>
        <v>Jan</v>
      </c>
      <c r="E217" t="str">
        <f t="shared" si="6"/>
        <v>Q1</v>
      </c>
      <c r="F217">
        <v>1</v>
      </c>
      <c r="G217" s="2">
        <v>0</v>
      </c>
      <c r="H217" s="2">
        <v>1</v>
      </c>
      <c r="I217">
        <v>6</v>
      </c>
      <c r="J217" t="b">
        <v>0</v>
      </c>
      <c r="K217">
        <v>1</v>
      </c>
      <c r="L217" t="str">
        <f t="shared" si="7"/>
        <v>Weekday</v>
      </c>
      <c r="M217" t="str" cm="1">
        <f t="array" ref="M217">_xlfn.IFS(I217&lt;6,"Night", I217&lt;12,"Morning", I217&lt;18,"Afternoon", TRUE,"Evening")</f>
        <v>Morning</v>
      </c>
      <c r="N217">
        <v>1</v>
      </c>
      <c r="O217">
        <v>0.12</v>
      </c>
    </row>
    <row r="218" spans="1:15" x14ac:dyDescent="0.3">
      <c r="A218">
        <v>217</v>
      </c>
      <c r="B218" s="1">
        <v>40553</v>
      </c>
      <c r="C218">
        <f>YEAR(dataset_1[[#This Row],[Date Day]])</f>
        <v>2011</v>
      </c>
      <c r="D218" t="str">
        <f>TEXT(dataset_1[[#This Row],[Date Day]],"MMM")</f>
        <v>Jan</v>
      </c>
      <c r="E218" t="str">
        <f t="shared" si="6"/>
        <v>Q1</v>
      </c>
      <c r="F218">
        <v>1</v>
      </c>
      <c r="G218" s="2">
        <v>0</v>
      </c>
      <c r="H218" s="2">
        <v>1</v>
      </c>
      <c r="I218">
        <v>7</v>
      </c>
      <c r="J218" t="b">
        <v>0</v>
      </c>
      <c r="K218">
        <v>1</v>
      </c>
      <c r="L218" t="str">
        <f t="shared" si="7"/>
        <v>Weekday</v>
      </c>
      <c r="M218" t="str" cm="1">
        <f t="array" ref="M218">_xlfn.IFS(I218&lt;6,"Night", I218&lt;12,"Morning", I218&lt;18,"Afternoon", TRUE,"Evening")</f>
        <v>Morning</v>
      </c>
      <c r="N218">
        <v>1</v>
      </c>
      <c r="O218">
        <v>0.12</v>
      </c>
    </row>
    <row r="219" spans="1:15" x14ac:dyDescent="0.3">
      <c r="A219">
        <v>218</v>
      </c>
      <c r="B219" s="1">
        <v>40553</v>
      </c>
      <c r="C219">
        <f>YEAR(dataset_1[[#This Row],[Date Day]])</f>
        <v>2011</v>
      </c>
      <c r="D219" t="str">
        <f>TEXT(dataset_1[[#This Row],[Date Day]],"MMM")</f>
        <v>Jan</v>
      </c>
      <c r="E219" t="str">
        <f t="shared" si="6"/>
        <v>Q1</v>
      </c>
      <c r="F219">
        <v>1</v>
      </c>
      <c r="G219" s="2">
        <v>0</v>
      </c>
      <c r="H219" s="2">
        <v>1</v>
      </c>
      <c r="I219">
        <v>8</v>
      </c>
      <c r="J219" t="b">
        <v>0</v>
      </c>
      <c r="K219">
        <v>1</v>
      </c>
      <c r="L219" t="str">
        <f t="shared" si="7"/>
        <v>Weekday</v>
      </c>
      <c r="M219" t="str" cm="1">
        <f t="array" ref="M219">_xlfn.IFS(I219&lt;6,"Night", I219&lt;12,"Morning", I219&lt;18,"Afternoon", TRUE,"Evening")</f>
        <v>Morning</v>
      </c>
      <c r="N219">
        <v>2</v>
      </c>
      <c r="O219">
        <v>0.12</v>
      </c>
    </row>
    <row r="220" spans="1:15" x14ac:dyDescent="0.3">
      <c r="A220">
        <v>219</v>
      </c>
      <c r="B220" s="1">
        <v>40553</v>
      </c>
      <c r="C220">
        <f>YEAR(dataset_1[[#This Row],[Date Day]])</f>
        <v>2011</v>
      </c>
      <c r="D220" t="str">
        <f>TEXT(dataset_1[[#This Row],[Date Day]],"MMM")</f>
        <v>Jan</v>
      </c>
      <c r="E220" t="str">
        <f t="shared" si="6"/>
        <v>Q1</v>
      </c>
      <c r="F220">
        <v>1</v>
      </c>
      <c r="G220" s="2">
        <v>0</v>
      </c>
      <c r="H220" s="2">
        <v>1</v>
      </c>
      <c r="I220">
        <v>9</v>
      </c>
      <c r="J220" t="b">
        <v>0</v>
      </c>
      <c r="K220">
        <v>1</v>
      </c>
      <c r="L220" t="str">
        <f t="shared" si="7"/>
        <v>Weekday</v>
      </c>
      <c r="M220" t="str" cm="1">
        <f t="array" ref="M220">_xlfn.IFS(I220&lt;6,"Night", I220&lt;12,"Morning", I220&lt;18,"Afternoon", TRUE,"Evening")</f>
        <v>Morning</v>
      </c>
      <c r="N220">
        <v>2</v>
      </c>
      <c r="O220">
        <v>0.14000000000000001</v>
      </c>
    </row>
    <row r="221" spans="1:15" x14ac:dyDescent="0.3">
      <c r="A221">
        <v>220</v>
      </c>
      <c r="B221" s="1">
        <v>40553</v>
      </c>
      <c r="C221">
        <f>YEAR(dataset_1[[#This Row],[Date Day]])</f>
        <v>2011</v>
      </c>
      <c r="D221" t="str">
        <f>TEXT(dataset_1[[#This Row],[Date Day]],"MMM")</f>
        <v>Jan</v>
      </c>
      <c r="E221" t="str">
        <f t="shared" si="6"/>
        <v>Q1</v>
      </c>
      <c r="F221">
        <v>1</v>
      </c>
      <c r="G221" s="2">
        <v>0</v>
      </c>
      <c r="H221" s="2">
        <v>1</v>
      </c>
      <c r="I221">
        <v>10</v>
      </c>
      <c r="J221" t="b">
        <v>0</v>
      </c>
      <c r="K221">
        <v>1</v>
      </c>
      <c r="L221" t="str">
        <f t="shared" si="7"/>
        <v>Weekday</v>
      </c>
      <c r="M221" t="str" cm="1">
        <f t="array" ref="M221">_xlfn.IFS(I221&lt;6,"Night", I221&lt;12,"Morning", I221&lt;18,"Afternoon", TRUE,"Evening")</f>
        <v>Morning</v>
      </c>
      <c r="N221">
        <v>2</v>
      </c>
      <c r="O221">
        <v>0.14000000000000001</v>
      </c>
    </row>
    <row r="222" spans="1:15" x14ac:dyDescent="0.3">
      <c r="A222">
        <v>221</v>
      </c>
      <c r="B222" s="1">
        <v>40553</v>
      </c>
      <c r="C222">
        <f>YEAR(dataset_1[[#This Row],[Date Day]])</f>
        <v>2011</v>
      </c>
      <c r="D222" t="str">
        <f>TEXT(dataset_1[[#This Row],[Date Day]],"MMM")</f>
        <v>Jan</v>
      </c>
      <c r="E222" t="str">
        <f t="shared" si="6"/>
        <v>Q1</v>
      </c>
      <c r="F222">
        <v>1</v>
      </c>
      <c r="G222" s="2">
        <v>0</v>
      </c>
      <c r="H222" s="2">
        <v>1</v>
      </c>
      <c r="I222">
        <v>11</v>
      </c>
      <c r="J222" t="b">
        <v>0</v>
      </c>
      <c r="K222">
        <v>1</v>
      </c>
      <c r="L222" t="str">
        <f t="shared" si="7"/>
        <v>Weekday</v>
      </c>
      <c r="M222" t="str" cm="1">
        <f t="array" ref="M222">_xlfn.IFS(I222&lt;6,"Night", I222&lt;12,"Morning", I222&lt;18,"Afternoon", TRUE,"Evening")</f>
        <v>Morning</v>
      </c>
      <c r="N222">
        <v>2</v>
      </c>
      <c r="O222">
        <v>0.16</v>
      </c>
    </row>
    <row r="223" spans="1:15" x14ac:dyDescent="0.3">
      <c r="A223">
        <v>222</v>
      </c>
      <c r="B223" s="1">
        <v>40553</v>
      </c>
      <c r="C223">
        <f>YEAR(dataset_1[[#This Row],[Date Day]])</f>
        <v>2011</v>
      </c>
      <c r="D223" t="str">
        <f>TEXT(dataset_1[[#This Row],[Date Day]],"MMM")</f>
        <v>Jan</v>
      </c>
      <c r="E223" t="str">
        <f t="shared" si="6"/>
        <v>Q1</v>
      </c>
      <c r="F223">
        <v>1</v>
      </c>
      <c r="G223" s="2">
        <v>0</v>
      </c>
      <c r="H223" s="2">
        <v>1</v>
      </c>
      <c r="I223">
        <v>12</v>
      </c>
      <c r="J223" t="b">
        <v>0</v>
      </c>
      <c r="K223">
        <v>1</v>
      </c>
      <c r="L223" t="str">
        <f t="shared" si="7"/>
        <v>Weekday</v>
      </c>
      <c r="M223" t="str" cm="1">
        <f t="array" ref="M223">_xlfn.IFS(I223&lt;6,"Night", I223&lt;12,"Morning", I223&lt;18,"Afternoon", TRUE,"Evening")</f>
        <v>Afternoon</v>
      </c>
      <c r="N223">
        <v>2</v>
      </c>
      <c r="O223">
        <v>0.2</v>
      </c>
    </row>
    <row r="224" spans="1:15" x14ac:dyDescent="0.3">
      <c r="A224">
        <v>223</v>
      </c>
      <c r="B224" s="1">
        <v>40553</v>
      </c>
      <c r="C224">
        <f>YEAR(dataset_1[[#This Row],[Date Day]])</f>
        <v>2011</v>
      </c>
      <c r="D224" t="str">
        <f>TEXT(dataset_1[[#This Row],[Date Day]],"MMM")</f>
        <v>Jan</v>
      </c>
      <c r="E224" t="str">
        <f t="shared" si="6"/>
        <v>Q1</v>
      </c>
      <c r="F224">
        <v>1</v>
      </c>
      <c r="G224" s="2">
        <v>0</v>
      </c>
      <c r="H224" s="2">
        <v>1</v>
      </c>
      <c r="I224">
        <v>13</v>
      </c>
      <c r="J224" t="b">
        <v>0</v>
      </c>
      <c r="K224">
        <v>1</v>
      </c>
      <c r="L224" t="str">
        <f t="shared" si="7"/>
        <v>Weekday</v>
      </c>
      <c r="M224" t="str" cm="1">
        <f t="array" ref="M224">_xlfn.IFS(I224&lt;6,"Night", I224&lt;12,"Morning", I224&lt;18,"Afternoon", TRUE,"Evening")</f>
        <v>Afternoon</v>
      </c>
      <c r="N224">
        <v>2</v>
      </c>
      <c r="O224">
        <v>0.2</v>
      </c>
    </row>
    <row r="225" spans="1:15" x14ac:dyDescent="0.3">
      <c r="A225">
        <v>224</v>
      </c>
      <c r="B225" s="1">
        <v>40553</v>
      </c>
      <c r="C225">
        <f>YEAR(dataset_1[[#This Row],[Date Day]])</f>
        <v>2011</v>
      </c>
      <c r="D225" t="str">
        <f>TEXT(dataset_1[[#This Row],[Date Day]],"MMM")</f>
        <v>Jan</v>
      </c>
      <c r="E225" t="str">
        <f t="shared" si="6"/>
        <v>Q1</v>
      </c>
      <c r="F225">
        <v>1</v>
      </c>
      <c r="G225" s="2">
        <v>0</v>
      </c>
      <c r="H225" s="2">
        <v>1</v>
      </c>
      <c r="I225">
        <v>14</v>
      </c>
      <c r="J225" t="b">
        <v>0</v>
      </c>
      <c r="K225">
        <v>1</v>
      </c>
      <c r="L225" t="str">
        <f t="shared" si="7"/>
        <v>Weekday</v>
      </c>
      <c r="M225" t="str" cm="1">
        <f t="array" ref="M225">_xlfn.IFS(I225&lt;6,"Night", I225&lt;12,"Morning", I225&lt;18,"Afternoon", TRUE,"Evening")</f>
        <v>Afternoon</v>
      </c>
      <c r="N225">
        <v>2</v>
      </c>
      <c r="O225">
        <v>0.2</v>
      </c>
    </row>
    <row r="226" spans="1:15" x14ac:dyDescent="0.3">
      <c r="A226">
        <v>225</v>
      </c>
      <c r="B226" s="1">
        <v>40553</v>
      </c>
      <c r="C226">
        <f>YEAR(dataset_1[[#This Row],[Date Day]])</f>
        <v>2011</v>
      </c>
      <c r="D226" t="str">
        <f>TEXT(dataset_1[[#This Row],[Date Day]],"MMM")</f>
        <v>Jan</v>
      </c>
      <c r="E226" t="str">
        <f t="shared" si="6"/>
        <v>Q1</v>
      </c>
      <c r="F226">
        <v>1</v>
      </c>
      <c r="G226" s="2">
        <v>0</v>
      </c>
      <c r="H226" s="2">
        <v>1</v>
      </c>
      <c r="I226">
        <v>15</v>
      </c>
      <c r="J226" t="b">
        <v>0</v>
      </c>
      <c r="K226">
        <v>1</v>
      </c>
      <c r="L226" t="str">
        <f t="shared" si="7"/>
        <v>Weekday</v>
      </c>
      <c r="M226" t="str" cm="1">
        <f t="array" ref="M226">_xlfn.IFS(I226&lt;6,"Night", I226&lt;12,"Morning", I226&lt;18,"Afternoon", TRUE,"Evening")</f>
        <v>Afternoon</v>
      </c>
      <c r="N226">
        <v>2</v>
      </c>
      <c r="O226">
        <v>0.2</v>
      </c>
    </row>
    <row r="227" spans="1:15" x14ac:dyDescent="0.3">
      <c r="A227">
        <v>226</v>
      </c>
      <c r="B227" s="1">
        <v>40553</v>
      </c>
      <c r="C227">
        <f>YEAR(dataset_1[[#This Row],[Date Day]])</f>
        <v>2011</v>
      </c>
      <c r="D227" t="str">
        <f>TEXT(dataset_1[[#This Row],[Date Day]],"MMM")</f>
        <v>Jan</v>
      </c>
      <c r="E227" t="str">
        <f t="shared" si="6"/>
        <v>Q1</v>
      </c>
      <c r="F227">
        <v>1</v>
      </c>
      <c r="G227" s="2">
        <v>0</v>
      </c>
      <c r="H227" s="2">
        <v>1</v>
      </c>
      <c r="I227">
        <v>16</v>
      </c>
      <c r="J227" t="b">
        <v>0</v>
      </c>
      <c r="K227">
        <v>1</v>
      </c>
      <c r="L227" t="str">
        <f t="shared" si="7"/>
        <v>Weekday</v>
      </c>
      <c r="M227" t="str" cm="1">
        <f t="array" ref="M227">_xlfn.IFS(I227&lt;6,"Night", I227&lt;12,"Morning", I227&lt;18,"Afternoon", TRUE,"Evening")</f>
        <v>Afternoon</v>
      </c>
      <c r="N227">
        <v>1</v>
      </c>
      <c r="O227">
        <v>0.2</v>
      </c>
    </row>
    <row r="228" spans="1:15" x14ac:dyDescent="0.3">
      <c r="A228">
        <v>227</v>
      </c>
      <c r="B228" s="1">
        <v>40553</v>
      </c>
      <c r="C228">
        <f>YEAR(dataset_1[[#This Row],[Date Day]])</f>
        <v>2011</v>
      </c>
      <c r="D228" t="str">
        <f>TEXT(dataset_1[[#This Row],[Date Day]],"MMM")</f>
        <v>Jan</v>
      </c>
      <c r="E228" t="str">
        <f t="shared" si="6"/>
        <v>Q1</v>
      </c>
      <c r="F228">
        <v>1</v>
      </c>
      <c r="G228" s="2">
        <v>0</v>
      </c>
      <c r="H228" s="2">
        <v>1</v>
      </c>
      <c r="I228">
        <v>17</v>
      </c>
      <c r="J228" t="b">
        <v>0</v>
      </c>
      <c r="K228">
        <v>1</v>
      </c>
      <c r="L228" t="str">
        <f t="shared" si="7"/>
        <v>Weekday</v>
      </c>
      <c r="M228" t="str" cm="1">
        <f t="array" ref="M228">_xlfn.IFS(I228&lt;6,"Night", I228&lt;12,"Morning", I228&lt;18,"Afternoon", TRUE,"Evening")</f>
        <v>Afternoon</v>
      </c>
      <c r="N228">
        <v>1</v>
      </c>
      <c r="O228">
        <v>0.2</v>
      </c>
    </row>
    <row r="229" spans="1:15" x14ac:dyDescent="0.3">
      <c r="A229">
        <v>228</v>
      </c>
      <c r="B229" s="1">
        <v>40553</v>
      </c>
      <c r="C229">
        <f>YEAR(dataset_1[[#This Row],[Date Day]])</f>
        <v>2011</v>
      </c>
      <c r="D229" t="str">
        <f>TEXT(dataset_1[[#This Row],[Date Day]],"MMM")</f>
        <v>Jan</v>
      </c>
      <c r="E229" t="str">
        <f t="shared" si="6"/>
        <v>Q1</v>
      </c>
      <c r="F229">
        <v>1</v>
      </c>
      <c r="G229" s="2">
        <v>0</v>
      </c>
      <c r="H229" s="2">
        <v>1</v>
      </c>
      <c r="I229">
        <v>18</v>
      </c>
      <c r="J229" t="b">
        <v>0</v>
      </c>
      <c r="K229">
        <v>1</v>
      </c>
      <c r="L229" t="str">
        <f t="shared" si="7"/>
        <v>Weekday</v>
      </c>
      <c r="M229" t="str" cm="1">
        <f t="array" ref="M229">_xlfn.IFS(I229&lt;6,"Night", I229&lt;12,"Morning", I229&lt;18,"Afternoon", TRUE,"Evening")</f>
        <v>Evening</v>
      </c>
      <c r="N229">
        <v>1</v>
      </c>
      <c r="O229">
        <v>0.2</v>
      </c>
    </row>
    <row r="230" spans="1:15" x14ac:dyDescent="0.3">
      <c r="A230">
        <v>229</v>
      </c>
      <c r="B230" s="1">
        <v>40553</v>
      </c>
      <c r="C230">
        <f>YEAR(dataset_1[[#This Row],[Date Day]])</f>
        <v>2011</v>
      </c>
      <c r="D230" t="str">
        <f>TEXT(dataset_1[[#This Row],[Date Day]],"MMM")</f>
        <v>Jan</v>
      </c>
      <c r="E230" t="str">
        <f t="shared" si="6"/>
        <v>Q1</v>
      </c>
      <c r="F230">
        <v>1</v>
      </c>
      <c r="G230" s="2">
        <v>0</v>
      </c>
      <c r="H230" s="2">
        <v>1</v>
      </c>
      <c r="I230">
        <v>19</v>
      </c>
      <c r="J230" t="b">
        <v>0</v>
      </c>
      <c r="K230">
        <v>1</v>
      </c>
      <c r="L230" t="str">
        <f t="shared" si="7"/>
        <v>Weekday</v>
      </c>
      <c r="M230" t="str" cm="1">
        <f t="array" ref="M230">_xlfn.IFS(I230&lt;6,"Night", I230&lt;12,"Morning", I230&lt;18,"Afternoon", TRUE,"Evening")</f>
        <v>Evening</v>
      </c>
      <c r="N230">
        <v>1</v>
      </c>
      <c r="O230">
        <v>0.16</v>
      </c>
    </row>
    <row r="231" spans="1:15" x14ac:dyDescent="0.3">
      <c r="A231">
        <v>230</v>
      </c>
      <c r="B231" s="1">
        <v>40553</v>
      </c>
      <c r="C231">
        <f>YEAR(dataset_1[[#This Row],[Date Day]])</f>
        <v>2011</v>
      </c>
      <c r="D231" t="str">
        <f>TEXT(dataset_1[[#This Row],[Date Day]],"MMM")</f>
        <v>Jan</v>
      </c>
      <c r="E231" t="str">
        <f t="shared" si="6"/>
        <v>Q1</v>
      </c>
      <c r="F231">
        <v>1</v>
      </c>
      <c r="G231" s="2">
        <v>0</v>
      </c>
      <c r="H231" s="2">
        <v>1</v>
      </c>
      <c r="I231">
        <v>20</v>
      </c>
      <c r="J231" t="b">
        <v>0</v>
      </c>
      <c r="K231">
        <v>1</v>
      </c>
      <c r="L231" t="str">
        <f t="shared" si="7"/>
        <v>Weekday</v>
      </c>
      <c r="M231" t="str" cm="1">
        <f t="array" ref="M231">_xlfn.IFS(I231&lt;6,"Night", I231&lt;12,"Morning", I231&lt;18,"Afternoon", TRUE,"Evening")</f>
        <v>Evening</v>
      </c>
      <c r="N231">
        <v>1</v>
      </c>
      <c r="O231">
        <v>0.16</v>
      </c>
    </row>
    <row r="232" spans="1:15" x14ac:dyDescent="0.3">
      <c r="A232">
        <v>231</v>
      </c>
      <c r="B232" s="1">
        <v>40553</v>
      </c>
      <c r="C232">
        <f>YEAR(dataset_1[[#This Row],[Date Day]])</f>
        <v>2011</v>
      </c>
      <c r="D232" t="str">
        <f>TEXT(dataset_1[[#This Row],[Date Day]],"MMM")</f>
        <v>Jan</v>
      </c>
      <c r="E232" t="str">
        <f t="shared" si="6"/>
        <v>Q1</v>
      </c>
      <c r="F232">
        <v>1</v>
      </c>
      <c r="G232" s="2">
        <v>0</v>
      </c>
      <c r="H232" s="2">
        <v>1</v>
      </c>
      <c r="I232">
        <v>21</v>
      </c>
      <c r="J232" t="b">
        <v>0</v>
      </c>
      <c r="K232">
        <v>1</v>
      </c>
      <c r="L232" t="str">
        <f t="shared" si="7"/>
        <v>Weekday</v>
      </c>
      <c r="M232" t="str" cm="1">
        <f t="array" ref="M232">_xlfn.IFS(I232&lt;6,"Night", I232&lt;12,"Morning", I232&lt;18,"Afternoon", TRUE,"Evening")</f>
        <v>Evening</v>
      </c>
      <c r="N232">
        <v>1</v>
      </c>
      <c r="O232">
        <v>0.14000000000000001</v>
      </c>
    </row>
    <row r="233" spans="1:15" x14ac:dyDescent="0.3">
      <c r="A233">
        <v>232</v>
      </c>
      <c r="B233" s="1">
        <v>40553</v>
      </c>
      <c r="C233">
        <f>YEAR(dataset_1[[#This Row],[Date Day]])</f>
        <v>2011</v>
      </c>
      <c r="D233" t="str">
        <f>TEXT(dataset_1[[#This Row],[Date Day]],"MMM")</f>
        <v>Jan</v>
      </c>
      <c r="E233" t="str">
        <f t="shared" si="6"/>
        <v>Q1</v>
      </c>
      <c r="F233">
        <v>1</v>
      </c>
      <c r="G233" s="2">
        <v>0</v>
      </c>
      <c r="H233" s="2">
        <v>1</v>
      </c>
      <c r="I233">
        <v>22</v>
      </c>
      <c r="J233" t="b">
        <v>0</v>
      </c>
      <c r="K233">
        <v>1</v>
      </c>
      <c r="L233" t="str">
        <f t="shared" si="7"/>
        <v>Weekday</v>
      </c>
      <c r="M233" t="str" cm="1">
        <f t="array" ref="M233">_xlfn.IFS(I233&lt;6,"Night", I233&lt;12,"Morning", I233&lt;18,"Afternoon", TRUE,"Evening")</f>
        <v>Evening</v>
      </c>
      <c r="N233">
        <v>1</v>
      </c>
      <c r="O233">
        <v>0.14000000000000001</v>
      </c>
    </row>
    <row r="234" spans="1:15" x14ac:dyDescent="0.3">
      <c r="A234">
        <v>233</v>
      </c>
      <c r="B234" s="1">
        <v>40553</v>
      </c>
      <c r="C234">
        <f>YEAR(dataset_1[[#This Row],[Date Day]])</f>
        <v>2011</v>
      </c>
      <c r="D234" t="str">
        <f>TEXT(dataset_1[[#This Row],[Date Day]],"MMM")</f>
        <v>Jan</v>
      </c>
      <c r="E234" t="str">
        <f t="shared" si="6"/>
        <v>Q1</v>
      </c>
      <c r="F234">
        <v>1</v>
      </c>
      <c r="G234" s="2">
        <v>0</v>
      </c>
      <c r="H234" s="2">
        <v>1</v>
      </c>
      <c r="I234">
        <v>23</v>
      </c>
      <c r="J234" t="b">
        <v>0</v>
      </c>
      <c r="K234">
        <v>1</v>
      </c>
      <c r="L234" t="str">
        <f t="shared" si="7"/>
        <v>Weekday</v>
      </c>
      <c r="M234" t="str" cm="1">
        <f t="array" ref="M234">_xlfn.IFS(I234&lt;6,"Night", I234&lt;12,"Morning", I234&lt;18,"Afternoon", TRUE,"Evening")</f>
        <v>Evening</v>
      </c>
      <c r="N234">
        <v>1</v>
      </c>
      <c r="O234">
        <v>0.14000000000000001</v>
      </c>
    </row>
    <row r="235" spans="1:15" x14ac:dyDescent="0.3">
      <c r="A235">
        <v>234</v>
      </c>
      <c r="B235" s="1">
        <v>40554</v>
      </c>
      <c r="C235">
        <f>YEAR(dataset_1[[#This Row],[Date Day]])</f>
        <v>2011</v>
      </c>
      <c r="D235" t="str">
        <f>TEXT(dataset_1[[#This Row],[Date Day]],"MMM")</f>
        <v>Jan</v>
      </c>
      <c r="E235" t="str">
        <f t="shared" si="6"/>
        <v>Q1</v>
      </c>
      <c r="F235">
        <v>1</v>
      </c>
      <c r="G235" s="2">
        <v>0</v>
      </c>
      <c r="H235" s="2">
        <v>1</v>
      </c>
      <c r="I235">
        <v>0</v>
      </c>
      <c r="J235" t="b">
        <v>0</v>
      </c>
      <c r="K235">
        <v>2</v>
      </c>
      <c r="L235" t="str">
        <f t="shared" si="7"/>
        <v>Weekday</v>
      </c>
      <c r="M235" t="str" cm="1">
        <f t="array" ref="M235">_xlfn.IFS(I235&lt;6,"Night", I235&lt;12,"Morning", I235&lt;18,"Afternoon", TRUE,"Evening")</f>
        <v>Night</v>
      </c>
      <c r="N235">
        <v>1</v>
      </c>
      <c r="O235">
        <v>0.14000000000000001</v>
      </c>
    </row>
    <row r="236" spans="1:15" x14ac:dyDescent="0.3">
      <c r="A236">
        <v>235</v>
      </c>
      <c r="B236" s="1">
        <v>40554</v>
      </c>
      <c r="C236">
        <f>YEAR(dataset_1[[#This Row],[Date Day]])</f>
        <v>2011</v>
      </c>
      <c r="D236" t="str">
        <f>TEXT(dataset_1[[#This Row],[Date Day]],"MMM")</f>
        <v>Jan</v>
      </c>
      <c r="E236" t="str">
        <f t="shared" si="6"/>
        <v>Q1</v>
      </c>
      <c r="F236">
        <v>1</v>
      </c>
      <c r="G236" s="2">
        <v>0</v>
      </c>
      <c r="H236" s="2">
        <v>1</v>
      </c>
      <c r="I236">
        <v>1</v>
      </c>
      <c r="J236" t="b">
        <v>0</v>
      </c>
      <c r="K236">
        <v>2</v>
      </c>
      <c r="L236" t="str">
        <f t="shared" si="7"/>
        <v>Weekday</v>
      </c>
      <c r="M236" t="str" cm="1">
        <f t="array" ref="M236">_xlfn.IFS(I236&lt;6,"Night", I236&lt;12,"Morning", I236&lt;18,"Afternoon", TRUE,"Evening")</f>
        <v>Night</v>
      </c>
      <c r="N236">
        <v>1</v>
      </c>
      <c r="O236">
        <v>0.14000000000000001</v>
      </c>
    </row>
    <row r="237" spans="1:15" x14ac:dyDescent="0.3">
      <c r="A237">
        <v>236</v>
      </c>
      <c r="B237" s="1">
        <v>40554</v>
      </c>
      <c r="C237">
        <f>YEAR(dataset_1[[#This Row],[Date Day]])</f>
        <v>2011</v>
      </c>
      <c r="D237" t="str">
        <f>TEXT(dataset_1[[#This Row],[Date Day]],"MMM")</f>
        <v>Jan</v>
      </c>
      <c r="E237" t="str">
        <f t="shared" si="6"/>
        <v>Q1</v>
      </c>
      <c r="F237">
        <v>1</v>
      </c>
      <c r="G237" s="2">
        <v>0</v>
      </c>
      <c r="H237" s="2">
        <v>1</v>
      </c>
      <c r="I237">
        <v>2</v>
      </c>
      <c r="J237" t="b">
        <v>0</v>
      </c>
      <c r="K237">
        <v>2</v>
      </c>
      <c r="L237" t="str">
        <f t="shared" si="7"/>
        <v>Weekday</v>
      </c>
      <c r="M237" t="str" cm="1">
        <f t="array" ref="M237">_xlfn.IFS(I237&lt;6,"Night", I237&lt;12,"Morning", I237&lt;18,"Afternoon", TRUE,"Evening")</f>
        <v>Night</v>
      </c>
      <c r="N237">
        <v>2</v>
      </c>
      <c r="O237">
        <v>0.16</v>
      </c>
    </row>
    <row r="238" spans="1:15" x14ac:dyDescent="0.3">
      <c r="A238">
        <v>237</v>
      </c>
      <c r="B238" s="1">
        <v>40554</v>
      </c>
      <c r="C238">
        <f>YEAR(dataset_1[[#This Row],[Date Day]])</f>
        <v>2011</v>
      </c>
      <c r="D238" t="str">
        <f>TEXT(dataset_1[[#This Row],[Date Day]],"MMM")</f>
        <v>Jan</v>
      </c>
      <c r="E238" t="str">
        <f t="shared" si="6"/>
        <v>Q1</v>
      </c>
      <c r="F238">
        <v>1</v>
      </c>
      <c r="G238" s="2">
        <v>0</v>
      </c>
      <c r="H238" s="2">
        <v>1</v>
      </c>
      <c r="I238">
        <v>5</v>
      </c>
      <c r="J238" t="b">
        <v>0</v>
      </c>
      <c r="K238">
        <v>2</v>
      </c>
      <c r="L238" t="str">
        <f t="shared" si="7"/>
        <v>Weekday</v>
      </c>
      <c r="M238" t="str" cm="1">
        <f t="array" ref="M238">_xlfn.IFS(I238&lt;6,"Night", I238&lt;12,"Morning", I238&lt;18,"Afternoon", TRUE,"Evening")</f>
        <v>Night</v>
      </c>
      <c r="N238">
        <v>2</v>
      </c>
      <c r="O238">
        <v>0.16</v>
      </c>
    </row>
    <row r="239" spans="1:15" x14ac:dyDescent="0.3">
      <c r="A239">
        <v>238</v>
      </c>
      <c r="B239" s="1">
        <v>40554</v>
      </c>
      <c r="C239">
        <f>YEAR(dataset_1[[#This Row],[Date Day]])</f>
        <v>2011</v>
      </c>
      <c r="D239" t="str">
        <f>TEXT(dataset_1[[#This Row],[Date Day]],"MMM")</f>
        <v>Jan</v>
      </c>
      <c r="E239" t="str">
        <f t="shared" si="6"/>
        <v>Q1</v>
      </c>
      <c r="F239">
        <v>1</v>
      </c>
      <c r="G239" s="2">
        <v>0</v>
      </c>
      <c r="H239" s="2">
        <v>1</v>
      </c>
      <c r="I239">
        <v>6</v>
      </c>
      <c r="J239" t="b">
        <v>0</v>
      </c>
      <c r="K239">
        <v>2</v>
      </c>
      <c r="L239" t="str">
        <f t="shared" si="7"/>
        <v>Weekday</v>
      </c>
      <c r="M239" t="str" cm="1">
        <f t="array" ref="M239">_xlfn.IFS(I239&lt;6,"Night", I239&lt;12,"Morning", I239&lt;18,"Afternoon", TRUE,"Evening")</f>
        <v>Morning</v>
      </c>
      <c r="N239">
        <v>2</v>
      </c>
      <c r="O239">
        <v>0.16</v>
      </c>
    </row>
    <row r="240" spans="1:15" x14ac:dyDescent="0.3">
      <c r="A240">
        <v>239</v>
      </c>
      <c r="B240" s="1">
        <v>40554</v>
      </c>
      <c r="C240">
        <f>YEAR(dataset_1[[#This Row],[Date Day]])</f>
        <v>2011</v>
      </c>
      <c r="D240" t="str">
        <f>TEXT(dataset_1[[#This Row],[Date Day]],"MMM")</f>
        <v>Jan</v>
      </c>
      <c r="E240" t="str">
        <f t="shared" si="6"/>
        <v>Q1</v>
      </c>
      <c r="F240">
        <v>1</v>
      </c>
      <c r="G240" s="2">
        <v>0</v>
      </c>
      <c r="H240" s="2">
        <v>1</v>
      </c>
      <c r="I240">
        <v>7</v>
      </c>
      <c r="J240" t="b">
        <v>0</v>
      </c>
      <c r="K240">
        <v>2</v>
      </c>
      <c r="L240" t="str">
        <f t="shared" si="7"/>
        <v>Weekday</v>
      </c>
      <c r="M240" t="str" cm="1">
        <f t="array" ref="M240">_xlfn.IFS(I240&lt;6,"Night", I240&lt;12,"Morning", I240&lt;18,"Afternoon", TRUE,"Evening")</f>
        <v>Morning</v>
      </c>
      <c r="N240">
        <v>2</v>
      </c>
      <c r="O240">
        <v>0.16</v>
      </c>
    </row>
    <row r="241" spans="1:15" x14ac:dyDescent="0.3">
      <c r="A241">
        <v>240</v>
      </c>
      <c r="B241" s="1">
        <v>40554</v>
      </c>
      <c r="C241">
        <f>YEAR(dataset_1[[#This Row],[Date Day]])</f>
        <v>2011</v>
      </c>
      <c r="D241" t="str">
        <f>TEXT(dataset_1[[#This Row],[Date Day]],"MMM")</f>
        <v>Jan</v>
      </c>
      <c r="E241" t="str">
        <f t="shared" si="6"/>
        <v>Q1</v>
      </c>
      <c r="F241">
        <v>1</v>
      </c>
      <c r="G241" s="2">
        <v>0</v>
      </c>
      <c r="H241" s="2">
        <v>1</v>
      </c>
      <c r="I241">
        <v>8</v>
      </c>
      <c r="J241" t="b">
        <v>0</v>
      </c>
      <c r="K241">
        <v>2</v>
      </c>
      <c r="L241" t="str">
        <f t="shared" si="7"/>
        <v>Weekday</v>
      </c>
      <c r="M241" t="str" cm="1">
        <f t="array" ref="M241">_xlfn.IFS(I241&lt;6,"Night", I241&lt;12,"Morning", I241&lt;18,"Afternoon", TRUE,"Evening")</f>
        <v>Morning</v>
      </c>
      <c r="N241">
        <v>2</v>
      </c>
      <c r="O241">
        <v>0.18</v>
      </c>
    </row>
    <row r="242" spans="1:15" x14ac:dyDescent="0.3">
      <c r="A242">
        <v>241</v>
      </c>
      <c r="B242" s="1">
        <v>40554</v>
      </c>
      <c r="C242">
        <f>YEAR(dataset_1[[#This Row],[Date Day]])</f>
        <v>2011</v>
      </c>
      <c r="D242" t="str">
        <f>TEXT(dataset_1[[#This Row],[Date Day]],"MMM")</f>
        <v>Jan</v>
      </c>
      <c r="E242" t="str">
        <f t="shared" si="6"/>
        <v>Q1</v>
      </c>
      <c r="F242">
        <v>1</v>
      </c>
      <c r="G242" s="2">
        <v>0</v>
      </c>
      <c r="H242" s="2">
        <v>1</v>
      </c>
      <c r="I242">
        <v>9</v>
      </c>
      <c r="J242" t="b">
        <v>0</v>
      </c>
      <c r="K242">
        <v>2</v>
      </c>
      <c r="L242" t="str">
        <f t="shared" si="7"/>
        <v>Weekday</v>
      </c>
      <c r="M242" t="str" cm="1">
        <f t="array" ref="M242">_xlfn.IFS(I242&lt;6,"Night", I242&lt;12,"Morning", I242&lt;18,"Afternoon", TRUE,"Evening")</f>
        <v>Morning</v>
      </c>
      <c r="N242">
        <v>2</v>
      </c>
      <c r="O242">
        <v>0.18</v>
      </c>
    </row>
    <row r="243" spans="1:15" x14ac:dyDescent="0.3">
      <c r="A243">
        <v>242</v>
      </c>
      <c r="B243" s="1">
        <v>40554</v>
      </c>
      <c r="C243">
        <f>YEAR(dataset_1[[#This Row],[Date Day]])</f>
        <v>2011</v>
      </c>
      <c r="D243" t="str">
        <f>TEXT(dataset_1[[#This Row],[Date Day]],"MMM")</f>
        <v>Jan</v>
      </c>
      <c r="E243" t="str">
        <f t="shared" si="6"/>
        <v>Q1</v>
      </c>
      <c r="F243">
        <v>1</v>
      </c>
      <c r="G243" s="2">
        <v>0</v>
      </c>
      <c r="H243" s="2">
        <v>1</v>
      </c>
      <c r="I243">
        <v>10</v>
      </c>
      <c r="J243" t="b">
        <v>0</v>
      </c>
      <c r="K243">
        <v>2</v>
      </c>
      <c r="L243" t="str">
        <f t="shared" si="7"/>
        <v>Weekday</v>
      </c>
      <c r="M243" t="str" cm="1">
        <f t="array" ref="M243">_xlfn.IFS(I243&lt;6,"Night", I243&lt;12,"Morning", I243&lt;18,"Afternoon", TRUE,"Evening")</f>
        <v>Morning</v>
      </c>
      <c r="N243">
        <v>2</v>
      </c>
      <c r="O243">
        <v>0.2</v>
      </c>
    </row>
    <row r="244" spans="1:15" x14ac:dyDescent="0.3">
      <c r="A244">
        <v>243</v>
      </c>
      <c r="B244" s="1">
        <v>40554</v>
      </c>
      <c r="C244">
        <f>YEAR(dataset_1[[#This Row],[Date Day]])</f>
        <v>2011</v>
      </c>
      <c r="D244" t="str">
        <f>TEXT(dataset_1[[#This Row],[Date Day]],"MMM")</f>
        <v>Jan</v>
      </c>
      <c r="E244" t="str">
        <f t="shared" si="6"/>
        <v>Q1</v>
      </c>
      <c r="F244">
        <v>1</v>
      </c>
      <c r="G244" s="2">
        <v>0</v>
      </c>
      <c r="H244" s="2">
        <v>1</v>
      </c>
      <c r="I244">
        <v>11</v>
      </c>
      <c r="J244" t="b">
        <v>0</v>
      </c>
      <c r="K244">
        <v>2</v>
      </c>
      <c r="L244" t="str">
        <f t="shared" si="7"/>
        <v>Weekday</v>
      </c>
      <c r="M244" t="str" cm="1">
        <f t="array" ref="M244">_xlfn.IFS(I244&lt;6,"Night", I244&lt;12,"Morning", I244&lt;18,"Afternoon", TRUE,"Evening")</f>
        <v>Morning</v>
      </c>
      <c r="N244">
        <v>2</v>
      </c>
      <c r="O244">
        <v>0.2</v>
      </c>
    </row>
    <row r="245" spans="1:15" x14ac:dyDescent="0.3">
      <c r="A245">
        <v>244</v>
      </c>
      <c r="B245" s="1">
        <v>40554</v>
      </c>
      <c r="C245">
        <f>YEAR(dataset_1[[#This Row],[Date Day]])</f>
        <v>2011</v>
      </c>
      <c r="D245" t="str">
        <f>TEXT(dataset_1[[#This Row],[Date Day]],"MMM")</f>
        <v>Jan</v>
      </c>
      <c r="E245" t="str">
        <f t="shared" si="6"/>
        <v>Q1</v>
      </c>
      <c r="F245">
        <v>1</v>
      </c>
      <c r="G245" s="2">
        <v>0</v>
      </c>
      <c r="H245" s="2">
        <v>1</v>
      </c>
      <c r="I245">
        <v>12</v>
      </c>
      <c r="J245" t="b">
        <v>0</v>
      </c>
      <c r="K245">
        <v>2</v>
      </c>
      <c r="L245" t="str">
        <f t="shared" si="7"/>
        <v>Weekday</v>
      </c>
      <c r="M245" t="str" cm="1">
        <f t="array" ref="M245">_xlfn.IFS(I245&lt;6,"Night", I245&lt;12,"Morning", I245&lt;18,"Afternoon", TRUE,"Evening")</f>
        <v>Afternoon</v>
      </c>
      <c r="N245">
        <v>2</v>
      </c>
      <c r="O245">
        <v>0.2</v>
      </c>
    </row>
    <row r="246" spans="1:15" x14ac:dyDescent="0.3">
      <c r="A246">
        <v>245</v>
      </c>
      <c r="B246" s="1">
        <v>40554</v>
      </c>
      <c r="C246">
        <f>YEAR(dataset_1[[#This Row],[Date Day]])</f>
        <v>2011</v>
      </c>
      <c r="D246" t="str">
        <f>TEXT(dataset_1[[#This Row],[Date Day]],"MMM")</f>
        <v>Jan</v>
      </c>
      <c r="E246" t="str">
        <f t="shared" si="6"/>
        <v>Q1</v>
      </c>
      <c r="F246">
        <v>1</v>
      </c>
      <c r="G246" s="2">
        <v>0</v>
      </c>
      <c r="H246" s="2">
        <v>1</v>
      </c>
      <c r="I246">
        <v>13</v>
      </c>
      <c r="J246" t="b">
        <v>0</v>
      </c>
      <c r="K246">
        <v>2</v>
      </c>
      <c r="L246" t="str">
        <f t="shared" si="7"/>
        <v>Weekday</v>
      </c>
      <c r="M246" t="str" cm="1">
        <f t="array" ref="M246">_xlfn.IFS(I246&lt;6,"Night", I246&lt;12,"Morning", I246&lt;18,"Afternoon", TRUE,"Evening")</f>
        <v>Afternoon</v>
      </c>
      <c r="N246">
        <v>2</v>
      </c>
      <c r="O246">
        <v>0.2</v>
      </c>
    </row>
    <row r="247" spans="1:15" x14ac:dyDescent="0.3">
      <c r="A247">
        <v>246</v>
      </c>
      <c r="B247" s="1">
        <v>40554</v>
      </c>
      <c r="C247">
        <f>YEAR(dataset_1[[#This Row],[Date Day]])</f>
        <v>2011</v>
      </c>
      <c r="D247" t="str">
        <f>TEXT(dataset_1[[#This Row],[Date Day]],"MMM")</f>
        <v>Jan</v>
      </c>
      <c r="E247" t="str">
        <f t="shared" si="6"/>
        <v>Q1</v>
      </c>
      <c r="F247">
        <v>1</v>
      </c>
      <c r="G247" s="2">
        <v>0</v>
      </c>
      <c r="H247" s="2">
        <v>1</v>
      </c>
      <c r="I247">
        <v>14</v>
      </c>
      <c r="J247" t="b">
        <v>0</v>
      </c>
      <c r="K247">
        <v>2</v>
      </c>
      <c r="L247" t="str">
        <f t="shared" si="7"/>
        <v>Weekday</v>
      </c>
      <c r="M247" t="str" cm="1">
        <f t="array" ref="M247">_xlfn.IFS(I247&lt;6,"Night", I247&lt;12,"Morning", I247&lt;18,"Afternoon", TRUE,"Evening")</f>
        <v>Afternoon</v>
      </c>
      <c r="N247">
        <v>2</v>
      </c>
      <c r="O247">
        <v>0.2</v>
      </c>
    </row>
    <row r="248" spans="1:15" x14ac:dyDescent="0.3">
      <c r="A248">
        <v>247</v>
      </c>
      <c r="B248" s="1">
        <v>40554</v>
      </c>
      <c r="C248">
        <f>YEAR(dataset_1[[#This Row],[Date Day]])</f>
        <v>2011</v>
      </c>
      <c r="D248" t="str">
        <f>TEXT(dataset_1[[#This Row],[Date Day]],"MMM")</f>
        <v>Jan</v>
      </c>
      <c r="E248" t="str">
        <f t="shared" si="6"/>
        <v>Q1</v>
      </c>
      <c r="F248">
        <v>1</v>
      </c>
      <c r="G248" s="2">
        <v>0</v>
      </c>
      <c r="H248" s="2">
        <v>1</v>
      </c>
      <c r="I248">
        <v>15</v>
      </c>
      <c r="J248" t="b">
        <v>0</v>
      </c>
      <c r="K248">
        <v>2</v>
      </c>
      <c r="L248" t="str">
        <f t="shared" si="7"/>
        <v>Weekday</v>
      </c>
      <c r="M248" t="str" cm="1">
        <f t="array" ref="M248">_xlfn.IFS(I248&lt;6,"Night", I248&lt;12,"Morning", I248&lt;18,"Afternoon", TRUE,"Evening")</f>
        <v>Afternoon</v>
      </c>
      <c r="N248">
        <v>2</v>
      </c>
      <c r="O248">
        <v>0.16</v>
      </c>
    </row>
    <row r="249" spans="1:15" x14ac:dyDescent="0.3">
      <c r="A249">
        <v>248</v>
      </c>
      <c r="B249" s="1">
        <v>40554</v>
      </c>
      <c r="C249">
        <f>YEAR(dataset_1[[#This Row],[Date Day]])</f>
        <v>2011</v>
      </c>
      <c r="D249" t="str">
        <f>TEXT(dataset_1[[#This Row],[Date Day]],"MMM")</f>
        <v>Jan</v>
      </c>
      <c r="E249" t="str">
        <f t="shared" si="6"/>
        <v>Q1</v>
      </c>
      <c r="F249">
        <v>1</v>
      </c>
      <c r="G249" s="2">
        <v>0</v>
      </c>
      <c r="H249" s="2">
        <v>1</v>
      </c>
      <c r="I249">
        <v>16</v>
      </c>
      <c r="J249" t="b">
        <v>0</v>
      </c>
      <c r="K249">
        <v>2</v>
      </c>
      <c r="L249" t="str">
        <f t="shared" si="7"/>
        <v>Weekday</v>
      </c>
      <c r="M249" t="str" cm="1">
        <f t="array" ref="M249">_xlfn.IFS(I249&lt;6,"Night", I249&lt;12,"Morning", I249&lt;18,"Afternoon", TRUE,"Evening")</f>
        <v>Afternoon</v>
      </c>
      <c r="N249">
        <v>2</v>
      </c>
      <c r="O249">
        <v>0.16</v>
      </c>
    </row>
    <row r="250" spans="1:15" x14ac:dyDescent="0.3">
      <c r="A250">
        <v>249</v>
      </c>
      <c r="B250" s="1">
        <v>40554</v>
      </c>
      <c r="C250">
        <f>YEAR(dataset_1[[#This Row],[Date Day]])</f>
        <v>2011</v>
      </c>
      <c r="D250" t="str">
        <f>TEXT(dataset_1[[#This Row],[Date Day]],"MMM")</f>
        <v>Jan</v>
      </c>
      <c r="E250" t="str">
        <f t="shared" si="6"/>
        <v>Q1</v>
      </c>
      <c r="F250">
        <v>1</v>
      </c>
      <c r="G250" s="2">
        <v>0</v>
      </c>
      <c r="H250" s="2">
        <v>1</v>
      </c>
      <c r="I250">
        <v>17</v>
      </c>
      <c r="J250" t="b">
        <v>0</v>
      </c>
      <c r="K250">
        <v>2</v>
      </c>
      <c r="L250" t="str">
        <f t="shared" si="7"/>
        <v>Weekday</v>
      </c>
      <c r="M250" t="str" cm="1">
        <f t="array" ref="M250">_xlfn.IFS(I250&lt;6,"Night", I250&lt;12,"Morning", I250&lt;18,"Afternoon", TRUE,"Evening")</f>
        <v>Afternoon</v>
      </c>
      <c r="N250">
        <v>2</v>
      </c>
      <c r="O250">
        <v>0.16</v>
      </c>
    </row>
    <row r="251" spans="1:15" x14ac:dyDescent="0.3">
      <c r="A251">
        <v>250</v>
      </c>
      <c r="B251" s="1">
        <v>40554</v>
      </c>
      <c r="C251">
        <f>YEAR(dataset_1[[#This Row],[Date Day]])</f>
        <v>2011</v>
      </c>
      <c r="D251" t="str">
        <f>TEXT(dataset_1[[#This Row],[Date Day]],"MMM")</f>
        <v>Jan</v>
      </c>
      <c r="E251" t="str">
        <f t="shared" si="6"/>
        <v>Q1</v>
      </c>
      <c r="F251">
        <v>1</v>
      </c>
      <c r="G251" s="2">
        <v>0</v>
      </c>
      <c r="H251" s="2">
        <v>1</v>
      </c>
      <c r="I251">
        <v>18</v>
      </c>
      <c r="J251" t="b">
        <v>0</v>
      </c>
      <c r="K251">
        <v>2</v>
      </c>
      <c r="L251" t="str">
        <f t="shared" si="7"/>
        <v>Weekday</v>
      </c>
      <c r="M251" t="str" cm="1">
        <f t="array" ref="M251">_xlfn.IFS(I251&lt;6,"Night", I251&lt;12,"Morning", I251&lt;18,"Afternoon", TRUE,"Evening")</f>
        <v>Evening</v>
      </c>
      <c r="N251">
        <v>3</v>
      </c>
      <c r="O251">
        <v>0.16</v>
      </c>
    </row>
    <row r="252" spans="1:15" x14ac:dyDescent="0.3">
      <c r="A252">
        <v>251</v>
      </c>
      <c r="B252" s="1">
        <v>40554</v>
      </c>
      <c r="C252">
        <f>YEAR(dataset_1[[#This Row],[Date Day]])</f>
        <v>2011</v>
      </c>
      <c r="D252" t="str">
        <f>TEXT(dataset_1[[#This Row],[Date Day]],"MMM")</f>
        <v>Jan</v>
      </c>
      <c r="E252" t="str">
        <f t="shared" si="6"/>
        <v>Q1</v>
      </c>
      <c r="F252">
        <v>1</v>
      </c>
      <c r="G252" s="2">
        <v>0</v>
      </c>
      <c r="H252" s="2">
        <v>1</v>
      </c>
      <c r="I252">
        <v>19</v>
      </c>
      <c r="J252" t="b">
        <v>0</v>
      </c>
      <c r="K252">
        <v>2</v>
      </c>
      <c r="L252" t="str">
        <f t="shared" si="7"/>
        <v>Weekday</v>
      </c>
      <c r="M252" t="str" cm="1">
        <f t="array" ref="M252">_xlfn.IFS(I252&lt;6,"Night", I252&lt;12,"Morning", I252&lt;18,"Afternoon", TRUE,"Evening")</f>
        <v>Evening</v>
      </c>
      <c r="N252">
        <v>3</v>
      </c>
      <c r="O252">
        <v>0.16</v>
      </c>
    </row>
    <row r="253" spans="1:15" x14ac:dyDescent="0.3">
      <c r="A253">
        <v>252</v>
      </c>
      <c r="B253" s="1">
        <v>40554</v>
      </c>
      <c r="C253">
        <f>YEAR(dataset_1[[#This Row],[Date Day]])</f>
        <v>2011</v>
      </c>
      <c r="D253" t="str">
        <f>TEXT(dataset_1[[#This Row],[Date Day]],"MMM")</f>
        <v>Jan</v>
      </c>
      <c r="E253" t="str">
        <f t="shared" si="6"/>
        <v>Q1</v>
      </c>
      <c r="F253">
        <v>1</v>
      </c>
      <c r="G253" s="2">
        <v>0</v>
      </c>
      <c r="H253" s="2">
        <v>1</v>
      </c>
      <c r="I253">
        <v>20</v>
      </c>
      <c r="J253" t="b">
        <v>0</v>
      </c>
      <c r="K253">
        <v>2</v>
      </c>
      <c r="L253" t="str">
        <f t="shared" si="7"/>
        <v>Weekday</v>
      </c>
      <c r="M253" t="str" cm="1">
        <f t="array" ref="M253">_xlfn.IFS(I253&lt;6,"Night", I253&lt;12,"Morning", I253&lt;18,"Afternoon", TRUE,"Evening")</f>
        <v>Evening</v>
      </c>
      <c r="N253">
        <v>3</v>
      </c>
      <c r="O253">
        <v>0.16</v>
      </c>
    </row>
    <row r="254" spans="1:15" x14ac:dyDescent="0.3">
      <c r="A254">
        <v>253</v>
      </c>
      <c r="B254" s="1">
        <v>40554</v>
      </c>
      <c r="C254">
        <f>YEAR(dataset_1[[#This Row],[Date Day]])</f>
        <v>2011</v>
      </c>
      <c r="D254" t="str">
        <f>TEXT(dataset_1[[#This Row],[Date Day]],"MMM")</f>
        <v>Jan</v>
      </c>
      <c r="E254" t="str">
        <f t="shared" si="6"/>
        <v>Q1</v>
      </c>
      <c r="F254">
        <v>1</v>
      </c>
      <c r="G254" s="2">
        <v>0</v>
      </c>
      <c r="H254" s="2">
        <v>1</v>
      </c>
      <c r="I254">
        <v>21</v>
      </c>
      <c r="J254" t="b">
        <v>0</v>
      </c>
      <c r="K254">
        <v>2</v>
      </c>
      <c r="L254" t="str">
        <f t="shared" si="7"/>
        <v>Weekday</v>
      </c>
      <c r="M254" t="str" cm="1">
        <f t="array" ref="M254">_xlfn.IFS(I254&lt;6,"Night", I254&lt;12,"Morning", I254&lt;18,"Afternoon", TRUE,"Evening")</f>
        <v>Evening</v>
      </c>
      <c r="N254">
        <v>3</v>
      </c>
      <c r="O254">
        <v>0.16</v>
      </c>
    </row>
    <row r="255" spans="1:15" x14ac:dyDescent="0.3">
      <c r="A255">
        <v>254</v>
      </c>
      <c r="B255" s="1">
        <v>40554</v>
      </c>
      <c r="C255">
        <f>YEAR(dataset_1[[#This Row],[Date Day]])</f>
        <v>2011</v>
      </c>
      <c r="D255" t="str">
        <f>TEXT(dataset_1[[#This Row],[Date Day]],"MMM")</f>
        <v>Jan</v>
      </c>
      <c r="E255" t="str">
        <f t="shared" si="6"/>
        <v>Q1</v>
      </c>
      <c r="F255">
        <v>1</v>
      </c>
      <c r="G255" s="2">
        <v>0</v>
      </c>
      <c r="H255" s="2">
        <v>1</v>
      </c>
      <c r="I255">
        <v>22</v>
      </c>
      <c r="J255" t="b">
        <v>0</v>
      </c>
      <c r="K255">
        <v>2</v>
      </c>
      <c r="L255" t="str">
        <f t="shared" si="7"/>
        <v>Weekday</v>
      </c>
      <c r="M255" t="str" cm="1">
        <f t="array" ref="M255">_xlfn.IFS(I255&lt;6,"Night", I255&lt;12,"Morning", I255&lt;18,"Afternoon", TRUE,"Evening")</f>
        <v>Evening</v>
      </c>
      <c r="N255">
        <v>3</v>
      </c>
      <c r="O255">
        <v>0.16</v>
      </c>
    </row>
    <row r="256" spans="1:15" x14ac:dyDescent="0.3">
      <c r="A256">
        <v>255</v>
      </c>
      <c r="B256" s="1">
        <v>40554</v>
      </c>
      <c r="C256">
        <f>YEAR(dataset_1[[#This Row],[Date Day]])</f>
        <v>2011</v>
      </c>
      <c r="D256" t="str">
        <f>TEXT(dataset_1[[#This Row],[Date Day]],"MMM")</f>
        <v>Jan</v>
      </c>
      <c r="E256" t="str">
        <f t="shared" si="6"/>
        <v>Q1</v>
      </c>
      <c r="F256">
        <v>1</v>
      </c>
      <c r="G256" s="2">
        <v>0</v>
      </c>
      <c r="H256" s="2">
        <v>1</v>
      </c>
      <c r="I256">
        <v>23</v>
      </c>
      <c r="J256" t="b">
        <v>0</v>
      </c>
      <c r="K256">
        <v>2</v>
      </c>
      <c r="L256" t="str">
        <f t="shared" si="7"/>
        <v>Weekday</v>
      </c>
      <c r="M256" t="str" cm="1">
        <f t="array" ref="M256">_xlfn.IFS(I256&lt;6,"Night", I256&lt;12,"Morning", I256&lt;18,"Afternoon", TRUE,"Evening")</f>
        <v>Evening</v>
      </c>
      <c r="N256">
        <v>3</v>
      </c>
      <c r="O256">
        <v>0.16</v>
      </c>
    </row>
    <row r="257" spans="1:15" x14ac:dyDescent="0.3">
      <c r="A257">
        <v>256</v>
      </c>
      <c r="B257" s="1">
        <v>40555</v>
      </c>
      <c r="C257">
        <f>YEAR(dataset_1[[#This Row],[Date Day]])</f>
        <v>2011</v>
      </c>
      <c r="D257" t="str">
        <f>TEXT(dataset_1[[#This Row],[Date Day]],"MMM")</f>
        <v>Jan</v>
      </c>
      <c r="E257" t="str">
        <f t="shared" si="6"/>
        <v>Q1</v>
      </c>
      <c r="F257">
        <v>1</v>
      </c>
      <c r="G257" s="2">
        <v>0</v>
      </c>
      <c r="H257" s="2">
        <v>1</v>
      </c>
      <c r="I257">
        <v>0</v>
      </c>
      <c r="J257" t="b">
        <v>0</v>
      </c>
      <c r="K257">
        <v>3</v>
      </c>
      <c r="L257" t="str">
        <f t="shared" si="7"/>
        <v>Weekday</v>
      </c>
      <c r="M257" t="str" cm="1">
        <f t="array" ref="M257">_xlfn.IFS(I257&lt;6,"Night", I257&lt;12,"Morning", I257&lt;18,"Afternoon", TRUE,"Evening")</f>
        <v>Night</v>
      </c>
      <c r="N257">
        <v>2</v>
      </c>
      <c r="O257">
        <v>0.16</v>
      </c>
    </row>
    <row r="258" spans="1:15" x14ac:dyDescent="0.3">
      <c r="A258">
        <v>257</v>
      </c>
      <c r="B258" s="1">
        <v>40555</v>
      </c>
      <c r="C258">
        <f>YEAR(dataset_1[[#This Row],[Date Day]])</f>
        <v>2011</v>
      </c>
      <c r="D258" t="str">
        <f>TEXT(dataset_1[[#This Row],[Date Day]],"MMM")</f>
        <v>Jan</v>
      </c>
      <c r="E258" t="str">
        <f t="shared" ref="E258:E321" si="8">"Q" &amp; INT((MONTH(B258)-1)/3)+1</f>
        <v>Q1</v>
      </c>
      <c r="F258">
        <v>1</v>
      </c>
      <c r="G258" s="2">
        <v>0</v>
      </c>
      <c r="H258" s="2">
        <v>1</v>
      </c>
      <c r="I258">
        <v>1</v>
      </c>
      <c r="J258" t="b">
        <v>0</v>
      </c>
      <c r="K258">
        <v>3</v>
      </c>
      <c r="L258" t="str">
        <f t="shared" ref="L258:L321" si="9">IF(OR(K258=0,K258=6),"Weekend","Weekday")</f>
        <v>Weekday</v>
      </c>
      <c r="M258" t="str" cm="1">
        <f t="array" ref="M258">_xlfn.IFS(I258&lt;6,"Night", I258&lt;12,"Morning", I258&lt;18,"Afternoon", TRUE,"Evening")</f>
        <v>Night</v>
      </c>
      <c r="N258">
        <v>2</v>
      </c>
      <c r="O258">
        <v>0.16</v>
      </c>
    </row>
    <row r="259" spans="1:15" x14ac:dyDescent="0.3">
      <c r="A259">
        <v>258</v>
      </c>
      <c r="B259" s="1">
        <v>40555</v>
      </c>
      <c r="C259">
        <f>YEAR(dataset_1[[#This Row],[Date Day]])</f>
        <v>2011</v>
      </c>
      <c r="D259" t="str">
        <f>TEXT(dataset_1[[#This Row],[Date Day]],"MMM")</f>
        <v>Jan</v>
      </c>
      <c r="E259" t="str">
        <f t="shared" si="8"/>
        <v>Q1</v>
      </c>
      <c r="F259">
        <v>1</v>
      </c>
      <c r="G259" s="2">
        <v>0</v>
      </c>
      <c r="H259" s="2">
        <v>1</v>
      </c>
      <c r="I259">
        <v>2</v>
      </c>
      <c r="J259" t="b">
        <v>0</v>
      </c>
      <c r="K259">
        <v>3</v>
      </c>
      <c r="L259" t="str">
        <f t="shared" si="9"/>
        <v>Weekday</v>
      </c>
      <c r="M259" t="str" cm="1">
        <f t="array" ref="M259">_xlfn.IFS(I259&lt;6,"Night", I259&lt;12,"Morning", I259&lt;18,"Afternoon", TRUE,"Evening")</f>
        <v>Night</v>
      </c>
      <c r="N259">
        <v>1</v>
      </c>
      <c r="O259">
        <v>0.14000000000000001</v>
      </c>
    </row>
    <row r="260" spans="1:15" x14ac:dyDescent="0.3">
      <c r="A260">
        <v>259</v>
      </c>
      <c r="B260" s="1">
        <v>40555</v>
      </c>
      <c r="C260">
        <f>YEAR(dataset_1[[#This Row],[Date Day]])</f>
        <v>2011</v>
      </c>
      <c r="D260" t="str">
        <f>TEXT(dataset_1[[#This Row],[Date Day]],"MMM")</f>
        <v>Jan</v>
      </c>
      <c r="E260" t="str">
        <f t="shared" si="8"/>
        <v>Q1</v>
      </c>
      <c r="F260">
        <v>1</v>
      </c>
      <c r="G260" s="2">
        <v>0</v>
      </c>
      <c r="H260" s="2">
        <v>1</v>
      </c>
      <c r="I260">
        <v>5</v>
      </c>
      <c r="J260" t="b">
        <v>0</v>
      </c>
      <c r="K260">
        <v>3</v>
      </c>
      <c r="L260" t="str">
        <f t="shared" si="9"/>
        <v>Weekday</v>
      </c>
      <c r="M260" t="str" cm="1">
        <f t="array" ref="M260">_xlfn.IFS(I260&lt;6,"Night", I260&lt;12,"Morning", I260&lt;18,"Afternoon", TRUE,"Evening")</f>
        <v>Night</v>
      </c>
      <c r="N260">
        <v>1</v>
      </c>
      <c r="O260">
        <v>0.14000000000000001</v>
      </c>
    </row>
    <row r="261" spans="1:15" x14ac:dyDescent="0.3">
      <c r="A261">
        <v>260</v>
      </c>
      <c r="B261" s="1">
        <v>40555</v>
      </c>
      <c r="C261">
        <f>YEAR(dataset_1[[#This Row],[Date Day]])</f>
        <v>2011</v>
      </c>
      <c r="D261" t="str">
        <f>TEXT(dataset_1[[#This Row],[Date Day]],"MMM")</f>
        <v>Jan</v>
      </c>
      <c r="E261" t="str">
        <f t="shared" si="8"/>
        <v>Q1</v>
      </c>
      <c r="F261">
        <v>1</v>
      </c>
      <c r="G261" s="2">
        <v>0</v>
      </c>
      <c r="H261" s="2">
        <v>1</v>
      </c>
      <c r="I261">
        <v>6</v>
      </c>
      <c r="J261" t="b">
        <v>0</v>
      </c>
      <c r="K261">
        <v>3</v>
      </c>
      <c r="L261" t="str">
        <f t="shared" si="9"/>
        <v>Weekday</v>
      </c>
      <c r="M261" t="str" cm="1">
        <f t="array" ref="M261">_xlfn.IFS(I261&lt;6,"Night", I261&lt;12,"Morning", I261&lt;18,"Afternoon", TRUE,"Evening")</f>
        <v>Morning</v>
      </c>
      <c r="N261">
        <v>1</v>
      </c>
      <c r="O261">
        <v>0.12</v>
      </c>
    </row>
    <row r="262" spans="1:15" x14ac:dyDescent="0.3">
      <c r="A262">
        <v>261</v>
      </c>
      <c r="B262" s="1">
        <v>40555</v>
      </c>
      <c r="C262">
        <f>YEAR(dataset_1[[#This Row],[Date Day]])</f>
        <v>2011</v>
      </c>
      <c r="D262" t="str">
        <f>TEXT(dataset_1[[#This Row],[Date Day]],"MMM")</f>
        <v>Jan</v>
      </c>
      <c r="E262" t="str">
        <f t="shared" si="8"/>
        <v>Q1</v>
      </c>
      <c r="F262">
        <v>1</v>
      </c>
      <c r="G262" s="2">
        <v>0</v>
      </c>
      <c r="H262" s="2">
        <v>1</v>
      </c>
      <c r="I262">
        <v>7</v>
      </c>
      <c r="J262" t="b">
        <v>0</v>
      </c>
      <c r="K262">
        <v>3</v>
      </c>
      <c r="L262" t="str">
        <f t="shared" si="9"/>
        <v>Weekday</v>
      </c>
      <c r="M262" t="str" cm="1">
        <f t="array" ref="M262">_xlfn.IFS(I262&lt;6,"Night", I262&lt;12,"Morning", I262&lt;18,"Afternoon", TRUE,"Evening")</f>
        <v>Morning</v>
      </c>
      <c r="N262">
        <v>1</v>
      </c>
      <c r="O262">
        <v>0.14000000000000001</v>
      </c>
    </row>
    <row r="263" spans="1:15" x14ac:dyDescent="0.3">
      <c r="A263">
        <v>262</v>
      </c>
      <c r="B263" s="1">
        <v>40555</v>
      </c>
      <c r="C263">
        <f>YEAR(dataset_1[[#This Row],[Date Day]])</f>
        <v>2011</v>
      </c>
      <c r="D263" t="str">
        <f>TEXT(dataset_1[[#This Row],[Date Day]],"MMM")</f>
        <v>Jan</v>
      </c>
      <c r="E263" t="str">
        <f t="shared" si="8"/>
        <v>Q1</v>
      </c>
      <c r="F263">
        <v>1</v>
      </c>
      <c r="G263" s="2">
        <v>0</v>
      </c>
      <c r="H263" s="2">
        <v>1</v>
      </c>
      <c r="I263">
        <v>8</v>
      </c>
      <c r="J263" t="b">
        <v>0</v>
      </c>
      <c r="K263">
        <v>3</v>
      </c>
      <c r="L263" t="str">
        <f t="shared" si="9"/>
        <v>Weekday</v>
      </c>
      <c r="M263" t="str" cm="1">
        <f t="array" ref="M263">_xlfn.IFS(I263&lt;6,"Night", I263&lt;12,"Morning", I263&lt;18,"Afternoon", TRUE,"Evening")</f>
        <v>Morning</v>
      </c>
      <c r="N263">
        <v>1</v>
      </c>
      <c r="O263">
        <v>0.16</v>
      </c>
    </row>
    <row r="264" spans="1:15" x14ac:dyDescent="0.3">
      <c r="A264">
        <v>263</v>
      </c>
      <c r="B264" s="1">
        <v>40555</v>
      </c>
      <c r="C264">
        <f>YEAR(dataset_1[[#This Row],[Date Day]])</f>
        <v>2011</v>
      </c>
      <c r="D264" t="str">
        <f>TEXT(dataset_1[[#This Row],[Date Day]],"MMM")</f>
        <v>Jan</v>
      </c>
      <c r="E264" t="str">
        <f t="shared" si="8"/>
        <v>Q1</v>
      </c>
      <c r="F264">
        <v>1</v>
      </c>
      <c r="G264" s="2">
        <v>0</v>
      </c>
      <c r="H264" s="2">
        <v>1</v>
      </c>
      <c r="I264">
        <v>9</v>
      </c>
      <c r="J264" t="b">
        <v>0</v>
      </c>
      <c r="K264">
        <v>3</v>
      </c>
      <c r="L264" t="str">
        <f t="shared" si="9"/>
        <v>Weekday</v>
      </c>
      <c r="M264" t="str" cm="1">
        <f t="array" ref="M264">_xlfn.IFS(I264&lt;6,"Night", I264&lt;12,"Morning", I264&lt;18,"Afternoon", TRUE,"Evening")</f>
        <v>Morning</v>
      </c>
      <c r="N264">
        <v>1</v>
      </c>
      <c r="O264">
        <v>0.16</v>
      </c>
    </row>
    <row r="265" spans="1:15" x14ac:dyDescent="0.3">
      <c r="A265">
        <v>264</v>
      </c>
      <c r="B265" s="1">
        <v>40555</v>
      </c>
      <c r="C265">
        <f>YEAR(dataset_1[[#This Row],[Date Day]])</f>
        <v>2011</v>
      </c>
      <c r="D265" t="str">
        <f>TEXT(dataset_1[[#This Row],[Date Day]],"MMM")</f>
        <v>Jan</v>
      </c>
      <c r="E265" t="str">
        <f t="shared" si="8"/>
        <v>Q1</v>
      </c>
      <c r="F265">
        <v>1</v>
      </c>
      <c r="G265" s="2">
        <v>0</v>
      </c>
      <c r="H265" s="2">
        <v>1</v>
      </c>
      <c r="I265">
        <v>10</v>
      </c>
      <c r="J265" t="b">
        <v>0</v>
      </c>
      <c r="K265">
        <v>3</v>
      </c>
      <c r="L265" t="str">
        <f t="shared" si="9"/>
        <v>Weekday</v>
      </c>
      <c r="M265" t="str" cm="1">
        <f t="array" ref="M265">_xlfn.IFS(I265&lt;6,"Night", I265&lt;12,"Morning", I265&lt;18,"Afternoon", TRUE,"Evening")</f>
        <v>Morning</v>
      </c>
      <c r="N265">
        <v>1</v>
      </c>
      <c r="O265">
        <v>0.18</v>
      </c>
    </row>
    <row r="266" spans="1:15" x14ac:dyDescent="0.3">
      <c r="A266">
        <v>265</v>
      </c>
      <c r="B266" s="1">
        <v>40555</v>
      </c>
      <c r="C266">
        <f>YEAR(dataset_1[[#This Row],[Date Day]])</f>
        <v>2011</v>
      </c>
      <c r="D266" t="str">
        <f>TEXT(dataset_1[[#This Row],[Date Day]],"MMM")</f>
        <v>Jan</v>
      </c>
      <c r="E266" t="str">
        <f t="shared" si="8"/>
        <v>Q1</v>
      </c>
      <c r="F266">
        <v>1</v>
      </c>
      <c r="G266" s="2">
        <v>0</v>
      </c>
      <c r="H266" s="2">
        <v>1</v>
      </c>
      <c r="I266">
        <v>11</v>
      </c>
      <c r="J266" t="b">
        <v>0</v>
      </c>
      <c r="K266">
        <v>3</v>
      </c>
      <c r="L266" t="str">
        <f t="shared" si="9"/>
        <v>Weekday</v>
      </c>
      <c r="M266" t="str" cm="1">
        <f t="array" ref="M266">_xlfn.IFS(I266&lt;6,"Night", I266&lt;12,"Morning", I266&lt;18,"Afternoon", TRUE,"Evening")</f>
        <v>Morning</v>
      </c>
      <c r="N266">
        <v>1</v>
      </c>
      <c r="O266">
        <v>0.2</v>
      </c>
    </row>
    <row r="267" spans="1:15" x14ac:dyDescent="0.3">
      <c r="A267">
        <v>266</v>
      </c>
      <c r="B267" s="1">
        <v>40555</v>
      </c>
      <c r="C267">
        <f>YEAR(dataset_1[[#This Row],[Date Day]])</f>
        <v>2011</v>
      </c>
      <c r="D267" t="str">
        <f>TEXT(dataset_1[[#This Row],[Date Day]],"MMM")</f>
        <v>Jan</v>
      </c>
      <c r="E267" t="str">
        <f t="shared" si="8"/>
        <v>Q1</v>
      </c>
      <c r="F267">
        <v>1</v>
      </c>
      <c r="G267" s="2">
        <v>0</v>
      </c>
      <c r="H267" s="2">
        <v>1</v>
      </c>
      <c r="I267">
        <v>12</v>
      </c>
      <c r="J267" t="b">
        <v>0</v>
      </c>
      <c r="K267">
        <v>3</v>
      </c>
      <c r="L267" t="str">
        <f t="shared" si="9"/>
        <v>Weekday</v>
      </c>
      <c r="M267" t="str" cm="1">
        <f t="array" ref="M267">_xlfn.IFS(I267&lt;6,"Night", I267&lt;12,"Morning", I267&lt;18,"Afternoon", TRUE,"Evening")</f>
        <v>Afternoon</v>
      </c>
      <c r="N267">
        <v>1</v>
      </c>
      <c r="O267">
        <v>0.2</v>
      </c>
    </row>
    <row r="268" spans="1:15" x14ac:dyDescent="0.3">
      <c r="A268">
        <v>267</v>
      </c>
      <c r="B268" s="1">
        <v>40555</v>
      </c>
      <c r="C268">
        <f>YEAR(dataset_1[[#This Row],[Date Day]])</f>
        <v>2011</v>
      </c>
      <c r="D268" t="str">
        <f>TEXT(dataset_1[[#This Row],[Date Day]],"MMM")</f>
        <v>Jan</v>
      </c>
      <c r="E268" t="str">
        <f t="shared" si="8"/>
        <v>Q1</v>
      </c>
      <c r="F268">
        <v>1</v>
      </c>
      <c r="G268" s="2">
        <v>0</v>
      </c>
      <c r="H268" s="2">
        <v>1</v>
      </c>
      <c r="I268">
        <v>13</v>
      </c>
      <c r="J268" t="b">
        <v>0</v>
      </c>
      <c r="K268">
        <v>3</v>
      </c>
      <c r="L268" t="str">
        <f t="shared" si="9"/>
        <v>Weekday</v>
      </c>
      <c r="M268" t="str" cm="1">
        <f t="array" ref="M268">_xlfn.IFS(I268&lt;6,"Night", I268&lt;12,"Morning", I268&lt;18,"Afternoon", TRUE,"Evening")</f>
        <v>Afternoon</v>
      </c>
      <c r="N268">
        <v>1</v>
      </c>
      <c r="O268">
        <v>0.22</v>
      </c>
    </row>
    <row r="269" spans="1:15" x14ac:dyDescent="0.3">
      <c r="A269">
        <v>268</v>
      </c>
      <c r="B269" s="1">
        <v>40555</v>
      </c>
      <c r="C269">
        <f>YEAR(dataset_1[[#This Row],[Date Day]])</f>
        <v>2011</v>
      </c>
      <c r="D269" t="str">
        <f>TEXT(dataset_1[[#This Row],[Date Day]],"MMM")</f>
        <v>Jan</v>
      </c>
      <c r="E269" t="str">
        <f t="shared" si="8"/>
        <v>Q1</v>
      </c>
      <c r="F269">
        <v>1</v>
      </c>
      <c r="G269" s="2">
        <v>0</v>
      </c>
      <c r="H269" s="2">
        <v>1</v>
      </c>
      <c r="I269">
        <v>14</v>
      </c>
      <c r="J269" t="b">
        <v>0</v>
      </c>
      <c r="K269">
        <v>3</v>
      </c>
      <c r="L269" t="str">
        <f t="shared" si="9"/>
        <v>Weekday</v>
      </c>
      <c r="M269" t="str" cm="1">
        <f t="array" ref="M269">_xlfn.IFS(I269&lt;6,"Night", I269&lt;12,"Morning", I269&lt;18,"Afternoon", TRUE,"Evening")</f>
        <v>Afternoon</v>
      </c>
      <c r="N269">
        <v>1</v>
      </c>
      <c r="O269">
        <v>0.2</v>
      </c>
    </row>
    <row r="270" spans="1:15" x14ac:dyDescent="0.3">
      <c r="A270">
        <v>269</v>
      </c>
      <c r="B270" s="1">
        <v>40555</v>
      </c>
      <c r="C270">
        <f>YEAR(dataset_1[[#This Row],[Date Day]])</f>
        <v>2011</v>
      </c>
      <c r="D270" t="str">
        <f>TEXT(dataset_1[[#This Row],[Date Day]],"MMM")</f>
        <v>Jan</v>
      </c>
      <c r="E270" t="str">
        <f t="shared" si="8"/>
        <v>Q1</v>
      </c>
      <c r="F270">
        <v>1</v>
      </c>
      <c r="G270" s="2">
        <v>0</v>
      </c>
      <c r="H270" s="2">
        <v>1</v>
      </c>
      <c r="I270">
        <v>15</v>
      </c>
      <c r="J270" t="b">
        <v>0</v>
      </c>
      <c r="K270">
        <v>3</v>
      </c>
      <c r="L270" t="str">
        <f t="shared" si="9"/>
        <v>Weekday</v>
      </c>
      <c r="M270" t="str" cm="1">
        <f t="array" ref="M270">_xlfn.IFS(I270&lt;6,"Night", I270&lt;12,"Morning", I270&lt;18,"Afternoon", TRUE,"Evening")</f>
        <v>Afternoon</v>
      </c>
      <c r="N270">
        <v>1</v>
      </c>
      <c r="O270">
        <v>0.2</v>
      </c>
    </row>
    <row r="271" spans="1:15" x14ac:dyDescent="0.3">
      <c r="A271">
        <v>270</v>
      </c>
      <c r="B271" s="1">
        <v>40555</v>
      </c>
      <c r="C271">
        <f>YEAR(dataset_1[[#This Row],[Date Day]])</f>
        <v>2011</v>
      </c>
      <c r="D271" t="str">
        <f>TEXT(dataset_1[[#This Row],[Date Day]],"MMM")</f>
        <v>Jan</v>
      </c>
      <c r="E271" t="str">
        <f t="shared" si="8"/>
        <v>Q1</v>
      </c>
      <c r="F271">
        <v>1</v>
      </c>
      <c r="G271" s="2">
        <v>0</v>
      </c>
      <c r="H271" s="2">
        <v>1</v>
      </c>
      <c r="I271">
        <v>16</v>
      </c>
      <c r="J271" t="b">
        <v>0</v>
      </c>
      <c r="K271">
        <v>3</v>
      </c>
      <c r="L271" t="str">
        <f t="shared" si="9"/>
        <v>Weekday</v>
      </c>
      <c r="M271" t="str" cm="1">
        <f t="array" ref="M271">_xlfn.IFS(I271&lt;6,"Night", I271&lt;12,"Morning", I271&lt;18,"Afternoon", TRUE,"Evening")</f>
        <v>Afternoon</v>
      </c>
      <c r="N271">
        <v>1</v>
      </c>
      <c r="O271">
        <v>0.22</v>
      </c>
    </row>
    <row r="272" spans="1:15" x14ac:dyDescent="0.3">
      <c r="A272">
        <v>271</v>
      </c>
      <c r="B272" s="1">
        <v>40555</v>
      </c>
      <c r="C272">
        <f>YEAR(dataset_1[[#This Row],[Date Day]])</f>
        <v>2011</v>
      </c>
      <c r="D272" t="str">
        <f>TEXT(dataset_1[[#This Row],[Date Day]],"MMM")</f>
        <v>Jan</v>
      </c>
      <c r="E272" t="str">
        <f t="shared" si="8"/>
        <v>Q1</v>
      </c>
      <c r="F272">
        <v>1</v>
      </c>
      <c r="G272" s="2">
        <v>0</v>
      </c>
      <c r="H272" s="2">
        <v>1</v>
      </c>
      <c r="I272">
        <v>17</v>
      </c>
      <c r="J272" t="b">
        <v>0</v>
      </c>
      <c r="K272">
        <v>3</v>
      </c>
      <c r="L272" t="str">
        <f t="shared" si="9"/>
        <v>Weekday</v>
      </c>
      <c r="M272" t="str" cm="1">
        <f t="array" ref="M272">_xlfn.IFS(I272&lt;6,"Night", I272&lt;12,"Morning", I272&lt;18,"Afternoon", TRUE,"Evening")</f>
        <v>Afternoon</v>
      </c>
      <c r="N272">
        <v>1</v>
      </c>
      <c r="O272">
        <v>0.2</v>
      </c>
    </row>
    <row r="273" spans="1:15" x14ac:dyDescent="0.3">
      <c r="A273">
        <v>272</v>
      </c>
      <c r="B273" s="1">
        <v>40555</v>
      </c>
      <c r="C273">
        <f>YEAR(dataset_1[[#This Row],[Date Day]])</f>
        <v>2011</v>
      </c>
      <c r="D273" t="str">
        <f>TEXT(dataset_1[[#This Row],[Date Day]],"MMM")</f>
        <v>Jan</v>
      </c>
      <c r="E273" t="str">
        <f t="shared" si="8"/>
        <v>Q1</v>
      </c>
      <c r="F273">
        <v>1</v>
      </c>
      <c r="G273" s="2">
        <v>0</v>
      </c>
      <c r="H273" s="2">
        <v>1</v>
      </c>
      <c r="I273">
        <v>18</v>
      </c>
      <c r="J273" t="b">
        <v>0</v>
      </c>
      <c r="K273">
        <v>3</v>
      </c>
      <c r="L273" t="str">
        <f t="shared" si="9"/>
        <v>Weekday</v>
      </c>
      <c r="M273" t="str" cm="1">
        <f t="array" ref="M273">_xlfn.IFS(I273&lt;6,"Night", I273&lt;12,"Morning", I273&lt;18,"Afternoon", TRUE,"Evening")</f>
        <v>Evening</v>
      </c>
      <c r="N273">
        <v>1</v>
      </c>
      <c r="O273">
        <v>0.2</v>
      </c>
    </row>
    <row r="274" spans="1:15" x14ac:dyDescent="0.3">
      <c r="A274">
        <v>273</v>
      </c>
      <c r="B274" s="1">
        <v>40555</v>
      </c>
      <c r="C274">
        <f>YEAR(dataset_1[[#This Row],[Date Day]])</f>
        <v>2011</v>
      </c>
      <c r="D274" t="str">
        <f>TEXT(dataset_1[[#This Row],[Date Day]],"MMM")</f>
        <v>Jan</v>
      </c>
      <c r="E274" t="str">
        <f t="shared" si="8"/>
        <v>Q1</v>
      </c>
      <c r="F274">
        <v>1</v>
      </c>
      <c r="G274" s="2">
        <v>0</v>
      </c>
      <c r="H274" s="2">
        <v>1</v>
      </c>
      <c r="I274">
        <v>19</v>
      </c>
      <c r="J274" t="b">
        <v>0</v>
      </c>
      <c r="K274">
        <v>3</v>
      </c>
      <c r="L274" t="str">
        <f t="shared" si="9"/>
        <v>Weekday</v>
      </c>
      <c r="M274" t="str" cm="1">
        <f t="array" ref="M274">_xlfn.IFS(I274&lt;6,"Night", I274&lt;12,"Morning", I274&lt;18,"Afternoon", TRUE,"Evening")</f>
        <v>Evening</v>
      </c>
      <c r="N274">
        <v>1</v>
      </c>
      <c r="O274">
        <v>0.18</v>
      </c>
    </row>
    <row r="275" spans="1:15" x14ac:dyDescent="0.3">
      <c r="A275">
        <v>274</v>
      </c>
      <c r="B275" s="1">
        <v>40555</v>
      </c>
      <c r="C275">
        <f>YEAR(dataset_1[[#This Row],[Date Day]])</f>
        <v>2011</v>
      </c>
      <c r="D275" t="str">
        <f>TEXT(dataset_1[[#This Row],[Date Day]],"MMM")</f>
        <v>Jan</v>
      </c>
      <c r="E275" t="str">
        <f t="shared" si="8"/>
        <v>Q1</v>
      </c>
      <c r="F275">
        <v>1</v>
      </c>
      <c r="G275" s="2">
        <v>0</v>
      </c>
      <c r="H275" s="2">
        <v>1</v>
      </c>
      <c r="I275">
        <v>20</v>
      </c>
      <c r="J275" t="b">
        <v>0</v>
      </c>
      <c r="K275">
        <v>3</v>
      </c>
      <c r="L275" t="str">
        <f t="shared" si="9"/>
        <v>Weekday</v>
      </c>
      <c r="M275" t="str" cm="1">
        <f t="array" ref="M275">_xlfn.IFS(I275&lt;6,"Night", I275&lt;12,"Morning", I275&lt;18,"Afternoon", TRUE,"Evening")</f>
        <v>Evening</v>
      </c>
      <c r="N275">
        <v>1</v>
      </c>
      <c r="O275">
        <v>0.16</v>
      </c>
    </row>
    <row r="276" spans="1:15" x14ac:dyDescent="0.3">
      <c r="A276">
        <v>275</v>
      </c>
      <c r="B276" s="1">
        <v>40555</v>
      </c>
      <c r="C276">
        <f>YEAR(dataset_1[[#This Row],[Date Day]])</f>
        <v>2011</v>
      </c>
      <c r="D276" t="str">
        <f>TEXT(dataset_1[[#This Row],[Date Day]],"MMM")</f>
        <v>Jan</v>
      </c>
      <c r="E276" t="str">
        <f t="shared" si="8"/>
        <v>Q1</v>
      </c>
      <c r="F276">
        <v>1</v>
      </c>
      <c r="G276" s="2">
        <v>0</v>
      </c>
      <c r="H276" s="2">
        <v>1</v>
      </c>
      <c r="I276">
        <v>21</v>
      </c>
      <c r="J276" t="b">
        <v>0</v>
      </c>
      <c r="K276">
        <v>3</v>
      </c>
      <c r="L276" t="str">
        <f t="shared" si="9"/>
        <v>Weekday</v>
      </c>
      <c r="M276" t="str" cm="1">
        <f t="array" ref="M276">_xlfn.IFS(I276&lt;6,"Night", I276&lt;12,"Morning", I276&lt;18,"Afternoon", TRUE,"Evening")</f>
        <v>Evening</v>
      </c>
      <c r="N276">
        <v>1</v>
      </c>
      <c r="O276">
        <v>0.16</v>
      </c>
    </row>
    <row r="277" spans="1:15" x14ac:dyDescent="0.3">
      <c r="A277">
        <v>276</v>
      </c>
      <c r="B277" s="1">
        <v>40555</v>
      </c>
      <c r="C277">
        <f>YEAR(dataset_1[[#This Row],[Date Day]])</f>
        <v>2011</v>
      </c>
      <c r="D277" t="str">
        <f>TEXT(dataset_1[[#This Row],[Date Day]],"MMM")</f>
        <v>Jan</v>
      </c>
      <c r="E277" t="str">
        <f t="shared" si="8"/>
        <v>Q1</v>
      </c>
      <c r="F277">
        <v>1</v>
      </c>
      <c r="G277" s="2">
        <v>0</v>
      </c>
      <c r="H277" s="2">
        <v>1</v>
      </c>
      <c r="I277">
        <v>22</v>
      </c>
      <c r="J277" t="b">
        <v>0</v>
      </c>
      <c r="K277">
        <v>3</v>
      </c>
      <c r="L277" t="str">
        <f t="shared" si="9"/>
        <v>Weekday</v>
      </c>
      <c r="M277" t="str" cm="1">
        <f t="array" ref="M277">_xlfn.IFS(I277&lt;6,"Night", I277&lt;12,"Morning", I277&lt;18,"Afternoon", TRUE,"Evening")</f>
        <v>Evening</v>
      </c>
      <c r="N277">
        <v>1</v>
      </c>
      <c r="O277">
        <v>0.16</v>
      </c>
    </row>
    <row r="278" spans="1:15" x14ac:dyDescent="0.3">
      <c r="A278">
        <v>277</v>
      </c>
      <c r="B278" s="1">
        <v>40555</v>
      </c>
      <c r="C278">
        <f>YEAR(dataset_1[[#This Row],[Date Day]])</f>
        <v>2011</v>
      </c>
      <c r="D278" t="str">
        <f>TEXT(dataset_1[[#This Row],[Date Day]],"MMM")</f>
        <v>Jan</v>
      </c>
      <c r="E278" t="str">
        <f t="shared" si="8"/>
        <v>Q1</v>
      </c>
      <c r="F278">
        <v>1</v>
      </c>
      <c r="G278" s="2">
        <v>0</v>
      </c>
      <c r="H278" s="2">
        <v>1</v>
      </c>
      <c r="I278">
        <v>23</v>
      </c>
      <c r="J278" t="b">
        <v>0</v>
      </c>
      <c r="K278">
        <v>3</v>
      </c>
      <c r="L278" t="str">
        <f t="shared" si="9"/>
        <v>Weekday</v>
      </c>
      <c r="M278" t="str" cm="1">
        <f t="array" ref="M278">_xlfn.IFS(I278&lt;6,"Night", I278&lt;12,"Morning", I278&lt;18,"Afternoon", TRUE,"Evening")</f>
        <v>Evening</v>
      </c>
      <c r="N278">
        <v>1</v>
      </c>
      <c r="O278">
        <v>0.14000000000000001</v>
      </c>
    </row>
    <row r="279" spans="1:15" x14ac:dyDescent="0.3">
      <c r="A279">
        <v>278</v>
      </c>
      <c r="B279" s="1">
        <v>40556</v>
      </c>
      <c r="C279">
        <f>YEAR(dataset_1[[#This Row],[Date Day]])</f>
        <v>2011</v>
      </c>
      <c r="D279" t="str">
        <f>TEXT(dataset_1[[#This Row],[Date Day]],"MMM")</f>
        <v>Jan</v>
      </c>
      <c r="E279" t="str">
        <f t="shared" si="8"/>
        <v>Q1</v>
      </c>
      <c r="F279">
        <v>1</v>
      </c>
      <c r="G279" s="2">
        <v>0</v>
      </c>
      <c r="H279" s="2">
        <v>1</v>
      </c>
      <c r="I279">
        <v>0</v>
      </c>
      <c r="J279" t="b">
        <v>0</v>
      </c>
      <c r="K279">
        <v>4</v>
      </c>
      <c r="L279" t="str">
        <f t="shared" si="9"/>
        <v>Weekday</v>
      </c>
      <c r="M279" t="str" cm="1">
        <f t="array" ref="M279">_xlfn.IFS(I279&lt;6,"Night", I279&lt;12,"Morning", I279&lt;18,"Afternoon", TRUE,"Evening")</f>
        <v>Night</v>
      </c>
      <c r="N279">
        <v>1</v>
      </c>
      <c r="O279">
        <v>0.14000000000000001</v>
      </c>
    </row>
    <row r="280" spans="1:15" x14ac:dyDescent="0.3">
      <c r="A280">
        <v>279</v>
      </c>
      <c r="B280" s="1">
        <v>40556</v>
      </c>
      <c r="C280">
        <f>YEAR(dataset_1[[#This Row],[Date Day]])</f>
        <v>2011</v>
      </c>
      <c r="D280" t="str">
        <f>TEXT(dataset_1[[#This Row],[Date Day]],"MMM")</f>
        <v>Jan</v>
      </c>
      <c r="E280" t="str">
        <f t="shared" si="8"/>
        <v>Q1</v>
      </c>
      <c r="F280">
        <v>1</v>
      </c>
      <c r="G280" s="2">
        <v>0</v>
      </c>
      <c r="H280" s="2">
        <v>1</v>
      </c>
      <c r="I280">
        <v>1</v>
      </c>
      <c r="J280" t="b">
        <v>0</v>
      </c>
      <c r="K280">
        <v>4</v>
      </c>
      <c r="L280" t="str">
        <f t="shared" si="9"/>
        <v>Weekday</v>
      </c>
      <c r="M280" t="str" cm="1">
        <f t="array" ref="M280">_xlfn.IFS(I280&lt;6,"Night", I280&lt;12,"Morning", I280&lt;18,"Afternoon", TRUE,"Evening")</f>
        <v>Night</v>
      </c>
      <c r="N280">
        <v>1</v>
      </c>
      <c r="O280">
        <v>0.14000000000000001</v>
      </c>
    </row>
    <row r="281" spans="1:15" x14ac:dyDescent="0.3">
      <c r="A281">
        <v>280</v>
      </c>
      <c r="B281" s="1">
        <v>40556</v>
      </c>
      <c r="C281">
        <f>YEAR(dataset_1[[#This Row],[Date Day]])</f>
        <v>2011</v>
      </c>
      <c r="D281" t="str">
        <f>TEXT(dataset_1[[#This Row],[Date Day]],"MMM")</f>
        <v>Jan</v>
      </c>
      <c r="E281" t="str">
        <f t="shared" si="8"/>
        <v>Q1</v>
      </c>
      <c r="F281">
        <v>1</v>
      </c>
      <c r="G281" s="2">
        <v>0</v>
      </c>
      <c r="H281" s="2">
        <v>1</v>
      </c>
      <c r="I281">
        <v>2</v>
      </c>
      <c r="J281" t="b">
        <v>0</v>
      </c>
      <c r="K281">
        <v>4</v>
      </c>
      <c r="L281" t="str">
        <f t="shared" si="9"/>
        <v>Weekday</v>
      </c>
      <c r="M281" t="str" cm="1">
        <f t="array" ref="M281">_xlfn.IFS(I281&lt;6,"Night", I281&lt;12,"Morning", I281&lt;18,"Afternoon", TRUE,"Evening")</f>
        <v>Night</v>
      </c>
      <c r="N281">
        <v>1</v>
      </c>
      <c r="O281">
        <v>0.14000000000000001</v>
      </c>
    </row>
    <row r="282" spans="1:15" x14ac:dyDescent="0.3">
      <c r="A282">
        <v>281</v>
      </c>
      <c r="B282" s="1">
        <v>40556</v>
      </c>
      <c r="C282">
        <f>YEAR(dataset_1[[#This Row],[Date Day]])</f>
        <v>2011</v>
      </c>
      <c r="D282" t="str">
        <f>TEXT(dataset_1[[#This Row],[Date Day]],"MMM")</f>
        <v>Jan</v>
      </c>
      <c r="E282" t="str">
        <f t="shared" si="8"/>
        <v>Q1</v>
      </c>
      <c r="F282">
        <v>1</v>
      </c>
      <c r="G282" s="2">
        <v>0</v>
      </c>
      <c r="H282" s="2">
        <v>1</v>
      </c>
      <c r="I282">
        <v>3</v>
      </c>
      <c r="J282" t="b">
        <v>0</v>
      </c>
      <c r="K282">
        <v>4</v>
      </c>
      <c r="L282" t="str">
        <f t="shared" si="9"/>
        <v>Weekday</v>
      </c>
      <c r="M282" t="str" cm="1">
        <f t="array" ref="M282">_xlfn.IFS(I282&lt;6,"Night", I282&lt;12,"Morning", I282&lt;18,"Afternoon", TRUE,"Evening")</f>
        <v>Night</v>
      </c>
      <c r="N282">
        <v>1</v>
      </c>
      <c r="O282">
        <v>0.14000000000000001</v>
      </c>
    </row>
    <row r="283" spans="1:15" x14ac:dyDescent="0.3">
      <c r="A283">
        <v>282</v>
      </c>
      <c r="B283" s="1">
        <v>40556</v>
      </c>
      <c r="C283">
        <f>YEAR(dataset_1[[#This Row],[Date Day]])</f>
        <v>2011</v>
      </c>
      <c r="D283" t="str">
        <f>TEXT(dataset_1[[#This Row],[Date Day]],"MMM")</f>
        <v>Jan</v>
      </c>
      <c r="E283" t="str">
        <f t="shared" si="8"/>
        <v>Q1</v>
      </c>
      <c r="F283">
        <v>1</v>
      </c>
      <c r="G283" s="2">
        <v>0</v>
      </c>
      <c r="H283" s="2">
        <v>1</v>
      </c>
      <c r="I283">
        <v>4</v>
      </c>
      <c r="J283" t="b">
        <v>0</v>
      </c>
      <c r="K283">
        <v>4</v>
      </c>
      <c r="L283" t="str">
        <f t="shared" si="9"/>
        <v>Weekday</v>
      </c>
      <c r="M283" t="str" cm="1">
        <f t="array" ref="M283">_xlfn.IFS(I283&lt;6,"Night", I283&lt;12,"Morning", I283&lt;18,"Afternoon", TRUE,"Evening")</f>
        <v>Night</v>
      </c>
      <c r="N283">
        <v>1</v>
      </c>
      <c r="O283">
        <v>0.14000000000000001</v>
      </c>
    </row>
    <row r="284" spans="1:15" x14ac:dyDescent="0.3">
      <c r="A284">
        <v>283</v>
      </c>
      <c r="B284" s="1">
        <v>40556</v>
      </c>
      <c r="C284">
        <f>YEAR(dataset_1[[#This Row],[Date Day]])</f>
        <v>2011</v>
      </c>
      <c r="D284" t="str">
        <f>TEXT(dataset_1[[#This Row],[Date Day]],"MMM")</f>
        <v>Jan</v>
      </c>
      <c r="E284" t="str">
        <f t="shared" si="8"/>
        <v>Q1</v>
      </c>
      <c r="F284">
        <v>1</v>
      </c>
      <c r="G284" s="2">
        <v>0</v>
      </c>
      <c r="H284" s="2">
        <v>1</v>
      </c>
      <c r="I284">
        <v>5</v>
      </c>
      <c r="J284" t="b">
        <v>0</v>
      </c>
      <c r="K284">
        <v>4</v>
      </c>
      <c r="L284" t="str">
        <f t="shared" si="9"/>
        <v>Weekday</v>
      </c>
      <c r="M284" t="str" cm="1">
        <f t="array" ref="M284">_xlfn.IFS(I284&lt;6,"Night", I284&lt;12,"Morning", I284&lt;18,"Afternoon", TRUE,"Evening")</f>
        <v>Night</v>
      </c>
      <c r="N284">
        <v>1</v>
      </c>
      <c r="O284">
        <v>0.14000000000000001</v>
      </c>
    </row>
    <row r="285" spans="1:15" x14ac:dyDescent="0.3">
      <c r="A285">
        <v>284</v>
      </c>
      <c r="B285" s="1">
        <v>40556</v>
      </c>
      <c r="C285">
        <f>YEAR(dataset_1[[#This Row],[Date Day]])</f>
        <v>2011</v>
      </c>
      <c r="D285" t="str">
        <f>TEXT(dataset_1[[#This Row],[Date Day]],"MMM")</f>
        <v>Jan</v>
      </c>
      <c r="E285" t="str">
        <f t="shared" si="8"/>
        <v>Q1</v>
      </c>
      <c r="F285">
        <v>1</v>
      </c>
      <c r="G285" s="2">
        <v>0</v>
      </c>
      <c r="H285" s="2">
        <v>1</v>
      </c>
      <c r="I285">
        <v>6</v>
      </c>
      <c r="J285" t="b">
        <v>0</v>
      </c>
      <c r="K285">
        <v>4</v>
      </c>
      <c r="L285" t="str">
        <f t="shared" si="9"/>
        <v>Weekday</v>
      </c>
      <c r="M285" t="str" cm="1">
        <f t="array" ref="M285">_xlfn.IFS(I285&lt;6,"Night", I285&lt;12,"Morning", I285&lt;18,"Afternoon", TRUE,"Evening")</f>
        <v>Morning</v>
      </c>
      <c r="N285">
        <v>1</v>
      </c>
      <c r="O285">
        <v>0.12</v>
      </c>
    </row>
    <row r="286" spans="1:15" x14ac:dyDescent="0.3">
      <c r="A286">
        <v>285</v>
      </c>
      <c r="B286" s="1">
        <v>40556</v>
      </c>
      <c r="C286">
        <f>YEAR(dataset_1[[#This Row],[Date Day]])</f>
        <v>2011</v>
      </c>
      <c r="D286" t="str">
        <f>TEXT(dataset_1[[#This Row],[Date Day]],"MMM")</f>
        <v>Jan</v>
      </c>
      <c r="E286" t="str">
        <f t="shared" si="8"/>
        <v>Q1</v>
      </c>
      <c r="F286">
        <v>1</v>
      </c>
      <c r="G286" s="2">
        <v>0</v>
      </c>
      <c r="H286" s="2">
        <v>1</v>
      </c>
      <c r="I286">
        <v>7</v>
      </c>
      <c r="J286" t="b">
        <v>0</v>
      </c>
      <c r="K286">
        <v>4</v>
      </c>
      <c r="L286" t="str">
        <f t="shared" si="9"/>
        <v>Weekday</v>
      </c>
      <c r="M286" t="str" cm="1">
        <f t="array" ref="M286">_xlfn.IFS(I286&lt;6,"Night", I286&lt;12,"Morning", I286&lt;18,"Afternoon", TRUE,"Evening")</f>
        <v>Morning</v>
      </c>
      <c r="N286">
        <v>1</v>
      </c>
      <c r="O286">
        <v>0.12</v>
      </c>
    </row>
    <row r="287" spans="1:15" x14ac:dyDescent="0.3">
      <c r="A287">
        <v>286</v>
      </c>
      <c r="B287" s="1">
        <v>40556</v>
      </c>
      <c r="C287">
        <f>YEAR(dataset_1[[#This Row],[Date Day]])</f>
        <v>2011</v>
      </c>
      <c r="D287" t="str">
        <f>TEXT(dataset_1[[#This Row],[Date Day]],"MMM")</f>
        <v>Jan</v>
      </c>
      <c r="E287" t="str">
        <f t="shared" si="8"/>
        <v>Q1</v>
      </c>
      <c r="F287">
        <v>1</v>
      </c>
      <c r="G287" s="2">
        <v>0</v>
      </c>
      <c r="H287" s="2">
        <v>1</v>
      </c>
      <c r="I287">
        <v>8</v>
      </c>
      <c r="J287" t="b">
        <v>0</v>
      </c>
      <c r="K287">
        <v>4</v>
      </c>
      <c r="L287" t="str">
        <f t="shared" si="9"/>
        <v>Weekday</v>
      </c>
      <c r="M287" t="str" cm="1">
        <f t="array" ref="M287">_xlfn.IFS(I287&lt;6,"Night", I287&lt;12,"Morning", I287&lt;18,"Afternoon", TRUE,"Evening")</f>
        <v>Morning</v>
      </c>
      <c r="N287">
        <v>1</v>
      </c>
      <c r="O287">
        <v>0.14000000000000001</v>
      </c>
    </row>
    <row r="288" spans="1:15" x14ac:dyDescent="0.3">
      <c r="A288">
        <v>287</v>
      </c>
      <c r="B288" s="1">
        <v>40556</v>
      </c>
      <c r="C288">
        <f>YEAR(dataset_1[[#This Row],[Date Day]])</f>
        <v>2011</v>
      </c>
      <c r="D288" t="str">
        <f>TEXT(dataset_1[[#This Row],[Date Day]],"MMM")</f>
        <v>Jan</v>
      </c>
      <c r="E288" t="str">
        <f t="shared" si="8"/>
        <v>Q1</v>
      </c>
      <c r="F288">
        <v>1</v>
      </c>
      <c r="G288" s="2">
        <v>0</v>
      </c>
      <c r="H288" s="2">
        <v>1</v>
      </c>
      <c r="I288">
        <v>9</v>
      </c>
      <c r="J288" t="b">
        <v>0</v>
      </c>
      <c r="K288">
        <v>4</v>
      </c>
      <c r="L288" t="str">
        <f t="shared" si="9"/>
        <v>Weekday</v>
      </c>
      <c r="M288" t="str" cm="1">
        <f t="array" ref="M288">_xlfn.IFS(I288&lt;6,"Night", I288&lt;12,"Morning", I288&lt;18,"Afternoon", TRUE,"Evening")</f>
        <v>Morning</v>
      </c>
      <c r="N288">
        <v>1</v>
      </c>
      <c r="O288">
        <v>0.14000000000000001</v>
      </c>
    </row>
    <row r="289" spans="1:15" x14ac:dyDescent="0.3">
      <c r="A289">
        <v>288</v>
      </c>
      <c r="B289" s="1">
        <v>40556</v>
      </c>
      <c r="C289">
        <f>YEAR(dataset_1[[#This Row],[Date Day]])</f>
        <v>2011</v>
      </c>
      <c r="D289" t="str">
        <f>TEXT(dataset_1[[#This Row],[Date Day]],"MMM")</f>
        <v>Jan</v>
      </c>
      <c r="E289" t="str">
        <f t="shared" si="8"/>
        <v>Q1</v>
      </c>
      <c r="F289">
        <v>1</v>
      </c>
      <c r="G289" s="2">
        <v>0</v>
      </c>
      <c r="H289" s="2">
        <v>1</v>
      </c>
      <c r="I289">
        <v>10</v>
      </c>
      <c r="J289" t="b">
        <v>0</v>
      </c>
      <c r="K289">
        <v>4</v>
      </c>
      <c r="L289" t="str">
        <f t="shared" si="9"/>
        <v>Weekday</v>
      </c>
      <c r="M289" t="str" cm="1">
        <f t="array" ref="M289">_xlfn.IFS(I289&lt;6,"Night", I289&lt;12,"Morning", I289&lt;18,"Afternoon", TRUE,"Evening")</f>
        <v>Morning</v>
      </c>
      <c r="N289">
        <v>2</v>
      </c>
      <c r="O289">
        <v>0.16</v>
      </c>
    </row>
    <row r="290" spans="1:15" x14ac:dyDescent="0.3">
      <c r="A290">
        <v>289</v>
      </c>
      <c r="B290" s="1">
        <v>40556</v>
      </c>
      <c r="C290">
        <f>YEAR(dataset_1[[#This Row],[Date Day]])</f>
        <v>2011</v>
      </c>
      <c r="D290" t="str">
        <f>TEXT(dataset_1[[#This Row],[Date Day]],"MMM")</f>
        <v>Jan</v>
      </c>
      <c r="E290" t="str">
        <f t="shared" si="8"/>
        <v>Q1</v>
      </c>
      <c r="F290">
        <v>1</v>
      </c>
      <c r="G290" s="2">
        <v>0</v>
      </c>
      <c r="H290" s="2">
        <v>1</v>
      </c>
      <c r="I290">
        <v>11</v>
      </c>
      <c r="J290" t="b">
        <v>0</v>
      </c>
      <c r="K290">
        <v>4</v>
      </c>
      <c r="L290" t="str">
        <f t="shared" si="9"/>
        <v>Weekday</v>
      </c>
      <c r="M290" t="str" cm="1">
        <f t="array" ref="M290">_xlfn.IFS(I290&lt;6,"Night", I290&lt;12,"Morning", I290&lt;18,"Afternoon", TRUE,"Evening")</f>
        <v>Morning</v>
      </c>
      <c r="N290">
        <v>2</v>
      </c>
      <c r="O290">
        <v>0.2</v>
      </c>
    </row>
    <row r="291" spans="1:15" x14ac:dyDescent="0.3">
      <c r="A291">
        <v>290</v>
      </c>
      <c r="B291" s="1">
        <v>40556</v>
      </c>
      <c r="C291">
        <f>YEAR(dataset_1[[#This Row],[Date Day]])</f>
        <v>2011</v>
      </c>
      <c r="D291" t="str">
        <f>TEXT(dataset_1[[#This Row],[Date Day]],"MMM")</f>
        <v>Jan</v>
      </c>
      <c r="E291" t="str">
        <f t="shared" si="8"/>
        <v>Q1</v>
      </c>
      <c r="F291">
        <v>1</v>
      </c>
      <c r="G291" s="2">
        <v>0</v>
      </c>
      <c r="H291" s="2">
        <v>1</v>
      </c>
      <c r="I291">
        <v>12</v>
      </c>
      <c r="J291" t="b">
        <v>0</v>
      </c>
      <c r="K291">
        <v>4</v>
      </c>
      <c r="L291" t="str">
        <f t="shared" si="9"/>
        <v>Weekday</v>
      </c>
      <c r="M291" t="str" cm="1">
        <f t="array" ref="M291">_xlfn.IFS(I291&lt;6,"Night", I291&lt;12,"Morning", I291&lt;18,"Afternoon", TRUE,"Evening")</f>
        <v>Afternoon</v>
      </c>
      <c r="N291">
        <v>1</v>
      </c>
      <c r="O291">
        <v>0.2</v>
      </c>
    </row>
    <row r="292" spans="1:15" x14ac:dyDescent="0.3">
      <c r="A292">
        <v>291</v>
      </c>
      <c r="B292" s="1">
        <v>40556</v>
      </c>
      <c r="C292">
        <f>YEAR(dataset_1[[#This Row],[Date Day]])</f>
        <v>2011</v>
      </c>
      <c r="D292" t="str">
        <f>TEXT(dataset_1[[#This Row],[Date Day]],"MMM")</f>
        <v>Jan</v>
      </c>
      <c r="E292" t="str">
        <f t="shared" si="8"/>
        <v>Q1</v>
      </c>
      <c r="F292">
        <v>1</v>
      </c>
      <c r="G292" s="2">
        <v>0</v>
      </c>
      <c r="H292" s="2">
        <v>1</v>
      </c>
      <c r="I292">
        <v>13</v>
      </c>
      <c r="J292" t="b">
        <v>0</v>
      </c>
      <c r="K292">
        <v>4</v>
      </c>
      <c r="L292" t="str">
        <f t="shared" si="9"/>
        <v>Weekday</v>
      </c>
      <c r="M292" t="str" cm="1">
        <f t="array" ref="M292">_xlfn.IFS(I292&lt;6,"Night", I292&lt;12,"Morning", I292&lt;18,"Afternoon", TRUE,"Evening")</f>
        <v>Afternoon</v>
      </c>
      <c r="N292">
        <v>1</v>
      </c>
      <c r="O292">
        <v>0.22</v>
      </c>
    </row>
    <row r="293" spans="1:15" x14ac:dyDescent="0.3">
      <c r="A293">
        <v>292</v>
      </c>
      <c r="B293" s="1">
        <v>40556</v>
      </c>
      <c r="C293">
        <f>YEAR(dataset_1[[#This Row],[Date Day]])</f>
        <v>2011</v>
      </c>
      <c r="D293" t="str">
        <f>TEXT(dataset_1[[#This Row],[Date Day]],"MMM")</f>
        <v>Jan</v>
      </c>
      <c r="E293" t="str">
        <f t="shared" si="8"/>
        <v>Q1</v>
      </c>
      <c r="F293">
        <v>1</v>
      </c>
      <c r="G293" s="2">
        <v>0</v>
      </c>
      <c r="H293" s="2">
        <v>1</v>
      </c>
      <c r="I293">
        <v>14</v>
      </c>
      <c r="J293" t="b">
        <v>0</v>
      </c>
      <c r="K293">
        <v>4</v>
      </c>
      <c r="L293" t="str">
        <f t="shared" si="9"/>
        <v>Weekday</v>
      </c>
      <c r="M293" t="str" cm="1">
        <f t="array" ref="M293">_xlfn.IFS(I293&lt;6,"Night", I293&lt;12,"Morning", I293&lt;18,"Afternoon", TRUE,"Evening")</f>
        <v>Afternoon</v>
      </c>
      <c r="N293">
        <v>1</v>
      </c>
      <c r="O293">
        <v>0.22</v>
      </c>
    </row>
    <row r="294" spans="1:15" x14ac:dyDescent="0.3">
      <c r="A294">
        <v>293</v>
      </c>
      <c r="B294" s="1">
        <v>40556</v>
      </c>
      <c r="C294">
        <f>YEAR(dataset_1[[#This Row],[Date Day]])</f>
        <v>2011</v>
      </c>
      <c r="D294" t="str">
        <f>TEXT(dataset_1[[#This Row],[Date Day]],"MMM")</f>
        <v>Jan</v>
      </c>
      <c r="E294" t="str">
        <f t="shared" si="8"/>
        <v>Q1</v>
      </c>
      <c r="F294">
        <v>1</v>
      </c>
      <c r="G294" s="2">
        <v>0</v>
      </c>
      <c r="H294" s="2">
        <v>1</v>
      </c>
      <c r="I294">
        <v>15</v>
      </c>
      <c r="J294" t="b">
        <v>0</v>
      </c>
      <c r="K294">
        <v>4</v>
      </c>
      <c r="L294" t="str">
        <f t="shared" si="9"/>
        <v>Weekday</v>
      </c>
      <c r="M294" t="str" cm="1">
        <f t="array" ref="M294">_xlfn.IFS(I294&lt;6,"Night", I294&lt;12,"Morning", I294&lt;18,"Afternoon", TRUE,"Evening")</f>
        <v>Afternoon</v>
      </c>
      <c r="N294">
        <v>1</v>
      </c>
      <c r="O294">
        <v>0.24</v>
      </c>
    </row>
    <row r="295" spans="1:15" x14ac:dyDescent="0.3">
      <c r="A295">
        <v>294</v>
      </c>
      <c r="B295" s="1">
        <v>40556</v>
      </c>
      <c r="C295">
        <f>YEAR(dataset_1[[#This Row],[Date Day]])</f>
        <v>2011</v>
      </c>
      <c r="D295" t="str">
        <f>TEXT(dataset_1[[#This Row],[Date Day]],"MMM")</f>
        <v>Jan</v>
      </c>
      <c r="E295" t="str">
        <f t="shared" si="8"/>
        <v>Q1</v>
      </c>
      <c r="F295">
        <v>1</v>
      </c>
      <c r="G295" s="2">
        <v>0</v>
      </c>
      <c r="H295" s="2">
        <v>1</v>
      </c>
      <c r="I295">
        <v>16</v>
      </c>
      <c r="J295" t="b">
        <v>0</v>
      </c>
      <c r="K295">
        <v>4</v>
      </c>
      <c r="L295" t="str">
        <f t="shared" si="9"/>
        <v>Weekday</v>
      </c>
      <c r="M295" t="str" cm="1">
        <f t="array" ref="M295">_xlfn.IFS(I295&lt;6,"Night", I295&lt;12,"Morning", I295&lt;18,"Afternoon", TRUE,"Evening")</f>
        <v>Afternoon</v>
      </c>
      <c r="N295">
        <v>1</v>
      </c>
      <c r="O295">
        <v>0.24</v>
      </c>
    </row>
    <row r="296" spans="1:15" x14ac:dyDescent="0.3">
      <c r="A296">
        <v>295</v>
      </c>
      <c r="B296" s="1">
        <v>40556</v>
      </c>
      <c r="C296">
        <f>YEAR(dataset_1[[#This Row],[Date Day]])</f>
        <v>2011</v>
      </c>
      <c r="D296" t="str">
        <f>TEXT(dataset_1[[#This Row],[Date Day]],"MMM")</f>
        <v>Jan</v>
      </c>
      <c r="E296" t="str">
        <f t="shared" si="8"/>
        <v>Q1</v>
      </c>
      <c r="F296">
        <v>1</v>
      </c>
      <c r="G296" s="2">
        <v>0</v>
      </c>
      <c r="H296" s="2">
        <v>1</v>
      </c>
      <c r="I296">
        <v>17</v>
      </c>
      <c r="J296" t="b">
        <v>0</v>
      </c>
      <c r="K296">
        <v>4</v>
      </c>
      <c r="L296" t="str">
        <f t="shared" si="9"/>
        <v>Weekday</v>
      </c>
      <c r="M296" t="str" cm="1">
        <f t="array" ref="M296">_xlfn.IFS(I296&lt;6,"Night", I296&lt;12,"Morning", I296&lt;18,"Afternoon", TRUE,"Evening")</f>
        <v>Afternoon</v>
      </c>
      <c r="N296">
        <v>1</v>
      </c>
      <c r="O296">
        <v>0.2</v>
      </c>
    </row>
    <row r="297" spans="1:15" x14ac:dyDescent="0.3">
      <c r="A297">
        <v>296</v>
      </c>
      <c r="B297" s="1">
        <v>40556</v>
      </c>
      <c r="C297">
        <f>YEAR(dataset_1[[#This Row],[Date Day]])</f>
        <v>2011</v>
      </c>
      <c r="D297" t="str">
        <f>TEXT(dataset_1[[#This Row],[Date Day]],"MMM")</f>
        <v>Jan</v>
      </c>
      <c r="E297" t="str">
        <f t="shared" si="8"/>
        <v>Q1</v>
      </c>
      <c r="F297">
        <v>1</v>
      </c>
      <c r="G297" s="2">
        <v>0</v>
      </c>
      <c r="H297" s="2">
        <v>1</v>
      </c>
      <c r="I297">
        <v>18</v>
      </c>
      <c r="J297" t="b">
        <v>0</v>
      </c>
      <c r="K297">
        <v>4</v>
      </c>
      <c r="L297" t="str">
        <f t="shared" si="9"/>
        <v>Weekday</v>
      </c>
      <c r="M297" t="str" cm="1">
        <f t="array" ref="M297">_xlfn.IFS(I297&lt;6,"Night", I297&lt;12,"Morning", I297&lt;18,"Afternoon", TRUE,"Evening")</f>
        <v>Evening</v>
      </c>
      <c r="N297">
        <v>1</v>
      </c>
      <c r="O297">
        <v>0.2</v>
      </c>
    </row>
    <row r="298" spans="1:15" x14ac:dyDescent="0.3">
      <c r="A298">
        <v>297</v>
      </c>
      <c r="B298" s="1">
        <v>40556</v>
      </c>
      <c r="C298">
        <f>YEAR(dataset_1[[#This Row],[Date Day]])</f>
        <v>2011</v>
      </c>
      <c r="D298" t="str">
        <f>TEXT(dataset_1[[#This Row],[Date Day]],"MMM")</f>
        <v>Jan</v>
      </c>
      <c r="E298" t="str">
        <f t="shared" si="8"/>
        <v>Q1</v>
      </c>
      <c r="F298">
        <v>1</v>
      </c>
      <c r="G298" s="2">
        <v>0</v>
      </c>
      <c r="H298" s="2">
        <v>1</v>
      </c>
      <c r="I298">
        <v>19</v>
      </c>
      <c r="J298" t="b">
        <v>0</v>
      </c>
      <c r="K298">
        <v>4</v>
      </c>
      <c r="L298" t="str">
        <f t="shared" si="9"/>
        <v>Weekday</v>
      </c>
      <c r="M298" t="str" cm="1">
        <f t="array" ref="M298">_xlfn.IFS(I298&lt;6,"Night", I298&lt;12,"Morning", I298&lt;18,"Afternoon", TRUE,"Evening")</f>
        <v>Evening</v>
      </c>
      <c r="N298">
        <v>1</v>
      </c>
      <c r="O298">
        <v>0.16</v>
      </c>
    </row>
    <row r="299" spans="1:15" x14ac:dyDescent="0.3">
      <c r="A299">
        <v>298</v>
      </c>
      <c r="B299" s="1">
        <v>40556</v>
      </c>
      <c r="C299">
        <f>YEAR(dataset_1[[#This Row],[Date Day]])</f>
        <v>2011</v>
      </c>
      <c r="D299" t="str">
        <f>TEXT(dataset_1[[#This Row],[Date Day]],"MMM")</f>
        <v>Jan</v>
      </c>
      <c r="E299" t="str">
        <f t="shared" si="8"/>
        <v>Q1</v>
      </c>
      <c r="F299">
        <v>1</v>
      </c>
      <c r="G299" s="2">
        <v>0</v>
      </c>
      <c r="H299" s="2">
        <v>1</v>
      </c>
      <c r="I299">
        <v>20</v>
      </c>
      <c r="J299" t="b">
        <v>0</v>
      </c>
      <c r="K299">
        <v>4</v>
      </c>
      <c r="L299" t="str">
        <f t="shared" si="9"/>
        <v>Weekday</v>
      </c>
      <c r="M299" t="str" cm="1">
        <f t="array" ref="M299">_xlfn.IFS(I299&lt;6,"Night", I299&lt;12,"Morning", I299&lt;18,"Afternoon", TRUE,"Evening")</f>
        <v>Evening</v>
      </c>
      <c r="N299">
        <v>1</v>
      </c>
      <c r="O299">
        <v>0.16</v>
      </c>
    </row>
    <row r="300" spans="1:15" x14ac:dyDescent="0.3">
      <c r="A300">
        <v>299</v>
      </c>
      <c r="B300" s="1">
        <v>40556</v>
      </c>
      <c r="C300">
        <f>YEAR(dataset_1[[#This Row],[Date Day]])</f>
        <v>2011</v>
      </c>
      <c r="D300" t="str">
        <f>TEXT(dataset_1[[#This Row],[Date Day]],"MMM")</f>
        <v>Jan</v>
      </c>
      <c r="E300" t="str">
        <f t="shared" si="8"/>
        <v>Q1</v>
      </c>
      <c r="F300">
        <v>1</v>
      </c>
      <c r="G300" s="2">
        <v>0</v>
      </c>
      <c r="H300" s="2">
        <v>1</v>
      </c>
      <c r="I300">
        <v>21</v>
      </c>
      <c r="J300" t="b">
        <v>0</v>
      </c>
      <c r="K300">
        <v>4</v>
      </c>
      <c r="L300" t="str">
        <f t="shared" si="9"/>
        <v>Weekday</v>
      </c>
      <c r="M300" t="str" cm="1">
        <f t="array" ref="M300">_xlfn.IFS(I300&lt;6,"Night", I300&lt;12,"Morning", I300&lt;18,"Afternoon", TRUE,"Evening")</f>
        <v>Evening</v>
      </c>
      <c r="N300">
        <v>1</v>
      </c>
      <c r="O300">
        <v>0.14000000000000001</v>
      </c>
    </row>
    <row r="301" spans="1:15" x14ac:dyDescent="0.3">
      <c r="A301">
        <v>300</v>
      </c>
      <c r="B301" s="1">
        <v>40556</v>
      </c>
      <c r="C301">
        <f>YEAR(dataset_1[[#This Row],[Date Day]])</f>
        <v>2011</v>
      </c>
      <c r="D301" t="str">
        <f>TEXT(dataset_1[[#This Row],[Date Day]],"MMM")</f>
        <v>Jan</v>
      </c>
      <c r="E301" t="str">
        <f t="shared" si="8"/>
        <v>Q1</v>
      </c>
      <c r="F301">
        <v>1</v>
      </c>
      <c r="G301" s="2">
        <v>0</v>
      </c>
      <c r="H301" s="2">
        <v>1</v>
      </c>
      <c r="I301">
        <v>22</v>
      </c>
      <c r="J301" t="b">
        <v>0</v>
      </c>
      <c r="K301">
        <v>4</v>
      </c>
      <c r="L301" t="str">
        <f t="shared" si="9"/>
        <v>Weekday</v>
      </c>
      <c r="M301" t="str" cm="1">
        <f t="array" ref="M301">_xlfn.IFS(I301&lt;6,"Night", I301&lt;12,"Morning", I301&lt;18,"Afternoon", TRUE,"Evening")</f>
        <v>Evening</v>
      </c>
      <c r="N301">
        <v>1</v>
      </c>
      <c r="O301">
        <v>0.14000000000000001</v>
      </c>
    </row>
    <row r="302" spans="1:15" x14ac:dyDescent="0.3">
      <c r="A302">
        <v>301</v>
      </c>
      <c r="B302" s="1">
        <v>40556</v>
      </c>
      <c r="C302">
        <f>YEAR(dataset_1[[#This Row],[Date Day]])</f>
        <v>2011</v>
      </c>
      <c r="D302" t="str">
        <f>TEXT(dataset_1[[#This Row],[Date Day]],"MMM")</f>
        <v>Jan</v>
      </c>
      <c r="E302" t="str">
        <f t="shared" si="8"/>
        <v>Q1</v>
      </c>
      <c r="F302">
        <v>1</v>
      </c>
      <c r="G302" s="2">
        <v>0</v>
      </c>
      <c r="H302" s="2">
        <v>1</v>
      </c>
      <c r="I302">
        <v>23</v>
      </c>
      <c r="J302" t="b">
        <v>0</v>
      </c>
      <c r="K302">
        <v>4</v>
      </c>
      <c r="L302" t="str">
        <f t="shared" si="9"/>
        <v>Weekday</v>
      </c>
      <c r="M302" t="str" cm="1">
        <f t="array" ref="M302">_xlfn.IFS(I302&lt;6,"Night", I302&lt;12,"Morning", I302&lt;18,"Afternoon", TRUE,"Evening")</f>
        <v>Evening</v>
      </c>
      <c r="N302">
        <v>1</v>
      </c>
      <c r="O302">
        <v>0.12</v>
      </c>
    </row>
    <row r="303" spans="1:15" x14ac:dyDescent="0.3">
      <c r="A303">
        <v>302</v>
      </c>
      <c r="B303" s="1">
        <v>40557</v>
      </c>
      <c r="C303">
        <f>YEAR(dataset_1[[#This Row],[Date Day]])</f>
        <v>2011</v>
      </c>
      <c r="D303" t="str">
        <f>TEXT(dataset_1[[#This Row],[Date Day]],"MMM")</f>
        <v>Jan</v>
      </c>
      <c r="E303" t="str">
        <f t="shared" si="8"/>
        <v>Q1</v>
      </c>
      <c r="F303">
        <v>1</v>
      </c>
      <c r="G303" s="2">
        <v>0</v>
      </c>
      <c r="H303" s="2">
        <v>1</v>
      </c>
      <c r="I303">
        <v>0</v>
      </c>
      <c r="J303" t="b">
        <v>0</v>
      </c>
      <c r="K303">
        <v>5</v>
      </c>
      <c r="L303" t="str">
        <f t="shared" si="9"/>
        <v>Weekday</v>
      </c>
      <c r="M303" t="str" cm="1">
        <f t="array" ref="M303">_xlfn.IFS(I303&lt;6,"Night", I303&lt;12,"Morning", I303&lt;18,"Afternoon", TRUE,"Evening")</f>
        <v>Night</v>
      </c>
      <c r="N303">
        <v>1</v>
      </c>
      <c r="O303">
        <v>0.12</v>
      </c>
    </row>
    <row r="304" spans="1:15" x14ac:dyDescent="0.3">
      <c r="A304">
        <v>303</v>
      </c>
      <c r="B304" s="1">
        <v>40557</v>
      </c>
      <c r="C304">
        <f>YEAR(dataset_1[[#This Row],[Date Day]])</f>
        <v>2011</v>
      </c>
      <c r="D304" t="str">
        <f>TEXT(dataset_1[[#This Row],[Date Day]],"MMM")</f>
        <v>Jan</v>
      </c>
      <c r="E304" t="str">
        <f t="shared" si="8"/>
        <v>Q1</v>
      </c>
      <c r="F304">
        <v>1</v>
      </c>
      <c r="G304" s="2">
        <v>0</v>
      </c>
      <c r="H304" s="2">
        <v>1</v>
      </c>
      <c r="I304">
        <v>1</v>
      </c>
      <c r="J304" t="b">
        <v>0</v>
      </c>
      <c r="K304">
        <v>5</v>
      </c>
      <c r="L304" t="str">
        <f t="shared" si="9"/>
        <v>Weekday</v>
      </c>
      <c r="M304" t="str" cm="1">
        <f t="array" ref="M304">_xlfn.IFS(I304&lt;6,"Night", I304&lt;12,"Morning", I304&lt;18,"Afternoon", TRUE,"Evening")</f>
        <v>Night</v>
      </c>
      <c r="N304">
        <v>1</v>
      </c>
      <c r="O304">
        <v>0.1</v>
      </c>
    </row>
    <row r="305" spans="1:15" x14ac:dyDescent="0.3">
      <c r="A305">
        <v>304</v>
      </c>
      <c r="B305" s="1">
        <v>40557</v>
      </c>
      <c r="C305">
        <f>YEAR(dataset_1[[#This Row],[Date Day]])</f>
        <v>2011</v>
      </c>
      <c r="D305" t="str">
        <f>TEXT(dataset_1[[#This Row],[Date Day]],"MMM")</f>
        <v>Jan</v>
      </c>
      <c r="E305" t="str">
        <f t="shared" si="8"/>
        <v>Q1</v>
      </c>
      <c r="F305">
        <v>1</v>
      </c>
      <c r="G305" s="2">
        <v>0</v>
      </c>
      <c r="H305" s="2">
        <v>1</v>
      </c>
      <c r="I305">
        <v>2</v>
      </c>
      <c r="J305" t="b">
        <v>0</v>
      </c>
      <c r="K305">
        <v>5</v>
      </c>
      <c r="L305" t="str">
        <f t="shared" si="9"/>
        <v>Weekday</v>
      </c>
      <c r="M305" t="str" cm="1">
        <f t="array" ref="M305">_xlfn.IFS(I305&lt;6,"Night", I305&lt;12,"Morning", I305&lt;18,"Afternoon", TRUE,"Evening")</f>
        <v>Night</v>
      </c>
      <c r="N305">
        <v>1</v>
      </c>
      <c r="O305">
        <v>0.1</v>
      </c>
    </row>
    <row r="306" spans="1:15" x14ac:dyDescent="0.3">
      <c r="A306">
        <v>305</v>
      </c>
      <c r="B306" s="1">
        <v>40557</v>
      </c>
      <c r="C306">
        <f>YEAR(dataset_1[[#This Row],[Date Day]])</f>
        <v>2011</v>
      </c>
      <c r="D306" t="str">
        <f>TEXT(dataset_1[[#This Row],[Date Day]],"MMM")</f>
        <v>Jan</v>
      </c>
      <c r="E306" t="str">
        <f t="shared" si="8"/>
        <v>Q1</v>
      </c>
      <c r="F306">
        <v>1</v>
      </c>
      <c r="G306" s="2">
        <v>0</v>
      </c>
      <c r="H306" s="2">
        <v>1</v>
      </c>
      <c r="I306">
        <v>3</v>
      </c>
      <c r="J306" t="b">
        <v>0</v>
      </c>
      <c r="K306">
        <v>5</v>
      </c>
      <c r="L306" t="str">
        <f t="shared" si="9"/>
        <v>Weekday</v>
      </c>
      <c r="M306" t="str" cm="1">
        <f t="array" ref="M306">_xlfn.IFS(I306&lt;6,"Night", I306&lt;12,"Morning", I306&lt;18,"Afternoon", TRUE,"Evening")</f>
        <v>Night</v>
      </c>
      <c r="N306">
        <v>1</v>
      </c>
      <c r="O306">
        <v>0.1</v>
      </c>
    </row>
    <row r="307" spans="1:15" x14ac:dyDescent="0.3">
      <c r="A307">
        <v>306</v>
      </c>
      <c r="B307" s="1">
        <v>40557</v>
      </c>
      <c r="C307">
        <f>YEAR(dataset_1[[#This Row],[Date Day]])</f>
        <v>2011</v>
      </c>
      <c r="D307" t="str">
        <f>TEXT(dataset_1[[#This Row],[Date Day]],"MMM")</f>
        <v>Jan</v>
      </c>
      <c r="E307" t="str">
        <f t="shared" si="8"/>
        <v>Q1</v>
      </c>
      <c r="F307">
        <v>1</v>
      </c>
      <c r="G307" s="2">
        <v>0</v>
      </c>
      <c r="H307" s="2">
        <v>1</v>
      </c>
      <c r="I307">
        <v>5</v>
      </c>
      <c r="J307" t="b">
        <v>0</v>
      </c>
      <c r="K307">
        <v>5</v>
      </c>
      <c r="L307" t="str">
        <f t="shared" si="9"/>
        <v>Weekday</v>
      </c>
      <c r="M307" t="str" cm="1">
        <f t="array" ref="M307">_xlfn.IFS(I307&lt;6,"Night", I307&lt;12,"Morning", I307&lt;18,"Afternoon", TRUE,"Evening")</f>
        <v>Night</v>
      </c>
      <c r="N307">
        <v>1</v>
      </c>
      <c r="O307">
        <v>0.1</v>
      </c>
    </row>
    <row r="308" spans="1:15" x14ac:dyDescent="0.3">
      <c r="A308">
        <v>307</v>
      </c>
      <c r="B308" s="1">
        <v>40557</v>
      </c>
      <c r="C308">
        <f>YEAR(dataset_1[[#This Row],[Date Day]])</f>
        <v>2011</v>
      </c>
      <c r="D308" t="str">
        <f>TEXT(dataset_1[[#This Row],[Date Day]],"MMM")</f>
        <v>Jan</v>
      </c>
      <c r="E308" t="str">
        <f t="shared" si="8"/>
        <v>Q1</v>
      </c>
      <c r="F308">
        <v>1</v>
      </c>
      <c r="G308" s="2">
        <v>0</v>
      </c>
      <c r="H308" s="2">
        <v>1</v>
      </c>
      <c r="I308">
        <v>6</v>
      </c>
      <c r="J308" t="b">
        <v>0</v>
      </c>
      <c r="K308">
        <v>5</v>
      </c>
      <c r="L308" t="str">
        <f t="shared" si="9"/>
        <v>Weekday</v>
      </c>
      <c r="M308" t="str" cm="1">
        <f t="array" ref="M308">_xlfn.IFS(I308&lt;6,"Night", I308&lt;12,"Morning", I308&lt;18,"Afternoon", TRUE,"Evening")</f>
        <v>Morning</v>
      </c>
      <c r="N308">
        <v>1</v>
      </c>
      <c r="O308">
        <v>0.1</v>
      </c>
    </row>
    <row r="309" spans="1:15" x14ac:dyDescent="0.3">
      <c r="A309">
        <v>308</v>
      </c>
      <c r="B309" s="1">
        <v>40557</v>
      </c>
      <c r="C309">
        <f>YEAR(dataset_1[[#This Row],[Date Day]])</f>
        <v>2011</v>
      </c>
      <c r="D309" t="str">
        <f>TEXT(dataset_1[[#This Row],[Date Day]],"MMM")</f>
        <v>Jan</v>
      </c>
      <c r="E309" t="str">
        <f t="shared" si="8"/>
        <v>Q1</v>
      </c>
      <c r="F309">
        <v>1</v>
      </c>
      <c r="G309" s="2">
        <v>0</v>
      </c>
      <c r="H309" s="2">
        <v>1</v>
      </c>
      <c r="I309">
        <v>7</v>
      </c>
      <c r="J309" t="b">
        <v>0</v>
      </c>
      <c r="K309">
        <v>5</v>
      </c>
      <c r="L309" t="str">
        <f t="shared" si="9"/>
        <v>Weekday</v>
      </c>
      <c r="M309" t="str" cm="1">
        <f t="array" ref="M309">_xlfn.IFS(I309&lt;6,"Night", I309&lt;12,"Morning", I309&lt;18,"Afternoon", TRUE,"Evening")</f>
        <v>Morning</v>
      </c>
      <c r="N309">
        <v>1</v>
      </c>
      <c r="O309">
        <v>0.1</v>
      </c>
    </row>
    <row r="310" spans="1:15" x14ac:dyDescent="0.3">
      <c r="A310">
        <v>309</v>
      </c>
      <c r="B310" s="1">
        <v>40557</v>
      </c>
      <c r="C310">
        <f>YEAR(dataset_1[[#This Row],[Date Day]])</f>
        <v>2011</v>
      </c>
      <c r="D310" t="str">
        <f>TEXT(dataset_1[[#This Row],[Date Day]],"MMM")</f>
        <v>Jan</v>
      </c>
      <c r="E310" t="str">
        <f t="shared" si="8"/>
        <v>Q1</v>
      </c>
      <c r="F310">
        <v>1</v>
      </c>
      <c r="G310" s="2">
        <v>0</v>
      </c>
      <c r="H310" s="2">
        <v>1</v>
      </c>
      <c r="I310">
        <v>8</v>
      </c>
      <c r="J310" t="b">
        <v>0</v>
      </c>
      <c r="K310">
        <v>5</v>
      </c>
      <c r="L310" t="str">
        <f t="shared" si="9"/>
        <v>Weekday</v>
      </c>
      <c r="M310" t="str" cm="1">
        <f t="array" ref="M310">_xlfn.IFS(I310&lt;6,"Night", I310&lt;12,"Morning", I310&lt;18,"Afternoon", TRUE,"Evening")</f>
        <v>Morning</v>
      </c>
      <c r="N310">
        <v>1</v>
      </c>
      <c r="O310">
        <v>0.12</v>
      </c>
    </row>
    <row r="311" spans="1:15" x14ac:dyDescent="0.3">
      <c r="A311">
        <v>310</v>
      </c>
      <c r="B311" s="1">
        <v>40557</v>
      </c>
      <c r="C311">
        <f>YEAR(dataset_1[[#This Row],[Date Day]])</f>
        <v>2011</v>
      </c>
      <c r="D311" t="str">
        <f>TEXT(dataset_1[[#This Row],[Date Day]],"MMM")</f>
        <v>Jan</v>
      </c>
      <c r="E311" t="str">
        <f t="shared" si="8"/>
        <v>Q1</v>
      </c>
      <c r="F311">
        <v>1</v>
      </c>
      <c r="G311" s="2">
        <v>0</v>
      </c>
      <c r="H311" s="2">
        <v>1</v>
      </c>
      <c r="I311">
        <v>9</v>
      </c>
      <c r="J311" t="b">
        <v>0</v>
      </c>
      <c r="K311">
        <v>5</v>
      </c>
      <c r="L311" t="str">
        <f t="shared" si="9"/>
        <v>Weekday</v>
      </c>
      <c r="M311" t="str" cm="1">
        <f t="array" ref="M311">_xlfn.IFS(I311&lt;6,"Night", I311&lt;12,"Morning", I311&lt;18,"Afternoon", TRUE,"Evening")</f>
        <v>Morning</v>
      </c>
      <c r="N311">
        <v>1</v>
      </c>
      <c r="O311">
        <v>0.14000000000000001</v>
      </c>
    </row>
    <row r="312" spans="1:15" x14ac:dyDescent="0.3">
      <c r="A312">
        <v>311</v>
      </c>
      <c r="B312" s="1">
        <v>40557</v>
      </c>
      <c r="C312">
        <f>YEAR(dataset_1[[#This Row],[Date Day]])</f>
        <v>2011</v>
      </c>
      <c r="D312" t="str">
        <f>TEXT(dataset_1[[#This Row],[Date Day]],"MMM")</f>
        <v>Jan</v>
      </c>
      <c r="E312" t="str">
        <f t="shared" si="8"/>
        <v>Q1</v>
      </c>
      <c r="F312">
        <v>1</v>
      </c>
      <c r="G312" s="2">
        <v>0</v>
      </c>
      <c r="H312" s="2">
        <v>1</v>
      </c>
      <c r="I312">
        <v>10</v>
      </c>
      <c r="J312" t="b">
        <v>0</v>
      </c>
      <c r="K312">
        <v>5</v>
      </c>
      <c r="L312" t="str">
        <f t="shared" si="9"/>
        <v>Weekday</v>
      </c>
      <c r="M312" t="str" cm="1">
        <f t="array" ref="M312">_xlfn.IFS(I312&lt;6,"Night", I312&lt;12,"Morning", I312&lt;18,"Afternoon", TRUE,"Evening")</f>
        <v>Morning</v>
      </c>
      <c r="N312">
        <v>1</v>
      </c>
      <c r="O312">
        <v>0.18</v>
      </c>
    </row>
    <row r="313" spans="1:15" x14ac:dyDescent="0.3">
      <c r="A313">
        <v>312</v>
      </c>
      <c r="B313" s="1">
        <v>40557</v>
      </c>
      <c r="C313">
        <f>YEAR(dataset_1[[#This Row],[Date Day]])</f>
        <v>2011</v>
      </c>
      <c r="D313" t="str">
        <f>TEXT(dataset_1[[#This Row],[Date Day]],"MMM")</f>
        <v>Jan</v>
      </c>
      <c r="E313" t="str">
        <f t="shared" si="8"/>
        <v>Q1</v>
      </c>
      <c r="F313">
        <v>1</v>
      </c>
      <c r="G313" s="2">
        <v>0</v>
      </c>
      <c r="H313" s="2">
        <v>1</v>
      </c>
      <c r="I313">
        <v>11</v>
      </c>
      <c r="J313" t="b">
        <v>0</v>
      </c>
      <c r="K313">
        <v>5</v>
      </c>
      <c r="L313" t="str">
        <f t="shared" si="9"/>
        <v>Weekday</v>
      </c>
      <c r="M313" t="str" cm="1">
        <f t="array" ref="M313">_xlfn.IFS(I313&lt;6,"Night", I313&lt;12,"Morning", I313&lt;18,"Afternoon", TRUE,"Evening")</f>
        <v>Morning</v>
      </c>
      <c r="N313">
        <v>1</v>
      </c>
      <c r="O313">
        <v>0.18</v>
      </c>
    </row>
    <row r="314" spans="1:15" x14ac:dyDescent="0.3">
      <c r="A314">
        <v>313</v>
      </c>
      <c r="B314" s="1">
        <v>40557</v>
      </c>
      <c r="C314">
        <f>YEAR(dataset_1[[#This Row],[Date Day]])</f>
        <v>2011</v>
      </c>
      <c r="D314" t="str">
        <f>TEXT(dataset_1[[#This Row],[Date Day]],"MMM")</f>
        <v>Jan</v>
      </c>
      <c r="E314" t="str">
        <f t="shared" si="8"/>
        <v>Q1</v>
      </c>
      <c r="F314">
        <v>1</v>
      </c>
      <c r="G314" s="2">
        <v>0</v>
      </c>
      <c r="H314" s="2">
        <v>1</v>
      </c>
      <c r="I314">
        <v>12</v>
      </c>
      <c r="J314" t="b">
        <v>0</v>
      </c>
      <c r="K314">
        <v>5</v>
      </c>
      <c r="L314" t="str">
        <f t="shared" si="9"/>
        <v>Weekday</v>
      </c>
      <c r="M314" t="str" cm="1">
        <f t="array" ref="M314">_xlfn.IFS(I314&lt;6,"Night", I314&lt;12,"Morning", I314&lt;18,"Afternoon", TRUE,"Evening")</f>
        <v>Afternoon</v>
      </c>
      <c r="N314">
        <v>1</v>
      </c>
      <c r="O314">
        <v>0.2</v>
      </c>
    </row>
    <row r="315" spans="1:15" x14ac:dyDescent="0.3">
      <c r="A315">
        <v>314</v>
      </c>
      <c r="B315" s="1">
        <v>40557</v>
      </c>
      <c r="C315">
        <f>YEAR(dataset_1[[#This Row],[Date Day]])</f>
        <v>2011</v>
      </c>
      <c r="D315" t="str">
        <f>TEXT(dataset_1[[#This Row],[Date Day]],"MMM")</f>
        <v>Jan</v>
      </c>
      <c r="E315" t="str">
        <f t="shared" si="8"/>
        <v>Q1</v>
      </c>
      <c r="F315">
        <v>1</v>
      </c>
      <c r="G315" s="2">
        <v>0</v>
      </c>
      <c r="H315" s="2">
        <v>1</v>
      </c>
      <c r="I315">
        <v>13</v>
      </c>
      <c r="J315" t="b">
        <v>0</v>
      </c>
      <c r="K315">
        <v>5</v>
      </c>
      <c r="L315" t="str">
        <f t="shared" si="9"/>
        <v>Weekday</v>
      </c>
      <c r="M315" t="str" cm="1">
        <f t="array" ref="M315">_xlfn.IFS(I315&lt;6,"Night", I315&lt;12,"Morning", I315&lt;18,"Afternoon", TRUE,"Evening")</f>
        <v>Afternoon</v>
      </c>
      <c r="N315">
        <v>1</v>
      </c>
      <c r="O315">
        <v>0.22</v>
      </c>
    </row>
    <row r="316" spans="1:15" x14ac:dyDescent="0.3">
      <c r="A316">
        <v>315</v>
      </c>
      <c r="B316" s="1">
        <v>40557</v>
      </c>
      <c r="C316">
        <f>YEAR(dataset_1[[#This Row],[Date Day]])</f>
        <v>2011</v>
      </c>
      <c r="D316" t="str">
        <f>TEXT(dataset_1[[#This Row],[Date Day]],"MMM")</f>
        <v>Jan</v>
      </c>
      <c r="E316" t="str">
        <f t="shared" si="8"/>
        <v>Q1</v>
      </c>
      <c r="F316">
        <v>1</v>
      </c>
      <c r="G316" s="2">
        <v>0</v>
      </c>
      <c r="H316" s="2">
        <v>1</v>
      </c>
      <c r="I316">
        <v>14</v>
      </c>
      <c r="J316" t="b">
        <v>0</v>
      </c>
      <c r="K316">
        <v>5</v>
      </c>
      <c r="L316" t="str">
        <f t="shared" si="9"/>
        <v>Weekday</v>
      </c>
      <c r="M316" t="str" cm="1">
        <f t="array" ref="M316">_xlfn.IFS(I316&lt;6,"Night", I316&lt;12,"Morning", I316&lt;18,"Afternoon", TRUE,"Evening")</f>
        <v>Afternoon</v>
      </c>
      <c r="N316">
        <v>1</v>
      </c>
      <c r="O316">
        <v>0.22</v>
      </c>
    </row>
    <row r="317" spans="1:15" x14ac:dyDescent="0.3">
      <c r="A317">
        <v>316</v>
      </c>
      <c r="B317" s="1">
        <v>40557</v>
      </c>
      <c r="C317">
        <f>YEAR(dataset_1[[#This Row],[Date Day]])</f>
        <v>2011</v>
      </c>
      <c r="D317" t="str">
        <f>TEXT(dataset_1[[#This Row],[Date Day]],"MMM")</f>
        <v>Jan</v>
      </c>
      <c r="E317" t="str">
        <f t="shared" si="8"/>
        <v>Q1</v>
      </c>
      <c r="F317">
        <v>1</v>
      </c>
      <c r="G317" s="2">
        <v>0</v>
      </c>
      <c r="H317" s="2">
        <v>1</v>
      </c>
      <c r="I317">
        <v>15</v>
      </c>
      <c r="J317" t="b">
        <v>0</v>
      </c>
      <c r="K317">
        <v>5</v>
      </c>
      <c r="L317" t="str">
        <f t="shared" si="9"/>
        <v>Weekday</v>
      </c>
      <c r="M317" t="str" cm="1">
        <f t="array" ref="M317">_xlfn.IFS(I317&lt;6,"Night", I317&lt;12,"Morning", I317&lt;18,"Afternoon", TRUE,"Evening")</f>
        <v>Afternoon</v>
      </c>
      <c r="N317">
        <v>1</v>
      </c>
      <c r="O317">
        <v>0.24</v>
      </c>
    </row>
    <row r="318" spans="1:15" x14ac:dyDescent="0.3">
      <c r="A318">
        <v>317</v>
      </c>
      <c r="B318" s="1">
        <v>40557</v>
      </c>
      <c r="C318">
        <f>YEAR(dataset_1[[#This Row],[Date Day]])</f>
        <v>2011</v>
      </c>
      <c r="D318" t="str">
        <f>TEXT(dataset_1[[#This Row],[Date Day]],"MMM")</f>
        <v>Jan</v>
      </c>
      <c r="E318" t="str">
        <f t="shared" si="8"/>
        <v>Q1</v>
      </c>
      <c r="F318">
        <v>1</v>
      </c>
      <c r="G318" s="2">
        <v>0</v>
      </c>
      <c r="H318" s="2">
        <v>1</v>
      </c>
      <c r="I318">
        <v>16</v>
      </c>
      <c r="J318" t="b">
        <v>0</v>
      </c>
      <c r="K318">
        <v>5</v>
      </c>
      <c r="L318" t="str">
        <f t="shared" si="9"/>
        <v>Weekday</v>
      </c>
      <c r="M318" t="str" cm="1">
        <f t="array" ref="M318">_xlfn.IFS(I318&lt;6,"Night", I318&lt;12,"Morning", I318&lt;18,"Afternoon", TRUE,"Evening")</f>
        <v>Afternoon</v>
      </c>
      <c r="N318">
        <v>1</v>
      </c>
      <c r="O318">
        <v>0.22</v>
      </c>
    </row>
    <row r="319" spans="1:15" x14ac:dyDescent="0.3">
      <c r="A319">
        <v>318</v>
      </c>
      <c r="B319" s="1">
        <v>40557</v>
      </c>
      <c r="C319">
        <f>YEAR(dataset_1[[#This Row],[Date Day]])</f>
        <v>2011</v>
      </c>
      <c r="D319" t="str">
        <f>TEXT(dataset_1[[#This Row],[Date Day]],"MMM")</f>
        <v>Jan</v>
      </c>
      <c r="E319" t="str">
        <f t="shared" si="8"/>
        <v>Q1</v>
      </c>
      <c r="F319">
        <v>1</v>
      </c>
      <c r="G319" s="2">
        <v>0</v>
      </c>
      <c r="H319" s="2">
        <v>1</v>
      </c>
      <c r="I319">
        <v>17</v>
      </c>
      <c r="J319" t="b">
        <v>0</v>
      </c>
      <c r="K319">
        <v>5</v>
      </c>
      <c r="L319" t="str">
        <f t="shared" si="9"/>
        <v>Weekday</v>
      </c>
      <c r="M319" t="str" cm="1">
        <f t="array" ref="M319">_xlfn.IFS(I319&lt;6,"Night", I319&lt;12,"Morning", I319&lt;18,"Afternoon", TRUE,"Evening")</f>
        <v>Afternoon</v>
      </c>
      <c r="N319">
        <v>1</v>
      </c>
      <c r="O319">
        <v>0.22</v>
      </c>
    </row>
    <row r="320" spans="1:15" x14ac:dyDescent="0.3">
      <c r="A320">
        <v>319</v>
      </c>
      <c r="B320" s="1">
        <v>40557</v>
      </c>
      <c r="C320">
        <f>YEAR(dataset_1[[#This Row],[Date Day]])</f>
        <v>2011</v>
      </c>
      <c r="D320" t="str">
        <f>TEXT(dataset_1[[#This Row],[Date Day]],"MMM")</f>
        <v>Jan</v>
      </c>
      <c r="E320" t="str">
        <f t="shared" si="8"/>
        <v>Q1</v>
      </c>
      <c r="F320">
        <v>1</v>
      </c>
      <c r="G320" s="2">
        <v>0</v>
      </c>
      <c r="H320" s="2">
        <v>1</v>
      </c>
      <c r="I320">
        <v>18</v>
      </c>
      <c r="J320" t="b">
        <v>0</v>
      </c>
      <c r="K320">
        <v>5</v>
      </c>
      <c r="L320" t="str">
        <f t="shared" si="9"/>
        <v>Weekday</v>
      </c>
      <c r="M320" t="str" cm="1">
        <f t="array" ref="M320">_xlfn.IFS(I320&lt;6,"Night", I320&lt;12,"Morning", I320&lt;18,"Afternoon", TRUE,"Evening")</f>
        <v>Evening</v>
      </c>
      <c r="N320">
        <v>1</v>
      </c>
      <c r="O320">
        <v>0.2</v>
      </c>
    </row>
    <row r="321" spans="1:15" x14ac:dyDescent="0.3">
      <c r="A321">
        <v>320</v>
      </c>
      <c r="B321" s="1">
        <v>40557</v>
      </c>
      <c r="C321">
        <f>YEAR(dataset_1[[#This Row],[Date Day]])</f>
        <v>2011</v>
      </c>
      <c r="D321" t="str">
        <f>TEXT(dataset_1[[#This Row],[Date Day]],"MMM")</f>
        <v>Jan</v>
      </c>
      <c r="E321" t="str">
        <f t="shared" si="8"/>
        <v>Q1</v>
      </c>
      <c r="F321">
        <v>1</v>
      </c>
      <c r="G321" s="2">
        <v>0</v>
      </c>
      <c r="H321" s="2">
        <v>1</v>
      </c>
      <c r="I321">
        <v>19</v>
      </c>
      <c r="J321" t="b">
        <v>0</v>
      </c>
      <c r="K321">
        <v>5</v>
      </c>
      <c r="L321" t="str">
        <f t="shared" si="9"/>
        <v>Weekday</v>
      </c>
      <c r="M321" t="str" cm="1">
        <f t="array" ref="M321">_xlfn.IFS(I321&lt;6,"Night", I321&lt;12,"Morning", I321&lt;18,"Afternoon", TRUE,"Evening")</f>
        <v>Evening</v>
      </c>
      <c r="N321">
        <v>1</v>
      </c>
      <c r="O321">
        <v>0.16</v>
      </c>
    </row>
    <row r="322" spans="1:15" x14ac:dyDescent="0.3">
      <c r="A322">
        <v>321</v>
      </c>
      <c r="B322" s="1">
        <v>40557</v>
      </c>
      <c r="C322">
        <f>YEAR(dataset_1[[#This Row],[Date Day]])</f>
        <v>2011</v>
      </c>
      <c r="D322" t="str">
        <f>TEXT(dataset_1[[#This Row],[Date Day]],"MMM")</f>
        <v>Jan</v>
      </c>
      <c r="E322" t="str">
        <f t="shared" ref="E322:E385" si="10">"Q" &amp; INT((MONTH(B322)-1)/3)+1</f>
        <v>Q1</v>
      </c>
      <c r="F322">
        <v>1</v>
      </c>
      <c r="G322" s="2">
        <v>0</v>
      </c>
      <c r="H322" s="2">
        <v>1</v>
      </c>
      <c r="I322">
        <v>20</v>
      </c>
      <c r="J322" t="b">
        <v>0</v>
      </c>
      <c r="K322">
        <v>5</v>
      </c>
      <c r="L322" t="str">
        <f t="shared" ref="L322:L385" si="11">IF(OR(K322=0,K322=6),"Weekend","Weekday")</f>
        <v>Weekday</v>
      </c>
      <c r="M322" t="str" cm="1">
        <f t="array" ref="M322">_xlfn.IFS(I322&lt;6,"Night", I322&lt;12,"Morning", I322&lt;18,"Afternoon", TRUE,"Evening")</f>
        <v>Evening</v>
      </c>
      <c r="N322">
        <v>1</v>
      </c>
      <c r="O322">
        <v>0.18</v>
      </c>
    </row>
    <row r="323" spans="1:15" x14ac:dyDescent="0.3">
      <c r="A323">
        <v>322</v>
      </c>
      <c r="B323" s="1">
        <v>40557</v>
      </c>
      <c r="C323">
        <f>YEAR(dataset_1[[#This Row],[Date Day]])</f>
        <v>2011</v>
      </c>
      <c r="D323" t="str">
        <f>TEXT(dataset_1[[#This Row],[Date Day]],"MMM")</f>
        <v>Jan</v>
      </c>
      <c r="E323" t="str">
        <f t="shared" si="10"/>
        <v>Q1</v>
      </c>
      <c r="F323">
        <v>1</v>
      </c>
      <c r="G323" s="2">
        <v>0</v>
      </c>
      <c r="H323" s="2">
        <v>1</v>
      </c>
      <c r="I323">
        <v>21</v>
      </c>
      <c r="J323" t="b">
        <v>0</v>
      </c>
      <c r="K323">
        <v>5</v>
      </c>
      <c r="L323" t="str">
        <f t="shared" si="11"/>
        <v>Weekday</v>
      </c>
      <c r="M323" t="str" cm="1">
        <f t="array" ref="M323">_xlfn.IFS(I323&lt;6,"Night", I323&lt;12,"Morning", I323&lt;18,"Afternoon", TRUE,"Evening")</f>
        <v>Evening</v>
      </c>
      <c r="N323">
        <v>1</v>
      </c>
      <c r="O323">
        <v>0.16</v>
      </c>
    </row>
    <row r="324" spans="1:15" x14ac:dyDescent="0.3">
      <c r="A324">
        <v>323</v>
      </c>
      <c r="B324" s="1">
        <v>40557</v>
      </c>
      <c r="C324">
        <f>YEAR(dataset_1[[#This Row],[Date Day]])</f>
        <v>2011</v>
      </c>
      <c r="D324" t="str">
        <f>TEXT(dataset_1[[#This Row],[Date Day]],"MMM")</f>
        <v>Jan</v>
      </c>
      <c r="E324" t="str">
        <f t="shared" si="10"/>
        <v>Q1</v>
      </c>
      <c r="F324">
        <v>1</v>
      </c>
      <c r="G324" s="2">
        <v>0</v>
      </c>
      <c r="H324" s="2">
        <v>1</v>
      </c>
      <c r="I324">
        <v>22</v>
      </c>
      <c r="J324" t="b">
        <v>0</v>
      </c>
      <c r="K324">
        <v>5</v>
      </c>
      <c r="L324" t="str">
        <f t="shared" si="11"/>
        <v>Weekday</v>
      </c>
      <c r="M324" t="str" cm="1">
        <f t="array" ref="M324">_xlfn.IFS(I324&lt;6,"Night", I324&lt;12,"Morning", I324&lt;18,"Afternoon", TRUE,"Evening")</f>
        <v>Evening</v>
      </c>
      <c r="N324">
        <v>2</v>
      </c>
      <c r="O324">
        <v>0.16</v>
      </c>
    </row>
    <row r="325" spans="1:15" x14ac:dyDescent="0.3">
      <c r="A325">
        <v>324</v>
      </c>
      <c r="B325" s="1">
        <v>40557</v>
      </c>
      <c r="C325">
        <f>YEAR(dataset_1[[#This Row],[Date Day]])</f>
        <v>2011</v>
      </c>
      <c r="D325" t="str">
        <f>TEXT(dataset_1[[#This Row],[Date Day]],"MMM")</f>
        <v>Jan</v>
      </c>
      <c r="E325" t="str">
        <f t="shared" si="10"/>
        <v>Q1</v>
      </c>
      <c r="F325">
        <v>1</v>
      </c>
      <c r="G325" s="2">
        <v>0</v>
      </c>
      <c r="H325" s="2">
        <v>1</v>
      </c>
      <c r="I325">
        <v>23</v>
      </c>
      <c r="J325" t="b">
        <v>0</v>
      </c>
      <c r="K325">
        <v>5</v>
      </c>
      <c r="L325" t="str">
        <f t="shared" si="11"/>
        <v>Weekday</v>
      </c>
      <c r="M325" t="str" cm="1">
        <f t="array" ref="M325">_xlfn.IFS(I325&lt;6,"Night", I325&lt;12,"Morning", I325&lt;18,"Afternoon", TRUE,"Evening")</f>
        <v>Evening</v>
      </c>
      <c r="N325">
        <v>2</v>
      </c>
      <c r="O325">
        <v>0.18</v>
      </c>
    </row>
    <row r="326" spans="1:15" x14ac:dyDescent="0.3">
      <c r="A326">
        <v>325</v>
      </c>
      <c r="B326" s="1">
        <v>40558</v>
      </c>
      <c r="C326">
        <f>YEAR(dataset_1[[#This Row],[Date Day]])</f>
        <v>2011</v>
      </c>
      <c r="D326" t="str">
        <f>TEXT(dataset_1[[#This Row],[Date Day]],"MMM")</f>
        <v>Jan</v>
      </c>
      <c r="E326" t="str">
        <f t="shared" si="10"/>
        <v>Q1</v>
      </c>
      <c r="F326">
        <v>1</v>
      </c>
      <c r="G326" s="2">
        <v>0</v>
      </c>
      <c r="H326" s="2">
        <v>1</v>
      </c>
      <c r="I326">
        <v>0</v>
      </c>
      <c r="J326" t="b">
        <v>0</v>
      </c>
      <c r="K326">
        <v>6</v>
      </c>
      <c r="L326" t="str">
        <f t="shared" si="11"/>
        <v>Weekend</v>
      </c>
      <c r="M326" t="str" cm="1">
        <f t="array" ref="M326">_xlfn.IFS(I326&lt;6,"Night", I326&lt;12,"Morning", I326&lt;18,"Afternoon", TRUE,"Evening")</f>
        <v>Night</v>
      </c>
      <c r="N326">
        <v>1</v>
      </c>
      <c r="O326">
        <v>0.18</v>
      </c>
    </row>
    <row r="327" spans="1:15" x14ac:dyDescent="0.3">
      <c r="A327">
        <v>326</v>
      </c>
      <c r="B327" s="1">
        <v>40558</v>
      </c>
      <c r="C327">
        <f>YEAR(dataset_1[[#This Row],[Date Day]])</f>
        <v>2011</v>
      </c>
      <c r="D327" t="str">
        <f>TEXT(dataset_1[[#This Row],[Date Day]],"MMM")</f>
        <v>Jan</v>
      </c>
      <c r="E327" t="str">
        <f t="shared" si="10"/>
        <v>Q1</v>
      </c>
      <c r="F327">
        <v>1</v>
      </c>
      <c r="G327" s="2">
        <v>0</v>
      </c>
      <c r="H327" s="2">
        <v>1</v>
      </c>
      <c r="I327">
        <v>1</v>
      </c>
      <c r="J327" t="b">
        <v>0</v>
      </c>
      <c r="K327">
        <v>6</v>
      </c>
      <c r="L327" t="str">
        <f t="shared" si="11"/>
        <v>Weekend</v>
      </c>
      <c r="M327" t="str" cm="1">
        <f t="array" ref="M327">_xlfn.IFS(I327&lt;6,"Night", I327&lt;12,"Morning", I327&lt;18,"Afternoon", TRUE,"Evening")</f>
        <v>Night</v>
      </c>
      <c r="N327">
        <v>2</v>
      </c>
      <c r="O327">
        <v>0.16</v>
      </c>
    </row>
    <row r="328" spans="1:15" x14ac:dyDescent="0.3">
      <c r="A328">
        <v>327</v>
      </c>
      <c r="B328" s="1">
        <v>40558</v>
      </c>
      <c r="C328">
        <f>YEAR(dataset_1[[#This Row],[Date Day]])</f>
        <v>2011</v>
      </c>
      <c r="D328" t="str">
        <f>TEXT(dataset_1[[#This Row],[Date Day]],"MMM")</f>
        <v>Jan</v>
      </c>
      <c r="E328" t="str">
        <f t="shared" si="10"/>
        <v>Q1</v>
      </c>
      <c r="F328">
        <v>1</v>
      </c>
      <c r="G328" s="2">
        <v>0</v>
      </c>
      <c r="H328" s="2">
        <v>1</v>
      </c>
      <c r="I328">
        <v>2</v>
      </c>
      <c r="J328" t="b">
        <v>0</v>
      </c>
      <c r="K328">
        <v>6</v>
      </c>
      <c r="L328" t="str">
        <f t="shared" si="11"/>
        <v>Weekend</v>
      </c>
      <c r="M328" t="str" cm="1">
        <f t="array" ref="M328">_xlfn.IFS(I328&lt;6,"Night", I328&lt;12,"Morning", I328&lt;18,"Afternoon", TRUE,"Evening")</f>
        <v>Night</v>
      </c>
      <c r="N328">
        <v>2</v>
      </c>
      <c r="O328">
        <v>0.16</v>
      </c>
    </row>
    <row r="329" spans="1:15" x14ac:dyDescent="0.3">
      <c r="A329">
        <v>328</v>
      </c>
      <c r="B329" s="1">
        <v>40558</v>
      </c>
      <c r="C329">
        <f>YEAR(dataset_1[[#This Row],[Date Day]])</f>
        <v>2011</v>
      </c>
      <c r="D329" t="str">
        <f>TEXT(dataset_1[[#This Row],[Date Day]],"MMM")</f>
        <v>Jan</v>
      </c>
      <c r="E329" t="str">
        <f t="shared" si="10"/>
        <v>Q1</v>
      </c>
      <c r="F329">
        <v>1</v>
      </c>
      <c r="G329" s="2">
        <v>0</v>
      </c>
      <c r="H329" s="2">
        <v>1</v>
      </c>
      <c r="I329">
        <v>3</v>
      </c>
      <c r="J329" t="b">
        <v>0</v>
      </c>
      <c r="K329">
        <v>6</v>
      </c>
      <c r="L329" t="str">
        <f t="shared" si="11"/>
        <v>Weekend</v>
      </c>
      <c r="M329" t="str" cm="1">
        <f t="array" ref="M329">_xlfn.IFS(I329&lt;6,"Night", I329&lt;12,"Morning", I329&lt;18,"Afternoon", TRUE,"Evening")</f>
        <v>Night</v>
      </c>
      <c r="N329">
        <v>2</v>
      </c>
      <c r="O329">
        <v>0.16</v>
      </c>
    </row>
    <row r="330" spans="1:15" x14ac:dyDescent="0.3">
      <c r="A330">
        <v>329</v>
      </c>
      <c r="B330" s="1">
        <v>40558</v>
      </c>
      <c r="C330">
        <f>YEAR(dataset_1[[#This Row],[Date Day]])</f>
        <v>2011</v>
      </c>
      <c r="D330" t="str">
        <f>TEXT(dataset_1[[#This Row],[Date Day]],"MMM")</f>
        <v>Jan</v>
      </c>
      <c r="E330" t="str">
        <f t="shared" si="10"/>
        <v>Q1</v>
      </c>
      <c r="F330">
        <v>1</v>
      </c>
      <c r="G330" s="2">
        <v>0</v>
      </c>
      <c r="H330" s="2">
        <v>1</v>
      </c>
      <c r="I330">
        <v>4</v>
      </c>
      <c r="J330" t="b">
        <v>0</v>
      </c>
      <c r="K330">
        <v>6</v>
      </c>
      <c r="L330" t="str">
        <f t="shared" si="11"/>
        <v>Weekend</v>
      </c>
      <c r="M330" t="str" cm="1">
        <f t="array" ref="M330">_xlfn.IFS(I330&lt;6,"Night", I330&lt;12,"Morning", I330&lt;18,"Afternoon", TRUE,"Evening")</f>
        <v>Night</v>
      </c>
      <c r="N330">
        <v>2</v>
      </c>
      <c r="O330">
        <v>0.16</v>
      </c>
    </row>
    <row r="331" spans="1:15" x14ac:dyDescent="0.3">
      <c r="A331">
        <v>330</v>
      </c>
      <c r="B331" s="1">
        <v>40558</v>
      </c>
      <c r="C331">
        <f>YEAR(dataset_1[[#This Row],[Date Day]])</f>
        <v>2011</v>
      </c>
      <c r="D331" t="str">
        <f>TEXT(dataset_1[[#This Row],[Date Day]],"MMM")</f>
        <v>Jan</v>
      </c>
      <c r="E331" t="str">
        <f t="shared" si="10"/>
        <v>Q1</v>
      </c>
      <c r="F331">
        <v>1</v>
      </c>
      <c r="G331" s="2">
        <v>0</v>
      </c>
      <c r="H331" s="2">
        <v>1</v>
      </c>
      <c r="I331">
        <v>5</v>
      </c>
      <c r="J331" t="b">
        <v>0</v>
      </c>
      <c r="K331">
        <v>6</v>
      </c>
      <c r="L331" t="str">
        <f t="shared" si="11"/>
        <v>Weekend</v>
      </c>
      <c r="M331" t="str" cm="1">
        <f t="array" ref="M331">_xlfn.IFS(I331&lt;6,"Night", I331&lt;12,"Morning", I331&lt;18,"Afternoon", TRUE,"Evening")</f>
        <v>Night</v>
      </c>
      <c r="N331">
        <v>1</v>
      </c>
      <c r="O331">
        <v>0.16</v>
      </c>
    </row>
    <row r="332" spans="1:15" x14ac:dyDescent="0.3">
      <c r="A332">
        <v>331</v>
      </c>
      <c r="B332" s="1">
        <v>40558</v>
      </c>
      <c r="C332">
        <f>YEAR(dataset_1[[#This Row],[Date Day]])</f>
        <v>2011</v>
      </c>
      <c r="D332" t="str">
        <f>TEXT(dataset_1[[#This Row],[Date Day]],"MMM")</f>
        <v>Jan</v>
      </c>
      <c r="E332" t="str">
        <f t="shared" si="10"/>
        <v>Q1</v>
      </c>
      <c r="F332">
        <v>1</v>
      </c>
      <c r="G332" s="2">
        <v>0</v>
      </c>
      <c r="H332" s="2">
        <v>1</v>
      </c>
      <c r="I332">
        <v>6</v>
      </c>
      <c r="J332" t="b">
        <v>0</v>
      </c>
      <c r="K332">
        <v>6</v>
      </c>
      <c r="L332" t="str">
        <f t="shared" si="11"/>
        <v>Weekend</v>
      </c>
      <c r="M332" t="str" cm="1">
        <f t="array" ref="M332">_xlfn.IFS(I332&lt;6,"Night", I332&lt;12,"Morning", I332&lt;18,"Afternoon", TRUE,"Evening")</f>
        <v>Morning</v>
      </c>
      <c r="N332">
        <v>1</v>
      </c>
      <c r="O332">
        <v>0.14000000000000001</v>
      </c>
    </row>
    <row r="333" spans="1:15" x14ac:dyDescent="0.3">
      <c r="A333">
        <v>332</v>
      </c>
      <c r="B333" s="1">
        <v>40558</v>
      </c>
      <c r="C333">
        <f>YEAR(dataset_1[[#This Row],[Date Day]])</f>
        <v>2011</v>
      </c>
      <c r="D333" t="str">
        <f>TEXT(dataset_1[[#This Row],[Date Day]],"MMM")</f>
        <v>Jan</v>
      </c>
      <c r="E333" t="str">
        <f t="shared" si="10"/>
        <v>Q1</v>
      </c>
      <c r="F333">
        <v>1</v>
      </c>
      <c r="G333" s="2">
        <v>0</v>
      </c>
      <c r="H333" s="2">
        <v>1</v>
      </c>
      <c r="I333">
        <v>7</v>
      </c>
      <c r="J333" t="b">
        <v>0</v>
      </c>
      <c r="K333">
        <v>6</v>
      </c>
      <c r="L333" t="str">
        <f t="shared" si="11"/>
        <v>Weekend</v>
      </c>
      <c r="M333" t="str" cm="1">
        <f t="array" ref="M333">_xlfn.IFS(I333&lt;6,"Night", I333&lt;12,"Morning", I333&lt;18,"Afternoon", TRUE,"Evening")</f>
        <v>Morning</v>
      </c>
      <c r="N333">
        <v>1</v>
      </c>
      <c r="O333">
        <v>0.14000000000000001</v>
      </c>
    </row>
    <row r="334" spans="1:15" x14ac:dyDescent="0.3">
      <c r="A334">
        <v>333</v>
      </c>
      <c r="B334" s="1">
        <v>40558</v>
      </c>
      <c r="C334">
        <f>YEAR(dataset_1[[#This Row],[Date Day]])</f>
        <v>2011</v>
      </c>
      <c r="D334" t="str">
        <f>TEXT(dataset_1[[#This Row],[Date Day]],"MMM")</f>
        <v>Jan</v>
      </c>
      <c r="E334" t="str">
        <f t="shared" si="10"/>
        <v>Q1</v>
      </c>
      <c r="F334">
        <v>1</v>
      </c>
      <c r="G334" s="2">
        <v>0</v>
      </c>
      <c r="H334" s="2">
        <v>1</v>
      </c>
      <c r="I334">
        <v>8</v>
      </c>
      <c r="J334" t="b">
        <v>0</v>
      </c>
      <c r="K334">
        <v>6</v>
      </c>
      <c r="L334" t="str">
        <f t="shared" si="11"/>
        <v>Weekend</v>
      </c>
      <c r="M334" t="str" cm="1">
        <f t="array" ref="M334">_xlfn.IFS(I334&lt;6,"Night", I334&lt;12,"Morning", I334&lt;18,"Afternoon", TRUE,"Evening")</f>
        <v>Morning</v>
      </c>
      <c r="N334">
        <v>1</v>
      </c>
      <c r="O334">
        <v>0.14000000000000001</v>
      </c>
    </row>
    <row r="335" spans="1:15" x14ac:dyDescent="0.3">
      <c r="A335">
        <v>334</v>
      </c>
      <c r="B335" s="1">
        <v>40558</v>
      </c>
      <c r="C335">
        <f>YEAR(dataset_1[[#This Row],[Date Day]])</f>
        <v>2011</v>
      </c>
      <c r="D335" t="str">
        <f>TEXT(dataset_1[[#This Row],[Date Day]],"MMM")</f>
        <v>Jan</v>
      </c>
      <c r="E335" t="str">
        <f t="shared" si="10"/>
        <v>Q1</v>
      </c>
      <c r="F335">
        <v>1</v>
      </c>
      <c r="G335" s="2">
        <v>0</v>
      </c>
      <c r="H335" s="2">
        <v>1</v>
      </c>
      <c r="I335">
        <v>9</v>
      </c>
      <c r="J335" t="b">
        <v>0</v>
      </c>
      <c r="K335">
        <v>6</v>
      </c>
      <c r="L335" t="str">
        <f t="shared" si="11"/>
        <v>Weekend</v>
      </c>
      <c r="M335" t="str" cm="1">
        <f t="array" ref="M335">_xlfn.IFS(I335&lt;6,"Night", I335&lt;12,"Morning", I335&lt;18,"Afternoon", TRUE,"Evening")</f>
        <v>Morning</v>
      </c>
      <c r="N335">
        <v>1</v>
      </c>
      <c r="O335">
        <v>0.16</v>
      </c>
    </row>
    <row r="336" spans="1:15" x14ac:dyDescent="0.3">
      <c r="A336">
        <v>335</v>
      </c>
      <c r="B336" s="1">
        <v>40558</v>
      </c>
      <c r="C336">
        <f>YEAR(dataset_1[[#This Row],[Date Day]])</f>
        <v>2011</v>
      </c>
      <c r="D336" t="str">
        <f>TEXT(dataset_1[[#This Row],[Date Day]],"MMM")</f>
        <v>Jan</v>
      </c>
      <c r="E336" t="str">
        <f t="shared" si="10"/>
        <v>Q1</v>
      </c>
      <c r="F336">
        <v>1</v>
      </c>
      <c r="G336" s="2">
        <v>0</v>
      </c>
      <c r="H336" s="2">
        <v>1</v>
      </c>
      <c r="I336">
        <v>10</v>
      </c>
      <c r="J336" t="b">
        <v>0</v>
      </c>
      <c r="K336">
        <v>6</v>
      </c>
      <c r="L336" t="str">
        <f t="shared" si="11"/>
        <v>Weekend</v>
      </c>
      <c r="M336" t="str" cm="1">
        <f t="array" ref="M336">_xlfn.IFS(I336&lt;6,"Night", I336&lt;12,"Morning", I336&lt;18,"Afternoon", TRUE,"Evening")</f>
        <v>Morning</v>
      </c>
      <c r="N336">
        <v>1</v>
      </c>
      <c r="O336">
        <v>0.18</v>
      </c>
    </row>
    <row r="337" spans="1:15" x14ac:dyDescent="0.3">
      <c r="A337">
        <v>336</v>
      </c>
      <c r="B337" s="1">
        <v>40558</v>
      </c>
      <c r="C337">
        <f>YEAR(dataset_1[[#This Row],[Date Day]])</f>
        <v>2011</v>
      </c>
      <c r="D337" t="str">
        <f>TEXT(dataset_1[[#This Row],[Date Day]],"MMM")</f>
        <v>Jan</v>
      </c>
      <c r="E337" t="str">
        <f t="shared" si="10"/>
        <v>Q1</v>
      </c>
      <c r="F337">
        <v>1</v>
      </c>
      <c r="G337" s="2">
        <v>0</v>
      </c>
      <c r="H337" s="2">
        <v>1</v>
      </c>
      <c r="I337">
        <v>11</v>
      </c>
      <c r="J337" t="b">
        <v>0</v>
      </c>
      <c r="K337">
        <v>6</v>
      </c>
      <c r="L337" t="str">
        <f t="shared" si="11"/>
        <v>Weekend</v>
      </c>
      <c r="M337" t="str" cm="1">
        <f t="array" ref="M337">_xlfn.IFS(I337&lt;6,"Night", I337&lt;12,"Morning", I337&lt;18,"Afternoon", TRUE,"Evening")</f>
        <v>Morning</v>
      </c>
      <c r="N337">
        <v>1</v>
      </c>
      <c r="O337">
        <v>0.2</v>
      </c>
    </row>
    <row r="338" spans="1:15" x14ac:dyDescent="0.3">
      <c r="A338">
        <v>337</v>
      </c>
      <c r="B338" s="1">
        <v>40558</v>
      </c>
      <c r="C338">
        <f>YEAR(dataset_1[[#This Row],[Date Day]])</f>
        <v>2011</v>
      </c>
      <c r="D338" t="str">
        <f>TEXT(dataset_1[[#This Row],[Date Day]],"MMM")</f>
        <v>Jan</v>
      </c>
      <c r="E338" t="str">
        <f t="shared" si="10"/>
        <v>Q1</v>
      </c>
      <c r="F338">
        <v>1</v>
      </c>
      <c r="G338" s="2">
        <v>0</v>
      </c>
      <c r="H338" s="2">
        <v>1</v>
      </c>
      <c r="I338">
        <v>12</v>
      </c>
      <c r="J338" t="b">
        <v>0</v>
      </c>
      <c r="K338">
        <v>6</v>
      </c>
      <c r="L338" t="str">
        <f t="shared" si="11"/>
        <v>Weekend</v>
      </c>
      <c r="M338" t="str" cm="1">
        <f t="array" ref="M338">_xlfn.IFS(I338&lt;6,"Night", I338&lt;12,"Morning", I338&lt;18,"Afternoon", TRUE,"Evening")</f>
        <v>Afternoon</v>
      </c>
      <c r="N338">
        <v>1</v>
      </c>
      <c r="O338">
        <v>0.24</v>
      </c>
    </row>
    <row r="339" spans="1:15" x14ac:dyDescent="0.3">
      <c r="A339">
        <v>338</v>
      </c>
      <c r="B339" s="1">
        <v>40558</v>
      </c>
      <c r="C339">
        <f>YEAR(dataset_1[[#This Row],[Date Day]])</f>
        <v>2011</v>
      </c>
      <c r="D339" t="str">
        <f>TEXT(dataset_1[[#This Row],[Date Day]],"MMM")</f>
        <v>Jan</v>
      </c>
      <c r="E339" t="str">
        <f t="shared" si="10"/>
        <v>Q1</v>
      </c>
      <c r="F339">
        <v>1</v>
      </c>
      <c r="G339" s="2">
        <v>0</v>
      </c>
      <c r="H339" s="2">
        <v>1</v>
      </c>
      <c r="I339">
        <v>13</v>
      </c>
      <c r="J339" t="b">
        <v>0</v>
      </c>
      <c r="K339">
        <v>6</v>
      </c>
      <c r="L339" t="str">
        <f t="shared" si="11"/>
        <v>Weekend</v>
      </c>
      <c r="M339" t="str" cm="1">
        <f t="array" ref="M339">_xlfn.IFS(I339&lt;6,"Night", I339&lt;12,"Morning", I339&lt;18,"Afternoon", TRUE,"Evening")</f>
        <v>Afternoon</v>
      </c>
      <c r="N339">
        <v>1</v>
      </c>
      <c r="O339">
        <v>0.28000000000000003</v>
      </c>
    </row>
    <row r="340" spans="1:15" x14ac:dyDescent="0.3">
      <c r="A340">
        <v>339</v>
      </c>
      <c r="B340" s="1">
        <v>40558</v>
      </c>
      <c r="C340">
        <f>YEAR(dataset_1[[#This Row],[Date Day]])</f>
        <v>2011</v>
      </c>
      <c r="D340" t="str">
        <f>TEXT(dataset_1[[#This Row],[Date Day]],"MMM")</f>
        <v>Jan</v>
      </c>
      <c r="E340" t="str">
        <f t="shared" si="10"/>
        <v>Q1</v>
      </c>
      <c r="F340">
        <v>1</v>
      </c>
      <c r="G340" s="2">
        <v>0</v>
      </c>
      <c r="H340" s="2">
        <v>1</v>
      </c>
      <c r="I340">
        <v>14</v>
      </c>
      <c r="J340" t="b">
        <v>0</v>
      </c>
      <c r="K340">
        <v>6</v>
      </c>
      <c r="L340" t="str">
        <f t="shared" si="11"/>
        <v>Weekend</v>
      </c>
      <c r="M340" t="str" cm="1">
        <f t="array" ref="M340">_xlfn.IFS(I340&lt;6,"Night", I340&lt;12,"Morning", I340&lt;18,"Afternoon", TRUE,"Evening")</f>
        <v>Afternoon</v>
      </c>
      <c r="N340">
        <v>1</v>
      </c>
      <c r="O340">
        <v>0.3</v>
      </c>
    </row>
    <row r="341" spans="1:15" x14ac:dyDescent="0.3">
      <c r="A341">
        <v>340</v>
      </c>
      <c r="B341" s="1">
        <v>40558</v>
      </c>
      <c r="C341">
        <f>YEAR(dataset_1[[#This Row],[Date Day]])</f>
        <v>2011</v>
      </c>
      <c r="D341" t="str">
        <f>TEXT(dataset_1[[#This Row],[Date Day]],"MMM")</f>
        <v>Jan</v>
      </c>
      <c r="E341" t="str">
        <f t="shared" si="10"/>
        <v>Q1</v>
      </c>
      <c r="F341">
        <v>1</v>
      </c>
      <c r="G341" s="2">
        <v>0</v>
      </c>
      <c r="H341" s="2">
        <v>1</v>
      </c>
      <c r="I341">
        <v>15</v>
      </c>
      <c r="J341" t="b">
        <v>0</v>
      </c>
      <c r="K341">
        <v>6</v>
      </c>
      <c r="L341" t="str">
        <f t="shared" si="11"/>
        <v>Weekend</v>
      </c>
      <c r="M341" t="str" cm="1">
        <f t="array" ref="M341">_xlfn.IFS(I341&lt;6,"Night", I341&lt;12,"Morning", I341&lt;18,"Afternoon", TRUE,"Evening")</f>
        <v>Afternoon</v>
      </c>
      <c r="N341">
        <v>2</v>
      </c>
      <c r="O341">
        <v>0.32</v>
      </c>
    </row>
    <row r="342" spans="1:15" x14ac:dyDescent="0.3">
      <c r="A342">
        <v>341</v>
      </c>
      <c r="B342" s="1">
        <v>40558</v>
      </c>
      <c r="C342">
        <f>YEAR(dataset_1[[#This Row],[Date Day]])</f>
        <v>2011</v>
      </c>
      <c r="D342" t="str">
        <f>TEXT(dataset_1[[#This Row],[Date Day]],"MMM")</f>
        <v>Jan</v>
      </c>
      <c r="E342" t="str">
        <f t="shared" si="10"/>
        <v>Q1</v>
      </c>
      <c r="F342">
        <v>1</v>
      </c>
      <c r="G342" s="2">
        <v>0</v>
      </c>
      <c r="H342" s="2">
        <v>1</v>
      </c>
      <c r="I342">
        <v>16</v>
      </c>
      <c r="J342" t="b">
        <v>0</v>
      </c>
      <c r="K342">
        <v>6</v>
      </c>
      <c r="L342" t="str">
        <f t="shared" si="11"/>
        <v>Weekend</v>
      </c>
      <c r="M342" t="str" cm="1">
        <f t="array" ref="M342">_xlfn.IFS(I342&lt;6,"Night", I342&lt;12,"Morning", I342&lt;18,"Afternoon", TRUE,"Evening")</f>
        <v>Afternoon</v>
      </c>
      <c r="N342">
        <v>2</v>
      </c>
      <c r="O342">
        <v>0.34</v>
      </c>
    </row>
    <row r="343" spans="1:15" x14ac:dyDescent="0.3">
      <c r="A343">
        <v>342</v>
      </c>
      <c r="B343" s="1">
        <v>40558</v>
      </c>
      <c r="C343">
        <f>YEAR(dataset_1[[#This Row],[Date Day]])</f>
        <v>2011</v>
      </c>
      <c r="D343" t="str">
        <f>TEXT(dataset_1[[#This Row],[Date Day]],"MMM")</f>
        <v>Jan</v>
      </c>
      <c r="E343" t="str">
        <f t="shared" si="10"/>
        <v>Q1</v>
      </c>
      <c r="F343">
        <v>1</v>
      </c>
      <c r="G343" s="2">
        <v>0</v>
      </c>
      <c r="H343" s="2">
        <v>1</v>
      </c>
      <c r="I343">
        <v>17</v>
      </c>
      <c r="J343" t="b">
        <v>0</v>
      </c>
      <c r="K343">
        <v>6</v>
      </c>
      <c r="L343" t="str">
        <f t="shared" si="11"/>
        <v>Weekend</v>
      </c>
      <c r="M343" t="str" cm="1">
        <f t="array" ref="M343">_xlfn.IFS(I343&lt;6,"Night", I343&lt;12,"Morning", I343&lt;18,"Afternoon", TRUE,"Evening")</f>
        <v>Afternoon</v>
      </c>
      <c r="N343">
        <v>2</v>
      </c>
      <c r="O343">
        <v>0.32</v>
      </c>
    </row>
    <row r="344" spans="1:15" x14ac:dyDescent="0.3">
      <c r="A344">
        <v>343</v>
      </c>
      <c r="B344" s="1">
        <v>40558</v>
      </c>
      <c r="C344">
        <f>YEAR(dataset_1[[#This Row],[Date Day]])</f>
        <v>2011</v>
      </c>
      <c r="D344" t="str">
        <f>TEXT(dataset_1[[#This Row],[Date Day]],"MMM")</f>
        <v>Jan</v>
      </c>
      <c r="E344" t="str">
        <f t="shared" si="10"/>
        <v>Q1</v>
      </c>
      <c r="F344">
        <v>1</v>
      </c>
      <c r="G344" s="2">
        <v>0</v>
      </c>
      <c r="H344" s="2">
        <v>1</v>
      </c>
      <c r="I344">
        <v>18</v>
      </c>
      <c r="J344" t="b">
        <v>0</v>
      </c>
      <c r="K344">
        <v>6</v>
      </c>
      <c r="L344" t="str">
        <f t="shared" si="11"/>
        <v>Weekend</v>
      </c>
      <c r="M344" t="str" cm="1">
        <f t="array" ref="M344">_xlfn.IFS(I344&lt;6,"Night", I344&lt;12,"Morning", I344&lt;18,"Afternoon", TRUE,"Evening")</f>
        <v>Evening</v>
      </c>
      <c r="N344">
        <v>2</v>
      </c>
      <c r="O344">
        <v>0.3</v>
      </c>
    </row>
    <row r="345" spans="1:15" x14ac:dyDescent="0.3">
      <c r="A345">
        <v>344</v>
      </c>
      <c r="B345" s="1">
        <v>40558</v>
      </c>
      <c r="C345">
        <f>YEAR(dataset_1[[#This Row],[Date Day]])</f>
        <v>2011</v>
      </c>
      <c r="D345" t="str">
        <f>TEXT(dataset_1[[#This Row],[Date Day]],"MMM")</f>
        <v>Jan</v>
      </c>
      <c r="E345" t="str">
        <f t="shared" si="10"/>
        <v>Q1</v>
      </c>
      <c r="F345">
        <v>1</v>
      </c>
      <c r="G345" s="2">
        <v>0</v>
      </c>
      <c r="H345" s="2">
        <v>1</v>
      </c>
      <c r="I345">
        <v>19</v>
      </c>
      <c r="J345" t="b">
        <v>0</v>
      </c>
      <c r="K345">
        <v>6</v>
      </c>
      <c r="L345" t="str">
        <f t="shared" si="11"/>
        <v>Weekend</v>
      </c>
      <c r="M345" t="str" cm="1">
        <f t="array" ref="M345">_xlfn.IFS(I345&lt;6,"Night", I345&lt;12,"Morning", I345&lt;18,"Afternoon", TRUE,"Evening")</f>
        <v>Evening</v>
      </c>
      <c r="N345">
        <v>2</v>
      </c>
      <c r="O345">
        <v>0.32</v>
      </c>
    </row>
    <row r="346" spans="1:15" x14ac:dyDescent="0.3">
      <c r="A346">
        <v>345</v>
      </c>
      <c r="B346" s="1">
        <v>40558</v>
      </c>
      <c r="C346">
        <f>YEAR(dataset_1[[#This Row],[Date Day]])</f>
        <v>2011</v>
      </c>
      <c r="D346" t="str">
        <f>TEXT(dataset_1[[#This Row],[Date Day]],"MMM")</f>
        <v>Jan</v>
      </c>
      <c r="E346" t="str">
        <f t="shared" si="10"/>
        <v>Q1</v>
      </c>
      <c r="F346">
        <v>1</v>
      </c>
      <c r="G346" s="2">
        <v>0</v>
      </c>
      <c r="H346" s="2">
        <v>1</v>
      </c>
      <c r="I346">
        <v>20</v>
      </c>
      <c r="J346" t="b">
        <v>0</v>
      </c>
      <c r="K346">
        <v>6</v>
      </c>
      <c r="L346" t="str">
        <f t="shared" si="11"/>
        <v>Weekend</v>
      </c>
      <c r="M346" t="str" cm="1">
        <f t="array" ref="M346">_xlfn.IFS(I346&lt;6,"Night", I346&lt;12,"Morning", I346&lt;18,"Afternoon", TRUE,"Evening")</f>
        <v>Evening</v>
      </c>
      <c r="N346">
        <v>2</v>
      </c>
      <c r="O346">
        <v>0.32</v>
      </c>
    </row>
    <row r="347" spans="1:15" x14ac:dyDescent="0.3">
      <c r="A347">
        <v>346</v>
      </c>
      <c r="B347" s="1">
        <v>40558</v>
      </c>
      <c r="C347">
        <f>YEAR(dataset_1[[#This Row],[Date Day]])</f>
        <v>2011</v>
      </c>
      <c r="D347" t="str">
        <f>TEXT(dataset_1[[#This Row],[Date Day]],"MMM")</f>
        <v>Jan</v>
      </c>
      <c r="E347" t="str">
        <f t="shared" si="10"/>
        <v>Q1</v>
      </c>
      <c r="F347">
        <v>1</v>
      </c>
      <c r="G347" s="2">
        <v>0</v>
      </c>
      <c r="H347" s="2">
        <v>1</v>
      </c>
      <c r="I347">
        <v>21</v>
      </c>
      <c r="J347" t="b">
        <v>0</v>
      </c>
      <c r="K347">
        <v>6</v>
      </c>
      <c r="L347" t="str">
        <f t="shared" si="11"/>
        <v>Weekend</v>
      </c>
      <c r="M347" t="str" cm="1">
        <f t="array" ref="M347">_xlfn.IFS(I347&lt;6,"Night", I347&lt;12,"Morning", I347&lt;18,"Afternoon", TRUE,"Evening")</f>
        <v>Evening</v>
      </c>
      <c r="N347">
        <v>2</v>
      </c>
      <c r="O347">
        <v>0.32</v>
      </c>
    </row>
    <row r="348" spans="1:15" x14ac:dyDescent="0.3">
      <c r="A348">
        <v>347</v>
      </c>
      <c r="B348" s="1">
        <v>40558</v>
      </c>
      <c r="C348">
        <f>YEAR(dataset_1[[#This Row],[Date Day]])</f>
        <v>2011</v>
      </c>
      <c r="D348" t="str">
        <f>TEXT(dataset_1[[#This Row],[Date Day]],"MMM")</f>
        <v>Jan</v>
      </c>
      <c r="E348" t="str">
        <f t="shared" si="10"/>
        <v>Q1</v>
      </c>
      <c r="F348">
        <v>1</v>
      </c>
      <c r="G348" s="2">
        <v>0</v>
      </c>
      <c r="H348" s="2">
        <v>1</v>
      </c>
      <c r="I348">
        <v>22</v>
      </c>
      <c r="J348" t="b">
        <v>0</v>
      </c>
      <c r="K348">
        <v>6</v>
      </c>
      <c r="L348" t="str">
        <f t="shared" si="11"/>
        <v>Weekend</v>
      </c>
      <c r="M348" t="str" cm="1">
        <f t="array" ref="M348">_xlfn.IFS(I348&lt;6,"Night", I348&lt;12,"Morning", I348&lt;18,"Afternoon", TRUE,"Evening")</f>
        <v>Evening</v>
      </c>
      <c r="N348">
        <v>2</v>
      </c>
      <c r="O348">
        <v>0.3</v>
      </c>
    </row>
    <row r="349" spans="1:15" x14ac:dyDescent="0.3">
      <c r="A349">
        <v>348</v>
      </c>
      <c r="B349" s="1">
        <v>40558</v>
      </c>
      <c r="C349">
        <f>YEAR(dataset_1[[#This Row],[Date Day]])</f>
        <v>2011</v>
      </c>
      <c r="D349" t="str">
        <f>TEXT(dataset_1[[#This Row],[Date Day]],"MMM")</f>
        <v>Jan</v>
      </c>
      <c r="E349" t="str">
        <f t="shared" si="10"/>
        <v>Q1</v>
      </c>
      <c r="F349">
        <v>1</v>
      </c>
      <c r="G349" s="2">
        <v>0</v>
      </c>
      <c r="H349" s="2">
        <v>1</v>
      </c>
      <c r="I349">
        <v>23</v>
      </c>
      <c r="J349" t="b">
        <v>0</v>
      </c>
      <c r="K349">
        <v>6</v>
      </c>
      <c r="L349" t="str">
        <f t="shared" si="11"/>
        <v>Weekend</v>
      </c>
      <c r="M349" t="str" cm="1">
        <f t="array" ref="M349">_xlfn.IFS(I349&lt;6,"Night", I349&lt;12,"Morning", I349&lt;18,"Afternoon", TRUE,"Evening")</f>
        <v>Evening</v>
      </c>
      <c r="N349">
        <v>1</v>
      </c>
      <c r="O349">
        <v>0.3</v>
      </c>
    </row>
    <row r="350" spans="1:15" x14ac:dyDescent="0.3">
      <c r="A350">
        <v>349</v>
      </c>
      <c r="B350" s="1">
        <v>40559</v>
      </c>
      <c r="C350">
        <f>YEAR(dataset_1[[#This Row],[Date Day]])</f>
        <v>2011</v>
      </c>
      <c r="D350" t="str">
        <f>TEXT(dataset_1[[#This Row],[Date Day]],"MMM")</f>
        <v>Jan</v>
      </c>
      <c r="E350" t="str">
        <f t="shared" si="10"/>
        <v>Q1</v>
      </c>
      <c r="F350">
        <v>1</v>
      </c>
      <c r="G350" s="2">
        <v>0</v>
      </c>
      <c r="H350" s="2">
        <v>1</v>
      </c>
      <c r="I350">
        <v>0</v>
      </c>
      <c r="J350" t="b">
        <v>0</v>
      </c>
      <c r="K350">
        <v>0</v>
      </c>
      <c r="L350" t="str">
        <f t="shared" si="11"/>
        <v>Weekend</v>
      </c>
      <c r="M350" t="str" cm="1">
        <f t="array" ref="M350">_xlfn.IFS(I350&lt;6,"Night", I350&lt;12,"Morning", I350&lt;18,"Afternoon", TRUE,"Evening")</f>
        <v>Night</v>
      </c>
      <c r="N350">
        <v>1</v>
      </c>
      <c r="O350">
        <v>0.26</v>
      </c>
    </row>
    <row r="351" spans="1:15" x14ac:dyDescent="0.3">
      <c r="A351">
        <v>350</v>
      </c>
      <c r="B351" s="1">
        <v>40559</v>
      </c>
      <c r="C351">
        <f>YEAR(dataset_1[[#This Row],[Date Day]])</f>
        <v>2011</v>
      </c>
      <c r="D351" t="str">
        <f>TEXT(dataset_1[[#This Row],[Date Day]],"MMM")</f>
        <v>Jan</v>
      </c>
      <c r="E351" t="str">
        <f t="shared" si="10"/>
        <v>Q1</v>
      </c>
      <c r="F351">
        <v>1</v>
      </c>
      <c r="G351" s="2">
        <v>0</v>
      </c>
      <c r="H351" s="2">
        <v>1</v>
      </c>
      <c r="I351">
        <v>1</v>
      </c>
      <c r="J351" t="b">
        <v>0</v>
      </c>
      <c r="K351">
        <v>0</v>
      </c>
      <c r="L351" t="str">
        <f t="shared" si="11"/>
        <v>Weekend</v>
      </c>
      <c r="M351" t="str" cm="1">
        <f t="array" ref="M351">_xlfn.IFS(I351&lt;6,"Night", I351&lt;12,"Morning", I351&lt;18,"Afternoon", TRUE,"Evening")</f>
        <v>Night</v>
      </c>
      <c r="N351">
        <v>1</v>
      </c>
      <c r="O351">
        <v>0.26</v>
      </c>
    </row>
    <row r="352" spans="1:15" x14ac:dyDescent="0.3">
      <c r="A352">
        <v>351</v>
      </c>
      <c r="B352" s="1">
        <v>40559</v>
      </c>
      <c r="C352">
        <f>YEAR(dataset_1[[#This Row],[Date Day]])</f>
        <v>2011</v>
      </c>
      <c r="D352" t="str">
        <f>TEXT(dataset_1[[#This Row],[Date Day]],"MMM")</f>
        <v>Jan</v>
      </c>
      <c r="E352" t="str">
        <f t="shared" si="10"/>
        <v>Q1</v>
      </c>
      <c r="F352">
        <v>1</v>
      </c>
      <c r="G352" s="2">
        <v>0</v>
      </c>
      <c r="H352" s="2">
        <v>1</v>
      </c>
      <c r="I352">
        <v>2</v>
      </c>
      <c r="J352" t="b">
        <v>0</v>
      </c>
      <c r="K352">
        <v>0</v>
      </c>
      <c r="L352" t="str">
        <f t="shared" si="11"/>
        <v>Weekend</v>
      </c>
      <c r="M352" t="str" cm="1">
        <f t="array" ref="M352">_xlfn.IFS(I352&lt;6,"Night", I352&lt;12,"Morning", I352&lt;18,"Afternoon", TRUE,"Evening")</f>
        <v>Night</v>
      </c>
      <c r="N352">
        <v>1</v>
      </c>
      <c r="O352">
        <v>0.26</v>
      </c>
    </row>
    <row r="353" spans="1:15" x14ac:dyDescent="0.3">
      <c r="A353">
        <v>352</v>
      </c>
      <c r="B353" s="1">
        <v>40559</v>
      </c>
      <c r="C353">
        <f>YEAR(dataset_1[[#This Row],[Date Day]])</f>
        <v>2011</v>
      </c>
      <c r="D353" t="str">
        <f>TEXT(dataset_1[[#This Row],[Date Day]],"MMM")</f>
        <v>Jan</v>
      </c>
      <c r="E353" t="str">
        <f t="shared" si="10"/>
        <v>Q1</v>
      </c>
      <c r="F353">
        <v>1</v>
      </c>
      <c r="G353" s="2">
        <v>0</v>
      </c>
      <c r="H353" s="2">
        <v>1</v>
      </c>
      <c r="I353">
        <v>3</v>
      </c>
      <c r="J353" t="b">
        <v>0</v>
      </c>
      <c r="K353">
        <v>0</v>
      </c>
      <c r="L353" t="str">
        <f t="shared" si="11"/>
        <v>Weekend</v>
      </c>
      <c r="M353" t="str" cm="1">
        <f t="array" ref="M353">_xlfn.IFS(I353&lt;6,"Night", I353&lt;12,"Morning", I353&lt;18,"Afternoon", TRUE,"Evening")</f>
        <v>Night</v>
      </c>
      <c r="N353">
        <v>1</v>
      </c>
      <c r="O353">
        <v>0.22</v>
      </c>
    </row>
    <row r="354" spans="1:15" x14ac:dyDescent="0.3">
      <c r="A354">
        <v>353</v>
      </c>
      <c r="B354" s="1">
        <v>40559</v>
      </c>
      <c r="C354">
        <f>YEAR(dataset_1[[#This Row],[Date Day]])</f>
        <v>2011</v>
      </c>
      <c r="D354" t="str">
        <f>TEXT(dataset_1[[#This Row],[Date Day]],"MMM")</f>
        <v>Jan</v>
      </c>
      <c r="E354" t="str">
        <f t="shared" si="10"/>
        <v>Q1</v>
      </c>
      <c r="F354">
        <v>1</v>
      </c>
      <c r="G354" s="2">
        <v>0</v>
      </c>
      <c r="H354" s="2">
        <v>1</v>
      </c>
      <c r="I354">
        <v>4</v>
      </c>
      <c r="J354" t="b">
        <v>0</v>
      </c>
      <c r="K354">
        <v>0</v>
      </c>
      <c r="L354" t="str">
        <f t="shared" si="11"/>
        <v>Weekend</v>
      </c>
      <c r="M354" t="str" cm="1">
        <f t="array" ref="M354">_xlfn.IFS(I354&lt;6,"Night", I354&lt;12,"Morning", I354&lt;18,"Afternoon", TRUE,"Evening")</f>
        <v>Night</v>
      </c>
      <c r="N354">
        <v>1</v>
      </c>
      <c r="O354">
        <v>0.26</v>
      </c>
    </row>
    <row r="355" spans="1:15" x14ac:dyDescent="0.3">
      <c r="A355">
        <v>354</v>
      </c>
      <c r="B355" s="1">
        <v>40559</v>
      </c>
      <c r="C355">
        <f>YEAR(dataset_1[[#This Row],[Date Day]])</f>
        <v>2011</v>
      </c>
      <c r="D355" t="str">
        <f>TEXT(dataset_1[[#This Row],[Date Day]],"MMM")</f>
        <v>Jan</v>
      </c>
      <c r="E355" t="str">
        <f t="shared" si="10"/>
        <v>Q1</v>
      </c>
      <c r="F355">
        <v>1</v>
      </c>
      <c r="G355" s="2">
        <v>0</v>
      </c>
      <c r="H355" s="2">
        <v>1</v>
      </c>
      <c r="I355">
        <v>5</v>
      </c>
      <c r="J355" t="b">
        <v>0</v>
      </c>
      <c r="K355">
        <v>0</v>
      </c>
      <c r="L355" t="str">
        <f t="shared" si="11"/>
        <v>Weekend</v>
      </c>
      <c r="M355" t="str" cm="1">
        <f t="array" ref="M355">_xlfn.IFS(I355&lt;6,"Night", I355&lt;12,"Morning", I355&lt;18,"Afternoon", TRUE,"Evening")</f>
        <v>Night</v>
      </c>
      <c r="N355">
        <v>2</v>
      </c>
      <c r="O355">
        <v>0.26</v>
      </c>
    </row>
    <row r="356" spans="1:15" x14ac:dyDescent="0.3">
      <c r="A356">
        <v>355</v>
      </c>
      <c r="B356" s="1">
        <v>40559</v>
      </c>
      <c r="C356">
        <f>YEAR(dataset_1[[#This Row],[Date Day]])</f>
        <v>2011</v>
      </c>
      <c r="D356" t="str">
        <f>TEXT(dataset_1[[#This Row],[Date Day]],"MMM")</f>
        <v>Jan</v>
      </c>
      <c r="E356" t="str">
        <f t="shared" si="10"/>
        <v>Q1</v>
      </c>
      <c r="F356">
        <v>1</v>
      </c>
      <c r="G356" s="2">
        <v>0</v>
      </c>
      <c r="H356" s="2">
        <v>1</v>
      </c>
      <c r="I356">
        <v>6</v>
      </c>
      <c r="J356" t="b">
        <v>0</v>
      </c>
      <c r="K356">
        <v>0</v>
      </c>
      <c r="L356" t="str">
        <f t="shared" si="11"/>
        <v>Weekend</v>
      </c>
      <c r="M356" t="str" cm="1">
        <f t="array" ref="M356">_xlfn.IFS(I356&lt;6,"Night", I356&lt;12,"Morning", I356&lt;18,"Afternoon", TRUE,"Evening")</f>
        <v>Morning</v>
      </c>
      <c r="N356">
        <v>2</v>
      </c>
      <c r="O356">
        <v>0.26</v>
      </c>
    </row>
    <row r="357" spans="1:15" x14ac:dyDescent="0.3">
      <c r="A357">
        <v>356</v>
      </c>
      <c r="B357" s="1">
        <v>40559</v>
      </c>
      <c r="C357">
        <f>YEAR(dataset_1[[#This Row],[Date Day]])</f>
        <v>2011</v>
      </c>
      <c r="D357" t="str">
        <f>TEXT(dataset_1[[#This Row],[Date Day]],"MMM")</f>
        <v>Jan</v>
      </c>
      <c r="E357" t="str">
        <f t="shared" si="10"/>
        <v>Q1</v>
      </c>
      <c r="F357">
        <v>1</v>
      </c>
      <c r="G357" s="2">
        <v>0</v>
      </c>
      <c r="H357" s="2">
        <v>1</v>
      </c>
      <c r="I357">
        <v>7</v>
      </c>
      <c r="J357" t="b">
        <v>0</v>
      </c>
      <c r="K357">
        <v>0</v>
      </c>
      <c r="L357" t="str">
        <f t="shared" si="11"/>
        <v>Weekend</v>
      </c>
      <c r="M357" t="str" cm="1">
        <f t="array" ref="M357">_xlfn.IFS(I357&lt;6,"Night", I357&lt;12,"Morning", I357&lt;18,"Afternoon", TRUE,"Evening")</f>
        <v>Morning</v>
      </c>
      <c r="N357">
        <v>2</v>
      </c>
      <c r="O357">
        <v>0.24</v>
      </c>
    </row>
    <row r="358" spans="1:15" x14ac:dyDescent="0.3">
      <c r="A358">
        <v>357</v>
      </c>
      <c r="B358" s="1">
        <v>40559</v>
      </c>
      <c r="C358">
        <f>YEAR(dataset_1[[#This Row],[Date Day]])</f>
        <v>2011</v>
      </c>
      <c r="D358" t="str">
        <f>TEXT(dataset_1[[#This Row],[Date Day]],"MMM")</f>
        <v>Jan</v>
      </c>
      <c r="E358" t="str">
        <f t="shared" si="10"/>
        <v>Q1</v>
      </c>
      <c r="F358">
        <v>1</v>
      </c>
      <c r="G358" s="2">
        <v>0</v>
      </c>
      <c r="H358" s="2">
        <v>1</v>
      </c>
      <c r="I358">
        <v>8</v>
      </c>
      <c r="J358" t="b">
        <v>0</v>
      </c>
      <c r="K358">
        <v>0</v>
      </c>
      <c r="L358" t="str">
        <f t="shared" si="11"/>
        <v>Weekend</v>
      </c>
      <c r="M358" t="str" cm="1">
        <f t="array" ref="M358">_xlfn.IFS(I358&lt;6,"Night", I358&lt;12,"Morning", I358&lt;18,"Afternoon", TRUE,"Evening")</f>
        <v>Morning</v>
      </c>
      <c r="N358">
        <v>1</v>
      </c>
      <c r="O358">
        <v>0.22</v>
      </c>
    </row>
    <row r="359" spans="1:15" x14ac:dyDescent="0.3">
      <c r="A359">
        <v>358</v>
      </c>
      <c r="B359" s="1">
        <v>40559</v>
      </c>
      <c r="C359">
        <f>YEAR(dataset_1[[#This Row],[Date Day]])</f>
        <v>2011</v>
      </c>
      <c r="D359" t="str">
        <f>TEXT(dataset_1[[#This Row],[Date Day]],"MMM")</f>
        <v>Jan</v>
      </c>
      <c r="E359" t="str">
        <f t="shared" si="10"/>
        <v>Q1</v>
      </c>
      <c r="F359">
        <v>1</v>
      </c>
      <c r="G359" s="2">
        <v>0</v>
      </c>
      <c r="H359" s="2">
        <v>1</v>
      </c>
      <c r="I359">
        <v>9</v>
      </c>
      <c r="J359" t="b">
        <v>0</v>
      </c>
      <c r="K359">
        <v>0</v>
      </c>
      <c r="L359" t="str">
        <f t="shared" si="11"/>
        <v>Weekend</v>
      </c>
      <c r="M359" t="str" cm="1">
        <f t="array" ref="M359">_xlfn.IFS(I359&lt;6,"Night", I359&lt;12,"Morning", I359&lt;18,"Afternoon", TRUE,"Evening")</f>
        <v>Morning</v>
      </c>
      <c r="N359">
        <v>1</v>
      </c>
      <c r="O359">
        <v>0.22</v>
      </c>
    </row>
    <row r="360" spans="1:15" x14ac:dyDescent="0.3">
      <c r="A360">
        <v>359</v>
      </c>
      <c r="B360" s="1">
        <v>40559</v>
      </c>
      <c r="C360">
        <f>YEAR(dataset_1[[#This Row],[Date Day]])</f>
        <v>2011</v>
      </c>
      <c r="D360" t="str">
        <f>TEXT(dataset_1[[#This Row],[Date Day]],"MMM")</f>
        <v>Jan</v>
      </c>
      <c r="E360" t="str">
        <f t="shared" si="10"/>
        <v>Q1</v>
      </c>
      <c r="F360">
        <v>1</v>
      </c>
      <c r="G360" s="2">
        <v>0</v>
      </c>
      <c r="H360" s="2">
        <v>1</v>
      </c>
      <c r="I360">
        <v>10</v>
      </c>
      <c r="J360" t="b">
        <v>0</v>
      </c>
      <c r="K360">
        <v>0</v>
      </c>
      <c r="L360" t="str">
        <f t="shared" si="11"/>
        <v>Weekend</v>
      </c>
      <c r="M360" t="str" cm="1">
        <f t="array" ref="M360">_xlfn.IFS(I360&lt;6,"Night", I360&lt;12,"Morning", I360&lt;18,"Afternoon", TRUE,"Evening")</f>
        <v>Morning</v>
      </c>
      <c r="N360">
        <v>1</v>
      </c>
      <c r="O360">
        <v>0.22</v>
      </c>
    </row>
    <row r="361" spans="1:15" x14ac:dyDescent="0.3">
      <c r="A361">
        <v>360</v>
      </c>
      <c r="B361" s="1">
        <v>40559</v>
      </c>
      <c r="C361">
        <f>YEAR(dataset_1[[#This Row],[Date Day]])</f>
        <v>2011</v>
      </c>
      <c r="D361" t="str">
        <f>TEXT(dataset_1[[#This Row],[Date Day]],"MMM")</f>
        <v>Jan</v>
      </c>
      <c r="E361" t="str">
        <f t="shared" si="10"/>
        <v>Q1</v>
      </c>
      <c r="F361">
        <v>1</v>
      </c>
      <c r="G361" s="2">
        <v>0</v>
      </c>
      <c r="H361" s="2">
        <v>1</v>
      </c>
      <c r="I361">
        <v>11</v>
      </c>
      <c r="J361" t="b">
        <v>0</v>
      </c>
      <c r="K361">
        <v>0</v>
      </c>
      <c r="L361" t="str">
        <f t="shared" si="11"/>
        <v>Weekend</v>
      </c>
      <c r="M361" t="str" cm="1">
        <f t="array" ref="M361">_xlfn.IFS(I361&lt;6,"Night", I361&lt;12,"Morning", I361&lt;18,"Afternoon", TRUE,"Evening")</f>
        <v>Morning</v>
      </c>
      <c r="N361">
        <v>1</v>
      </c>
      <c r="O361">
        <v>0.24</v>
      </c>
    </row>
    <row r="362" spans="1:15" x14ac:dyDescent="0.3">
      <c r="A362">
        <v>361</v>
      </c>
      <c r="B362" s="1">
        <v>40559</v>
      </c>
      <c r="C362">
        <f>YEAR(dataset_1[[#This Row],[Date Day]])</f>
        <v>2011</v>
      </c>
      <c r="D362" t="str">
        <f>TEXT(dataset_1[[#This Row],[Date Day]],"MMM")</f>
        <v>Jan</v>
      </c>
      <c r="E362" t="str">
        <f t="shared" si="10"/>
        <v>Q1</v>
      </c>
      <c r="F362">
        <v>1</v>
      </c>
      <c r="G362" s="2">
        <v>0</v>
      </c>
      <c r="H362" s="2">
        <v>1</v>
      </c>
      <c r="I362">
        <v>12</v>
      </c>
      <c r="J362" t="b">
        <v>0</v>
      </c>
      <c r="K362">
        <v>0</v>
      </c>
      <c r="L362" t="str">
        <f t="shared" si="11"/>
        <v>Weekend</v>
      </c>
      <c r="M362" t="str" cm="1">
        <f t="array" ref="M362">_xlfn.IFS(I362&lt;6,"Night", I362&lt;12,"Morning", I362&lt;18,"Afternoon", TRUE,"Evening")</f>
        <v>Afternoon</v>
      </c>
      <c r="N362">
        <v>1</v>
      </c>
      <c r="O362">
        <v>0.24</v>
      </c>
    </row>
    <row r="363" spans="1:15" x14ac:dyDescent="0.3">
      <c r="A363">
        <v>362</v>
      </c>
      <c r="B363" s="1">
        <v>40559</v>
      </c>
      <c r="C363">
        <f>YEAR(dataset_1[[#This Row],[Date Day]])</f>
        <v>2011</v>
      </c>
      <c r="D363" t="str">
        <f>TEXT(dataset_1[[#This Row],[Date Day]],"MMM")</f>
        <v>Jan</v>
      </c>
      <c r="E363" t="str">
        <f t="shared" si="10"/>
        <v>Q1</v>
      </c>
      <c r="F363">
        <v>1</v>
      </c>
      <c r="G363" s="2">
        <v>0</v>
      </c>
      <c r="H363" s="2">
        <v>1</v>
      </c>
      <c r="I363">
        <v>13</v>
      </c>
      <c r="J363" t="b">
        <v>0</v>
      </c>
      <c r="K363">
        <v>0</v>
      </c>
      <c r="L363" t="str">
        <f t="shared" si="11"/>
        <v>Weekend</v>
      </c>
      <c r="M363" t="str" cm="1">
        <f t="array" ref="M363">_xlfn.IFS(I363&lt;6,"Night", I363&lt;12,"Morning", I363&lt;18,"Afternoon", TRUE,"Evening")</f>
        <v>Afternoon</v>
      </c>
      <c r="N363">
        <v>1</v>
      </c>
      <c r="O363">
        <v>0.26</v>
      </c>
    </row>
    <row r="364" spans="1:15" x14ac:dyDescent="0.3">
      <c r="A364">
        <v>363</v>
      </c>
      <c r="B364" s="1">
        <v>40559</v>
      </c>
      <c r="C364">
        <f>YEAR(dataset_1[[#This Row],[Date Day]])</f>
        <v>2011</v>
      </c>
      <c r="D364" t="str">
        <f>TEXT(dataset_1[[#This Row],[Date Day]],"MMM")</f>
        <v>Jan</v>
      </c>
      <c r="E364" t="str">
        <f t="shared" si="10"/>
        <v>Q1</v>
      </c>
      <c r="F364">
        <v>1</v>
      </c>
      <c r="G364" s="2">
        <v>0</v>
      </c>
      <c r="H364" s="2">
        <v>1</v>
      </c>
      <c r="I364">
        <v>14</v>
      </c>
      <c r="J364" t="b">
        <v>0</v>
      </c>
      <c r="K364">
        <v>0</v>
      </c>
      <c r="L364" t="str">
        <f t="shared" si="11"/>
        <v>Weekend</v>
      </c>
      <c r="M364" t="str" cm="1">
        <f t="array" ref="M364">_xlfn.IFS(I364&lt;6,"Night", I364&lt;12,"Morning", I364&lt;18,"Afternoon", TRUE,"Evening")</f>
        <v>Afternoon</v>
      </c>
      <c r="N364">
        <v>1</v>
      </c>
      <c r="O364">
        <v>0.28000000000000003</v>
      </c>
    </row>
    <row r="365" spans="1:15" x14ac:dyDescent="0.3">
      <c r="A365">
        <v>364</v>
      </c>
      <c r="B365" s="1">
        <v>40559</v>
      </c>
      <c r="C365">
        <f>YEAR(dataset_1[[#This Row],[Date Day]])</f>
        <v>2011</v>
      </c>
      <c r="D365" t="str">
        <f>TEXT(dataset_1[[#This Row],[Date Day]],"MMM")</f>
        <v>Jan</v>
      </c>
      <c r="E365" t="str">
        <f t="shared" si="10"/>
        <v>Q1</v>
      </c>
      <c r="F365">
        <v>1</v>
      </c>
      <c r="G365" s="2">
        <v>0</v>
      </c>
      <c r="H365" s="2">
        <v>1</v>
      </c>
      <c r="I365">
        <v>15</v>
      </c>
      <c r="J365" t="b">
        <v>0</v>
      </c>
      <c r="K365">
        <v>0</v>
      </c>
      <c r="L365" t="str">
        <f t="shared" si="11"/>
        <v>Weekend</v>
      </c>
      <c r="M365" t="str" cm="1">
        <f t="array" ref="M365">_xlfn.IFS(I365&lt;6,"Night", I365&lt;12,"Morning", I365&lt;18,"Afternoon", TRUE,"Evening")</f>
        <v>Afternoon</v>
      </c>
      <c r="N365">
        <v>1</v>
      </c>
      <c r="O365">
        <v>0.26</v>
      </c>
    </row>
    <row r="366" spans="1:15" x14ac:dyDescent="0.3">
      <c r="A366">
        <v>365</v>
      </c>
      <c r="B366" s="1">
        <v>40559</v>
      </c>
      <c r="C366">
        <f>YEAR(dataset_1[[#This Row],[Date Day]])</f>
        <v>2011</v>
      </c>
      <c r="D366" t="str">
        <f>TEXT(dataset_1[[#This Row],[Date Day]],"MMM")</f>
        <v>Jan</v>
      </c>
      <c r="E366" t="str">
        <f t="shared" si="10"/>
        <v>Q1</v>
      </c>
      <c r="F366">
        <v>1</v>
      </c>
      <c r="G366" s="2">
        <v>0</v>
      </c>
      <c r="H366" s="2">
        <v>1</v>
      </c>
      <c r="I366">
        <v>16</v>
      </c>
      <c r="J366" t="b">
        <v>0</v>
      </c>
      <c r="K366">
        <v>0</v>
      </c>
      <c r="L366" t="str">
        <f t="shared" si="11"/>
        <v>Weekend</v>
      </c>
      <c r="M366" t="str" cm="1">
        <f t="array" ref="M366">_xlfn.IFS(I366&lt;6,"Night", I366&lt;12,"Morning", I366&lt;18,"Afternoon", TRUE,"Evening")</f>
        <v>Afternoon</v>
      </c>
      <c r="N366">
        <v>1</v>
      </c>
      <c r="O366">
        <v>0.24</v>
      </c>
    </row>
    <row r="367" spans="1:15" x14ac:dyDescent="0.3">
      <c r="A367">
        <v>366</v>
      </c>
      <c r="B367" s="1">
        <v>40559</v>
      </c>
      <c r="C367">
        <f>YEAR(dataset_1[[#This Row],[Date Day]])</f>
        <v>2011</v>
      </c>
      <c r="D367" t="str">
        <f>TEXT(dataset_1[[#This Row],[Date Day]],"MMM")</f>
        <v>Jan</v>
      </c>
      <c r="E367" t="str">
        <f t="shared" si="10"/>
        <v>Q1</v>
      </c>
      <c r="F367">
        <v>1</v>
      </c>
      <c r="G367" s="2">
        <v>0</v>
      </c>
      <c r="H367" s="2">
        <v>1</v>
      </c>
      <c r="I367">
        <v>17</v>
      </c>
      <c r="J367" t="b">
        <v>0</v>
      </c>
      <c r="K367">
        <v>0</v>
      </c>
      <c r="L367" t="str">
        <f t="shared" si="11"/>
        <v>Weekend</v>
      </c>
      <c r="M367" t="str" cm="1">
        <f t="array" ref="M367">_xlfn.IFS(I367&lt;6,"Night", I367&lt;12,"Morning", I367&lt;18,"Afternoon", TRUE,"Evening")</f>
        <v>Afternoon</v>
      </c>
      <c r="N367">
        <v>1</v>
      </c>
      <c r="O367">
        <v>0.22</v>
      </c>
    </row>
    <row r="368" spans="1:15" x14ac:dyDescent="0.3">
      <c r="A368">
        <v>367</v>
      </c>
      <c r="B368" s="1">
        <v>40559</v>
      </c>
      <c r="C368">
        <f>YEAR(dataset_1[[#This Row],[Date Day]])</f>
        <v>2011</v>
      </c>
      <c r="D368" t="str">
        <f>TEXT(dataset_1[[#This Row],[Date Day]],"MMM")</f>
        <v>Jan</v>
      </c>
      <c r="E368" t="str">
        <f t="shared" si="10"/>
        <v>Q1</v>
      </c>
      <c r="F368">
        <v>1</v>
      </c>
      <c r="G368" s="2">
        <v>0</v>
      </c>
      <c r="H368" s="2">
        <v>1</v>
      </c>
      <c r="I368">
        <v>18</v>
      </c>
      <c r="J368" t="b">
        <v>0</v>
      </c>
      <c r="K368">
        <v>0</v>
      </c>
      <c r="L368" t="str">
        <f t="shared" si="11"/>
        <v>Weekend</v>
      </c>
      <c r="M368" t="str" cm="1">
        <f t="array" ref="M368">_xlfn.IFS(I368&lt;6,"Night", I368&lt;12,"Morning", I368&lt;18,"Afternoon", TRUE,"Evening")</f>
        <v>Evening</v>
      </c>
      <c r="N368">
        <v>1</v>
      </c>
      <c r="O368">
        <v>0.2</v>
      </c>
    </row>
    <row r="369" spans="1:15" x14ac:dyDescent="0.3">
      <c r="A369">
        <v>368</v>
      </c>
      <c r="B369" s="1">
        <v>40559</v>
      </c>
      <c r="C369">
        <f>YEAR(dataset_1[[#This Row],[Date Day]])</f>
        <v>2011</v>
      </c>
      <c r="D369" t="str">
        <f>TEXT(dataset_1[[#This Row],[Date Day]],"MMM")</f>
        <v>Jan</v>
      </c>
      <c r="E369" t="str">
        <f t="shared" si="10"/>
        <v>Q1</v>
      </c>
      <c r="F369">
        <v>1</v>
      </c>
      <c r="G369" s="2">
        <v>0</v>
      </c>
      <c r="H369" s="2">
        <v>1</v>
      </c>
      <c r="I369">
        <v>19</v>
      </c>
      <c r="J369" t="b">
        <v>0</v>
      </c>
      <c r="K369">
        <v>0</v>
      </c>
      <c r="L369" t="str">
        <f t="shared" si="11"/>
        <v>Weekend</v>
      </c>
      <c r="M369" t="str" cm="1">
        <f t="array" ref="M369">_xlfn.IFS(I369&lt;6,"Night", I369&lt;12,"Morning", I369&lt;18,"Afternoon", TRUE,"Evening")</f>
        <v>Evening</v>
      </c>
      <c r="N369">
        <v>1</v>
      </c>
      <c r="O369">
        <v>0.18</v>
      </c>
    </row>
    <row r="370" spans="1:15" x14ac:dyDescent="0.3">
      <c r="A370">
        <v>369</v>
      </c>
      <c r="B370" s="1">
        <v>40559</v>
      </c>
      <c r="C370">
        <f>YEAR(dataset_1[[#This Row],[Date Day]])</f>
        <v>2011</v>
      </c>
      <c r="D370" t="str">
        <f>TEXT(dataset_1[[#This Row],[Date Day]],"MMM")</f>
        <v>Jan</v>
      </c>
      <c r="E370" t="str">
        <f t="shared" si="10"/>
        <v>Q1</v>
      </c>
      <c r="F370">
        <v>1</v>
      </c>
      <c r="G370" s="2">
        <v>0</v>
      </c>
      <c r="H370" s="2">
        <v>1</v>
      </c>
      <c r="I370">
        <v>20</v>
      </c>
      <c r="J370" t="b">
        <v>0</v>
      </c>
      <c r="K370">
        <v>0</v>
      </c>
      <c r="L370" t="str">
        <f t="shared" si="11"/>
        <v>Weekend</v>
      </c>
      <c r="M370" t="str" cm="1">
        <f t="array" ref="M370">_xlfn.IFS(I370&lt;6,"Night", I370&lt;12,"Morning", I370&lt;18,"Afternoon", TRUE,"Evening")</f>
        <v>Evening</v>
      </c>
      <c r="N370">
        <v>1</v>
      </c>
      <c r="O370">
        <v>0.18</v>
      </c>
    </row>
    <row r="371" spans="1:15" x14ac:dyDescent="0.3">
      <c r="A371">
        <v>370</v>
      </c>
      <c r="B371" s="1">
        <v>40559</v>
      </c>
      <c r="C371">
        <f>YEAR(dataset_1[[#This Row],[Date Day]])</f>
        <v>2011</v>
      </c>
      <c r="D371" t="str">
        <f>TEXT(dataset_1[[#This Row],[Date Day]],"MMM")</f>
        <v>Jan</v>
      </c>
      <c r="E371" t="str">
        <f t="shared" si="10"/>
        <v>Q1</v>
      </c>
      <c r="F371">
        <v>1</v>
      </c>
      <c r="G371" s="2">
        <v>0</v>
      </c>
      <c r="H371" s="2">
        <v>1</v>
      </c>
      <c r="I371">
        <v>21</v>
      </c>
      <c r="J371" t="b">
        <v>0</v>
      </c>
      <c r="K371">
        <v>0</v>
      </c>
      <c r="L371" t="str">
        <f t="shared" si="11"/>
        <v>Weekend</v>
      </c>
      <c r="M371" t="str" cm="1">
        <f t="array" ref="M371">_xlfn.IFS(I371&lt;6,"Night", I371&lt;12,"Morning", I371&lt;18,"Afternoon", TRUE,"Evening")</f>
        <v>Evening</v>
      </c>
      <c r="N371">
        <v>1</v>
      </c>
      <c r="O371">
        <v>0.18</v>
      </c>
    </row>
    <row r="372" spans="1:15" x14ac:dyDescent="0.3">
      <c r="A372">
        <v>371</v>
      </c>
      <c r="B372" s="1">
        <v>40559</v>
      </c>
      <c r="C372">
        <f>YEAR(dataset_1[[#This Row],[Date Day]])</f>
        <v>2011</v>
      </c>
      <c r="D372" t="str">
        <f>TEXT(dataset_1[[#This Row],[Date Day]],"MMM")</f>
        <v>Jan</v>
      </c>
      <c r="E372" t="str">
        <f t="shared" si="10"/>
        <v>Q1</v>
      </c>
      <c r="F372">
        <v>1</v>
      </c>
      <c r="G372" s="2">
        <v>0</v>
      </c>
      <c r="H372" s="2">
        <v>1</v>
      </c>
      <c r="I372">
        <v>22</v>
      </c>
      <c r="J372" t="b">
        <v>0</v>
      </c>
      <c r="K372">
        <v>0</v>
      </c>
      <c r="L372" t="str">
        <f t="shared" si="11"/>
        <v>Weekend</v>
      </c>
      <c r="M372" t="str" cm="1">
        <f t="array" ref="M372">_xlfn.IFS(I372&lt;6,"Night", I372&lt;12,"Morning", I372&lt;18,"Afternoon", TRUE,"Evening")</f>
        <v>Evening</v>
      </c>
      <c r="N372">
        <v>2</v>
      </c>
      <c r="O372">
        <v>0.2</v>
      </c>
    </row>
    <row r="373" spans="1:15" x14ac:dyDescent="0.3">
      <c r="A373">
        <v>372</v>
      </c>
      <c r="B373" s="1">
        <v>40559</v>
      </c>
      <c r="C373">
        <f>YEAR(dataset_1[[#This Row],[Date Day]])</f>
        <v>2011</v>
      </c>
      <c r="D373" t="str">
        <f>TEXT(dataset_1[[#This Row],[Date Day]],"MMM")</f>
        <v>Jan</v>
      </c>
      <c r="E373" t="str">
        <f t="shared" si="10"/>
        <v>Q1</v>
      </c>
      <c r="F373">
        <v>1</v>
      </c>
      <c r="G373" s="2">
        <v>0</v>
      </c>
      <c r="H373" s="2">
        <v>1</v>
      </c>
      <c r="I373">
        <v>23</v>
      </c>
      <c r="J373" t="b">
        <v>0</v>
      </c>
      <c r="K373">
        <v>0</v>
      </c>
      <c r="L373" t="str">
        <f t="shared" si="11"/>
        <v>Weekend</v>
      </c>
      <c r="M373" t="str" cm="1">
        <f t="array" ref="M373">_xlfn.IFS(I373&lt;6,"Night", I373&lt;12,"Morning", I373&lt;18,"Afternoon", TRUE,"Evening")</f>
        <v>Evening</v>
      </c>
      <c r="N373">
        <v>2</v>
      </c>
      <c r="O373">
        <v>0.2</v>
      </c>
    </row>
    <row r="374" spans="1:15" x14ac:dyDescent="0.3">
      <c r="A374">
        <v>373</v>
      </c>
      <c r="B374" s="1">
        <v>40560</v>
      </c>
      <c r="C374">
        <f>YEAR(dataset_1[[#This Row],[Date Day]])</f>
        <v>2011</v>
      </c>
      <c r="D374" t="str">
        <f>TEXT(dataset_1[[#This Row],[Date Day]],"MMM")</f>
        <v>Jan</v>
      </c>
      <c r="E374" t="str">
        <f t="shared" si="10"/>
        <v>Q1</v>
      </c>
      <c r="F374">
        <v>1</v>
      </c>
      <c r="G374" s="2">
        <v>0</v>
      </c>
      <c r="H374" s="2">
        <v>1</v>
      </c>
      <c r="I374">
        <v>0</v>
      </c>
      <c r="J374" t="b">
        <v>1</v>
      </c>
      <c r="K374">
        <v>1</v>
      </c>
      <c r="L374" t="str">
        <f t="shared" si="11"/>
        <v>Weekday</v>
      </c>
      <c r="M374" t="str" cm="1">
        <f t="array" ref="M374">_xlfn.IFS(I374&lt;6,"Night", I374&lt;12,"Morning", I374&lt;18,"Afternoon", TRUE,"Evening")</f>
        <v>Night</v>
      </c>
      <c r="N374">
        <v>2</v>
      </c>
      <c r="O374">
        <v>0.2</v>
      </c>
    </row>
    <row r="375" spans="1:15" x14ac:dyDescent="0.3">
      <c r="A375">
        <v>374</v>
      </c>
      <c r="B375" s="1">
        <v>40560</v>
      </c>
      <c r="C375">
        <f>YEAR(dataset_1[[#This Row],[Date Day]])</f>
        <v>2011</v>
      </c>
      <c r="D375" t="str">
        <f>TEXT(dataset_1[[#This Row],[Date Day]],"MMM")</f>
        <v>Jan</v>
      </c>
      <c r="E375" t="str">
        <f t="shared" si="10"/>
        <v>Q1</v>
      </c>
      <c r="F375">
        <v>1</v>
      </c>
      <c r="G375" s="2">
        <v>0</v>
      </c>
      <c r="H375" s="2">
        <v>1</v>
      </c>
      <c r="I375">
        <v>1</v>
      </c>
      <c r="J375" t="b">
        <v>1</v>
      </c>
      <c r="K375">
        <v>1</v>
      </c>
      <c r="L375" t="str">
        <f t="shared" si="11"/>
        <v>Weekday</v>
      </c>
      <c r="M375" t="str" cm="1">
        <f t="array" ref="M375">_xlfn.IFS(I375&lt;6,"Night", I375&lt;12,"Morning", I375&lt;18,"Afternoon", TRUE,"Evening")</f>
        <v>Night</v>
      </c>
      <c r="N375">
        <v>2</v>
      </c>
      <c r="O375">
        <v>0.2</v>
      </c>
    </row>
    <row r="376" spans="1:15" x14ac:dyDescent="0.3">
      <c r="A376">
        <v>375</v>
      </c>
      <c r="B376" s="1">
        <v>40560</v>
      </c>
      <c r="C376">
        <f>YEAR(dataset_1[[#This Row],[Date Day]])</f>
        <v>2011</v>
      </c>
      <c r="D376" t="str">
        <f>TEXT(dataset_1[[#This Row],[Date Day]],"MMM")</f>
        <v>Jan</v>
      </c>
      <c r="E376" t="str">
        <f t="shared" si="10"/>
        <v>Q1</v>
      </c>
      <c r="F376">
        <v>1</v>
      </c>
      <c r="G376" s="2">
        <v>0</v>
      </c>
      <c r="H376" s="2">
        <v>1</v>
      </c>
      <c r="I376">
        <v>2</v>
      </c>
      <c r="J376" t="b">
        <v>1</v>
      </c>
      <c r="K376">
        <v>1</v>
      </c>
      <c r="L376" t="str">
        <f t="shared" si="11"/>
        <v>Weekday</v>
      </c>
      <c r="M376" t="str" cm="1">
        <f t="array" ref="M376">_xlfn.IFS(I376&lt;6,"Night", I376&lt;12,"Morning", I376&lt;18,"Afternoon", TRUE,"Evening")</f>
        <v>Night</v>
      </c>
      <c r="N376">
        <v>2</v>
      </c>
      <c r="O376">
        <v>0.18</v>
      </c>
    </row>
    <row r="377" spans="1:15" x14ac:dyDescent="0.3">
      <c r="A377">
        <v>376</v>
      </c>
      <c r="B377" s="1">
        <v>40560</v>
      </c>
      <c r="C377">
        <f>YEAR(dataset_1[[#This Row],[Date Day]])</f>
        <v>2011</v>
      </c>
      <c r="D377" t="str">
        <f>TEXT(dataset_1[[#This Row],[Date Day]],"MMM")</f>
        <v>Jan</v>
      </c>
      <c r="E377" t="str">
        <f t="shared" si="10"/>
        <v>Q1</v>
      </c>
      <c r="F377">
        <v>1</v>
      </c>
      <c r="G377" s="2">
        <v>0</v>
      </c>
      <c r="H377" s="2">
        <v>1</v>
      </c>
      <c r="I377">
        <v>3</v>
      </c>
      <c r="J377" t="b">
        <v>1</v>
      </c>
      <c r="K377">
        <v>1</v>
      </c>
      <c r="L377" t="str">
        <f t="shared" si="11"/>
        <v>Weekday</v>
      </c>
      <c r="M377" t="str" cm="1">
        <f t="array" ref="M377">_xlfn.IFS(I377&lt;6,"Night", I377&lt;12,"Morning", I377&lt;18,"Afternoon", TRUE,"Evening")</f>
        <v>Night</v>
      </c>
      <c r="N377">
        <v>2</v>
      </c>
      <c r="O377">
        <v>0.18</v>
      </c>
    </row>
    <row r="378" spans="1:15" x14ac:dyDescent="0.3">
      <c r="A378">
        <v>377</v>
      </c>
      <c r="B378" s="1">
        <v>40560</v>
      </c>
      <c r="C378">
        <f>YEAR(dataset_1[[#This Row],[Date Day]])</f>
        <v>2011</v>
      </c>
      <c r="D378" t="str">
        <f>TEXT(dataset_1[[#This Row],[Date Day]],"MMM")</f>
        <v>Jan</v>
      </c>
      <c r="E378" t="str">
        <f t="shared" si="10"/>
        <v>Q1</v>
      </c>
      <c r="F378">
        <v>1</v>
      </c>
      <c r="G378" s="2">
        <v>0</v>
      </c>
      <c r="H378" s="2">
        <v>1</v>
      </c>
      <c r="I378">
        <v>4</v>
      </c>
      <c r="J378" t="b">
        <v>1</v>
      </c>
      <c r="K378">
        <v>1</v>
      </c>
      <c r="L378" t="str">
        <f t="shared" si="11"/>
        <v>Weekday</v>
      </c>
      <c r="M378" t="str" cm="1">
        <f t="array" ref="M378">_xlfn.IFS(I378&lt;6,"Night", I378&lt;12,"Morning", I378&lt;18,"Afternoon", TRUE,"Evening")</f>
        <v>Night</v>
      </c>
      <c r="N378">
        <v>2</v>
      </c>
      <c r="O378">
        <v>0.18</v>
      </c>
    </row>
    <row r="379" spans="1:15" x14ac:dyDescent="0.3">
      <c r="A379">
        <v>378</v>
      </c>
      <c r="B379" s="1">
        <v>40560</v>
      </c>
      <c r="C379">
        <f>YEAR(dataset_1[[#This Row],[Date Day]])</f>
        <v>2011</v>
      </c>
      <c r="D379" t="str">
        <f>TEXT(dataset_1[[#This Row],[Date Day]],"MMM")</f>
        <v>Jan</v>
      </c>
      <c r="E379" t="str">
        <f t="shared" si="10"/>
        <v>Q1</v>
      </c>
      <c r="F379">
        <v>1</v>
      </c>
      <c r="G379" s="2">
        <v>0</v>
      </c>
      <c r="H379" s="2">
        <v>1</v>
      </c>
      <c r="I379">
        <v>5</v>
      </c>
      <c r="J379" t="b">
        <v>1</v>
      </c>
      <c r="K379">
        <v>1</v>
      </c>
      <c r="L379" t="str">
        <f t="shared" si="11"/>
        <v>Weekday</v>
      </c>
      <c r="M379" t="str" cm="1">
        <f t="array" ref="M379">_xlfn.IFS(I379&lt;6,"Night", I379&lt;12,"Morning", I379&lt;18,"Afternoon", TRUE,"Evening")</f>
        <v>Night</v>
      </c>
      <c r="N379">
        <v>2</v>
      </c>
      <c r="O379">
        <v>0.18</v>
      </c>
    </row>
    <row r="380" spans="1:15" x14ac:dyDescent="0.3">
      <c r="A380">
        <v>379</v>
      </c>
      <c r="B380" s="1">
        <v>40560</v>
      </c>
      <c r="C380">
        <f>YEAR(dataset_1[[#This Row],[Date Day]])</f>
        <v>2011</v>
      </c>
      <c r="D380" t="str">
        <f>TEXT(dataset_1[[#This Row],[Date Day]],"MMM")</f>
        <v>Jan</v>
      </c>
      <c r="E380" t="str">
        <f t="shared" si="10"/>
        <v>Q1</v>
      </c>
      <c r="F380">
        <v>1</v>
      </c>
      <c r="G380" s="2">
        <v>0</v>
      </c>
      <c r="H380" s="2">
        <v>1</v>
      </c>
      <c r="I380">
        <v>6</v>
      </c>
      <c r="J380" t="b">
        <v>1</v>
      </c>
      <c r="K380">
        <v>1</v>
      </c>
      <c r="L380" t="str">
        <f t="shared" si="11"/>
        <v>Weekday</v>
      </c>
      <c r="M380" t="str" cm="1">
        <f t="array" ref="M380">_xlfn.IFS(I380&lt;6,"Night", I380&lt;12,"Morning", I380&lt;18,"Afternoon", TRUE,"Evening")</f>
        <v>Morning</v>
      </c>
      <c r="N380">
        <v>2</v>
      </c>
      <c r="O380">
        <v>0.18</v>
      </c>
    </row>
    <row r="381" spans="1:15" x14ac:dyDescent="0.3">
      <c r="A381">
        <v>380</v>
      </c>
      <c r="B381" s="1">
        <v>40560</v>
      </c>
      <c r="C381">
        <f>YEAR(dataset_1[[#This Row],[Date Day]])</f>
        <v>2011</v>
      </c>
      <c r="D381" t="str">
        <f>TEXT(dataset_1[[#This Row],[Date Day]],"MMM")</f>
        <v>Jan</v>
      </c>
      <c r="E381" t="str">
        <f t="shared" si="10"/>
        <v>Q1</v>
      </c>
      <c r="F381">
        <v>1</v>
      </c>
      <c r="G381" s="2">
        <v>0</v>
      </c>
      <c r="H381" s="2">
        <v>1</v>
      </c>
      <c r="I381">
        <v>7</v>
      </c>
      <c r="J381" t="b">
        <v>1</v>
      </c>
      <c r="K381">
        <v>1</v>
      </c>
      <c r="L381" t="str">
        <f t="shared" si="11"/>
        <v>Weekday</v>
      </c>
      <c r="M381" t="str" cm="1">
        <f t="array" ref="M381">_xlfn.IFS(I381&lt;6,"Night", I381&lt;12,"Morning", I381&lt;18,"Afternoon", TRUE,"Evening")</f>
        <v>Morning</v>
      </c>
      <c r="N381">
        <v>2</v>
      </c>
      <c r="O381">
        <v>0.16</v>
      </c>
    </row>
    <row r="382" spans="1:15" x14ac:dyDescent="0.3">
      <c r="A382">
        <v>381</v>
      </c>
      <c r="B382" s="1">
        <v>40560</v>
      </c>
      <c r="C382">
        <f>YEAR(dataset_1[[#This Row],[Date Day]])</f>
        <v>2011</v>
      </c>
      <c r="D382" t="str">
        <f>TEXT(dataset_1[[#This Row],[Date Day]],"MMM")</f>
        <v>Jan</v>
      </c>
      <c r="E382" t="str">
        <f t="shared" si="10"/>
        <v>Q1</v>
      </c>
      <c r="F382">
        <v>1</v>
      </c>
      <c r="G382" s="2">
        <v>0</v>
      </c>
      <c r="H382" s="2">
        <v>1</v>
      </c>
      <c r="I382">
        <v>8</v>
      </c>
      <c r="J382" t="b">
        <v>1</v>
      </c>
      <c r="K382">
        <v>1</v>
      </c>
      <c r="L382" t="str">
        <f t="shared" si="11"/>
        <v>Weekday</v>
      </c>
      <c r="M382" t="str" cm="1">
        <f t="array" ref="M382">_xlfn.IFS(I382&lt;6,"Night", I382&lt;12,"Morning", I382&lt;18,"Afternoon", TRUE,"Evening")</f>
        <v>Morning</v>
      </c>
      <c r="N382">
        <v>2</v>
      </c>
      <c r="O382">
        <v>0.16</v>
      </c>
    </row>
    <row r="383" spans="1:15" x14ac:dyDescent="0.3">
      <c r="A383">
        <v>382</v>
      </c>
      <c r="B383" s="1">
        <v>40560</v>
      </c>
      <c r="C383">
        <f>YEAR(dataset_1[[#This Row],[Date Day]])</f>
        <v>2011</v>
      </c>
      <c r="D383" t="str">
        <f>TEXT(dataset_1[[#This Row],[Date Day]],"MMM")</f>
        <v>Jan</v>
      </c>
      <c r="E383" t="str">
        <f t="shared" si="10"/>
        <v>Q1</v>
      </c>
      <c r="F383">
        <v>1</v>
      </c>
      <c r="G383" s="2">
        <v>0</v>
      </c>
      <c r="H383" s="2">
        <v>1</v>
      </c>
      <c r="I383">
        <v>9</v>
      </c>
      <c r="J383" t="b">
        <v>1</v>
      </c>
      <c r="K383">
        <v>1</v>
      </c>
      <c r="L383" t="str">
        <f t="shared" si="11"/>
        <v>Weekday</v>
      </c>
      <c r="M383" t="str" cm="1">
        <f t="array" ref="M383">_xlfn.IFS(I383&lt;6,"Night", I383&lt;12,"Morning", I383&lt;18,"Afternoon", TRUE,"Evening")</f>
        <v>Morning</v>
      </c>
      <c r="N383">
        <v>2</v>
      </c>
      <c r="O383">
        <v>0.16</v>
      </c>
    </row>
    <row r="384" spans="1:15" x14ac:dyDescent="0.3">
      <c r="A384">
        <v>383</v>
      </c>
      <c r="B384" s="1">
        <v>40560</v>
      </c>
      <c r="C384">
        <f>YEAR(dataset_1[[#This Row],[Date Day]])</f>
        <v>2011</v>
      </c>
      <c r="D384" t="str">
        <f>TEXT(dataset_1[[#This Row],[Date Day]],"MMM")</f>
        <v>Jan</v>
      </c>
      <c r="E384" t="str">
        <f t="shared" si="10"/>
        <v>Q1</v>
      </c>
      <c r="F384">
        <v>1</v>
      </c>
      <c r="G384" s="2">
        <v>0</v>
      </c>
      <c r="H384" s="2">
        <v>1</v>
      </c>
      <c r="I384">
        <v>10</v>
      </c>
      <c r="J384" t="b">
        <v>1</v>
      </c>
      <c r="K384">
        <v>1</v>
      </c>
      <c r="L384" t="str">
        <f t="shared" si="11"/>
        <v>Weekday</v>
      </c>
      <c r="M384" t="str" cm="1">
        <f t="array" ref="M384">_xlfn.IFS(I384&lt;6,"Night", I384&lt;12,"Morning", I384&lt;18,"Afternoon", TRUE,"Evening")</f>
        <v>Morning</v>
      </c>
      <c r="N384">
        <v>2</v>
      </c>
      <c r="O384">
        <v>0.16</v>
      </c>
    </row>
    <row r="385" spans="1:15" x14ac:dyDescent="0.3">
      <c r="A385">
        <v>384</v>
      </c>
      <c r="B385" s="1">
        <v>40560</v>
      </c>
      <c r="C385">
        <f>YEAR(dataset_1[[#This Row],[Date Day]])</f>
        <v>2011</v>
      </c>
      <c r="D385" t="str">
        <f>TEXT(dataset_1[[#This Row],[Date Day]],"MMM")</f>
        <v>Jan</v>
      </c>
      <c r="E385" t="str">
        <f t="shared" si="10"/>
        <v>Q1</v>
      </c>
      <c r="F385">
        <v>1</v>
      </c>
      <c r="G385" s="2">
        <v>0</v>
      </c>
      <c r="H385" s="2">
        <v>1</v>
      </c>
      <c r="I385">
        <v>11</v>
      </c>
      <c r="J385" t="b">
        <v>1</v>
      </c>
      <c r="K385">
        <v>1</v>
      </c>
      <c r="L385" t="str">
        <f t="shared" si="11"/>
        <v>Weekday</v>
      </c>
      <c r="M385" t="str" cm="1">
        <f t="array" ref="M385">_xlfn.IFS(I385&lt;6,"Night", I385&lt;12,"Morning", I385&lt;18,"Afternoon", TRUE,"Evening")</f>
        <v>Morning</v>
      </c>
      <c r="N385">
        <v>2</v>
      </c>
      <c r="O385">
        <v>0.16</v>
      </c>
    </row>
    <row r="386" spans="1:15" x14ac:dyDescent="0.3">
      <c r="A386">
        <v>385</v>
      </c>
      <c r="B386" s="1">
        <v>40560</v>
      </c>
      <c r="C386">
        <f>YEAR(dataset_1[[#This Row],[Date Day]])</f>
        <v>2011</v>
      </c>
      <c r="D386" t="str">
        <f>TEXT(dataset_1[[#This Row],[Date Day]],"MMM")</f>
        <v>Jan</v>
      </c>
      <c r="E386" t="str">
        <f t="shared" ref="E386:E449" si="12">"Q" &amp; INT((MONTH(B386)-1)/3)+1</f>
        <v>Q1</v>
      </c>
      <c r="F386">
        <v>1</v>
      </c>
      <c r="G386" s="2">
        <v>0</v>
      </c>
      <c r="H386" s="2">
        <v>1</v>
      </c>
      <c r="I386">
        <v>12</v>
      </c>
      <c r="J386" t="b">
        <v>1</v>
      </c>
      <c r="K386">
        <v>1</v>
      </c>
      <c r="L386" t="str">
        <f t="shared" ref="L386:L449" si="13">IF(OR(K386=0,K386=6),"Weekend","Weekday")</f>
        <v>Weekday</v>
      </c>
      <c r="M386" t="str" cm="1">
        <f t="array" ref="M386">_xlfn.IFS(I386&lt;6,"Night", I386&lt;12,"Morning", I386&lt;18,"Afternoon", TRUE,"Evening")</f>
        <v>Afternoon</v>
      </c>
      <c r="N386">
        <v>2</v>
      </c>
      <c r="O386">
        <v>0.18</v>
      </c>
    </row>
    <row r="387" spans="1:15" x14ac:dyDescent="0.3">
      <c r="A387">
        <v>386</v>
      </c>
      <c r="B387" s="1">
        <v>40560</v>
      </c>
      <c r="C387">
        <f>YEAR(dataset_1[[#This Row],[Date Day]])</f>
        <v>2011</v>
      </c>
      <c r="D387" t="str">
        <f>TEXT(dataset_1[[#This Row],[Date Day]],"MMM")</f>
        <v>Jan</v>
      </c>
      <c r="E387" t="str">
        <f t="shared" si="12"/>
        <v>Q1</v>
      </c>
      <c r="F387">
        <v>1</v>
      </c>
      <c r="G387" s="2">
        <v>0</v>
      </c>
      <c r="H387" s="2">
        <v>1</v>
      </c>
      <c r="I387">
        <v>13</v>
      </c>
      <c r="J387" t="b">
        <v>1</v>
      </c>
      <c r="K387">
        <v>1</v>
      </c>
      <c r="L387" t="str">
        <f t="shared" si="13"/>
        <v>Weekday</v>
      </c>
      <c r="M387" t="str" cm="1">
        <f t="array" ref="M387">_xlfn.IFS(I387&lt;6,"Night", I387&lt;12,"Morning", I387&lt;18,"Afternoon", TRUE,"Evening")</f>
        <v>Afternoon</v>
      </c>
      <c r="N387">
        <v>2</v>
      </c>
      <c r="O387">
        <v>0.18</v>
      </c>
    </row>
    <row r="388" spans="1:15" x14ac:dyDescent="0.3">
      <c r="A388">
        <v>387</v>
      </c>
      <c r="B388" s="1">
        <v>40560</v>
      </c>
      <c r="C388">
        <f>YEAR(dataset_1[[#This Row],[Date Day]])</f>
        <v>2011</v>
      </c>
      <c r="D388" t="str">
        <f>TEXT(dataset_1[[#This Row],[Date Day]],"MMM")</f>
        <v>Jan</v>
      </c>
      <c r="E388" t="str">
        <f t="shared" si="12"/>
        <v>Q1</v>
      </c>
      <c r="F388">
        <v>1</v>
      </c>
      <c r="G388" s="2">
        <v>0</v>
      </c>
      <c r="H388" s="2">
        <v>1</v>
      </c>
      <c r="I388">
        <v>14</v>
      </c>
      <c r="J388" t="b">
        <v>1</v>
      </c>
      <c r="K388">
        <v>1</v>
      </c>
      <c r="L388" t="str">
        <f t="shared" si="13"/>
        <v>Weekday</v>
      </c>
      <c r="M388" t="str" cm="1">
        <f t="array" ref="M388">_xlfn.IFS(I388&lt;6,"Night", I388&lt;12,"Morning", I388&lt;18,"Afternoon", TRUE,"Evening")</f>
        <v>Afternoon</v>
      </c>
      <c r="N388">
        <v>2</v>
      </c>
      <c r="O388">
        <v>0.18</v>
      </c>
    </row>
    <row r="389" spans="1:15" x14ac:dyDescent="0.3">
      <c r="A389">
        <v>388</v>
      </c>
      <c r="B389" s="1">
        <v>40560</v>
      </c>
      <c r="C389">
        <f>YEAR(dataset_1[[#This Row],[Date Day]])</f>
        <v>2011</v>
      </c>
      <c r="D389" t="str">
        <f>TEXT(dataset_1[[#This Row],[Date Day]],"MMM")</f>
        <v>Jan</v>
      </c>
      <c r="E389" t="str">
        <f t="shared" si="12"/>
        <v>Q1</v>
      </c>
      <c r="F389">
        <v>1</v>
      </c>
      <c r="G389" s="2">
        <v>0</v>
      </c>
      <c r="H389" s="2">
        <v>1</v>
      </c>
      <c r="I389">
        <v>15</v>
      </c>
      <c r="J389" t="b">
        <v>1</v>
      </c>
      <c r="K389">
        <v>1</v>
      </c>
      <c r="L389" t="str">
        <f t="shared" si="13"/>
        <v>Weekday</v>
      </c>
      <c r="M389" t="str" cm="1">
        <f t="array" ref="M389">_xlfn.IFS(I389&lt;6,"Night", I389&lt;12,"Morning", I389&lt;18,"Afternoon", TRUE,"Evening")</f>
        <v>Afternoon</v>
      </c>
      <c r="N389">
        <v>2</v>
      </c>
      <c r="O389">
        <v>0.2</v>
      </c>
    </row>
    <row r="390" spans="1:15" x14ac:dyDescent="0.3">
      <c r="A390">
        <v>389</v>
      </c>
      <c r="B390" s="1">
        <v>40560</v>
      </c>
      <c r="C390">
        <f>YEAR(dataset_1[[#This Row],[Date Day]])</f>
        <v>2011</v>
      </c>
      <c r="D390" t="str">
        <f>TEXT(dataset_1[[#This Row],[Date Day]],"MMM")</f>
        <v>Jan</v>
      </c>
      <c r="E390" t="str">
        <f t="shared" si="12"/>
        <v>Q1</v>
      </c>
      <c r="F390">
        <v>1</v>
      </c>
      <c r="G390" s="2">
        <v>0</v>
      </c>
      <c r="H390" s="2">
        <v>1</v>
      </c>
      <c r="I390">
        <v>16</v>
      </c>
      <c r="J390" t="b">
        <v>1</v>
      </c>
      <c r="K390">
        <v>1</v>
      </c>
      <c r="L390" t="str">
        <f t="shared" si="13"/>
        <v>Weekday</v>
      </c>
      <c r="M390" t="str" cm="1">
        <f t="array" ref="M390">_xlfn.IFS(I390&lt;6,"Night", I390&lt;12,"Morning", I390&lt;18,"Afternoon", TRUE,"Evening")</f>
        <v>Afternoon</v>
      </c>
      <c r="N390">
        <v>2</v>
      </c>
      <c r="O390">
        <v>0.2</v>
      </c>
    </row>
    <row r="391" spans="1:15" x14ac:dyDescent="0.3">
      <c r="A391">
        <v>390</v>
      </c>
      <c r="B391" s="1">
        <v>40560</v>
      </c>
      <c r="C391">
        <f>YEAR(dataset_1[[#This Row],[Date Day]])</f>
        <v>2011</v>
      </c>
      <c r="D391" t="str">
        <f>TEXT(dataset_1[[#This Row],[Date Day]],"MMM")</f>
        <v>Jan</v>
      </c>
      <c r="E391" t="str">
        <f t="shared" si="12"/>
        <v>Q1</v>
      </c>
      <c r="F391">
        <v>1</v>
      </c>
      <c r="G391" s="2">
        <v>0</v>
      </c>
      <c r="H391" s="2">
        <v>1</v>
      </c>
      <c r="I391">
        <v>17</v>
      </c>
      <c r="J391" t="b">
        <v>1</v>
      </c>
      <c r="K391">
        <v>1</v>
      </c>
      <c r="L391" t="str">
        <f t="shared" si="13"/>
        <v>Weekday</v>
      </c>
      <c r="M391" t="str" cm="1">
        <f t="array" ref="M391">_xlfn.IFS(I391&lt;6,"Night", I391&lt;12,"Morning", I391&lt;18,"Afternoon", TRUE,"Evening")</f>
        <v>Afternoon</v>
      </c>
      <c r="N391">
        <v>1</v>
      </c>
      <c r="O391">
        <v>0.2</v>
      </c>
    </row>
    <row r="392" spans="1:15" x14ac:dyDescent="0.3">
      <c r="A392">
        <v>391</v>
      </c>
      <c r="B392" s="1">
        <v>40560</v>
      </c>
      <c r="C392">
        <f>YEAR(dataset_1[[#This Row],[Date Day]])</f>
        <v>2011</v>
      </c>
      <c r="D392" t="str">
        <f>TEXT(dataset_1[[#This Row],[Date Day]],"MMM")</f>
        <v>Jan</v>
      </c>
      <c r="E392" t="str">
        <f t="shared" si="12"/>
        <v>Q1</v>
      </c>
      <c r="F392">
        <v>1</v>
      </c>
      <c r="G392" s="2">
        <v>0</v>
      </c>
      <c r="H392" s="2">
        <v>1</v>
      </c>
      <c r="I392">
        <v>18</v>
      </c>
      <c r="J392" t="b">
        <v>1</v>
      </c>
      <c r="K392">
        <v>1</v>
      </c>
      <c r="L392" t="str">
        <f t="shared" si="13"/>
        <v>Weekday</v>
      </c>
      <c r="M392" t="str" cm="1">
        <f t="array" ref="M392">_xlfn.IFS(I392&lt;6,"Night", I392&lt;12,"Morning", I392&lt;18,"Afternoon", TRUE,"Evening")</f>
        <v>Evening</v>
      </c>
      <c r="N392">
        <v>2</v>
      </c>
      <c r="O392">
        <v>0.18</v>
      </c>
    </row>
    <row r="393" spans="1:15" x14ac:dyDescent="0.3">
      <c r="A393">
        <v>392</v>
      </c>
      <c r="B393" s="1">
        <v>40560</v>
      </c>
      <c r="C393">
        <f>YEAR(dataset_1[[#This Row],[Date Day]])</f>
        <v>2011</v>
      </c>
      <c r="D393" t="str">
        <f>TEXT(dataset_1[[#This Row],[Date Day]],"MMM")</f>
        <v>Jan</v>
      </c>
      <c r="E393" t="str">
        <f t="shared" si="12"/>
        <v>Q1</v>
      </c>
      <c r="F393">
        <v>1</v>
      </c>
      <c r="G393" s="2">
        <v>0</v>
      </c>
      <c r="H393" s="2">
        <v>1</v>
      </c>
      <c r="I393">
        <v>19</v>
      </c>
      <c r="J393" t="b">
        <v>1</v>
      </c>
      <c r="K393">
        <v>1</v>
      </c>
      <c r="L393" t="str">
        <f t="shared" si="13"/>
        <v>Weekday</v>
      </c>
      <c r="M393" t="str" cm="1">
        <f t="array" ref="M393">_xlfn.IFS(I393&lt;6,"Night", I393&lt;12,"Morning", I393&lt;18,"Afternoon", TRUE,"Evening")</f>
        <v>Evening</v>
      </c>
      <c r="N393">
        <v>3</v>
      </c>
      <c r="O393">
        <v>0.18</v>
      </c>
    </row>
    <row r="394" spans="1:15" x14ac:dyDescent="0.3">
      <c r="A394">
        <v>393</v>
      </c>
      <c r="B394" s="1">
        <v>40560</v>
      </c>
      <c r="C394">
        <f>YEAR(dataset_1[[#This Row],[Date Day]])</f>
        <v>2011</v>
      </c>
      <c r="D394" t="str">
        <f>TEXT(dataset_1[[#This Row],[Date Day]],"MMM")</f>
        <v>Jan</v>
      </c>
      <c r="E394" t="str">
        <f t="shared" si="12"/>
        <v>Q1</v>
      </c>
      <c r="F394">
        <v>1</v>
      </c>
      <c r="G394" s="2">
        <v>0</v>
      </c>
      <c r="H394" s="2">
        <v>1</v>
      </c>
      <c r="I394">
        <v>20</v>
      </c>
      <c r="J394" t="b">
        <v>1</v>
      </c>
      <c r="K394">
        <v>1</v>
      </c>
      <c r="L394" t="str">
        <f t="shared" si="13"/>
        <v>Weekday</v>
      </c>
      <c r="M394" t="str" cm="1">
        <f t="array" ref="M394">_xlfn.IFS(I394&lt;6,"Night", I394&lt;12,"Morning", I394&lt;18,"Afternoon", TRUE,"Evening")</f>
        <v>Evening</v>
      </c>
      <c r="N394">
        <v>3</v>
      </c>
      <c r="O394">
        <v>0.16</v>
      </c>
    </row>
    <row r="395" spans="1:15" x14ac:dyDescent="0.3">
      <c r="A395">
        <v>394</v>
      </c>
      <c r="B395" s="1">
        <v>40560</v>
      </c>
      <c r="C395">
        <f>YEAR(dataset_1[[#This Row],[Date Day]])</f>
        <v>2011</v>
      </c>
      <c r="D395" t="str">
        <f>TEXT(dataset_1[[#This Row],[Date Day]],"MMM")</f>
        <v>Jan</v>
      </c>
      <c r="E395" t="str">
        <f t="shared" si="12"/>
        <v>Q1</v>
      </c>
      <c r="F395">
        <v>1</v>
      </c>
      <c r="G395" s="2">
        <v>0</v>
      </c>
      <c r="H395" s="2">
        <v>1</v>
      </c>
      <c r="I395">
        <v>21</v>
      </c>
      <c r="J395" t="b">
        <v>1</v>
      </c>
      <c r="K395">
        <v>1</v>
      </c>
      <c r="L395" t="str">
        <f t="shared" si="13"/>
        <v>Weekday</v>
      </c>
      <c r="M395" t="str" cm="1">
        <f t="array" ref="M395">_xlfn.IFS(I395&lt;6,"Night", I395&lt;12,"Morning", I395&lt;18,"Afternoon", TRUE,"Evening")</f>
        <v>Evening</v>
      </c>
      <c r="N395">
        <v>3</v>
      </c>
      <c r="O395">
        <v>0.16</v>
      </c>
    </row>
    <row r="396" spans="1:15" x14ac:dyDescent="0.3">
      <c r="A396">
        <v>395</v>
      </c>
      <c r="B396" s="1">
        <v>40560</v>
      </c>
      <c r="C396">
        <f>YEAR(dataset_1[[#This Row],[Date Day]])</f>
        <v>2011</v>
      </c>
      <c r="D396" t="str">
        <f>TEXT(dataset_1[[#This Row],[Date Day]],"MMM")</f>
        <v>Jan</v>
      </c>
      <c r="E396" t="str">
        <f t="shared" si="12"/>
        <v>Q1</v>
      </c>
      <c r="F396">
        <v>1</v>
      </c>
      <c r="G396" s="2">
        <v>0</v>
      </c>
      <c r="H396" s="2">
        <v>1</v>
      </c>
      <c r="I396">
        <v>22</v>
      </c>
      <c r="J396" t="b">
        <v>1</v>
      </c>
      <c r="K396">
        <v>1</v>
      </c>
      <c r="L396" t="str">
        <f t="shared" si="13"/>
        <v>Weekday</v>
      </c>
      <c r="M396" t="str" cm="1">
        <f t="array" ref="M396">_xlfn.IFS(I396&lt;6,"Night", I396&lt;12,"Morning", I396&lt;18,"Afternoon", TRUE,"Evening")</f>
        <v>Evening</v>
      </c>
      <c r="N396">
        <v>3</v>
      </c>
      <c r="O396">
        <v>0.14000000000000001</v>
      </c>
    </row>
    <row r="397" spans="1:15" x14ac:dyDescent="0.3">
      <c r="A397">
        <v>396</v>
      </c>
      <c r="B397" s="1">
        <v>40560</v>
      </c>
      <c r="C397">
        <f>YEAR(dataset_1[[#This Row],[Date Day]])</f>
        <v>2011</v>
      </c>
      <c r="D397" t="str">
        <f>TEXT(dataset_1[[#This Row],[Date Day]],"MMM")</f>
        <v>Jan</v>
      </c>
      <c r="E397" t="str">
        <f t="shared" si="12"/>
        <v>Q1</v>
      </c>
      <c r="F397">
        <v>1</v>
      </c>
      <c r="G397" s="2">
        <v>0</v>
      </c>
      <c r="H397" s="2">
        <v>1</v>
      </c>
      <c r="I397">
        <v>23</v>
      </c>
      <c r="J397" t="b">
        <v>1</v>
      </c>
      <c r="K397">
        <v>1</v>
      </c>
      <c r="L397" t="str">
        <f t="shared" si="13"/>
        <v>Weekday</v>
      </c>
      <c r="M397" t="str" cm="1">
        <f t="array" ref="M397">_xlfn.IFS(I397&lt;6,"Night", I397&lt;12,"Morning", I397&lt;18,"Afternoon", TRUE,"Evening")</f>
        <v>Evening</v>
      </c>
      <c r="N397">
        <v>3</v>
      </c>
      <c r="O397">
        <v>0.16</v>
      </c>
    </row>
    <row r="398" spans="1:15" x14ac:dyDescent="0.3">
      <c r="A398">
        <v>397</v>
      </c>
      <c r="B398" s="1">
        <v>40561</v>
      </c>
      <c r="C398">
        <f>YEAR(dataset_1[[#This Row],[Date Day]])</f>
        <v>2011</v>
      </c>
      <c r="D398" t="str">
        <f>TEXT(dataset_1[[#This Row],[Date Day]],"MMM")</f>
        <v>Jan</v>
      </c>
      <c r="E398" t="str">
        <f t="shared" si="12"/>
        <v>Q1</v>
      </c>
      <c r="F398">
        <v>1</v>
      </c>
      <c r="G398" s="2">
        <v>0</v>
      </c>
      <c r="H398" s="2">
        <v>1</v>
      </c>
      <c r="I398">
        <v>12</v>
      </c>
      <c r="J398" t="b">
        <v>0</v>
      </c>
      <c r="K398">
        <v>2</v>
      </c>
      <c r="L398" t="str">
        <f t="shared" si="13"/>
        <v>Weekday</v>
      </c>
      <c r="M398" t="str" cm="1">
        <f t="array" ref="M398">_xlfn.IFS(I398&lt;6,"Night", I398&lt;12,"Morning", I398&lt;18,"Afternoon", TRUE,"Evening")</f>
        <v>Afternoon</v>
      </c>
      <c r="N398">
        <v>2</v>
      </c>
      <c r="O398">
        <v>0.2</v>
      </c>
    </row>
    <row r="399" spans="1:15" x14ac:dyDescent="0.3">
      <c r="A399">
        <v>398</v>
      </c>
      <c r="B399" s="1">
        <v>40561</v>
      </c>
      <c r="C399">
        <f>YEAR(dataset_1[[#This Row],[Date Day]])</f>
        <v>2011</v>
      </c>
      <c r="D399" t="str">
        <f>TEXT(dataset_1[[#This Row],[Date Day]],"MMM")</f>
        <v>Jan</v>
      </c>
      <c r="E399" t="str">
        <f t="shared" si="12"/>
        <v>Q1</v>
      </c>
      <c r="F399">
        <v>1</v>
      </c>
      <c r="G399" s="2">
        <v>0</v>
      </c>
      <c r="H399" s="2">
        <v>1</v>
      </c>
      <c r="I399">
        <v>13</v>
      </c>
      <c r="J399" t="b">
        <v>0</v>
      </c>
      <c r="K399">
        <v>2</v>
      </c>
      <c r="L399" t="str">
        <f t="shared" si="13"/>
        <v>Weekday</v>
      </c>
      <c r="M399" t="str" cm="1">
        <f t="array" ref="M399">_xlfn.IFS(I399&lt;6,"Night", I399&lt;12,"Morning", I399&lt;18,"Afternoon", TRUE,"Evening")</f>
        <v>Afternoon</v>
      </c>
      <c r="N399">
        <v>2</v>
      </c>
      <c r="O399">
        <v>0.2</v>
      </c>
    </row>
    <row r="400" spans="1:15" x14ac:dyDescent="0.3">
      <c r="A400">
        <v>399</v>
      </c>
      <c r="B400" s="1">
        <v>40561</v>
      </c>
      <c r="C400">
        <f>YEAR(dataset_1[[#This Row],[Date Day]])</f>
        <v>2011</v>
      </c>
      <c r="D400" t="str">
        <f>TEXT(dataset_1[[#This Row],[Date Day]],"MMM")</f>
        <v>Jan</v>
      </c>
      <c r="E400" t="str">
        <f t="shared" si="12"/>
        <v>Q1</v>
      </c>
      <c r="F400">
        <v>1</v>
      </c>
      <c r="G400" s="2">
        <v>0</v>
      </c>
      <c r="H400" s="2">
        <v>1</v>
      </c>
      <c r="I400">
        <v>14</v>
      </c>
      <c r="J400" t="b">
        <v>0</v>
      </c>
      <c r="K400">
        <v>2</v>
      </c>
      <c r="L400" t="str">
        <f t="shared" si="13"/>
        <v>Weekday</v>
      </c>
      <c r="M400" t="str" cm="1">
        <f t="array" ref="M400">_xlfn.IFS(I400&lt;6,"Night", I400&lt;12,"Morning", I400&lt;18,"Afternoon", TRUE,"Evening")</f>
        <v>Afternoon</v>
      </c>
      <c r="N400">
        <v>2</v>
      </c>
      <c r="O400">
        <v>0.22</v>
      </c>
    </row>
    <row r="401" spans="1:15" x14ac:dyDescent="0.3">
      <c r="A401">
        <v>400</v>
      </c>
      <c r="B401" s="1">
        <v>40561</v>
      </c>
      <c r="C401">
        <f>YEAR(dataset_1[[#This Row],[Date Day]])</f>
        <v>2011</v>
      </c>
      <c r="D401" t="str">
        <f>TEXT(dataset_1[[#This Row],[Date Day]],"MMM")</f>
        <v>Jan</v>
      </c>
      <c r="E401" t="str">
        <f t="shared" si="12"/>
        <v>Q1</v>
      </c>
      <c r="F401">
        <v>1</v>
      </c>
      <c r="G401" s="2">
        <v>0</v>
      </c>
      <c r="H401" s="2">
        <v>1</v>
      </c>
      <c r="I401">
        <v>15</v>
      </c>
      <c r="J401" t="b">
        <v>0</v>
      </c>
      <c r="K401">
        <v>2</v>
      </c>
      <c r="L401" t="str">
        <f t="shared" si="13"/>
        <v>Weekday</v>
      </c>
      <c r="M401" t="str" cm="1">
        <f t="array" ref="M401">_xlfn.IFS(I401&lt;6,"Night", I401&lt;12,"Morning", I401&lt;18,"Afternoon", TRUE,"Evening")</f>
        <v>Afternoon</v>
      </c>
      <c r="N401">
        <v>2</v>
      </c>
      <c r="O401">
        <v>0.22</v>
      </c>
    </row>
    <row r="402" spans="1:15" x14ac:dyDescent="0.3">
      <c r="A402">
        <v>401</v>
      </c>
      <c r="B402" s="1">
        <v>40561</v>
      </c>
      <c r="C402">
        <f>YEAR(dataset_1[[#This Row],[Date Day]])</f>
        <v>2011</v>
      </c>
      <c r="D402" t="str">
        <f>TEXT(dataset_1[[#This Row],[Date Day]],"MMM")</f>
        <v>Jan</v>
      </c>
      <c r="E402" t="str">
        <f t="shared" si="12"/>
        <v>Q1</v>
      </c>
      <c r="F402">
        <v>1</v>
      </c>
      <c r="G402" s="2">
        <v>0</v>
      </c>
      <c r="H402" s="2">
        <v>1</v>
      </c>
      <c r="I402">
        <v>16</v>
      </c>
      <c r="J402" t="b">
        <v>0</v>
      </c>
      <c r="K402">
        <v>2</v>
      </c>
      <c r="L402" t="str">
        <f t="shared" si="13"/>
        <v>Weekday</v>
      </c>
      <c r="M402" t="str" cm="1">
        <f t="array" ref="M402">_xlfn.IFS(I402&lt;6,"Night", I402&lt;12,"Morning", I402&lt;18,"Afternoon", TRUE,"Evening")</f>
        <v>Afternoon</v>
      </c>
      <c r="N402">
        <v>2</v>
      </c>
      <c r="O402">
        <v>0.22</v>
      </c>
    </row>
    <row r="403" spans="1:15" x14ac:dyDescent="0.3">
      <c r="A403">
        <v>402</v>
      </c>
      <c r="B403" s="1">
        <v>40561</v>
      </c>
      <c r="C403">
        <f>YEAR(dataset_1[[#This Row],[Date Day]])</f>
        <v>2011</v>
      </c>
      <c r="D403" t="str">
        <f>TEXT(dataset_1[[#This Row],[Date Day]],"MMM")</f>
        <v>Jan</v>
      </c>
      <c r="E403" t="str">
        <f t="shared" si="12"/>
        <v>Q1</v>
      </c>
      <c r="F403">
        <v>1</v>
      </c>
      <c r="G403" s="2">
        <v>0</v>
      </c>
      <c r="H403" s="2">
        <v>1</v>
      </c>
      <c r="I403">
        <v>17</v>
      </c>
      <c r="J403" t="b">
        <v>0</v>
      </c>
      <c r="K403">
        <v>2</v>
      </c>
      <c r="L403" t="str">
        <f t="shared" si="13"/>
        <v>Weekday</v>
      </c>
      <c r="M403" t="str" cm="1">
        <f t="array" ref="M403">_xlfn.IFS(I403&lt;6,"Night", I403&lt;12,"Morning", I403&lt;18,"Afternoon", TRUE,"Evening")</f>
        <v>Afternoon</v>
      </c>
      <c r="N403">
        <v>2</v>
      </c>
      <c r="O403">
        <v>0.22</v>
      </c>
    </row>
    <row r="404" spans="1:15" x14ac:dyDescent="0.3">
      <c r="A404">
        <v>403</v>
      </c>
      <c r="B404" s="1">
        <v>40561</v>
      </c>
      <c r="C404">
        <f>YEAR(dataset_1[[#This Row],[Date Day]])</f>
        <v>2011</v>
      </c>
      <c r="D404" t="str">
        <f>TEXT(dataset_1[[#This Row],[Date Day]],"MMM")</f>
        <v>Jan</v>
      </c>
      <c r="E404" t="str">
        <f t="shared" si="12"/>
        <v>Q1</v>
      </c>
      <c r="F404">
        <v>1</v>
      </c>
      <c r="G404" s="2">
        <v>0</v>
      </c>
      <c r="H404" s="2">
        <v>1</v>
      </c>
      <c r="I404">
        <v>18</v>
      </c>
      <c r="J404" t="b">
        <v>0</v>
      </c>
      <c r="K404">
        <v>2</v>
      </c>
      <c r="L404" t="str">
        <f t="shared" si="13"/>
        <v>Weekday</v>
      </c>
      <c r="M404" t="str" cm="1">
        <f t="array" ref="M404">_xlfn.IFS(I404&lt;6,"Night", I404&lt;12,"Morning", I404&lt;18,"Afternoon", TRUE,"Evening")</f>
        <v>Evening</v>
      </c>
      <c r="N404">
        <v>2</v>
      </c>
      <c r="O404">
        <v>0.22</v>
      </c>
    </row>
    <row r="405" spans="1:15" x14ac:dyDescent="0.3">
      <c r="A405">
        <v>404</v>
      </c>
      <c r="B405" s="1">
        <v>40561</v>
      </c>
      <c r="C405">
        <f>YEAR(dataset_1[[#This Row],[Date Day]])</f>
        <v>2011</v>
      </c>
      <c r="D405" t="str">
        <f>TEXT(dataset_1[[#This Row],[Date Day]],"MMM")</f>
        <v>Jan</v>
      </c>
      <c r="E405" t="str">
        <f t="shared" si="12"/>
        <v>Q1</v>
      </c>
      <c r="F405">
        <v>1</v>
      </c>
      <c r="G405" s="2">
        <v>0</v>
      </c>
      <c r="H405" s="2">
        <v>1</v>
      </c>
      <c r="I405">
        <v>19</v>
      </c>
      <c r="J405" t="b">
        <v>0</v>
      </c>
      <c r="K405">
        <v>2</v>
      </c>
      <c r="L405" t="str">
        <f t="shared" si="13"/>
        <v>Weekday</v>
      </c>
      <c r="M405" t="str" cm="1">
        <f t="array" ref="M405">_xlfn.IFS(I405&lt;6,"Night", I405&lt;12,"Morning", I405&lt;18,"Afternoon", TRUE,"Evening")</f>
        <v>Evening</v>
      </c>
      <c r="N405">
        <v>2</v>
      </c>
      <c r="O405">
        <v>0.22</v>
      </c>
    </row>
    <row r="406" spans="1:15" x14ac:dyDescent="0.3">
      <c r="A406">
        <v>405</v>
      </c>
      <c r="B406" s="1">
        <v>40561</v>
      </c>
      <c r="C406">
        <f>YEAR(dataset_1[[#This Row],[Date Day]])</f>
        <v>2011</v>
      </c>
      <c r="D406" t="str">
        <f>TEXT(dataset_1[[#This Row],[Date Day]],"MMM")</f>
        <v>Jan</v>
      </c>
      <c r="E406" t="str">
        <f t="shared" si="12"/>
        <v>Q1</v>
      </c>
      <c r="F406">
        <v>1</v>
      </c>
      <c r="G406" s="2">
        <v>0</v>
      </c>
      <c r="H406" s="2">
        <v>1</v>
      </c>
      <c r="I406">
        <v>20</v>
      </c>
      <c r="J406" t="b">
        <v>0</v>
      </c>
      <c r="K406">
        <v>2</v>
      </c>
      <c r="L406" t="str">
        <f t="shared" si="13"/>
        <v>Weekday</v>
      </c>
      <c r="M406" t="str" cm="1">
        <f t="array" ref="M406">_xlfn.IFS(I406&lt;6,"Night", I406&lt;12,"Morning", I406&lt;18,"Afternoon", TRUE,"Evening")</f>
        <v>Evening</v>
      </c>
      <c r="N406">
        <v>2</v>
      </c>
      <c r="O406">
        <v>0.22</v>
      </c>
    </row>
    <row r="407" spans="1:15" x14ac:dyDescent="0.3">
      <c r="A407">
        <v>406</v>
      </c>
      <c r="B407" s="1">
        <v>40561</v>
      </c>
      <c r="C407">
        <f>YEAR(dataset_1[[#This Row],[Date Day]])</f>
        <v>2011</v>
      </c>
      <c r="D407" t="str">
        <f>TEXT(dataset_1[[#This Row],[Date Day]],"MMM")</f>
        <v>Jan</v>
      </c>
      <c r="E407" t="str">
        <f t="shared" si="12"/>
        <v>Q1</v>
      </c>
      <c r="F407">
        <v>1</v>
      </c>
      <c r="G407" s="2">
        <v>0</v>
      </c>
      <c r="H407" s="2">
        <v>1</v>
      </c>
      <c r="I407">
        <v>21</v>
      </c>
      <c r="J407" t="b">
        <v>0</v>
      </c>
      <c r="K407">
        <v>2</v>
      </c>
      <c r="L407" t="str">
        <f t="shared" si="13"/>
        <v>Weekday</v>
      </c>
      <c r="M407" t="str" cm="1">
        <f t="array" ref="M407">_xlfn.IFS(I407&lt;6,"Night", I407&lt;12,"Morning", I407&lt;18,"Afternoon", TRUE,"Evening")</f>
        <v>Evening</v>
      </c>
      <c r="N407">
        <v>2</v>
      </c>
      <c r="O407">
        <v>0.22</v>
      </c>
    </row>
    <row r="408" spans="1:15" x14ac:dyDescent="0.3">
      <c r="A408">
        <v>407</v>
      </c>
      <c r="B408" s="1">
        <v>40561</v>
      </c>
      <c r="C408">
        <f>YEAR(dataset_1[[#This Row],[Date Day]])</f>
        <v>2011</v>
      </c>
      <c r="D408" t="str">
        <f>TEXT(dataset_1[[#This Row],[Date Day]],"MMM")</f>
        <v>Jan</v>
      </c>
      <c r="E408" t="str">
        <f t="shared" si="12"/>
        <v>Q1</v>
      </c>
      <c r="F408">
        <v>1</v>
      </c>
      <c r="G408" s="2">
        <v>0</v>
      </c>
      <c r="H408" s="2">
        <v>1</v>
      </c>
      <c r="I408">
        <v>22</v>
      </c>
      <c r="J408" t="b">
        <v>0</v>
      </c>
      <c r="K408">
        <v>2</v>
      </c>
      <c r="L408" t="str">
        <f t="shared" si="13"/>
        <v>Weekday</v>
      </c>
      <c r="M408" t="str" cm="1">
        <f t="array" ref="M408">_xlfn.IFS(I408&lt;6,"Night", I408&lt;12,"Morning", I408&lt;18,"Afternoon", TRUE,"Evening")</f>
        <v>Evening</v>
      </c>
      <c r="N408">
        <v>2</v>
      </c>
      <c r="O408">
        <v>0.22</v>
      </c>
    </row>
    <row r="409" spans="1:15" x14ac:dyDescent="0.3">
      <c r="A409">
        <v>408</v>
      </c>
      <c r="B409" s="1">
        <v>40561</v>
      </c>
      <c r="C409">
        <f>YEAR(dataset_1[[#This Row],[Date Day]])</f>
        <v>2011</v>
      </c>
      <c r="D409" t="str">
        <f>TEXT(dataset_1[[#This Row],[Date Day]],"MMM")</f>
        <v>Jan</v>
      </c>
      <c r="E409" t="str">
        <f t="shared" si="12"/>
        <v>Q1</v>
      </c>
      <c r="F409">
        <v>1</v>
      </c>
      <c r="G409" s="2">
        <v>0</v>
      </c>
      <c r="H409" s="2">
        <v>1</v>
      </c>
      <c r="I409">
        <v>23</v>
      </c>
      <c r="J409" t="b">
        <v>0</v>
      </c>
      <c r="K409">
        <v>2</v>
      </c>
      <c r="L409" t="str">
        <f t="shared" si="13"/>
        <v>Weekday</v>
      </c>
      <c r="M409" t="str" cm="1">
        <f t="array" ref="M409">_xlfn.IFS(I409&lt;6,"Night", I409&lt;12,"Morning", I409&lt;18,"Afternoon", TRUE,"Evening")</f>
        <v>Evening</v>
      </c>
      <c r="N409">
        <v>2</v>
      </c>
      <c r="O409">
        <v>0.22</v>
      </c>
    </row>
    <row r="410" spans="1:15" x14ac:dyDescent="0.3">
      <c r="A410">
        <v>409</v>
      </c>
      <c r="B410" s="1">
        <v>40562</v>
      </c>
      <c r="C410">
        <f>YEAR(dataset_1[[#This Row],[Date Day]])</f>
        <v>2011</v>
      </c>
      <c r="D410" t="str">
        <f>TEXT(dataset_1[[#This Row],[Date Day]],"MMM")</f>
        <v>Jan</v>
      </c>
      <c r="E410" t="str">
        <f t="shared" si="12"/>
        <v>Q1</v>
      </c>
      <c r="F410">
        <v>1</v>
      </c>
      <c r="G410" s="2">
        <v>0</v>
      </c>
      <c r="H410" s="2">
        <v>1</v>
      </c>
      <c r="I410">
        <v>0</v>
      </c>
      <c r="J410" t="b">
        <v>0</v>
      </c>
      <c r="K410">
        <v>3</v>
      </c>
      <c r="L410" t="str">
        <f t="shared" si="13"/>
        <v>Weekday</v>
      </c>
      <c r="M410" t="str" cm="1">
        <f t="array" ref="M410">_xlfn.IFS(I410&lt;6,"Night", I410&lt;12,"Morning", I410&lt;18,"Afternoon", TRUE,"Evening")</f>
        <v>Night</v>
      </c>
      <c r="N410">
        <v>2</v>
      </c>
      <c r="O410">
        <v>0.22</v>
      </c>
    </row>
    <row r="411" spans="1:15" x14ac:dyDescent="0.3">
      <c r="A411">
        <v>410</v>
      </c>
      <c r="B411" s="1">
        <v>40562</v>
      </c>
      <c r="C411">
        <f>YEAR(dataset_1[[#This Row],[Date Day]])</f>
        <v>2011</v>
      </c>
      <c r="D411" t="str">
        <f>TEXT(dataset_1[[#This Row],[Date Day]],"MMM")</f>
        <v>Jan</v>
      </c>
      <c r="E411" t="str">
        <f t="shared" si="12"/>
        <v>Q1</v>
      </c>
      <c r="F411">
        <v>1</v>
      </c>
      <c r="G411" s="2">
        <v>0</v>
      </c>
      <c r="H411" s="2">
        <v>1</v>
      </c>
      <c r="I411">
        <v>1</v>
      </c>
      <c r="J411" t="b">
        <v>0</v>
      </c>
      <c r="K411">
        <v>3</v>
      </c>
      <c r="L411" t="str">
        <f t="shared" si="13"/>
        <v>Weekday</v>
      </c>
      <c r="M411" t="str" cm="1">
        <f t="array" ref="M411">_xlfn.IFS(I411&lt;6,"Night", I411&lt;12,"Morning", I411&lt;18,"Afternoon", TRUE,"Evening")</f>
        <v>Night</v>
      </c>
      <c r="N411">
        <v>3</v>
      </c>
      <c r="O411">
        <v>0.22</v>
      </c>
    </row>
    <row r="412" spans="1:15" x14ac:dyDescent="0.3">
      <c r="A412">
        <v>411</v>
      </c>
      <c r="B412" s="1">
        <v>40562</v>
      </c>
      <c r="C412">
        <f>YEAR(dataset_1[[#This Row],[Date Day]])</f>
        <v>2011</v>
      </c>
      <c r="D412" t="str">
        <f>TEXT(dataset_1[[#This Row],[Date Day]],"MMM")</f>
        <v>Jan</v>
      </c>
      <c r="E412" t="str">
        <f t="shared" si="12"/>
        <v>Q1</v>
      </c>
      <c r="F412">
        <v>1</v>
      </c>
      <c r="G412" s="2">
        <v>0</v>
      </c>
      <c r="H412" s="2">
        <v>1</v>
      </c>
      <c r="I412">
        <v>2</v>
      </c>
      <c r="J412" t="b">
        <v>0</v>
      </c>
      <c r="K412">
        <v>3</v>
      </c>
      <c r="L412" t="str">
        <f t="shared" si="13"/>
        <v>Weekday</v>
      </c>
      <c r="M412" t="str" cm="1">
        <f t="array" ref="M412">_xlfn.IFS(I412&lt;6,"Night", I412&lt;12,"Morning", I412&lt;18,"Afternoon", TRUE,"Evening")</f>
        <v>Night</v>
      </c>
      <c r="N412">
        <v>3</v>
      </c>
      <c r="O412">
        <v>0.22</v>
      </c>
    </row>
    <row r="413" spans="1:15" x14ac:dyDescent="0.3">
      <c r="A413">
        <v>412</v>
      </c>
      <c r="B413" s="1">
        <v>40562</v>
      </c>
      <c r="C413">
        <f>YEAR(dataset_1[[#This Row],[Date Day]])</f>
        <v>2011</v>
      </c>
      <c r="D413" t="str">
        <f>TEXT(dataset_1[[#This Row],[Date Day]],"MMM")</f>
        <v>Jan</v>
      </c>
      <c r="E413" t="str">
        <f t="shared" si="12"/>
        <v>Q1</v>
      </c>
      <c r="F413">
        <v>1</v>
      </c>
      <c r="G413" s="2">
        <v>0</v>
      </c>
      <c r="H413" s="2">
        <v>1</v>
      </c>
      <c r="I413">
        <v>4</v>
      </c>
      <c r="J413" t="b">
        <v>0</v>
      </c>
      <c r="K413">
        <v>3</v>
      </c>
      <c r="L413" t="str">
        <f t="shared" si="13"/>
        <v>Weekday</v>
      </c>
      <c r="M413" t="str" cm="1">
        <f t="array" ref="M413">_xlfn.IFS(I413&lt;6,"Night", I413&lt;12,"Morning", I413&lt;18,"Afternoon", TRUE,"Evening")</f>
        <v>Night</v>
      </c>
      <c r="N413">
        <v>3</v>
      </c>
      <c r="O413">
        <v>0.22</v>
      </c>
    </row>
    <row r="414" spans="1:15" x14ac:dyDescent="0.3">
      <c r="A414">
        <v>413</v>
      </c>
      <c r="B414" s="1">
        <v>40562</v>
      </c>
      <c r="C414">
        <f>YEAR(dataset_1[[#This Row],[Date Day]])</f>
        <v>2011</v>
      </c>
      <c r="D414" t="str">
        <f>TEXT(dataset_1[[#This Row],[Date Day]],"MMM")</f>
        <v>Jan</v>
      </c>
      <c r="E414" t="str">
        <f t="shared" si="12"/>
        <v>Q1</v>
      </c>
      <c r="F414">
        <v>1</v>
      </c>
      <c r="G414" s="2">
        <v>0</v>
      </c>
      <c r="H414" s="2">
        <v>1</v>
      </c>
      <c r="I414">
        <v>5</v>
      </c>
      <c r="J414" t="b">
        <v>0</v>
      </c>
      <c r="K414">
        <v>3</v>
      </c>
      <c r="L414" t="str">
        <f t="shared" si="13"/>
        <v>Weekday</v>
      </c>
      <c r="M414" t="str" cm="1">
        <f t="array" ref="M414">_xlfn.IFS(I414&lt;6,"Night", I414&lt;12,"Morning", I414&lt;18,"Afternoon", TRUE,"Evening")</f>
        <v>Night</v>
      </c>
      <c r="N414">
        <v>2</v>
      </c>
      <c r="O414">
        <v>0.22</v>
      </c>
    </row>
    <row r="415" spans="1:15" x14ac:dyDescent="0.3">
      <c r="A415">
        <v>414</v>
      </c>
      <c r="B415" s="1">
        <v>40562</v>
      </c>
      <c r="C415">
        <f>YEAR(dataset_1[[#This Row],[Date Day]])</f>
        <v>2011</v>
      </c>
      <c r="D415" t="str">
        <f>TEXT(dataset_1[[#This Row],[Date Day]],"MMM")</f>
        <v>Jan</v>
      </c>
      <c r="E415" t="str">
        <f t="shared" si="12"/>
        <v>Q1</v>
      </c>
      <c r="F415">
        <v>1</v>
      </c>
      <c r="G415" s="2">
        <v>0</v>
      </c>
      <c r="H415" s="2">
        <v>1</v>
      </c>
      <c r="I415">
        <v>6</v>
      </c>
      <c r="J415" t="b">
        <v>0</v>
      </c>
      <c r="K415">
        <v>3</v>
      </c>
      <c r="L415" t="str">
        <f t="shared" si="13"/>
        <v>Weekday</v>
      </c>
      <c r="M415" t="str" cm="1">
        <f t="array" ref="M415">_xlfn.IFS(I415&lt;6,"Night", I415&lt;12,"Morning", I415&lt;18,"Afternoon", TRUE,"Evening")</f>
        <v>Morning</v>
      </c>
      <c r="N415">
        <v>2</v>
      </c>
      <c r="O415">
        <v>0.22</v>
      </c>
    </row>
    <row r="416" spans="1:15" x14ac:dyDescent="0.3">
      <c r="A416">
        <v>415</v>
      </c>
      <c r="B416" s="1">
        <v>40562</v>
      </c>
      <c r="C416">
        <f>YEAR(dataset_1[[#This Row],[Date Day]])</f>
        <v>2011</v>
      </c>
      <c r="D416" t="str">
        <f>TEXT(dataset_1[[#This Row],[Date Day]],"MMM")</f>
        <v>Jan</v>
      </c>
      <c r="E416" t="str">
        <f t="shared" si="12"/>
        <v>Q1</v>
      </c>
      <c r="F416">
        <v>1</v>
      </c>
      <c r="G416" s="2">
        <v>0</v>
      </c>
      <c r="H416" s="2">
        <v>1</v>
      </c>
      <c r="I416">
        <v>7</v>
      </c>
      <c r="J416" t="b">
        <v>0</v>
      </c>
      <c r="K416">
        <v>3</v>
      </c>
      <c r="L416" t="str">
        <f t="shared" si="13"/>
        <v>Weekday</v>
      </c>
      <c r="M416" t="str" cm="1">
        <f t="array" ref="M416">_xlfn.IFS(I416&lt;6,"Night", I416&lt;12,"Morning", I416&lt;18,"Afternoon", TRUE,"Evening")</f>
        <v>Morning</v>
      </c>
      <c r="N416">
        <v>2</v>
      </c>
      <c r="O416">
        <v>0.24</v>
      </c>
    </row>
    <row r="417" spans="1:15" x14ac:dyDescent="0.3">
      <c r="A417">
        <v>416</v>
      </c>
      <c r="B417" s="1">
        <v>40562</v>
      </c>
      <c r="C417">
        <f>YEAR(dataset_1[[#This Row],[Date Day]])</f>
        <v>2011</v>
      </c>
      <c r="D417" t="str">
        <f>TEXT(dataset_1[[#This Row],[Date Day]],"MMM")</f>
        <v>Jan</v>
      </c>
      <c r="E417" t="str">
        <f t="shared" si="12"/>
        <v>Q1</v>
      </c>
      <c r="F417">
        <v>1</v>
      </c>
      <c r="G417" s="2">
        <v>0</v>
      </c>
      <c r="H417" s="2">
        <v>1</v>
      </c>
      <c r="I417">
        <v>8</v>
      </c>
      <c r="J417" t="b">
        <v>0</v>
      </c>
      <c r="K417">
        <v>3</v>
      </c>
      <c r="L417" t="str">
        <f t="shared" si="13"/>
        <v>Weekday</v>
      </c>
      <c r="M417" t="str" cm="1">
        <f t="array" ref="M417">_xlfn.IFS(I417&lt;6,"Night", I417&lt;12,"Morning", I417&lt;18,"Afternoon", TRUE,"Evening")</f>
        <v>Morning</v>
      </c>
      <c r="N417">
        <v>2</v>
      </c>
      <c r="O417">
        <v>0.24</v>
      </c>
    </row>
    <row r="418" spans="1:15" x14ac:dyDescent="0.3">
      <c r="A418">
        <v>417</v>
      </c>
      <c r="B418" s="1">
        <v>40562</v>
      </c>
      <c r="C418">
        <f>YEAR(dataset_1[[#This Row],[Date Day]])</f>
        <v>2011</v>
      </c>
      <c r="D418" t="str">
        <f>TEXT(dataset_1[[#This Row],[Date Day]],"MMM")</f>
        <v>Jan</v>
      </c>
      <c r="E418" t="str">
        <f t="shared" si="12"/>
        <v>Q1</v>
      </c>
      <c r="F418">
        <v>1</v>
      </c>
      <c r="G418" s="2">
        <v>0</v>
      </c>
      <c r="H418" s="2">
        <v>1</v>
      </c>
      <c r="I418">
        <v>9</v>
      </c>
      <c r="J418" t="b">
        <v>0</v>
      </c>
      <c r="K418">
        <v>3</v>
      </c>
      <c r="L418" t="str">
        <f t="shared" si="13"/>
        <v>Weekday</v>
      </c>
      <c r="M418" t="str" cm="1">
        <f t="array" ref="M418">_xlfn.IFS(I418&lt;6,"Night", I418&lt;12,"Morning", I418&lt;18,"Afternoon", TRUE,"Evening")</f>
        <v>Morning</v>
      </c>
      <c r="N418">
        <v>2</v>
      </c>
      <c r="O418">
        <v>0.24</v>
      </c>
    </row>
    <row r="419" spans="1:15" x14ac:dyDescent="0.3">
      <c r="A419">
        <v>418</v>
      </c>
      <c r="B419" s="1">
        <v>40562</v>
      </c>
      <c r="C419">
        <f>YEAR(dataset_1[[#This Row],[Date Day]])</f>
        <v>2011</v>
      </c>
      <c r="D419" t="str">
        <f>TEXT(dataset_1[[#This Row],[Date Day]],"MMM")</f>
        <v>Jan</v>
      </c>
      <c r="E419" t="str">
        <f t="shared" si="12"/>
        <v>Q1</v>
      </c>
      <c r="F419">
        <v>1</v>
      </c>
      <c r="G419" s="2">
        <v>0</v>
      </c>
      <c r="H419" s="2">
        <v>1</v>
      </c>
      <c r="I419">
        <v>10</v>
      </c>
      <c r="J419" t="b">
        <v>0</v>
      </c>
      <c r="K419">
        <v>3</v>
      </c>
      <c r="L419" t="str">
        <f t="shared" si="13"/>
        <v>Weekday</v>
      </c>
      <c r="M419" t="str" cm="1">
        <f t="array" ref="M419">_xlfn.IFS(I419&lt;6,"Night", I419&lt;12,"Morning", I419&lt;18,"Afternoon", TRUE,"Evening")</f>
        <v>Morning</v>
      </c>
      <c r="N419">
        <v>2</v>
      </c>
      <c r="O419">
        <v>0.26</v>
      </c>
    </row>
    <row r="420" spans="1:15" x14ac:dyDescent="0.3">
      <c r="A420">
        <v>419</v>
      </c>
      <c r="B420" s="1">
        <v>40562</v>
      </c>
      <c r="C420">
        <f>YEAR(dataset_1[[#This Row],[Date Day]])</f>
        <v>2011</v>
      </c>
      <c r="D420" t="str">
        <f>TEXT(dataset_1[[#This Row],[Date Day]],"MMM")</f>
        <v>Jan</v>
      </c>
      <c r="E420" t="str">
        <f t="shared" si="12"/>
        <v>Q1</v>
      </c>
      <c r="F420">
        <v>1</v>
      </c>
      <c r="G420" s="2">
        <v>0</v>
      </c>
      <c r="H420" s="2">
        <v>1</v>
      </c>
      <c r="I420">
        <v>11</v>
      </c>
      <c r="J420" t="b">
        <v>0</v>
      </c>
      <c r="K420">
        <v>3</v>
      </c>
      <c r="L420" t="str">
        <f t="shared" si="13"/>
        <v>Weekday</v>
      </c>
      <c r="M420" t="str" cm="1">
        <f t="array" ref="M420">_xlfn.IFS(I420&lt;6,"Night", I420&lt;12,"Morning", I420&lt;18,"Afternoon", TRUE,"Evening")</f>
        <v>Morning</v>
      </c>
      <c r="N420">
        <v>2</v>
      </c>
      <c r="O420">
        <v>0.28000000000000003</v>
      </c>
    </row>
    <row r="421" spans="1:15" x14ac:dyDescent="0.3">
      <c r="A421">
        <v>420</v>
      </c>
      <c r="B421" s="1">
        <v>40562</v>
      </c>
      <c r="C421">
        <f>YEAR(dataset_1[[#This Row],[Date Day]])</f>
        <v>2011</v>
      </c>
      <c r="D421" t="str">
        <f>TEXT(dataset_1[[#This Row],[Date Day]],"MMM")</f>
        <v>Jan</v>
      </c>
      <c r="E421" t="str">
        <f t="shared" si="12"/>
        <v>Q1</v>
      </c>
      <c r="F421">
        <v>1</v>
      </c>
      <c r="G421" s="2">
        <v>0</v>
      </c>
      <c r="H421" s="2">
        <v>1</v>
      </c>
      <c r="I421">
        <v>12</v>
      </c>
      <c r="J421" t="b">
        <v>0</v>
      </c>
      <c r="K421">
        <v>3</v>
      </c>
      <c r="L421" t="str">
        <f t="shared" si="13"/>
        <v>Weekday</v>
      </c>
      <c r="M421" t="str" cm="1">
        <f t="array" ref="M421">_xlfn.IFS(I421&lt;6,"Night", I421&lt;12,"Morning", I421&lt;18,"Afternoon", TRUE,"Evening")</f>
        <v>Afternoon</v>
      </c>
      <c r="N421">
        <v>2</v>
      </c>
      <c r="O421">
        <v>0.3</v>
      </c>
    </row>
    <row r="422" spans="1:15" x14ac:dyDescent="0.3">
      <c r="A422">
        <v>421</v>
      </c>
      <c r="B422" s="1">
        <v>40562</v>
      </c>
      <c r="C422">
        <f>YEAR(dataset_1[[#This Row],[Date Day]])</f>
        <v>2011</v>
      </c>
      <c r="D422" t="str">
        <f>TEXT(dataset_1[[#This Row],[Date Day]],"MMM")</f>
        <v>Jan</v>
      </c>
      <c r="E422" t="str">
        <f t="shared" si="12"/>
        <v>Q1</v>
      </c>
      <c r="F422">
        <v>1</v>
      </c>
      <c r="G422" s="2">
        <v>0</v>
      </c>
      <c r="H422" s="2">
        <v>1</v>
      </c>
      <c r="I422">
        <v>13</v>
      </c>
      <c r="J422" t="b">
        <v>0</v>
      </c>
      <c r="K422">
        <v>3</v>
      </c>
      <c r="L422" t="str">
        <f t="shared" si="13"/>
        <v>Weekday</v>
      </c>
      <c r="M422" t="str" cm="1">
        <f t="array" ref="M422">_xlfn.IFS(I422&lt;6,"Night", I422&lt;12,"Morning", I422&lt;18,"Afternoon", TRUE,"Evening")</f>
        <v>Afternoon</v>
      </c>
      <c r="N422">
        <v>1</v>
      </c>
      <c r="O422">
        <v>0.4</v>
      </c>
    </row>
    <row r="423" spans="1:15" x14ac:dyDescent="0.3">
      <c r="A423">
        <v>422</v>
      </c>
      <c r="B423" s="1">
        <v>40562</v>
      </c>
      <c r="C423">
        <f>YEAR(dataset_1[[#This Row],[Date Day]])</f>
        <v>2011</v>
      </c>
      <c r="D423" t="str">
        <f>TEXT(dataset_1[[#This Row],[Date Day]],"MMM")</f>
        <v>Jan</v>
      </c>
      <c r="E423" t="str">
        <f t="shared" si="12"/>
        <v>Q1</v>
      </c>
      <c r="F423">
        <v>1</v>
      </c>
      <c r="G423" s="2">
        <v>0</v>
      </c>
      <c r="H423" s="2">
        <v>1</v>
      </c>
      <c r="I423">
        <v>14</v>
      </c>
      <c r="J423" t="b">
        <v>0</v>
      </c>
      <c r="K423">
        <v>3</v>
      </c>
      <c r="L423" t="str">
        <f t="shared" si="13"/>
        <v>Weekday</v>
      </c>
      <c r="M423" t="str" cm="1">
        <f t="array" ref="M423">_xlfn.IFS(I423&lt;6,"Night", I423&lt;12,"Morning", I423&lt;18,"Afternoon", TRUE,"Evening")</f>
        <v>Afternoon</v>
      </c>
      <c r="N423">
        <v>1</v>
      </c>
      <c r="O423">
        <v>0.4</v>
      </c>
    </row>
    <row r="424" spans="1:15" x14ac:dyDescent="0.3">
      <c r="A424">
        <v>423</v>
      </c>
      <c r="B424" s="1">
        <v>40562</v>
      </c>
      <c r="C424">
        <f>YEAR(dataset_1[[#This Row],[Date Day]])</f>
        <v>2011</v>
      </c>
      <c r="D424" t="str">
        <f>TEXT(dataset_1[[#This Row],[Date Day]],"MMM")</f>
        <v>Jan</v>
      </c>
      <c r="E424" t="str">
        <f t="shared" si="12"/>
        <v>Q1</v>
      </c>
      <c r="F424">
        <v>1</v>
      </c>
      <c r="G424" s="2">
        <v>0</v>
      </c>
      <c r="H424" s="2">
        <v>1</v>
      </c>
      <c r="I424">
        <v>15</v>
      </c>
      <c r="J424" t="b">
        <v>0</v>
      </c>
      <c r="K424">
        <v>3</v>
      </c>
      <c r="L424" t="str">
        <f t="shared" si="13"/>
        <v>Weekday</v>
      </c>
      <c r="M424" t="str" cm="1">
        <f t="array" ref="M424">_xlfn.IFS(I424&lt;6,"Night", I424&lt;12,"Morning", I424&lt;18,"Afternoon", TRUE,"Evening")</f>
        <v>Afternoon</v>
      </c>
      <c r="N424">
        <v>1</v>
      </c>
      <c r="O424">
        <v>0.4</v>
      </c>
    </row>
    <row r="425" spans="1:15" x14ac:dyDescent="0.3">
      <c r="A425">
        <v>424</v>
      </c>
      <c r="B425" s="1">
        <v>40562</v>
      </c>
      <c r="C425">
        <f>YEAR(dataset_1[[#This Row],[Date Day]])</f>
        <v>2011</v>
      </c>
      <c r="D425" t="str">
        <f>TEXT(dataset_1[[#This Row],[Date Day]],"MMM")</f>
        <v>Jan</v>
      </c>
      <c r="E425" t="str">
        <f t="shared" si="12"/>
        <v>Q1</v>
      </c>
      <c r="F425">
        <v>1</v>
      </c>
      <c r="G425" s="2">
        <v>0</v>
      </c>
      <c r="H425" s="2">
        <v>1</v>
      </c>
      <c r="I425">
        <v>16</v>
      </c>
      <c r="J425" t="b">
        <v>0</v>
      </c>
      <c r="K425">
        <v>3</v>
      </c>
      <c r="L425" t="str">
        <f t="shared" si="13"/>
        <v>Weekday</v>
      </c>
      <c r="M425" t="str" cm="1">
        <f t="array" ref="M425">_xlfn.IFS(I425&lt;6,"Night", I425&lt;12,"Morning", I425&lt;18,"Afternoon", TRUE,"Evening")</f>
        <v>Afternoon</v>
      </c>
      <c r="N425">
        <v>1</v>
      </c>
      <c r="O425">
        <v>0.38</v>
      </c>
    </row>
    <row r="426" spans="1:15" x14ac:dyDescent="0.3">
      <c r="A426">
        <v>425</v>
      </c>
      <c r="B426" s="1">
        <v>40562</v>
      </c>
      <c r="C426">
        <f>YEAR(dataset_1[[#This Row],[Date Day]])</f>
        <v>2011</v>
      </c>
      <c r="D426" t="str">
        <f>TEXT(dataset_1[[#This Row],[Date Day]],"MMM")</f>
        <v>Jan</v>
      </c>
      <c r="E426" t="str">
        <f t="shared" si="12"/>
        <v>Q1</v>
      </c>
      <c r="F426">
        <v>1</v>
      </c>
      <c r="G426" s="2">
        <v>0</v>
      </c>
      <c r="H426" s="2">
        <v>1</v>
      </c>
      <c r="I426">
        <v>17</v>
      </c>
      <c r="J426" t="b">
        <v>0</v>
      </c>
      <c r="K426">
        <v>3</v>
      </c>
      <c r="L426" t="str">
        <f t="shared" si="13"/>
        <v>Weekday</v>
      </c>
      <c r="M426" t="str" cm="1">
        <f t="array" ref="M426">_xlfn.IFS(I426&lt;6,"Night", I426&lt;12,"Morning", I426&lt;18,"Afternoon", TRUE,"Evening")</f>
        <v>Afternoon</v>
      </c>
      <c r="N426">
        <v>1</v>
      </c>
      <c r="O426">
        <v>0.36</v>
      </c>
    </row>
    <row r="427" spans="1:15" x14ac:dyDescent="0.3">
      <c r="A427">
        <v>426</v>
      </c>
      <c r="B427" s="1">
        <v>40562</v>
      </c>
      <c r="C427">
        <f>YEAR(dataset_1[[#This Row],[Date Day]])</f>
        <v>2011</v>
      </c>
      <c r="D427" t="str">
        <f>TEXT(dataset_1[[#This Row],[Date Day]],"MMM")</f>
        <v>Jan</v>
      </c>
      <c r="E427" t="str">
        <f t="shared" si="12"/>
        <v>Q1</v>
      </c>
      <c r="F427">
        <v>1</v>
      </c>
      <c r="G427" s="2">
        <v>0</v>
      </c>
      <c r="H427" s="2">
        <v>1</v>
      </c>
      <c r="I427">
        <v>18</v>
      </c>
      <c r="J427" t="b">
        <v>0</v>
      </c>
      <c r="K427">
        <v>3</v>
      </c>
      <c r="L427" t="str">
        <f t="shared" si="13"/>
        <v>Weekday</v>
      </c>
      <c r="M427" t="str" cm="1">
        <f t="array" ref="M427">_xlfn.IFS(I427&lt;6,"Night", I427&lt;12,"Morning", I427&lt;18,"Afternoon", TRUE,"Evening")</f>
        <v>Evening</v>
      </c>
      <c r="N427">
        <v>1</v>
      </c>
      <c r="O427">
        <v>0.34</v>
      </c>
    </row>
    <row r="428" spans="1:15" x14ac:dyDescent="0.3">
      <c r="A428">
        <v>427</v>
      </c>
      <c r="B428" s="1">
        <v>40562</v>
      </c>
      <c r="C428">
        <f>YEAR(dataset_1[[#This Row],[Date Day]])</f>
        <v>2011</v>
      </c>
      <c r="D428" t="str">
        <f>TEXT(dataset_1[[#This Row],[Date Day]],"MMM")</f>
        <v>Jan</v>
      </c>
      <c r="E428" t="str">
        <f t="shared" si="12"/>
        <v>Q1</v>
      </c>
      <c r="F428">
        <v>1</v>
      </c>
      <c r="G428" s="2">
        <v>0</v>
      </c>
      <c r="H428" s="2">
        <v>1</v>
      </c>
      <c r="I428">
        <v>19</v>
      </c>
      <c r="J428" t="b">
        <v>0</v>
      </c>
      <c r="K428">
        <v>3</v>
      </c>
      <c r="L428" t="str">
        <f t="shared" si="13"/>
        <v>Weekday</v>
      </c>
      <c r="M428" t="str" cm="1">
        <f t="array" ref="M428">_xlfn.IFS(I428&lt;6,"Night", I428&lt;12,"Morning", I428&lt;18,"Afternoon", TRUE,"Evening")</f>
        <v>Evening</v>
      </c>
      <c r="N428">
        <v>1</v>
      </c>
      <c r="O428">
        <v>0.32</v>
      </c>
    </row>
    <row r="429" spans="1:15" x14ac:dyDescent="0.3">
      <c r="A429">
        <v>428</v>
      </c>
      <c r="B429" s="1">
        <v>40562</v>
      </c>
      <c r="C429">
        <f>YEAR(dataset_1[[#This Row],[Date Day]])</f>
        <v>2011</v>
      </c>
      <c r="D429" t="str">
        <f>TEXT(dataset_1[[#This Row],[Date Day]],"MMM")</f>
        <v>Jan</v>
      </c>
      <c r="E429" t="str">
        <f t="shared" si="12"/>
        <v>Q1</v>
      </c>
      <c r="F429">
        <v>1</v>
      </c>
      <c r="G429" s="2">
        <v>0</v>
      </c>
      <c r="H429" s="2">
        <v>1</v>
      </c>
      <c r="I429">
        <v>20</v>
      </c>
      <c r="J429" t="b">
        <v>0</v>
      </c>
      <c r="K429">
        <v>3</v>
      </c>
      <c r="L429" t="str">
        <f t="shared" si="13"/>
        <v>Weekday</v>
      </c>
      <c r="M429" t="str" cm="1">
        <f t="array" ref="M429">_xlfn.IFS(I429&lt;6,"Night", I429&lt;12,"Morning", I429&lt;18,"Afternoon", TRUE,"Evening")</f>
        <v>Evening</v>
      </c>
      <c r="N429">
        <v>1</v>
      </c>
      <c r="O429">
        <v>0.32</v>
      </c>
    </row>
    <row r="430" spans="1:15" x14ac:dyDescent="0.3">
      <c r="A430">
        <v>429</v>
      </c>
      <c r="B430" s="1">
        <v>40562</v>
      </c>
      <c r="C430">
        <f>YEAR(dataset_1[[#This Row],[Date Day]])</f>
        <v>2011</v>
      </c>
      <c r="D430" t="str">
        <f>TEXT(dataset_1[[#This Row],[Date Day]],"MMM")</f>
        <v>Jan</v>
      </c>
      <c r="E430" t="str">
        <f t="shared" si="12"/>
        <v>Q1</v>
      </c>
      <c r="F430">
        <v>1</v>
      </c>
      <c r="G430" s="2">
        <v>0</v>
      </c>
      <c r="H430" s="2">
        <v>1</v>
      </c>
      <c r="I430">
        <v>21</v>
      </c>
      <c r="J430" t="b">
        <v>0</v>
      </c>
      <c r="K430">
        <v>3</v>
      </c>
      <c r="L430" t="str">
        <f t="shared" si="13"/>
        <v>Weekday</v>
      </c>
      <c r="M430" t="str" cm="1">
        <f t="array" ref="M430">_xlfn.IFS(I430&lt;6,"Night", I430&lt;12,"Morning", I430&lt;18,"Afternoon", TRUE,"Evening")</f>
        <v>Evening</v>
      </c>
      <c r="N430">
        <v>1</v>
      </c>
      <c r="O430">
        <v>0.32</v>
      </c>
    </row>
    <row r="431" spans="1:15" x14ac:dyDescent="0.3">
      <c r="A431">
        <v>430</v>
      </c>
      <c r="B431" s="1">
        <v>40562</v>
      </c>
      <c r="C431">
        <f>YEAR(dataset_1[[#This Row],[Date Day]])</f>
        <v>2011</v>
      </c>
      <c r="D431" t="str">
        <f>TEXT(dataset_1[[#This Row],[Date Day]],"MMM")</f>
        <v>Jan</v>
      </c>
      <c r="E431" t="str">
        <f t="shared" si="12"/>
        <v>Q1</v>
      </c>
      <c r="F431">
        <v>1</v>
      </c>
      <c r="G431" s="2">
        <v>0</v>
      </c>
      <c r="H431" s="2">
        <v>1</v>
      </c>
      <c r="I431">
        <v>22</v>
      </c>
      <c r="J431" t="b">
        <v>0</v>
      </c>
      <c r="K431">
        <v>3</v>
      </c>
      <c r="L431" t="str">
        <f t="shared" si="13"/>
        <v>Weekday</v>
      </c>
      <c r="M431" t="str" cm="1">
        <f t="array" ref="M431">_xlfn.IFS(I431&lt;6,"Night", I431&lt;12,"Morning", I431&lt;18,"Afternoon", TRUE,"Evening")</f>
        <v>Evening</v>
      </c>
      <c r="N431">
        <v>1</v>
      </c>
      <c r="O431">
        <v>0.3</v>
      </c>
    </row>
    <row r="432" spans="1:15" x14ac:dyDescent="0.3">
      <c r="A432">
        <v>431</v>
      </c>
      <c r="B432" s="1">
        <v>40562</v>
      </c>
      <c r="C432">
        <f>YEAR(dataset_1[[#This Row],[Date Day]])</f>
        <v>2011</v>
      </c>
      <c r="D432" t="str">
        <f>TEXT(dataset_1[[#This Row],[Date Day]],"MMM")</f>
        <v>Jan</v>
      </c>
      <c r="E432" t="str">
        <f t="shared" si="12"/>
        <v>Q1</v>
      </c>
      <c r="F432">
        <v>1</v>
      </c>
      <c r="G432" s="2">
        <v>0</v>
      </c>
      <c r="H432" s="2">
        <v>1</v>
      </c>
      <c r="I432">
        <v>23</v>
      </c>
      <c r="J432" t="b">
        <v>0</v>
      </c>
      <c r="K432">
        <v>3</v>
      </c>
      <c r="L432" t="str">
        <f t="shared" si="13"/>
        <v>Weekday</v>
      </c>
      <c r="M432" t="str" cm="1">
        <f t="array" ref="M432">_xlfn.IFS(I432&lt;6,"Night", I432&lt;12,"Morning", I432&lt;18,"Afternoon", TRUE,"Evening")</f>
        <v>Evening</v>
      </c>
      <c r="N432">
        <v>1</v>
      </c>
      <c r="O432">
        <v>0.3</v>
      </c>
    </row>
    <row r="433" spans="1:15" x14ac:dyDescent="0.3">
      <c r="A433">
        <v>432</v>
      </c>
      <c r="B433" s="1">
        <v>40563</v>
      </c>
      <c r="C433">
        <f>YEAR(dataset_1[[#This Row],[Date Day]])</f>
        <v>2011</v>
      </c>
      <c r="D433" t="str">
        <f>TEXT(dataset_1[[#This Row],[Date Day]],"MMM")</f>
        <v>Jan</v>
      </c>
      <c r="E433" t="str">
        <f t="shared" si="12"/>
        <v>Q1</v>
      </c>
      <c r="F433">
        <v>1</v>
      </c>
      <c r="G433" s="2">
        <v>0</v>
      </c>
      <c r="H433" s="2">
        <v>1</v>
      </c>
      <c r="I433">
        <v>0</v>
      </c>
      <c r="J433" t="b">
        <v>0</v>
      </c>
      <c r="K433">
        <v>4</v>
      </c>
      <c r="L433" t="str">
        <f t="shared" si="13"/>
        <v>Weekday</v>
      </c>
      <c r="M433" t="str" cm="1">
        <f t="array" ref="M433">_xlfn.IFS(I433&lt;6,"Night", I433&lt;12,"Morning", I433&lt;18,"Afternoon", TRUE,"Evening")</f>
        <v>Night</v>
      </c>
      <c r="N433">
        <v>1</v>
      </c>
      <c r="O433">
        <v>0.26</v>
      </c>
    </row>
    <row r="434" spans="1:15" x14ac:dyDescent="0.3">
      <c r="A434">
        <v>433</v>
      </c>
      <c r="B434" s="1">
        <v>40563</v>
      </c>
      <c r="C434">
        <f>YEAR(dataset_1[[#This Row],[Date Day]])</f>
        <v>2011</v>
      </c>
      <c r="D434" t="str">
        <f>TEXT(dataset_1[[#This Row],[Date Day]],"MMM")</f>
        <v>Jan</v>
      </c>
      <c r="E434" t="str">
        <f t="shared" si="12"/>
        <v>Q1</v>
      </c>
      <c r="F434">
        <v>1</v>
      </c>
      <c r="G434" s="2">
        <v>0</v>
      </c>
      <c r="H434" s="2">
        <v>1</v>
      </c>
      <c r="I434">
        <v>1</v>
      </c>
      <c r="J434" t="b">
        <v>0</v>
      </c>
      <c r="K434">
        <v>4</v>
      </c>
      <c r="L434" t="str">
        <f t="shared" si="13"/>
        <v>Weekday</v>
      </c>
      <c r="M434" t="str" cm="1">
        <f t="array" ref="M434">_xlfn.IFS(I434&lt;6,"Night", I434&lt;12,"Morning", I434&lt;18,"Afternoon", TRUE,"Evening")</f>
        <v>Night</v>
      </c>
      <c r="N434">
        <v>1</v>
      </c>
      <c r="O434">
        <v>0.26</v>
      </c>
    </row>
    <row r="435" spans="1:15" x14ac:dyDescent="0.3">
      <c r="A435">
        <v>434</v>
      </c>
      <c r="B435" s="1">
        <v>40563</v>
      </c>
      <c r="C435">
        <f>YEAR(dataset_1[[#This Row],[Date Day]])</f>
        <v>2011</v>
      </c>
      <c r="D435" t="str">
        <f>TEXT(dataset_1[[#This Row],[Date Day]],"MMM")</f>
        <v>Jan</v>
      </c>
      <c r="E435" t="str">
        <f t="shared" si="12"/>
        <v>Q1</v>
      </c>
      <c r="F435">
        <v>1</v>
      </c>
      <c r="G435" s="2">
        <v>0</v>
      </c>
      <c r="H435" s="2">
        <v>1</v>
      </c>
      <c r="I435">
        <v>2</v>
      </c>
      <c r="J435" t="b">
        <v>0</v>
      </c>
      <c r="K435">
        <v>4</v>
      </c>
      <c r="L435" t="str">
        <f t="shared" si="13"/>
        <v>Weekday</v>
      </c>
      <c r="M435" t="str" cm="1">
        <f t="array" ref="M435">_xlfn.IFS(I435&lt;6,"Night", I435&lt;12,"Morning", I435&lt;18,"Afternoon", TRUE,"Evening")</f>
        <v>Night</v>
      </c>
      <c r="N435">
        <v>1</v>
      </c>
      <c r="O435">
        <v>0.26</v>
      </c>
    </row>
    <row r="436" spans="1:15" x14ac:dyDescent="0.3">
      <c r="A436">
        <v>435</v>
      </c>
      <c r="B436" s="1">
        <v>40563</v>
      </c>
      <c r="C436">
        <f>YEAR(dataset_1[[#This Row],[Date Day]])</f>
        <v>2011</v>
      </c>
      <c r="D436" t="str">
        <f>TEXT(dataset_1[[#This Row],[Date Day]],"MMM")</f>
        <v>Jan</v>
      </c>
      <c r="E436" t="str">
        <f t="shared" si="12"/>
        <v>Q1</v>
      </c>
      <c r="F436">
        <v>1</v>
      </c>
      <c r="G436" s="2">
        <v>0</v>
      </c>
      <c r="H436" s="2">
        <v>1</v>
      </c>
      <c r="I436">
        <v>3</v>
      </c>
      <c r="J436" t="b">
        <v>0</v>
      </c>
      <c r="K436">
        <v>4</v>
      </c>
      <c r="L436" t="str">
        <f t="shared" si="13"/>
        <v>Weekday</v>
      </c>
      <c r="M436" t="str" cm="1">
        <f t="array" ref="M436">_xlfn.IFS(I436&lt;6,"Night", I436&lt;12,"Morning", I436&lt;18,"Afternoon", TRUE,"Evening")</f>
        <v>Night</v>
      </c>
      <c r="N436">
        <v>1</v>
      </c>
      <c r="O436">
        <v>0.26</v>
      </c>
    </row>
    <row r="437" spans="1:15" x14ac:dyDescent="0.3">
      <c r="A437">
        <v>436</v>
      </c>
      <c r="B437" s="1">
        <v>40563</v>
      </c>
      <c r="C437">
        <f>YEAR(dataset_1[[#This Row],[Date Day]])</f>
        <v>2011</v>
      </c>
      <c r="D437" t="str">
        <f>TEXT(dataset_1[[#This Row],[Date Day]],"MMM")</f>
        <v>Jan</v>
      </c>
      <c r="E437" t="str">
        <f t="shared" si="12"/>
        <v>Q1</v>
      </c>
      <c r="F437">
        <v>1</v>
      </c>
      <c r="G437" s="2">
        <v>0</v>
      </c>
      <c r="H437" s="2">
        <v>1</v>
      </c>
      <c r="I437">
        <v>4</v>
      </c>
      <c r="J437" t="b">
        <v>0</v>
      </c>
      <c r="K437">
        <v>4</v>
      </c>
      <c r="L437" t="str">
        <f t="shared" si="13"/>
        <v>Weekday</v>
      </c>
      <c r="M437" t="str" cm="1">
        <f t="array" ref="M437">_xlfn.IFS(I437&lt;6,"Night", I437&lt;12,"Morning", I437&lt;18,"Afternoon", TRUE,"Evening")</f>
        <v>Night</v>
      </c>
      <c r="N437">
        <v>1</v>
      </c>
      <c r="O437">
        <v>0.26</v>
      </c>
    </row>
    <row r="438" spans="1:15" x14ac:dyDescent="0.3">
      <c r="A438">
        <v>437</v>
      </c>
      <c r="B438" s="1">
        <v>40563</v>
      </c>
      <c r="C438">
        <f>YEAR(dataset_1[[#This Row],[Date Day]])</f>
        <v>2011</v>
      </c>
      <c r="D438" t="str">
        <f>TEXT(dataset_1[[#This Row],[Date Day]],"MMM")</f>
        <v>Jan</v>
      </c>
      <c r="E438" t="str">
        <f t="shared" si="12"/>
        <v>Q1</v>
      </c>
      <c r="F438">
        <v>1</v>
      </c>
      <c r="G438" s="2">
        <v>0</v>
      </c>
      <c r="H438" s="2">
        <v>1</v>
      </c>
      <c r="I438">
        <v>5</v>
      </c>
      <c r="J438" t="b">
        <v>0</v>
      </c>
      <c r="K438">
        <v>4</v>
      </c>
      <c r="L438" t="str">
        <f t="shared" si="13"/>
        <v>Weekday</v>
      </c>
      <c r="M438" t="str" cm="1">
        <f t="array" ref="M438">_xlfn.IFS(I438&lt;6,"Night", I438&lt;12,"Morning", I438&lt;18,"Afternoon", TRUE,"Evening")</f>
        <v>Night</v>
      </c>
      <c r="N438">
        <v>1</v>
      </c>
      <c r="O438">
        <v>0.24</v>
      </c>
    </row>
    <row r="439" spans="1:15" x14ac:dyDescent="0.3">
      <c r="A439">
        <v>438</v>
      </c>
      <c r="B439" s="1">
        <v>40563</v>
      </c>
      <c r="C439">
        <f>YEAR(dataset_1[[#This Row],[Date Day]])</f>
        <v>2011</v>
      </c>
      <c r="D439" t="str">
        <f>TEXT(dataset_1[[#This Row],[Date Day]],"MMM")</f>
        <v>Jan</v>
      </c>
      <c r="E439" t="str">
        <f t="shared" si="12"/>
        <v>Q1</v>
      </c>
      <c r="F439">
        <v>1</v>
      </c>
      <c r="G439" s="2">
        <v>0</v>
      </c>
      <c r="H439" s="2">
        <v>1</v>
      </c>
      <c r="I439">
        <v>6</v>
      </c>
      <c r="J439" t="b">
        <v>0</v>
      </c>
      <c r="K439">
        <v>4</v>
      </c>
      <c r="L439" t="str">
        <f t="shared" si="13"/>
        <v>Weekday</v>
      </c>
      <c r="M439" t="str" cm="1">
        <f t="array" ref="M439">_xlfn.IFS(I439&lt;6,"Night", I439&lt;12,"Morning", I439&lt;18,"Afternoon", TRUE,"Evening")</f>
        <v>Morning</v>
      </c>
      <c r="N439">
        <v>1</v>
      </c>
      <c r="O439">
        <v>0.22</v>
      </c>
    </row>
    <row r="440" spans="1:15" x14ac:dyDescent="0.3">
      <c r="A440">
        <v>439</v>
      </c>
      <c r="B440" s="1">
        <v>40563</v>
      </c>
      <c r="C440">
        <f>YEAR(dataset_1[[#This Row],[Date Day]])</f>
        <v>2011</v>
      </c>
      <c r="D440" t="str">
        <f>TEXT(dataset_1[[#This Row],[Date Day]],"MMM")</f>
        <v>Jan</v>
      </c>
      <c r="E440" t="str">
        <f t="shared" si="12"/>
        <v>Q1</v>
      </c>
      <c r="F440">
        <v>1</v>
      </c>
      <c r="G440" s="2">
        <v>0</v>
      </c>
      <c r="H440" s="2">
        <v>1</v>
      </c>
      <c r="I440">
        <v>7</v>
      </c>
      <c r="J440" t="b">
        <v>0</v>
      </c>
      <c r="K440">
        <v>4</v>
      </c>
      <c r="L440" t="str">
        <f t="shared" si="13"/>
        <v>Weekday</v>
      </c>
      <c r="M440" t="str" cm="1">
        <f t="array" ref="M440">_xlfn.IFS(I440&lt;6,"Night", I440&lt;12,"Morning", I440&lt;18,"Afternoon", TRUE,"Evening")</f>
        <v>Morning</v>
      </c>
      <c r="N440">
        <v>1</v>
      </c>
      <c r="O440">
        <v>0.22</v>
      </c>
    </row>
    <row r="441" spans="1:15" x14ac:dyDescent="0.3">
      <c r="A441">
        <v>440</v>
      </c>
      <c r="B441" s="1">
        <v>40563</v>
      </c>
      <c r="C441">
        <f>YEAR(dataset_1[[#This Row],[Date Day]])</f>
        <v>2011</v>
      </c>
      <c r="D441" t="str">
        <f>TEXT(dataset_1[[#This Row],[Date Day]],"MMM")</f>
        <v>Jan</v>
      </c>
      <c r="E441" t="str">
        <f t="shared" si="12"/>
        <v>Q1</v>
      </c>
      <c r="F441">
        <v>1</v>
      </c>
      <c r="G441" s="2">
        <v>0</v>
      </c>
      <c r="H441" s="2">
        <v>1</v>
      </c>
      <c r="I441">
        <v>8</v>
      </c>
      <c r="J441" t="b">
        <v>0</v>
      </c>
      <c r="K441">
        <v>4</v>
      </c>
      <c r="L441" t="str">
        <f t="shared" si="13"/>
        <v>Weekday</v>
      </c>
      <c r="M441" t="str" cm="1">
        <f t="array" ref="M441">_xlfn.IFS(I441&lt;6,"Night", I441&lt;12,"Morning", I441&lt;18,"Afternoon", TRUE,"Evening")</f>
        <v>Morning</v>
      </c>
      <c r="N441">
        <v>1</v>
      </c>
      <c r="O441">
        <v>0.22</v>
      </c>
    </row>
    <row r="442" spans="1:15" x14ac:dyDescent="0.3">
      <c r="A442">
        <v>441</v>
      </c>
      <c r="B442" s="1">
        <v>40563</v>
      </c>
      <c r="C442">
        <f>YEAR(dataset_1[[#This Row],[Date Day]])</f>
        <v>2011</v>
      </c>
      <c r="D442" t="str">
        <f>TEXT(dataset_1[[#This Row],[Date Day]],"MMM")</f>
        <v>Jan</v>
      </c>
      <c r="E442" t="str">
        <f t="shared" si="12"/>
        <v>Q1</v>
      </c>
      <c r="F442">
        <v>1</v>
      </c>
      <c r="G442" s="2">
        <v>0</v>
      </c>
      <c r="H442" s="2">
        <v>1</v>
      </c>
      <c r="I442">
        <v>9</v>
      </c>
      <c r="J442" t="b">
        <v>0</v>
      </c>
      <c r="K442">
        <v>4</v>
      </c>
      <c r="L442" t="str">
        <f t="shared" si="13"/>
        <v>Weekday</v>
      </c>
      <c r="M442" t="str" cm="1">
        <f t="array" ref="M442">_xlfn.IFS(I442&lt;6,"Night", I442&lt;12,"Morning", I442&lt;18,"Afternoon", TRUE,"Evening")</f>
        <v>Morning</v>
      </c>
      <c r="N442">
        <v>2</v>
      </c>
      <c r="O442">
        <v>0.24</v>
      </c>
    </row>
    <row r="443" spans="1:15" x14ac:dyDescent="0.3">
      <c r="A443">
        <v>442</v>
      </c>
      <c r="B443" s="1">
        <v>40563</v>
      </c>
      <c r="C443">
        <f>YEAR(dataset_1[[#This Row],[Date Day]])</f>
        <v>2011</v>
      </c>
      <c r="D443" t="str">
        <f>TEXT(dataset_1[[#This Row],[Date Day]],"MMM")</f>
        <v>Jan</v>
      </c>
      <c r="E443" t="str">
        <f t="shared" si="12"/>
        <v>Q1</v>
      </c>
      <c r="F443">
        <v>1</v>
      </c>
      <c r="G443" s="2">
        <v>0</v>
      </c>
      <c r="H443" s="2">
        <v>1</v>
      </c>
      <c r="I443">
        <v>10</v>
      </c>
      <c r="J443" t="b">
        <v>0</v>
      </c>
      <c r="K443">
        <v>4</v>
      </c>
      <c r="L443" t="str">
        <f t="shared" si="13"/>
        <v>Weekday</v>
      </c>
      <c r="M443" t="str" cm="1">
        <f t="array" ref="M443">_xlfn.IFS(I443&lt;6,"Night", I443&lt;12,"Morning", I443&lt;18,"Afternoon", TRUE,"Evening")</f>
        <v>Morning</v>
      </c>
      <c r="N443">
        <v>1</v>
      </c>
      <c r="O443">
        <v>0.26</v>
      </c>
    </row>
    <row r="444" spans="1:15" x14ac:dyDescent="0.3">
      <c r="A444">
        <v>443</v>
      </c>
      <c r="B444" s="1">
        <v>40563</v>
      </c>
      <c r="C444">
        <f>YEAR(dataset_1[[#This Row],[Date Day]])</f>
        <v>2011</v>
      </c>
      <c r="D444" t="str">
        <f>TEXT(dataset_1[[#This Row],[Date Day]],"MMM")</f>
        <v>Jan</v>
      </c>
      <c r="E444" t="str">
        <f t="shared" si="12"/>
        <v>Q1</v>
      </c>
      <c r="F444">
        <v>1</v>
      </c>
      <c r="G444" s="2">
        <v>0</v>
      </c>
      <c r="H444" s="2">
        <v>1</v>
      </c>
      <c r="I444">
        <v>11</v>
      </c>
      <c r="J444" t="b">
        <v>0</v>
      </c>
      <c r="K444">
        <v>4</v>
      </c>
      <c r="L444" t="str">
        <f t="shared" si="13"/>
        <v>Weekday</v>
      </c>
      <c r="M444" t="str" cm="1">
        <f t="array" ref="M444">_xlfn.IFS(I444&lt;6,"Night", I444&lt;12,"Morning", I444&lt;18,"Afternoon", TRUE,"Evening")</f>
        <v>Morning</v>
      </c>
      <c r="N444">
        <v>2</v>
      </c>
      <c r="O444">
        <v>0.28000000000000003</v>
      </c>
    </row>
    <row r="445" spans="1:15" x14ac:dyDescent="0.3">
      <c r="A445">
        <v>444</v>
      </c>
      <c r="B445" s="1">
        <v>40563</v>
      </c>
      <c r="C445">
        <f>YEAR(dataset_1[[#This Row],[Date Day]])</f>
        <v>2011</v>
      </c>
      <c r="D445" t="str">
        <f>TEXT(dataset_1[[#This Row],[Date Day]],"MMM")</f>
        <v>Jan</v>
      </c>
      <c r="E445" t="str">
        <f t="shared" si="12"/>
        <v>Q1</v>
      </c>
      <c r="F445">
        <v>1</v>
      </c>
      <c r="G445" s="2">
        <v>0</v>
      </c>
      <c r="H445" s="2">
        <v>1</v>
      </c>
      <c r="I445">
        <v>12</v>
      </c>
      <c r="J445" t="b">
        <v>0</v>
      </c>
      <c r="K445">
        <v>4</v>
      </c>
      <c r="L445" t="str">
        <f t="shared" si="13"/>
        <v>Weekday</v>
      </c>
      <c r="M445" t="str" cm="1">
        <f t="array" ref="M445">_xlfn.IFS(I445&lt;6,"Night", I445&lt;12,"Morning", I445&lt;18,"Afternoon", TRUE,"Evening")</f>
        <v>Afternoon</v>
      </c>
      <c r="N445">
        <v>2</v>
      </c>
      <c r="O445">
        <v>0.3</v>
      </c>
    </row>
    <row r="446" spans="1:15" x14ac:dyDescent="0.3">
      <c r="A446">
        <v>445</v>
      </c>
      <c r="B446" s="1">
        <v>40563</v>
      </c>
      <c r="C446">
        <f>YEAR(dataset_1[[#This Row],[Date Day]])</f>
        <v>2011</v>
      </c>
      <c r="D446" t="str">
        <f>TEXT(dataset_1[[#This Row],[Date Day]],"MMM")</f>
        <v>Jan</v>
      </c>
      <c r="E446" t="str">
        <f t="shared" si="12"/>
        <v>Q1</v>
      </c>
      <c r="F446">
        <v>1</v>
      </c>
      <c r="G446" s="2">
        <v>0</v>
      </c>
      <c r="H446" s="2">
        <v>1</v>
      </c>
      <c r="I446">
        <v>13</v>
      </c>
      <c r="J446" t="b">
        <v>0</v>
      </c>
      <c r="K446">
        <v>4</v>
      </c>
      <c r="L446" t="str">
        <f t="shared" si="13"/>
        <v>Weekday</v>
      </c>
      <c r="M446" t="str" cm="1">
        <f t="array" ref="M446">_xlfn.IFS(I446&lt;6,"Night", I446&lt;12,"Morning", I446&lt;18,"Afternoon", TRUE,"Evening")</f>
        <v>Afternoon</v>
      </c>
      <c r="N446">
        <v>2</v>
      </c>
      <c r="O446">
        <v>0.28000000000000003</v>
      </c>
    </row>
    <row r="447" spans="1:15" x14ac:dyDescent="0.3">
      <c r="A447">
        <v>446</v>
      </c>
      <c r="B447" s="1">
        <v>40563</v>
      </c>
      <c r="C447">
        <f>YEAR(dataset_1[[#This Row],[Date Day]])</f>
        <v>2011</v>
      </c>
      <c r="D447" t="str">
        <f>TEXT(dataset_1[[#This Row],[Date Day]],"MMM")</f>
        <v>Jan</v>
      </c>
      <c r="E447" t="str">
        <f t="shared" si="12"/>
        <v>Q1</v>
      </c>
      <c r="F447">
        <v>1</v>
      </c>
      <c r="G447" s="2">
        <v>0</v>
      </c>
      <c r="H447" s="2">
        <v>1</v>
      </c>
      <c r="I447">
        <v>14</v>
      </c>
      <c r="J447" t="b">
        <v>0</v>
      </c>
      <c r="K447">
        <v>4</v>
      </c>
      <c r="L447" t="str">
        <f t="shared" si="13"/>
        <v>Weekday</v>
      </c>
      <c r="M447" t="str" cm="1">
        <f t="array" ref="M447">_xlfn.IFS(I447&lt;6,"Night", I447&lt;12,"Morning", I447&lt;18,"Afternoon", TRUE,"Evening")</f>
        <v>Afternoon</v>
      </c>
      <c r="N447">
        <v>2</v>
      </c>
      <c r="O447">
        <v>0.3</v>
      </c>
    </row>
    <row r="448" spans="1:15" x14ac:dyDescent="0.3">
      <c r="A448">
        <v>447</v>
      </c>
      <c r="B448" s="1">
        <v>40563</v>
      </c>
      <c r="C448">
        <f>YEAR(dataset_1[[#This Row],[Date Day]])</f>
        <v>2011</v>
      </c>
      <c r="D448" t="str">
        <f>TEXT(dataset_1[[#This Row],[Date Day]],"MMM")</f>
        <v>Jan</v>
      </c>
      <c r="E448" t="str">
        <f t="shared" si="12"/>
        <v>Q1</v>
      </c>
      <c r="F448">
        <v>1</v>
      </c>
      <c r="G448" s="2">
        <v>0</v>
      </c>
      <c r="H448" s="2">
        <v>1</v>
      </c>
      <c r="I448">
        <v>15</v>
      </c>
      <c r="J448" t="b">
        <v>0</v>
      </c>
      <c r="K448">
        <v>4</v>
      </c>
      <c r="L448" t="str">
        <f t="shared" si="13"/>
        <v>Weekday</v>
      </c>
      <c r="M448" t="str" cm="1">
        <f t="array" ref="M448">_xlfn.IFS(I448&lt;6,"Night", I448&lt;12,"Morning", I448&lt;18,"Afternoon", TRUE,"Evening")</f>
        <v>Afternoon</v>
      </c>
      <c r="N448">
        <v>2</v>
      </c>
      <c r="O448">
        <v>0.32</v>
      </c>
    </row>
    <row r="449" spans="1:15" x14ac:dyDescent="0.3">
      <c r="A449">
        <v>448</v>
      </c>
      <c r="B449" s="1">
        <v>40563</v>
      </c>
      <c r="C449">
        <f>YEAR(dataset_1[[#This Row],[Date Day]])</f>
        <v>2011</v>
      </c>
      <c r="D449" t="str">
        <f>TEXT(dataset_1[[#This Row],[Date Day]],"MMM")</f>
        <v>Jan</v>
      </c>
      <c r="E449" t="str">
        <f t="shared" si="12"/>
        <v>Q1</v>
      </c>
      <c r="F449">
        <v>1</v>
      </c>
      <c r="G449" s="2">
        <v>0</v>
      </c>
      <c r="H449" s="2">
        <v>1</v>
      </c>
      <c r="I449">
        <v>16</v>
      </c>
      <c r="J449" t="b">
        <v>0</v>
      </c>
      <c r="K449">
        <v>4</v>
      </c>
      <c r="L449" t="str">
        <f t="shared" si="13"/>
        <v>Weekday</v>
      </c>
      <c r="M449" t="str" cm="1">
        <f t="array" ref="M449">_xlfn.IFS(I449&lt;6,"Night", I449&lt;12,"Morning", I449&lt;18,"Afternoon", TRUE,"Evening")</f>
        <v>Afternoon</v>
      </c>
      <c r="N449">
        <v>2</v>
      </c>
      <c r="O449">
        <v>0.3</v>
      </c>
    </row>
    <row r="450" spans="1:15" x14ac:dyDescent="0.3">
      <c r="A450">
        <v>449</v>
      </c>
      <c r="B450" s="1">
        <v>40563</v>
      </c>
      <c r="C450">
        <f>YEAR(dataset_1[[#This Row],[Date Day]])</f>
        <v>2011</v>
      </c>
      <c r="D450" t="str">
        <f>TEXT(dataset_1[[#This Row],[Date Day]],"MMM")</f>
        <v>Jan</v>
      </c>
      <c r="E450" t="str">
        <f t="shared" ref="E450:E513" si="14">"Q" &amp; INT((MONTH(B450)-1)/3)+1</f>
        <v>Q1</v>
      </c>
      <c r="F450">
        <v>1</v>
      </c>
      <c r="G450" s="2">
        <v>0</v>
      </c>
      <c r="H450" s="2">
        <v>1</v>
      </c>
      <c r="I450">
        <v>17</v>
      </c>
      <c r="J450" t="b">
        <v>0</v>
      </c>
      <c r="K450">
        <v>4</v>
      </c>
      <c r="L450" t="str">
        <f t="shared" ref="L450:L513" si="15">IF(OR(K450=0,K450=6),"Weekend","Weekday")</f>
        <v>Weekday</v>
      </c>
      <c r="M450" t="str" cm="1">
        <f t="array" ref="M450">_xlfn.IFS(I450&lt;6,"Night", I450&lt;12,"Morning", I450&lt;18,"Afternoon", TRUE,"Evening")</f>
        <v>Afternoon</v>
      </c>
      <c r="N450">
        <v>2</v>
      </c>
      <c r="O450">
        <v>0.3</v>
      </c>
    </row>
    <row r="451" spans="1:15" x14ac:dyDescent="0.3">
      <c r="A451">
        <v>450</v>
      </c>
      <c r="B451" s="1">
        <v>40563</v>
      </c>
      <c r="C451">
        <f>YEAR(dataset_1[[#This Row],[Date Day]])</f>
        <v>2011</v>
      </c>
      <c r="D451" t="str">
        <f>TEXT(dataset_1[[#This Row],[Date Day]],"MMM")</f>
        <v>Jan</v>
      </c>
      <c r="E451" t="str">
        <f t="shared" si="14"/>
        <v>Q1</v>
      </c>
      <c r="F451">
        <v>1</v>
      </c>
      <c r="G451" s="2">
        <v>0</v>
      </c>
      <c r="H451" s="2">
        <v>1</v>
      </c>
      <c r="I451">
        <v>18</v>
      </c>
      <c r="J451" t="b">
        <v>0</v>
      </c>
      <c r="K451">
        <v>4</v>
      </c>
      <c r="L451" t="str">
        <f t="shared" si="15"/>
        <v>Weekday</v>
      </c>
      <c r="M451" t="str" cm="1">
        <f t="array" ref="M451">_xlfn.IFS(I451&lt;6,"Night", I451&lt;12,"Morning", I451&lt;18,"Afternoon", TRUE,"Evening")</f>
        <v>Evening</v>
      </c>
      <c r="N451">
        <v>2</v>
      </c>
      <c r="O451">
        <v>0.26</v>
      </c>
    </row>
    <row r="452" spans="1:15" x14ac:dyDescent="0.3">
      <c r="A452">
        <v>451</v>
      </c>
      <c r="B452" s="1">
        <v>40563</v>
      </c>
      <c r="C452">
        <f>YEAR(dataset_1[[#This Row],[Date Day]])</f>
        <v>2011</v>
      </c>
      <c r="D452" t="str">
        <f>TEXT(dataset_1[[#This Row],[Date Day]],"MMM")</f>
        <v>Jan</v>
      </c>
      <c r="E452" t="str">
        <f t="shared" si="14"/>
        <v>Q1</v>
      </c>
      <c r="F452">
        <v>1</v>
      </c>
      <c r="G452" s="2">
        <v>0</v>
      </c>
      <c r="H452" s="2">
        <v>1</v>
      </c>
      <c r="I452">
        <v>19</v>
      </c>
      <c r="J452" t="b">
        <v>0</v>
      </c>
      <c r="K452">
        <v>4</v>
      </c>
      <c r="L452" t="str">
        <f t="shared" si="15"/>
        <v>Weekday</v>
      </c>
      <c r="M452" t="str" cm="1">
        <f t="array" ref="M452">_xlfn.IFS(I452&lt;6,"Night", I452&lt;12,"Morning", I452&lt;18,"Afternoon", TRUE,"Evening")</f>
        <v>Evening</v>
      </c>
      <c r="N452">
        <v>1</v>
      </c>
      <c r="O452">
        <v>0.26</v>
      </c>
    </row>
    <row r="453" spans="1:15" x14ac:dyDescent="0.3">
      <c r="A453">
        <v>452</v>
      </c>
      <c r="B453" s="1">
        <v>40563</v>
      </c>
      <c r="C453">
        <f>YEAR(dataset_1[[#This Row],[Date Day]])</f>
        <v>2011</v>
      </c>
      <c r="D453" t="str">
        <f>TEXT(dataset_1[[#This Row],[Date Day]],"MMM")</f>
        <v>Jan</v>
      </c>
      <c r="E453" t="str">
        <f t="shared" si="14"/>
        <v>Q1</v>
      </c>
      <c r="F453">
        <v>1</v>
      </c>
      <c r="G453" s="2">
        <v>0</v>
      </c>
      <c r="H453" s="2">
        <v>1</v>
      </c>
      <c r="I453">
        <v>20</v>
      </c>
      <c r="J453" t="b">
        <v>0</v>
      </c>
      <c r="K453">
        <v>4</v>
      </c>
      <c r="L453" t="str">
        <f t="shared" si="15"/>
        <v>Weekday</v>
      </c>
      <c r="M453" t="str" cm="1">
        <f t="array" ref="M453">_xlfn.IFS(I453&lt;6,"Night", I453&lt;12,"Morning", I453&lt;18,"Afternoon", TRUE,"Evening")</f>
        <v>Evening</v>
      </c>
      <c r="N453">
        <v>2</v>
      </c>
      <c r="O453">
        <v>0.26</v>
      </c>
    </row>
    <row r="454" spans="1:15" x14ac:dyDescent="0.3">
      <c r="A454">
        <v>453</v>
      </c>
      <c r="B454" s="1">
        <v>40563</v>
      </c>
      <c r="C454">
        <f>YEAR(dataset_1[[#This Row],[Date Day]])</f>
        <v>2011</v>
      </c>
      <c r="D454" t="str">
        <f>TEXT(dataset_1[[#This Row],[Date Day]],"MMM")</f>
        <v>Jan</v>
      </c>
      <c r="E454" t="str">
        <f t="shared" si="14"/>
        <v>Q1</v>
      </c>
      <c r="F454">
        <v>1</v>
      </c>
      <c r="G454" s="2">
        <v>0</v>
      </c>
      <c r="H454" s="2">
        <v>1</v>
      </c>
      <c r="I454">
        <v>21</v>
      </c>
      <c r="J454" t="b">
        <v>0</v>
      </c>
      <c r="K454">
        <v>4</v>
      </c>
      <c r="L454" t="str">
        <f t="shared" si="15"/>
        <v>Weekday</v>
      </c>
      <c r="M454" t="str" cm="1">
        <f t="array" ref="M454">_xlfn.IFS(I454&lt;6,"Night", I454&lt;12,"Morning", I454&lt;18,"Afternoon", TRUE,"Evening")</f>
        <v>Evening</v>
      </c>
      <c r="N454">
        <v>2</v>
      </c>
      <c r="O454">
        <v>0.24</v>
      </c>
    </row>
    <row r="455" spans="1:15" x14ac:dyDescent="0.3">
      <c r="A455">
        <v>454</v>
      </c>
      <c r="B455" s="1">
        <v>40563</v>
      </c>
      <c r="C455">
        <f>YEAR(dataset_1[[#This Row],[Date Day]])</f>
        <v>2011</v>
      </c>
      <c r="D455" t="str">
        <f>TEXT(dataset_1[[#This Row],[Date Day]],"MMM")</f>
        <v>Jan</v>
      </c>
      <c r="E455" t="str">
        <f t="shared" si="14"/>
        <v>Q1</v>
      </c>
      <c r="F455">
        <v>1</v>
      </c>
      <c r="G455" s="2">
        <v>0</v>
      </c>
      <c r="H455" s="2">
        <v>1</v>
      </c>
      <c r="I455">
        <v>22</v>
      </c>
      <c r="J455" t="b">
        <v>0</v>
      </c>
      <c r="K455">
        <v>4</v>
      </c>
      <c r="L455" t="str">
        <f t="shared" si="15"/>
        <v>Weekday</v>
      </c>
      <c r="M455" t="str" cm="1">
        <f t="array" ref="M455">_xlfn.IFS(I455&lt;6,"Night", I455&lt;12,"Morning", I455&lt;18,"Afternoon", TRUE,"Evening")</f>
        <v>Evening</v>
      </c>
      <c r="N455">
        <v>2</v>
      </c>
      <c r="O455">
        <v>0.24</v>
      </c>
    </row>
    <row r="456" spans="1:15" x14ac:dyDescent="0.3">
      <c r="A456">
        <v>455</v>
      </c>
      <c r="B456" s="1">
        <v>40563</v>
      </c>
      <c r="C456">
        <f>YEAR(dataset_1[[#This Row],[Date Day]])</f>
        <v>2011</v>
      </c>
      <c r="D456" t="str">
        <f>TEXT(dataset_1[[#This Row],[Date Day]],"MMM")</f>
        <v>Jan</v>
      </c>
      <c r="E456" t="str">
        <f t="shared" si="14"/>
        <v>Q1</v>
      </c>
      <c r="F456">
        <v>1</v>
      </c>
      <c r="G456" s="2">
        <v>0</v>
      </c>
      <c r="H456" s="2">
        <v>1</v>
      </c>
      <c r="I456">
        <v>23</v>
      </c>
      <c r="J456" t="b">
        <v>0</v>
      </c>
      <c r="K456">
        <v>4</v>
      </c>
      <c r="L456" t="str">
        <f t="shared" si="15"/>
        <v>Weekday</v>
      </c>
      <c r="M456" t="str" cm="1">
        <f t="array" ref="M456">_xlfn.IFS(I456&lt;6,"Night", I456&lt;12,"Morning", I456&lt;18,"Afternoon", TRUE,"Evening")</f>
        <v>Evening</v>
      </c>
      <c r="N456">
        <v>2</v>
      </c>
      <c r="O456">
        <v>0.24</v>
      </c>
    </row>
    <row r="457" spans="1:15" x14ac:dyDescent="0.3">
      <c r="A457">
        <v>456</v>
      </c>
      <c r="B457" s="1">
        <v>40564</v>
      </c>
      <c r="C457">
        <f>YEAR(dataset_1[[#This Row],[Date Day]])</f>
        <v>2011</v>
      </c>
      <c r="D457" t="str">
        <f>TEXT(dataset_1[[#This Row],[Date Day]],"MMM")</f>
        <v>Jan</v>
      </c>
      <c r="E457" t="str">
        <f t="shared" si="14"/>
        <v>Q1</v>
      </c>
      <c r="F457">
        <v>1</v>
      </c>
      <c r="G457" s="2">
        <v>0</v>
      </c>
      <c r="H457" s="2">
        <v>1</v>
      </c>
      <c r="I457">
        <v>0</v>
      </c>
      <c r="J457" t="b">
        <v>0</v>
      </c>
      <c r="K457">
        <v>5</v>
      </c>
      <c r="L457" t="str">
        <f t="shared" si="15"/>
        <v>Weekday</v>
      </c>
      <c r="M457" t="str" cm="1">
        <f t="array" ref="M457">_xlfn.IFS(I457&lt;6,"Night", I457&lt;12,"Morning", I457&lt;18,"Afternoon", TRUE,"Evening")</f>
        <v>Night</v>
      </c>
      <c r="N457">
        <v>2</v>
      </c>
      <c r="O457">
        <v>0.24</v>
      </c>
    </row>
    <row r="458" spans="1:15" x14ac:dyDescent="0.3">
      <c r="A458">
        <v>457</v>
      </c>
      <c r="B458" s="1">
        <v>40564</v>
      </c>
      <c r="C458">
        <f>YEAR(dataset_1[[#This Row],[Date Day]])</f>
        <v>2011</v>
      </c>
      <c r="D458" t="str">
        <f>TEXT(dataset_1[[#This Row],[Date Day]],"MMM")</f>
        <v>Jan</v>
      </c>
      <c r="E458" t="str">
        <f t="shared" si="14"/>
        <v>Q1</v>
      </c>
      <c r="F458">
        <v>1</v>
      </c>
      <c r="G458" s="2">
        <v>0</v>
      </c>
      <c r="H458" s="2">
        <v>1</v>
      </c>
      <c r="I458">
        <v>1</v>
      </c>
      <c r="J458" t="b">
        <v>0</v>
      </c>
      <c r="K458">
        <v>5</v>
      </c>
      <c r="L458" t="str">
        <f t="shared" si="15"/>
        <v>Weekday</v>
      </c>
      <c r="M458" t="str" cm="1">
        <f t="array" ref="M458">_xlfn.IFS(I458&lt;6,"Night", I458&lt;12,"Morning", I458&lt;18,"Afternoon", TRUE,"Evening")</f>
        <v>Night</v>
      </c>
      <c r="N458">
        <v>2</v>
      </c>
      <c r="O458">
        <v>0.24</v>
      </c>
    </row>
    <row r="459" spans="1:15" x14ac:dyDescent="0.3">
      <c r="A459">
        <v>458</v>
      </c>
      <c r="B459" s="1">
        <v>40564</v>
      </c>
      <c r="C459">
        <f>YEAR(dataset_1[[#This Row],[Date Day]])</f>
        <v>2011</v>
      </c>
      <c r="D459" t="str">
        <f>TEXT(dataset_1[[#This Row],[Date Day]],"MMM")</f>
        <v>Jan</v>
      </c>
      <c r="E459" t="str">
        <f t="shared" si="14"/>
        <v>Q1</v>
      </c>
      <c r="F459">
        <v>1</v>
      </c>
      <c r="G459" s="2">
        <v>0</v>
      </c>
      <c r="H459" s="2">
        <v>1</v>
      </c>
      <c r="I459">
        <v>2</v>
      </c>
      <c r="J459" t="b">
        <v>0</v>
      </c>
      <c r="K459">
        <v>5</v>
      </c>
      <c r="L459" t="str">
        <f t="shared" si="15"/>
        <v>Weekday</v>
      </c>
      <c r="M459" t="str" cm="1">
        <f t="array" ref="M459">_xlfn.IFS(I459&lt;6,"Night", I459&lt;12,"Morning", I459&lt;18,"Afternoon", TRUE,"Evening")</f>
        <v>Night</v>
      </c>
      <c r="N459">
        <v>3</v>
      </c>
      <c r="O459">
        <v>0.24</v>
      </c>
    </row>
    <row r="460" spans="1:15" x14ac:dyDescent="0.3">
      <c r="A460">
        <v>459</v>
      </c>
      <c r="B460" s="1">
        <v>40564</v>
      </c>
      <c r="C460">
        <f>YEAR(dataset_1[[#This Row],[Date Day]])</f>
        <v>2011</v>
      </c>
      <c r="D460" t="str">
        <f>TEXT(dataset_1[[#This Row],[Date Day]],"MMM")</f>
        <v>Jan</v>
      </c>
      <c r="E460" t="str">
        <f t="shared" si="14"/>
        <v>Q1</v>
      </c>
      <c r="F460">
        <v>1</v>
      </c>
      <c r="G460" s="2">
        <v>0</v>
      </c>
      <c r="H460" s="2">
        <v>1</v>
      </c>
      <c r="I460">
        <v>3</v>
      </c>
      <c r="J460" t="b">
        <v>0</v>
      </c>
      <c r="K460">
        <v>5</v>
      </c>
      <c r="L460" t="str">
        <f t="shared" si="15"/>
        <v>Weekday</v>
      </c>
      <c r="M460" t="str" cm="1">
        <f t="array" ref="M460">_xlfn.IFS(I460&lt;6,"Night", I460&lt;12,"Morning", I460&lt;18,"Afternoon", TRUE,"Evening")</f>
        <v>Night</v>
      </c>
      <c r="N460">
        <v>3</v>
      </c>
      <c r="O460">
        <v>0.22</v>
      </c>
    </row>
    <row r="461" spans="1:15" x14ac:dyDescent="0.3">
      <c r="A461">
        <v>460</v>
      </c>
      <c r="B461" s="1">
        <v>40564</v>
      </c>
      <c r="C461">
        <f>YEAR(dataset_1[[#This Row],[Date Day]])</f>
        <v>2011</v>
      </c>
      <c r="D461" t="str">
        <f>TEXT(dataset_1[[#This Row],[Date Day]],"MMM")</f>
        <v>Jan</v>
      </c>
      <c r="E461" t="str">
        <f t="shared" si="14"/>
        <v>Q1</v>
      </c>
      <c r="F461">
        <v>1</v>
      </c>
      <c r="G461" s="2">
        <v>0</v>
      </c>
      <c r="H461" s="2">
        <v>1</v>
      </c>
      <c r="I461">
        <v>4</v>
      </c>
      <c r="J461" t="b">
        <v>0</v>
      </c>
      <c r="K461">
        <v>5</v>
      </c>
      <c r="L461" t="str">
        <f t="shared" si="15"/>
        <v>Weekday</v>
      </c>
      <c r="M461" t="str" cm="1">
        <f t="array" ref="M461">_xlfn.IFS(I461&lt;6,"Night", I461&lt;12,"Morning", I461&lt;18,"Afternoon", TRUE,"Evening")</f>
        <v>Night</v>
      </c>
      <c r="N461">
        <v>2</v>
      </c>
      <c r="O461">
        <v>0.22</v>
      </c>
    </row>
    <row r="462" spans="1:15" x14ac:dyDescent="0.3">
      <c r="A462">
        <v>461</v>
      </c>
      <c r="B462" s="1">
        <v>40564</v>
      </c>
      <c r="C462">
        <f>YEAR(dataset_1[[#This Row],[Date Day]])</f>
        <v>2011</v>
      </c>
      <c r="D462" t="str">
        <f>TEXT(dataset_1[[#This Row],[Date Day]],"MMM")</f>
        <v>Jan</v>
      </c>
      <c r="E462" t="str">
        <f t="shared" si="14"/>
        <v>Q1</v>
      </c>
      <c r="F462">
        <v>1</v>
      </c>
      <c r="G462" s="2">
        <v>0</v>
      </c>
      <c r="H462" s="2">
        <v>1</v>
      </c>
      <c r="I462">
        <v>5</v>
      </c>
      <c r="J462" t="b">
        <v>0</v>
      </c>
      <c r="K462">
        <v>5</v>
      </c>
      <c r="L462" t="str">
        <f t="shared" si="15"/>
        <v>Weekday</v>
      </c>
      <c r="M462" t="str" cm="1">
        <f t="array" ref="M462">_xlfn.IFS(I462&lt;6,"Night", I462&lt;12,"Morning", I462&lt;18,"Afternoon", TRUE,"Evening")</f>
        <v>Night</v>
      </c>
      <c r="N462">
        <v>1</v>
      </c>
      <c r="O462">
        <v>0.24</v>
      </c>
    </row>
    <row r="463" spans="1:15" x14ac:dyDescent="0.3">
      <c r="A463">
        <v>462</v>
      </c>
      <c r="B463" s="1">
        <v>40564</v>
      </c>
      <c r="C463">
        <f>YEAR(dataset_1[[#This Row],[Date Day]])</f>
        <v>2011</v>
      </c>
      <c r="D463" t="str">
        <f>TEXT(dataset_1[[#This Row],[Date Day]],"MMM")</f>
        <v>Jan</v>
      </c>
      <c r="E463" t="str">
        <f t="shared" si="14"/>
        <v>Q1</v>
      </c>
      <c r="F463">
        <v>1</v>
      </c>
      <c r="G463" s="2">
        <v>0</v>
      </c>
      <c r="H463" s="2">
        <v>1</v>
      </c>
      <c r="I463">
        <v>6</v>
      </c>
      <c r="J463" t="b">
        <v>0</v>
      </c>
      <c r="K463">
        <v>5</v>
      </c>
      <c r="L463" t="str">
        <f t="shared" si="15"/>
        <v>Weekday</v>
      </c>
      <c r="M463" t="str" cm="1">
        <f t="array" ref="M463">_xlfn.IFS(I463&lt;6,"Night", I463&lt;12,"Morning", I463&lt;18,"Afternoon", TRUE,"Evening")</f>
        <v>Morning</v>
      </c>
      <c r="N463">
        <v>1</v>
      </c>
      <c r="O463">
        <v>0.22</v>
      </c>
    </row>
    <row r="464" spans="1:15" x14ac:dyDescent="0.3">
      <c r="A464">
        <v>463</v>
      </c>
      <c r="B464" s="1">
        <v>40564</v>
      </c>
      <c r="C464">
        <f>YEAR(dataset_1[[#This Row],[Date Day]])</f>
        <v>2011</v>
      </c>
      <c r="D464" t="str">
        <f>TEXT(dataset_1[[#This Row],[Date Day]],"MMM")</f>
        <v>Jan</v>
      </c>
      <c r="E464" t="str">
        <f t="shared" si="14"/>
        <v>Q1</v>
      </c>
      <c r="F464">
        <v>1</v>
      </c>
      <c r="G464" s="2">
        <v>0</v>
      </c>
      <c r="H464" s="2">
        <v>1</v>
      </c>
      <c r="I464">
        <v>7</v>
      </c>
      <c r="J464" t="b">
        <v>0</v>
      </c>
      <c r="K464">
        <v>5</v>
      </c>
      <c r="L464" t="str">
        <f t="shared" si="15"/>
        <v>Weekday</v>
      </c>
      <c r="M464" t="str" cm="1">
        <f t="array" ref="M464">_xlfn.IFS(I464&lt;6,"Night", I464&lt;12,"Morning", I464&lt;18,"Afternoon", TRUE,"Evening")</f>
        <v>Morning</v>
      </c>
      <c r="N464">
        <v>1</v>
      </c>
      <c r="O464">
        <v>0.2</v>
      </c>
    </row>
    <row r="465" spans="1:15" x14ac:dyDescent="0.3">
      <c r="A465">
        <v>464</v>
      </c>
      <c r="B465" s="1">
        <v>40564</v>
      </c>
      <c r="C465">
        <f>YEAR(dataset_1[[#This Row],[Date Day]])</f>
        <v>2011</v>
      </c>
      <c r="D465" t="str">
        <f>TEXT(dataset_1[[#This Row],[Date Day]],"MMM")</f>
        <v>Jan</v>
      </c>
      <c r="E465" t="str">
        <f t="shared" si="14"/>
        <v>Q1</v>
      </c>
      <c r="F465">
        <v>1</v>
      </c>
      <c r="G465" s="2">
        <v>0</v>
      </c>
      <c r="H465" s="2">
        <v>1</v>
      </c>
      <c r="I465">
        <v>8</v>
      </c>
      <c r="J465" t="b">
        <v>0</v>
      </c>
      <c r="K465">
        <v>5</v>
      </c>
      <c r="L465" t="str">
        <f t="shared" si="15"/>
        <v>Weekday</v>
      </c>
      <c r="M465" t="str" cm="1">
        <f t="array" ref="M465">_xlfn.IFS(I465&lt;6,"Night", I465&lt;12,"Morning", I465&lt;18,"Afternoon", TRUE,"Evening")</f>
        <v>Morning</v>
      </c>
      <c r="N465">
        <v>1</v>
      </c>
      <c r="O465">
        <v>0.2</v>
      </c>
    </row>
    <row r="466" spans="1:15" x14ac:dyDescent="0.3">
      <c r="A466">
        <v>465</v>
      </c>
      <c r="B466" s="1">
        <v>40564</v>
      </c>
      <c r="C466">
        <f>YEAR(dataset_1[[#This Row],[Date Day]])</f>
        <v>2011</v>
      </c>
      <c r="D466" t="str">
        <f>TEXT(dataset_1[[#This Row],[Date Day]],"MMM")</f>
        <v>Jan</v>
      </c>
      <c r="E466" t="str">
        <f t="shared" si="14"/>
        <v>Q1</v>
      </c>
      <c r="F466">
        <v>1</v>
      </c>
      <c r="G466" s="2">
        <v>0</v>
      </c>
      <c r="H466" s="2">
        <v>1</v>
      </c>
      <c r="I466">
        <v>9</v>
      </c>
      <c r="J466" t="b">
        <v>0</v>
      </c>
      <c r="K466">
        <v>5</v>
      </c>
      <c r="L466" t="str">
        <f t="shared" si="15"/>
        <v>Weekday</v>
      </c>
      <c r="M466" t="str" cm="1">
        <f t="array" ref="M466">_xlfn.IFS(I466&lt;6,"Night", I466&lt;12,"Morning", I466&lt;18,"Afternoon", TRUE,"Evening")</f>
        <v>Morning</v>
      </c>
      <c r="N466">
        <v>1</v>
      </c>
      <c r="O466">
        <v>0.2</v>
      </c>
    </row>
    <row r="467" spans="1:15" x14ac:dyDescent="0.3">
      <c r="A467">
        <v>466</v>
      </c>
      <c r="B467" s="1">
        <v>40564</v>
      </c>
      <c r="C467">
        <f>YEAR(dataset_1[[#This Row],[Date Day]])</f>
        <v>2011</v>
      </c>
      <c r="D467" t="str">
        <f>TEXT(dataset_1[[#This Row],[Date Day]],"MMM")</f>
        <v>Jan</v>
      </c>
      <c r="E467" t="str">
        <f t="shared" si="14"/>
        <v>Q1</v>
      </c>
      <c r="F467">
        <v>1</v>
      </c>
      <c r="G467" s="2">
        <v>0</v>
      </c>
      <c r="H467" s="2">
        <v>1</v>
      </c>
      <c r="I467">
        <v>10</v>
      </c>
      <c r="J467" t="b">
        <v>0</v>
      </c>
      <c r="K467">
        <v>5</v>
      </c>
      <c r="L467" t="str">
        <f t="shared" si="15"/>
        <v>Weekday</v>
      </c>
      <c r="M467" t="str" cm="1">
        <f t="array" ref="M467">_xlfn.IFS(I467&lt;6,"Night", I467&lt;12,"Morning", I467&lt;18,"Afternoon", TRUE,"Evening")</f>
        <v>Morning</v>
      </c>
      <c r="N467">
        <v>1</v>
      </c>
      <c r="O467">
        <v>0.2</v>
      </c>
    </row>
    <row r="468" spans="1:15" x14ac:dyDescent="0.3">
      <c r="A468">
        <v>467</v>
      </c>
      <c r="B468" s="1">
        <v>40564</v>
      </c>
      <c r="C468">
        <f>YEAR(dataset_1[[#This Row],[Date Day]])</f>
        <v>2011</v>
      </c>
      <c r="D468" t="str">
        <f>TEXT(dataset_1[[#This Row],[Date Day]],"MMM")</f>
        <v>Jan</v>
      </c>
      <c r="E468" t="str">
        <f t="shared" si="14"/>
        <v>Q1</v>
      </c>
      <c r="F468">
        <v>1</v>
      </c>
      <c r="G468" s="2">
        <v>0</v>
      </c>
      <c r="H468" s="2">
        <v>1</v>
      </c>
      <c r="I468">
        <v>11</v>
      </c>
      <c r="J468" t="b">
        <v>0</v>
      </c>
      <c r="K468">
        <v>5</v>
      </c>
      <c r="L468" t="str">
        <f t="shared" si="15"/>
        <v>Weekday</v>
      </c>
      <c r="M468" t="str" cm="1">
        <f t="array" ref="M468">_xlfn.IFS(I468&lt;6,"Night", I468&lt;12,"Morning", I468&lt;18,"Afternoon", TRUE,"Evening")</f>
        <v>Morning</v>
      </c>
      <c r="N468">
        <v>1</v>
      </c>
      <c r="O468">
        <v>0.22</v>
      </c>
    </row>
    <row r="469" spans="1:15" x14ac:dyDescent="0.3">
      <c r="A469">
        <v>468</v>
      </c>
      <c r="B469" s="1">
        <v>40564</v>
      </c>
      <c r="C469">
        <f>YEAR(dataset_1[[#This Row],[Date Day]])</f>
        <v>2011</v>
      </c>
      <c r="D469" t="str">
        <f>TEXT(dataset_1[[#This Row],[Date Day]],"MMM")</f>
        <v>Jan</v>
      </c>
      <c r="E469" t="str">
        <f t="shared" si="14"/>
        <v>Q1</v>
      </c>
      <c r="F469">
        <v>1</v>
      </c>
      <c r="G469" s="2">
        <v>0</v>
      </c>
      <c r="H469" s="2">
        <v>1</v>
      </c>
      <c r="I469">
        <v>12</v>
      </c>
      <c r="J469" t="b">
        <v>0</v>
      </c>
      <c r="K469">
        <v>5</v>
      </c>
      <c r="L469" t="str">
        <f t="shared" si="15"/>
        <v>Weekday</v>
      </c>
      <c r="M469" t="str" cm="1">
        <f t="array" ref="M469">_xlfn.IFS(I469&lt;6,"Night", I469&lt;12,"Morning", I469&lt;18,"Afternoon", TRUE,"Evening")</f>
        <v>Afternoon</v>
      </c>
      <c r="N469">
        <v>1</v>
      </c>
      <c r="O469">
        <v>0.22</v>
      </c>
    </row>
    <row r="470" spans="1:15" x14ac:dyDescent="0.3">
      <c r="A470">
        <v>469</v>
      </c>
      <c r="B470" s="1">
        <v>40564</v>
      </c>
      <c r="C470">
        <f>YEAR(dataset_1[[#This Row],[Date Day]])</f>
        <v>2011</v>
      </c>
      <c r="D470" t="str">
        <f>TEXT(dataset_1[[#This Row],[Date Day]],"MMM")</f>
        <v>Jan</v>
      </c>
      <c r="E470" t="str">
        <f t="shared" si="14"/>
        <v>Q1</v>
      </c>
      <c r="F470">
        <v>1</v>
      </c>
      <c r="G470" s="2">
        <v>0</v>
      </c>
      <c r="H470" s="2">
        <v>1</v>
      </c>
      <c r="I470">
        <v>13</v>
      </c>
      <c r="J470" t="b">
        <v>0</v>
      </c>
      <c r="K470">
        <v>5</v>
      </c>
      <c r="L470" t="str">
        <f t="shared" si="15"/>
        <v>Weekday</v>
      </c>
      <c r="M470" t="str" cm="1">
        <f t="array" ref="M470">_xlfn.IFS(I470&lt;6,"Night", I470&lt;12,"Morning", I470&lt;18,"Afternoon", TRUE,"Evening")</f>
        <v>Afternoon</v>
      </c>
      <c r="N470">
        <v>1</v>
      </c>
      <c r="O470">
        <v>0.2</v>
      </c>
    </row>
    <row r="471" spans="1:15" x14ac:dyDescent="0.3">
      <c r="A471">
        <v>470</v>
      </c>
      <c r="B471" s="1">
        <v>40564</v>
      </c>
      <c r="C471">
        <f>YEAR(dataset_1[[#This Row],[Date Day]])</f>
        <v>2011</v>
      </c>
      <c r="D471" t="str">
        <f>TEXT(dataset_1[[#This Row],[Date Day]],"MMM")</f>
        <v>Jan</v>
      </c>
      <c r="E471" t="str">
        <f t="shared" si="14"/>
        <v>Q1</v>
      </c>
      <c r="F471">
        <v>1</v>
      </c>
      <c r="G471" s="2">
        <v>0</v>
      </c>
      <c r="H471" s="2">
        <v>1</v>
      </c>
      <c r="I471">
        <v>14</v>
      </c>
      <c r="J471" t="b">
        <v>0</v>
      </c>
      <c r="K471">
        <v>5</v>
      </c>
      <c r="L471" t="str">
        <f t="shared" si="15"/>
        <v>Weekday</v>
      </c>
      <c r="M471" t="str" cm="1">
        <f t="array" ref="M471">_xlfn.IFS(I471&lt;6,"Night", I471&lt;12,"Morning", I471&lt;18,"Afternoon", TRUE,"Evening")</f>
        <v>Afternoon</v>
      </c>
      <c r="N471">
        <v>1</v>
      </c>
      <c r="O471">
        <v>0.2</v>
      </c>
    </row>
    <row r="472" spans="1:15" x14ac:dyDescent="0.3">
      <c r="A472">
        <v>471</v>
      </c>
      <c r="B472" s="1">
        <v>40564</v>
      </c>
      <c r="C472">
        <f>YEAR(dataset_1[[#This Row],[Date Day]])</f>
        <v>2011</v>
      </c>
      <c r="D472" t="str">
        <f>TEXT(dataset_1[[#This Row],[Date Day]],"MMM")</f>
        <v>Jan</v>
      </c>
      <c r="E472" t="str">
        <f t="shared" si="14"/>
        <v>Q1</v>
      </c>
      <c r="F472">
        <v>1</v>
      </c>
      <c r="G472" s="2">
        <v>0</v>
      </c>
      <c r="H472" s="2">
        <v>1</v>
      </c>
      <c r="I472">
        <v>15</v>
      </c>
      <c r="J472" t="b">
        <v>0</v>
      </c>
      <c r="K472">
        <v>5</v>
      </c>
      <c r="L472" t="str">
        <f t="shared" si="15"/>
        <v>Weekday</v>
      </c>
      <c r="M472" t="str" cm="1">
        <f t="array" ref="M472">_xlfn.IFS(I472&lt;6,"Night", I472&lt;12,"Morning", I472&lt;18,"Afternoon", TRUE,"Evening")</f>
        <v>Afternoon</v>
      </c>
      <c r="N472">
        <v>1</v>
      </c>
      <c r="O472">
        <v>0.16</v>
      </c>
    </row>
    <row r="473" spans="1:15" x14ac:dyDescent="0.3">
      <c r="A473">
        <v>472</v>
      </c>
      <c r="B473" s="1">
        <v>40564</v>
      </c>
      <c r="C473">
        <f>YEAR(dataset_1[[#This Row],[Date Day]])</f>
        <v>2011</v>
      </c>
      <c r="D473" t="str">
        <f>TEXT(dataset_1[[#This Row],[Date Day]],"MMM")</f>
        <v>Jan</v>
      </c>
      <c r="E473" t="str">
        <f t="shared" si="14"/>
        <v>Q1</v>
      </c>
      <c r="F473">
        <v>1</v>
      </c>
      <c r="G473" s="2">
        <v>0</v>
      </c>
      <c r="H473" s="2">
        <v>1</v>
      </c>
      <c r="I473">
        <v>16</v>
      </c>
      <c r="J473" t="b">
        <v>0</v>
      </c>
      <c r="K473">
        <v>5</v>
      </c>
      <c r="L473" t="str">
        <f t="shared" si="15"/>
        <v>Weekday</v>
      </c>
      <c r="M473" t="str" cm="1">
        <f t="array" ref="M473">_xlfn.IFS(I473&lt;6,"Night", I473&lt;12,"Morning", I473&lt;18,"Afternoon", TRUE,"Evening")</f>
        <v>Afternoon</v>
      </c>
      <c r="N473">
        <v>1</v>
      </c>
      <c r="O473">
        <v>0.16</v>
      </c>
    </row>
    <row r="474" spans="1:15" x14ac:dyDescent="0.3">
      <c r="A474">
        <v>473</v>
      </c>
      <c r="B474" s="1">
        <v>40564</v>
      </c>
      <c r="C474">
        <f>YEAR(dataset_1[[#This Row],[Date Day]])</f>
        <v>2011</v>
      </c>
      <c r="D474" t="str">
        <f>TEXT(dataset_1[[#This Row],[Date Day]],"MMM")</f>
        <v>Jan</v>
      </c>
      <c r="E474" t="str">
        <f t="shared" si="14"/>
        <v>Q1</v>
      </c>
      <c r="F474">
        <v>1</v>
      </c>
      <c r="G474" s="2">
        <v>0</v>
      </c>
      <c r="H474" s="2">
        <v>1</v>
      </c>
      <c r="I474">
        <v>17</v>
      </c>
      <c r="J474" t="b">
        <v>0</v>
      </c>
      <c r="K474">
        <v>5</v>
      </c>
      <c r="L474" t="str">
        <f t="shared" si="15"/>
        <v>Weekday</v>
      </c>
      <c r="M474" t="str" cm="1">
        <f t="array" ref="M474">_xlfn.IFS(I474&lt;6,"Night", I474&lt;12,"Morning", I474&lt;18,"Afternoon", TRUE,"Evening")</f>
        <v>Afternoon</v>
      </c>
      <c r="N474">
        <v>1</v>
      </c>
      <c r="O474">
        <v>0.14000000000000001</v>
      </c>
    </row>
    <row r="475" spans="1:15" x14ac:dyDescent="0.3">
      <c r="A475">
        <v>474</v>
      </c>
      <c r="B475" s="1">
        <v>40564</v>
      </c>
      <c r="C475">
        <f>YEAR(dataset_1[[#This Row],[Date Day]])</f>
        <v>2011</v>
      </c>
      <c r="D475" t="str">
        <f>TEXT(dataset_1[[#This Row],[Date Day]],"MMM")</f>
        <v>Jan</v>
      </c>
      <c r="E475" t="str">
        <f t="shared" si="14"/>
        <v>Q1</v>
      </c>
      <c r="F475">
        <v>1</v>
      </c>
      <c r="G475" s="2">
        <v>0</v>
      </c>
      <c r="H475" s="2">
        <v>1</v>
      </c>
      <c r="I475">
        <v>18</v>
      </c>
      <c r="J475" t="b">
        <v>0</v>
      </c>
      <c r="K475">
        <v>5</v>
      </c>
      <c r="L475" t="str">
        <f t="shared" si="15"/>
        <v>Weekday</v>
      </c>
      <c r="M475" t="str" cm="1">
        <f t="array" ref="M475">_xlfn.IFS(I475&lt;6,"Night", I475&lt;12,"Morning", I475&lt;18,"Afternoon", TRUE,"Evening")</f>
        <v>Evening</v>
      </c>
      <c r="N475">
        <v>1</v>
      </c>
      <c r="O475">
        <v>0.12</v>
      </c>
    </row>
    <row r="476" spans="1:15" x14ac:dyDescent="0.3">
      <c r="A476">
        <v>475</v>
      </c>
      <c r="B476" s="1">
        <v>40564</v>
      </c>
      <c r="C476">
        <f>YEAR(dataset_1[[#This Row],[Date Day]])</f>
        <v>2011</v>
      </c>
      <c r="D476" t="str">
        <f>TEXT(dataset_1[[#This Row],[Date Day]],"MMM")</f>
        <v>Jan</v>
      </c>
      <c r="E476" t="str">
        <f t="shared" si="14"/>
        <v>Q1</v>
      </c>
      <c r="F476">
        <v>1</v>
      </c>
      <c r="G476" s="2">
        <v>0</v>
      </c>
      <c r="H476" s="2">
        <v>1</v>
      </c>
      <c r="I476">
        <v>19</v>
      </c>
      <c r="J476" t="b">
        <v>0</v>
      </c>
      <c r="K476">
        <v>5</v>
      </c>
      <c r="L476" t="str">
        <f t="shared" si="15"/>
        <v>Weekday</v>
      </c>
      <c r="M476" t="str" cm="1">
        <f t="array" ref="M476">_xlfn.IFS(I476&lt;6,"Night", I476&lt;12,"Morning", I476&lt;18,"Afternoon", TRUE,"Evening")</f>
        <v>Evening</v>
      </c>
      <c r="N476">
        <v>1</v>
      </c>
      <c r="O476">
        <v>0.12</v>
      </c>
    </row>
    <row r="477" spans="1:15" x14ac:dyDescent="0.3">
      <c r="A477">
        <v>476</v>
      </c>
      <c r="B477" s="1">
        <v>40564</v>
      </c>
      <c r="C477">
        <f>YEAR(dataset_1[[#This Row],[Date Day]])</f>
        <v>2011</v>
      </c>
      <c r="D477" t="str">
        <f>TEXT(dataset_1[[#This Row],[Date Day]],"MMM")</f>
        <v>Jan</v>
      </c>
      <c r="E477" t="str">
        <f t="shared" si="14"/>
        <v>Q1</v>
      </c>
      <c r="F477">
        <v>1</v>
      </c>
      <c r="G477" s="2">
        <v>0</v>
      </c>
      <c r="H477" s="2">
        <v>1</v>
      </c>
      <c r="I477">
        <v>20</v>
      </c>
      <c r="J477" t="b">
        <v>0</v>
      </c>
      <c r="K477">
        <v>5</v>
      </c>
      <c r="L477" t="str">
        <f t="shared" si="15"/>
        <v>Weekday</v>
      </c>
      <c r="M477" t="str" cm="1">
        <f t="array" ref="M477">_xlfn.IFS(I477&lt;6,"Night", I477&lt;12,"Morning", I477&lt;18,"Afternoon", TRUE,"Evening")</f>
        <v>Evening</v>
      </c>
      <c r="N477">
        <v>1</v>
      </c>
      <c r="O477">
        <v>0.1</v>
      </c>
    </row>
    <row r="478" spans="1:15" x14ac:dyDescent="0.3">
      <c r="A478">
        <v>477</v>
      </c>
      <c r="B478" s="1">
        <v>40564</v>
      </c>
      <c r="C478">
        <f>YEAR(dataset_1[[#This Row],[Date Day]])</f>
        <v>2011</v>
      </c>
      <c r="D478" t="str">
        <f>TEXT(dataset_1[[#This Row],[Date Day]],"MMM")</f>
        <v>Jan</v>
      </c>
      <c r="E478" t="str">
        <f t="shared" si="14"/>
        <v>Q1</v>
      </c>
      <c r="F478">
        <v>1</v>
      </c>
      <c r="G478" s="2">
        <v>0</v>
      </c>
      <c r="H478" s="2">
        <v>1</v>
      </c>
      <c r="I478">
        <v>21</v>
      </c>
      <c r="J478" t="b">
        <v>0</v>
      </c>
      <c r="K478">
        <v>5</v>
      </c>
      <c r="L478" t="str">
        <f t="shared" si="15"/>
        <v>Weekday</v>
      </c>
      <c r="M478" t="str" cm="1">
        <f t="array" ref="M478">_xlfn.IFS(I478&lt;6,"Night", I478&lt;12,"Morning", I478&lt;18,"Afternoon", TRUE,"Evening")</f>
        <v>Evening</v>
      </c>
      <c r="N478">
        <v>1</v>
      </c>
      <c r="O478">
        <v>0.08</v>
      </c>
    </row>
    <row r="479" spans="1:15" x14ac:dyDescent="0.3">
      <c r="A479">
        <v>478</v>
      </c>
      <c r="B479" s="1">
        <v>40564</v>
      </c>
      <c r="C479">
        <f>YEAR(dataset_1[[#This Row],[Date Day]])</f>
        <v>2011</v>
      </c>
      <c r="D479" t="str">
        <f>TEXT(dataset_1[[#This Row],[Date Day]],"MMM")</f>
        <v>Jan</v>
      </c>
      <c r="E479" t="str">
        <f t="shared" si="14"/>
        <v>Q1</v>
      </c>
      <c r="F479">
        <v>1</v>
      </c>
      <c r="G479" s="2">
        <v>0</v>
      </c>
      <c r="H479" s="2">
        <v>1</v>
      </c>
      <c r="I479">
        <v>22</v>
      </c>
      <c r="J479" t="b">
        <v>0</v>
      </c>
      <c r="K479">
        <v>5</v>
      </c>
      <c r="L479" t="str">
        <f t="shared" si="15"/>
        <v>Weekday</v>
      </c>
      <c r="M479" t="str" cm="1">
        <f t="array" ref="M479">_xlfn.IFS(I479&lt;6,"Night", I479&lt;12,"Morning", I479&lt;18,"Afternoon", TRUE,"Evening")</f>
        <v>Evening</v>
      </c>
      <c r="N479">
        <v>1</v>
      </c>
      <c r="O479">
        <v>0.06</v>
      </c>
    </row>
    <row r="480" spans="1:15" x14ac:dyDescent="0.3">
      <c r="A480">
        <v>479</v>
      </c>
      <c r="B480" s="1">
        <v>40564</v>
      </c>
      <c r="C480">
        <f>YEAR(dataset_1[[#This Row],[Date Day]])</f>
        <v>2011</v>
      </c>
      <c r="D480" t="str">
        <f>TEXT(dataset_1[[#This Row],[Date Day]],"MMM")</f>
        <v>Jan</v>
      </c>
      <c r="E480" t="str">
        <f t="shared" si="14"/>
        <v>Q1</v>
      </c>
      <c r="F480">
        <v>1</v>
      </c>
      <c r="G480" s="2">
        <v>0</v>
      </c>
      <c r="H480" s="2">
        <v>1</v>
      </c>
      <c r="I480">
        <v>23</v>
      </c>
      <c r="J480" t="b">
        <v>0</v>
      </c>
      <c r="K480">
        <v>5</v>
      </c>
      <c r="L480" t="str">
        <f t="shared" si="15"/>
        <v>Weekday</v>
      </c>
      <c r="M480" t="str" cm="1">
        <f t="array" ref="M480">_xlfn.IFS(I480&lt;6,"Night", I480&lt;12,"Morning", I480&lt;18,"Afternoon", TRUE,"Evening")</f>
        <v>Evening</v>
      </c>
      <c r="N480">
        <v>1</v>
      </c>
      <c r="O480">
        <v>0.06</v>
      </c>
    </row>
    <row r="481" spans="1:15" x14ac:dyDescent="0.3">
      <c r="A481">
        <v>480</v>
      </c>
      <c r="B481" s="1">
        <v>40565</v>
      </c>
      <c r="C481">
        <f>YEAR(dataset_1[[#This Row],[Date Day]])</f>
        <v>2011</v>
      </c>
      <c r="D481" t="str">
        <f>TEXT(dataset_1[[#This Row],[Date Day]],"MMM")</f>
        <v>Jan</v>
      </c>
      <c r="E481" t="str">
        <f t="shared" si="14"/>
        <v>Q1</v>
      </c>
      <c r="F481">
        <v>1</v>
      </c>
      <c r="G481" s="2">
        <v>0</v>
      </c>
      <c r="H481" s="2">
        <v>1</v>
      </c>
      <c r="I481">
        <v>0</v>
      </c>
      <c r="J481" t="b">
        <v>0</v>
      </c>
      <c r="K481">
        <v>6</v>
      </c>
      <c r="L481" t="str">
        <f t="shared" si="15"/>
        <v>Weekend</v>
      </c>
      <c r="M481" t="str" cm="1">
        <f t="array" ref="M481">_xlfn.IFS(I481&lt;6,"Night", I481&lt;12,"Morning", I481&lt;18,"Afternoon", TRUE,"Evening")</f>
        <v>Night</v>
      </c>
      <c r="N481">
        <v>1</v>
      </c>
      <c r="O481">
        <v>0.04</v>
      </c>
    </row>
    <row r="482" spans="1:15" x14ac:dyDescent="0.3">
      <c r="A482">
        <v>481</v>
      </c>
      <c r="B482" s="1">
        <v>40565</v>
      </c>
      <c r="C482">
        <f>YEAR(dataset_1[[#This Row],[Date Day]])</f>
        <v>2011</v>
      </c>
      <c r="D482" t="str">
        <f>TEXT(dataset_1[[#This Row],[Date Day]],"MMM")</f>
        <v>Jan</v>
      </c>
      <c r="E482" t="str">
        <f t="shared" si="14"/>
        <v>Q1</v>
      </c>
      <c r="F482">
        <v>1</v>
      </c>
      <c r="G482" s="2">
        <v>0</v>
      </c>
      <c r="H482" s="2">
        <v>1</v>
      </c>
      <c r="I482">
        <v>1</v>
      </c>
      <c r="J482" t="b">
        <v>0</v>
      </c>
      <c r="K482">
        <v>6</v>
      </c>
      <c r="L482" t="str">
        <f t="shared" si="15"/>
        <v>Weekend</v>
      </c>
      <c r="M482" t="str" cm="1">
        <f t="array" ref="M482">_xlfn.IFS(I482&lt;6,"Night", I482&lt;12,"Morning", I482&lt;18,"Afternoon", TRUE,"Evening")</f>
        <v>Night</v>
      </c>
      <c r="N482">
        <v>2</v>
      </c>
      <c r="O482">
        <v>0.04</v>
      </c>
    </row>
    <row r="483" spans="1:15" x14ac:dyDescent="0.3">
      <c r="A483">
        <v>482</v>
      </c>
      <c r="B483" s="1">
        <v>40565</v>
      </c>
      <c r="C483">
        <f>YEAR(dataset_1[[#This Row],[Date Day]])</f>
        <v>2011</v>
      </c>
      <c r="D483" t="str">
        <f>TEXT(dataset_1[[#This Row],[Date Day]],"MMM")</f>
        <v>Jan</v>
      </c>
      <c r="E483" t="str">
        <f t="shared" si="14"/>
        <v>Q1</v>
      </c>
      <c r="F483">
        <v>1</v>
      </c>
      <c r="G483" s="2">
        <v>0</v>
      </c>
      <c r="H483" s="2">
        <v>1</v>
      </c>
      <c r="I483">
        <v>2</v>
      </c>
      <c r="J483" t="b">
        <v>0</v>
      </c>
      <c r="K483">
        <v>6</v>
      </c>
      <c r="L483" t="str">
        <f t="shared" si="15"/>
        <v>Weekend</v>
      </c>
      <c r="M483" t="str" cm="1">
        <f t="array" ref="M483">_xlfn.IFS(I483&lt;6,"Night", I483&lt;12,"Morning", I483&lt;18,"Afternoon", TRUE,"Evening")</f>
        <v>Night</v>
      </c>
      <c r="N483">
        <v>2</v>
      </c>
      <c r="O483">
        <v>0.04</v>
      </c>
    </row>
    <row r="484" spans="1:15" x14ac:dyDescent="0.3">
      <c r="A484">
        <v>483</v>
      </c>
      <c r="B484" s="1">
        <v>40565</v>
      </c>
      <c r="C484">
        <f>YEAR(dataset_1[[#This Row],[Date Day]])</f>
        <v>2011</v>
      </c>
      <c r="D484" t="str">
        <f>TEXT(dataset_1[[#This Row],[Date Day]],"MMM")</f>
        <v>Jan</v>
      </c>
      <c r="E484" t="str">
        <f t="shared" si="14"/>
        <v>Q1</v>
      </c>
      <c r="F484">
        <v>1</v>
      </c>
      <c r="G484" s="2">
        <v>0</v>
      </c>
      <c r="H484" s="2">
        <v>1</v>
      </c>
      <c r="I484">
        <v>3</v>
      </c>
      <c r="J484" t="b">
        <v>0</v>
      </c>
      <c r="K484">
        <v>6</v>
      </c>
      <c r="L484" t="str">
        <f t="shared" si="15"/>
        <v>Weekend</v>
      </c>
      <c r="M484" t="str" cm="1">
        <f t="array" ref="M484">_xlfn.IFS(I484&lt;6,"Night", I484&lt;12,"Morning", I484&lt;18,"Afternoon", TRUE,"Evening")</f>
        <v>Night</v>
      </c>
      <c r="N484">
        <v>2</v>
      </c>
      <c r="O484">
        <v>0.04</v>
      </c>
    </row>
    <row r="485" spans="1:15" x14ac:dyDescent="0.3">
      <c r="A485">
        <v>484</v>
      </c>
      <c r="B485" s="1">
        <v>40565</v>
      </c>
      <c r="C485">
        <f>YEAR(dataset_1[[#This Row],[Date Day]])</f>
        <v>2011</v>
      </c>
      <c r="D485" t="str">
        <f>TEXT(dataset_1[[#This Row],[Date Day]],"MMM")</f>
        <v>Jan</v>
      </c>
      <c r="E485" t="str">
        <f t="shared" si="14"/>
        <v>Q1</v>
      </c>
      <c r="F485">
        <v>1</v>
      </c>
      <c r="G485" s="2">
        <v>0</v>
      </c>
      <c r="H485" s="2">
        <v>1</v>
      </c>
      <c r="I485">
        <v>4</v>
      </c>
      <c r="J485" t="b">
        <v>0</v>
      </c>
      <c r="K485">
        <v>6</v>
      </c>
      <c r="L485" t="str">
        <f t="shared" si="15"/>
        <v>Weekend</v>
      </c>
      <c r="M485" t="str" cm="1">
        <f t="array" ref="M485">_xlfn.IFS(I485&lt;6,"Night", I485&lt;12,"Morning", I485&lt;18,"Afternoon", TRUE,"Evening")</f>
        <v>Night</v>
      </c>
      <c r="N485">
        <v>2</v>
      </c>
      <c r="O485">
        <v>0.02</v>
      </c>
    </row>
    <row r="486" spans="1:15" x14ac:dyDescent="0.3">
      <c r="A486">
        <v>485</v>
      </c>
      <c r="B486" s="1">
        <v>40565</v>
      </c>
      <c r="C486">
        <f>YEAR(dataset_1[[#This Row],[Date Day]])</f>
        <v>2011</v>
      </c>
      <c r="D486" t="str">
        <f>TEXT(dataset_1[[#This Row],[Date Day]],"MMM")</f>
        <v>Jan</v>
      </c>
      <c r="E486" t="str">
        <f t="shared" si="14"/>
        <v>Q1</v>
      </c>
      <c r="F486">
        <v>1</v>
      </c>
      <c r="G486" s="2">
        <v>0</v>
      </c>
      <c r="H486" s="2">
        <v>1</v>
      </c>
      <c r="I486">
        <v>6</v>
      </c>
      <c r="J486" t="b">
        <v>0</v>
      </c>
      <c r="K486">
        <v>6</v>
      </c>
      <c r="L486" t="str">
        <f t="shared" si="15"/>
        <v>Weekend</v>
      </c>
      <c r="M486" t="str" cm="1">
        <f t="array" ref="M486">_xlfn.IFS(I486&lt;6,"Night", I486&lt;12,"Morning", I486&lt;18,"Afternoon", TRUE,"Evening")</f>
        <v>Morning</v>
      </c>
      <c r="N486">
        <v>2</v>
      </c>
      <c r="O486">
        <v>0.02</v>
      </c>
    </row>
    <row r="487" spans="1:15" x14ac:dyDescent="0.3">
      <c r="A487">
        <v>486</v>
      </c>
      <c r="B487" s="1">
        <v>40565</v>
      </c>
      <c r="C487">
        <f>YEAR(dataset_1[[#This Row],[Date Day]])</f>
        <v>2011</v>
      </c>
      <c r="D487" t="str">
        <f>TEXT(dataset_1[[#This Row],[Date Day]],"MMM")</f>
        <v>Jan</v>
      </c>
      <c r="E487" t="str">
        <f t="shared" si="14"/>
        <v>Q1</v>
      </c>
      <c r="F487">
        <v>1</v>
      </c>
      <c r="G487" s="2">
        <v>0</v>
      </c>
      <c r="H487" s="2">
        <v>1</v>
      </c>
      <c r="I487">
        <v>7</v>
      </c>
      <c r="J487" t="b">
        <v>0</v>
      </c>
      <c r="K487">
        <v>6</v>
      </c>
      <c r="L487" t="str">
        <f t="shared" si="15"/>
        <v>Weekend</v>
      </c>
      <c r="M487" t="str" cm="1">
        <f t="array" ref="M487">_xlfn.IFS(I487&lt;6,"Night", I487&lt;12,"Morning", I487&lt;18,"Afternoon", TRUE,"Evening")</f>
        <v>Morning</v>
      </c>
      <c r="N487">
        <v>1</v>
      </c>
      <c r="O487">
        <v>0.02</v>
      </c>
    </row>
    <row r="488" spans="1:15" x14ac:dyDescent="0.3">
      <c r="A488">
        <v>487</v>
      </c>
      <c r="B488" s="1">
        <v>40565</v>
      </c>
      <c r="C488">
        <f>YEAR(dataset_1[[#This Row],[Date Day]])</f>
        <v>2011</v>
      </c>
      <c r="D488" t="str">
        <f>TEXT(dataset_1[[#This Row],[Date Day]],"MMM")</f>
        <v>Jan</v>
      </c>
      <c r="E488" t="str">
        <f t="shared" si="14"/>
        <v>Q1</v>
      </c>
      <c r="F488">
        <v>1</v>
      </c>
      <c r="G488" s="2">
        <v>0</v>
      </c>
      <c r="H488" s="2">
        <v>1</v>
      </c>
      <c r="I488">
        <v>8</v>
      </c>
      <c r="J488" t="b">
        <v>0</v>
      </c>
      <c r="K488">
        <v>6</v>
      </c>
      <c r="L488" t="str">
        <f t="shared" si="15"/>
        <v>Weekend</v>
      </c>
      <c r="M488" t="str" cm="1">
        <f t="array" ref="M488">_xlfn.IFS(I488&lt;6,"Night", I488&lt;12,"Morning", I488&lt;18,"Afternoon", TRUE,"Evening")</f>
        <v>Morning</v>
      </c>
      <c r="N488">
        <v>1</v>
      </c>
      <c r="O488">
        <v>0.02</v>
      </c>
    </row>
    <row r="489" spans="1:15" x14ac:dyDescent="0.3">
      <c r="A489">
        <v>488</v>
      </c>
      <c r="B489" s="1">
        <v>40565</v>
      </c>
      <c r="C489">
        <f>YEAR(dataset_1[[#This Row],[Date Day]])</f>
        <v>2011</v>
      </c>
      <c r="D489" t="str">
        <f>TEXT(dataset_1[[#This Row],[Date Day]],"MMM")</f>
        <v>Jan</v>
      </c>
      <c r="E489" t="str">
        <f t="shared" si="14"/>
        <v>Q1</v>
      </c>
      <c r="F489">
        <v>1</v>
      </c>
      <c r="G489" s="2">
        <v>0</v>
      </c>
      <c r="H489" s="2">
        <v>1</v>
      </c>
      <c r="I489">
        <v>9</v>
      </c>
      <c r="J489" t="b">
        <v>0</v>
      </c>
      <c r="K489">
        <v>6</v>
      </c>
      <c r="L489" t="str">
        <f t="shared" si="15"/>
        <v>Weekend</v>
      </c>
      <c r="M489" t="str" cm="1">
        <f t="array" ref="M489">_xlfn.IFS(I489&lt;6,"Night", I489&lt;12,"Morning", I489&lt;18,"Afternoon", TRUE,"Evening")</f>
        <v>Morning</v>
      </c>
      <c r="N489">
        <v>1</v>
      </c>
      <c r="O489">
        <v>0.04</v>
      </c>
    </row>
    <row r="490" spans="1:15" x14ac:dyDescent="0.3">
      <c r="A490">
        <v>489</v>
      </c>
      <c r="B490" s="1">
        <v>40565</v>
      </c>
      <c r="C490">
        <f>YEAR(dataset_1[[#This Row],[Date Day]])</f>
        <v>2011</v>
      </c>
      <c r="D490" t="str">
        <f>TEXT(dataset_1[[#This Row],[Date Day]],"MMM")</f>
        <v>Jan</v>
      </c>
      <c r="E490" t="str">
        <f t="shared" si="14"/>
        <v>Q1</v>
      </c>
      <c r="F490">
        <v>1</v>
      </c>
      <c r="G490" s="2">
        <v>0</v>
      </c>
      <c r="H490" s="2">
        <v>1</v>
      </c>
      <c r="I490">
        <v>10</v>
      </c>
      <c r="J490" t="b">
        <v>0</v>
      </c>
      <c r="K490">
        <v>6</v>
      </c>
      <c r="L490" t="str">
        <f t="shared" si="15"/>
        <v>Weekend</v>
      </c>
      <c r="M490" t="str" cm="1">
        <f t="array" ref="M490">_xlfn.IFS(I490&lt;6,"Night", I490&lt;12,"Morning", I490&lt;18,"Afternoon", TRUE,"Evening")</f>
        <v>Morning</v>
      </c>
      <c r="N490">
        <v>2</v>
      </c>
      <c r="O490">
        <v>0.04</v>
      </c>
    </row>
    <row r="491" spans="1:15" x14ac:dyDescent="0.3">
      <c r="A491">
        <v>490</v>
      </c>
      <c r="B491" s="1">
        <v>40565</v>
      </c>
      <c r="C491">
        <f>YEAR(dataset_1[[#This Row],[Date Day]])</f>
        <v>2011</v>
      </c>
      <c r="D491" t="str">
        <f>TEXT(dataset_1[[#This Row],[Date Day]],"MMM")</f>
        <v>Jan</v>
      </c>
      <c r="E491" t="str">
        <f t="shared" si="14"/>
        <v>Q1</v>
      </c>
      <c r="F491">
        <v>1</v>
      </c>
      <c r="G491" s="2">
        <v>0</v>
      </c>
      <c r="H491" s="2">
        <v>1</v>
      </c>
      <c r="I491">
        <v>11</v>
      </c>
      <c r="J491" t="b">
        <v>0</v>
      </c>
      <c r="K491">
        <v>6</v>
      </c>
      <c r="L491" t="str">
        <f t="shared" si="15"/>
        <v>Weekend</v>
      </c>
      <c r="M491" t="str" cm="1">
        <f t="array" ref="M491">_xlfn.IFS(I491&lt;6,"Night", I491&lt;12,"Morning", I491&lt;18,"Afternoon", TRUE,"Evening")</f>
        <v>Morning</v>
      </c>
      <c r="N491">
        <v>2</v>
      </c>
      <c r="O491">
        <v>0.06</v>
      </c>
    </row>
    <row r="492" spans="1:15" x14ac:dyDescent="0.3">
      <c r="A492">
        <v>491</v>
      </c>
      <c r="B492" s="1">
        <v>40565</v>
      </c>
      <c r="C492">
        <f>YEAR(dataset_1[[#This Row],[Date Day]])</f>
        <v>2011</v>
      </c>
      <c r="D492" t="str">
        <f>TEXT(dataset_1[[#This Row],[Date Day]],"MMM")</f>
        <v>Jan</v>
      </c>
      <c r="E492" t="str">
        <f t="shared" si="14"/>
        <v>Q1</v>
      </c>
      <c r="F492">
        <v>1</v>
      </c>
      <c r="G492" s="2">
        <v>0</v>
      </c>
      <c r="H492" s="2">
        <v>1</v>
      </c>
      <c r="I492">
        <v>12</v>
      </c>
      <c r="J492" t="b">
        <v>0</v>
      </c>
      <c r="K492">
        <v>6</v>
      </c>
      <c r="L492" t="str">
        <f t="shared" si="15"/>
        <v>Weekend</v>
      </c>
      <c r="M492" t="str" cm="1">
        <f t="array" ref="M492">_xlfn.IFS(I492&lt;6,"Night", I492&lt;12,"Morning", I492&lt;18,"Afternoon", TRUE,"Evening")</f>
        <v>Afternoon</v>
      </c>
      <c r="N492">
        <v>2</v>
      </c>
      <c r="O492">
        <v>0.06</v>
      </c>
    </row>
    <row r="493" spans="1:15" x14ac:dyDescent="0.3">
      <c r="A493">
        <v>492</v>
      </c>
      <c r="B493" s="1">
        <v>40565</v>
      </c>
      <c r="C493">
        <f>YEAR(dataset_1[[#This Row],[Date Day]])</f>
        <v>2011</v>
      </c>
      <c r="D493" t="str">
        <f>TEXT(dataset_1[[#This Row],[Date Day]],"MMM")</f>
        <v>Jan</v>
      </c>
      <c r="E493" t="str">
        <f t="shared" si="14"/>
        <v>Q1</v>
      </c>
      <c r="F493">
        <v>1</v>
      </c>
      <c r="G493" s="2">
        <v>0</v>
      </c>
      <c r="H493" s="2">
        <v>1</v>
      </c>
      <c r="I493">
        <v>13</v>
      </c>
      <c r="J493" t="b">
        <v>0</v>
      </c>
      <c r="K493">
        <v>6</v>
      </c>
      <c r="L493" t="str">
        <f t="shared" si="15"/>
        <v>Weekend</v>
      </c>
      <c r="M493" t="str" cm="1">
        <f t="array" ref="M493">_xlfn.IFS(I493&lt;6,"Night", I493&lt;12,"Morning", I493&lt;18,"Afternoon", TRUE,"Evening")</f>
        <v>Afternoon</v>
      </c>
      <c r="N493">
        <v>1</v>
      </c>
      <c r="O493">
        <v>0.08</v>
      </c>
    </row>
    <row r="494" spans="1:15" x14ac:dyDescent="0.3">
      <c r="A494">
        <v>493</v>
      </c>
      <c r="B494" s="1">
        <v>40565</v>
      </c>
      <c r="C494">
        <f>YEAR(dataset_1[[#This Row],[Date Day]])</f>
        <v>2011</v>
      </c>
      <c r="D494" t="str">
        <f>TEXT(dataset_1[[#This Row],[Date Day]],"MMM")</f>
        <v>Jan</v>
      </c>
      <c r="E494" t="str">
        <f t="shared" si="14"/>
        <v>Q1</v>
      </c>
      <c r="F494">
        <v>1</v>
      </c>
      <c r="G494" s="2">
        <v>0</v>
      </c>
      <c r="H494" s="2">
        <v>1</v>
      </c>
      <c r="I494">
        <v>14</v>
      </c>
      <c r="J494" t="b">
        <v>0</v>
      </c>
      <c r="K494">
        <v>6</v>
      </c>
      <c r="L494" t="str">
        <f t="shared" si="15"/>
        <v>Weekend</v>
      </c>
      <c r="M494" t="str" cm="1">
        <f t="array" ref="M494">_xlfn.IFS(I494&lt;6,"Night", I494&lt;12,"Morning", I494&lt;18,"Afternoon", TRUE,"Evening")</f>
        <v>Afternoon</v>
      </c>
      <c r="N494">
        <v>1</v>
      </c>
      <c r="O494">
        <v>0.1</v>
      </c>
    </row>
    <row r="495" spans="1:15" x14ac:dyDescent="0.3">
      <c r="A495">
        <v>494</v>
      </c>
      <c r="B495" s="1">
        <v>40565</v>
      </c>
      <c r="C495">
        <f>YEAR(dataset_1[[#This Row],[Date Day]])</f>
        <v>2011</v>
      </c>
      <c r="D495" t="str">
        <f>TEXT(dataset_1[[#This Row],[Date Day]],"MMM")</f>
        <v>Jan</v>
      </c>
      <c r="E495" t="str">
        <f t="shared" si="14"/>
        <v>Q1</v>
      </c>
      <c r="F495">
        <v>1</v>
      </c>
      <c r="G495" s="2">
        <v>0</v>
      </c>
      <c r="H495" s="2">
        <v>1</v>
      </c>
      <c r="I495">
        <v>15</v>
      </c>
      <c r="J495" t="b">
        <v>0</v>
      </c>
      <c r="K495">
        <v>6</v>
      </c>
      <c r="L495" t="str">
        <f t="shared" si="15"/>
        <v>Weekend</v>
      </c>
      <c r="M495" t="str" cm="1">
        <f t="array" ref="M495">_xlfn.IFS(I495&lt;6,"Night", I495&lt;12,"Morning", I495&lt;18,"Afternoon", TRUE,"Evening")</f>
        <v>Afternoon</v>
      </c>
      <c r="N495">
        <v>1</v>
      </c>
      <c r="O495">
        <v>0.12</v>
      </c>
    </row>
    <row r="496" spans="1:15" x14ac:dyDescent="0.3">
      <c r="A496">
        <v>495</v>
      </c>
      <c r="B496" s="1">
        <v>40565</v>
      </c>
      <c r="C496">
        <f>YEAR(dataset_1[[#This Row],[Date Day]])</f>
        <v>2011</v>
      </c>
      <c r="D496" t="str">
        <f>TEXT(dataset_1[[#This Row],[Date Day]],"MMM")</f>
        <v>Jan</v>
      </c>
      <c r="E496" t="str">
        <f t="shared" si="14"/>
        <v>Q1</v>
      </c>
      <c r="F496">
        <v>1</v>
      </c>
      <c r="G496" s="2">
        <v>0</v>
      </c>
      <c r="H496" s="2">
        <v>1</v>
      </c>
      <c r="I496">
        <v>16</v>
      </c>
      <c r="J496" t="b">
        <v>0</v>
      </c>
      <c r="K496">
        <v>6</v>
      </c>
      <c r="L496" t="str">
        <f t="shared" si="15"/>
        <v>Weekend</v>
      </c>
      <c r="M496" t="str" cm="1">
        <f t="array" ref="M496">_xlfn.IFS(I496&lt;6,"Night", I496&lt;12,"Morning", I496&lt;18,"Afternoon", TRUE,"Evening")</f>
        <v>Afternoon</v>
      </c>
      <c r="N496">
        <v>1</v>
      </c>
      <c r="O496">
        <v>0.12</v>
      </c>
    </row>
    <row r="497" spans="1:15" x14ac:dyDescent="0.3">
      <c r="A497">
        <v>496</v>
      </c>
      <c r="B497" s="1">
        <v>40565</v>
      </c>
      <c r="C497">
        <f>YEAR(dataset_1[[#This Row],[Date Day]])</f>
        <v>2011</v>
      </c>
      <c r="D497" t="str">
        <f>TEXT(dataset_1[[#This Row],[Date Day]],"MMM")</f>
        <v>Jan</v>
      </c>
      <c r="E497" t="str">
        <f t="shared" si="14"/>
        <v>Q1</v>
      </c>
      <c r="F497">
        <v>1</v>
      </c>
      <c r="G497" s="2">
        <v>0</v>
      </c>
      <c r="H497" s="2">
        <v>1</v>
      </c>
      <c r="I497">
        <v>17</v>
      </c>
      <c r="J497" t="b">
        <v>0</v>
      </c>
      <c r="K497">
        <v>6</v>
      </c>
      <c r="L497" t="str">
        <f t="shared" si="15"/>
        <v>Weekend</v>
      </c>
      <c r="M497" t="str" cm="1">
        <f t="array" ref="M497">_xlfn.IFS(I497&lt;6,"Night", I497&lt;12,"Morning", I497&lt;18,"Afternoon", TRUE,"Evening")</f>
        <v>Afternoon</v>
      </c>
      <c r="N497">
        <v>1</v>
      </c>
      <c r="O497">
        <v>0.12</v>
      </c>
    </row>
    <row r="498" spans="1:15" x14ac:dyDescent="0.3">
      <c r="A498">
        <v>497</v>
      </c>
      <c r="B498" s="1">
        <v>40565</v>
      </c>
      <c r="C498">
        <f>YEAR(dataset_1[[#This Row],[Date Day]])</f>
        <v>2011</v>
      </c>
      <c r="D498" t="str">
        <f>TEXT(dataset_1[[#This Row],[Date Day]],"MMM")</f>
        <v>Jan</v>
      </c>
      <c r="E498" t="str">
        <f t="shared" si="14"/>
        <v>Q1</v>
      </c>
      <c r="F498">
        <v>1</v>
      </c>
      <c r="G498" s="2">
        <v>0</v>
      </c>
      <c r="H498" s="2">
        <v>1</v>
      </c>
      <c r="I498">
        <v>18</v>
      </c>
      <c r="J498" t="b">
        <v>0</v>
      </c>
      <c r="K498">
        <v>6</v>
      </c>
      <c r="L498" t="str">
        <f t="shared" si="15"/>
        <v>Weekend</v>
      </c>
      <c r="M498" t="str" cm="1">
        <f t="array" ref="M498">_xlfn.IFS(I498&lt;6,"Night", I498&lt;12,"Morning", I498&lt;18,"Afternoon", TRUE,"Evening")</f>
        <v>Evening</v>
      </c>
      <c r="N498">
        <v>1</v>
      </c>
      <c r="O498">
        <v>0.08</v>
      </c>
    </row>
    <row r="499" spans="1:15" x14ac:dyDescent="0.3">
      <c r="A499">
        <v>498</v>
      </c>
      <c r="B499" s="1">
        <v>40565</v>
      </c>
      <c r="C499">
        <f>YEAR(dataset_1[[#This Row],[Date Day]])</f>
        <v>2011</v>
      </c>
      <c r="D499" t="str">
        <f>TEXT(dataset_1[[#This Row],[Date Day]],"MMM")</f>
        <v>Jan</v>
      </c>
      <c r="E499" t="str">
        <f t="shared" si="14"/>
        <v>Q1</v>
      </c>
      <c r="F499">
        <v>1</v>
      </c>
      <c r="G499" s="2">
        <v>0</v>
      </c>
      <c r="H499" s="2">
        <v>1</v>
      </c>
      <c r="I499">
        <v>19</v>
      </c>
      <c r="J499" t="b">
        <v>0</v>
      </c>
      <c r="K499">
        <v>6</v>
      </c>
      <c r="L499" t="str">
        <f t="shared" si="15"/>
        <v>Weekend</v>
      </c>
      <c r="M499" t="str" cm="1">
        <f t="array" ref="M499">_xlfn.IFS(I499&lt;6,"Night", I499&lt;12,"Morning", I499&lt;18,"Afternoon", TRUE,"Evening")</f>
        <v>Evening</v>
      </c>
      <c r="N499">
        <v>1</v>
      </c>
      <c r="O499">
        <v>0.08</v>
      </c>
    </row>
    <row r="500" spans="1:15" x14ac:dyDescent="0.3">
      <c r="A500">
        <v>499</v>
      </c>
      <c r="B500" s="1">
        <v>40565</v>
      </c>
      <c r="C500">
        <f>YEAR(dataset_1[[#This Row],[Date Day]])</f>
        <v>2011</v>
      </c>
      <c r="D500" t="str">
        <f>TEXT(dataset_1[[#This Row],[Date Day]],"MMM")</f>
        <v>Jan</v>
      </c>
      <c r="E500" t="str">
        <f t="shared" si="14"/>
        <v>Q1</v>
      </c>
      <c r="F500">
        <v>1</v>
      </c>
      <c r="G500" s="2">
        <v>0</v>
      </c>
      <c r="H500" s="2">
        <v>1</v>
      </c>
      <c r="I500">
        <v>20</v>
      </c>
      <c r="J500" t="b">
        <v>0</v>
      </c>
      <c r="K500">
        <v>6</v>
      </c>
      <c r="L500" t="str">
        <f t="shared" si="15"/>
        <v>Weekend</v>
      </c>
      <c r="M500" t="str" cm="1">
        <f t="array" ref="M500">_xlfn.IFS(I500&lt;6,"Night", I500&lt;12,"Morning", I500&lt;18,"Afternoon", TRUE,"Evening")</f>
        <v>Evening</v>
      </c>
      <c r="N500">
        <v>1</v>
      </c>
      <c r="O500">
        <v>0.06</v>
      </c>
    </row>
    <row r="501" spans="1:15" x14ac:dyDescent="0.3">
      <c r="A501">
        <v>500</v>
      </c>
      <c r="B501" s="1">
        <v>40565</v>
      </c>
      <c r="C501">
        <f>YEAR(dataset_1[[#This Row],[Date Day]])</f>
        <v>2011</v>
      </c>
      <c r="D501" t="str">
        <f>TEXT(dataset_1[[#This Row],[Date Day]],"MMM")</f>
        <v>Jan</v>
      </c>
      <c r="E501" t="str">
        <f t="shared" si="14"/>
        <v>Q1</v>
      </c>
      <c r="F501">
        <v>1</v>
      </c>
      <c r="G501" s="2">
        <v>0</v>
      </c>
      <c r="H501" s="2">
        <v>1</v>
      </c>
      <c r="I501">
        <v>21</v>
      </c>
      <c r="J501" t="b">
        <v>0</v>
      </c>
      <c r="K501">
        <v>6</v>
      </c>
      <c r="L501" t="str">
        <f t="shared" si="15"/>
        <v>Weekend</v>
      </c>
      <c r="M501" t="str" cm="1">
        <f t="array" ref="M501">_xlfn.IFS(I501&lt;6,"Night", I501&lt;12,"Morning", I501&lt;18,"Afternoon", TRUE,"Evening")</f>
        <v>Evening</v>
      </c>
      <c r="N501">
        <v>1</v>
      </c>
      <c r="O501">
        <v>0.06</v>
      </c>
    </row>
    <row r="502" spans="1:15" x14ac:dyDescent="0.3">
      <c r="A502">
        <v>501</v>
      </c>
      <c r="B502" s="1">
        <v>40565</v>
      </c>
      <c r="C502">
        <f>YEAR(dataset_1[[#This Row],[Date Day]])</f>
        <v>2011</v>
      </c>
      <c r="D502" t="str">
        <f>TEXT(dataset_1[[#This Row],[Date Day]],"MMM")</f>
        <v>Jan</v>
      </c>
      <c r="E502" t="str">
        <f t="shared" si="14"/>
        <v>Q1</v>
      </c>
      <c r="F502">
        <v>1</v>
      </c>
      <c r="G502" s="2">
        <v>0</v>
      </c>
      <c r="H502" s="2">
        <v>1</v>
      </c>
      <c r="I502">
        <v>22</v>
      </c>
      <c r="J502" t="b">
        <v>0</v>
      </c>
      <c r="K502">
        <v>6</v>
      </c>
      <c r="L502" t="str">
        <f t="shared" si="15"/>
        <v>Weekend</v>
      </c>
      <c r="M502" t="str" cm="1">
        <f t="array" ref="M502">_xlfn.IFS(I502&lt;6,"Night", I502&lt;12,"Morning", I502&lt;18,"Afternoon", TRUE,"Evening")</f>
        <v>Evening</v>
      </c>
      <c r="N502">
        <v>1</v>
      </c>
      <c r="O502">
        <v>0.06</v>
      </c>
    </row>
    <row r="503" spans="1:15" x14ac:dyDescent="0.3">
      <c r="A503">
        <v>502</v>
      </c>
      <c r="B503" s="1">
        <v>40565</v>
      </c>
      <c r="C503">
        <f>YEAR(dataset_1[[#This Row],[Date Day]])</f>
        <v>2011</v>
      </c>
      <c r="D503" t="str">
        <f>TEXT(dataset_1[[#This Row],[Date Day]],"MMM")</f>
        <v>Jan</v>
      </c>
      <c r="E503" t="str">
        <f t="shared" si="14"/>
        <v>Q1</v>
      </c>
      <c r="F503">
        <v>1</v>
      </c>
      <c r="G503" s="2">
        <v>0</v>
      </c>
      <c r="H503" s="2">
        <v>1</v>
      </c>
      <c r="I503">
        <v>23</v>
      </c>
      <c r="J503" t="b">
        <v>0</v>
      </c>
      <c r="K503">
        <v>6</v>
      </c>
      <c r="L503" t="str">
        <f t="shared" si="15"/>
        <v>Weekend</v>
      </c>
      <c r="M503" t="str" cm="1">
        <f t="array" ref="M503">_xlfn.IFS(I503&lt;6,"Night", I503&lt;12,"Morning", I503&lt;18,"Afternoon", TRUE,"Evening")</f>
        <v>Evening</v>
      </c>
      <c r="N503">
        <v>1</v>
      </c>
      <c r="O503">
        <v>0.04</v>
      </c>
    </row>
    <row r="504" spans="1:15" x14ac:dyDescent="0.3">
      <c r="A504">
        <v>503</v>
      </c>
      <c r="B504" s="1">
        <v>40566</v>
      </c>
      <c r="C504">
        <f>YEAR(dataset_1[[#This Row],[Date Day]])</f>
        <v>2011</v>
      </c>
      <c r="D504" t="str">
        <f>TEXT(dataset_1[[#This Row],[Date Day]],"MMM")</f>
        <v>Jan</v>
      </c>
      <c r="E504" t="str">
        <f t="shared" si="14"/>
        <v>Q1</v>
      </c>
      <c r="F504">
        <v>1</v>
      </c>
      <c r="G504" s="2">
        <v>0</v>
      </c>
      <c r="H504" s="2">
        <v>1</v>
      </c>
      <c r="I504">
        <v>0</v>
      </c>
      <c r="J504" t="b">
        <v>0</v>
      </c>
      <c r="K504">
        <v>0</v>
      </c>
      <c r="L504" t="str">
        <f t="shared" si="15"/>
        <v>Weekend</v>
      </c>
      <c r="M504" t="str" cm="1">
        <f t="array" ref="M504">_xlfn.IFS(I504&lt;6,"Night", I504&lt;12,"Morning", I504&lt;18,"Afternoon", TRUE,"Evening")</f>
        <v>Night</v>
      </c>
      <c r="N504">
        <v>1</v>
      </c>
      <c r="O504">
        <v>0.04</v>
      </c>
    </row>
    <row r="505" spans="1:15" x14ac:dyDescent="0.3">
      <c r="A505">
        <v>504</v>
      </c>
      <c r="B505" s="1">
        <v>40566</v>
      </c>
      <c r="C505">
        <f>YEAR(dataset_1[[#This Row],[Date Day]])</f>
        <v>2011</v>
      </c>
      <c r="D505" t="str">
        <f>TEXT(dataset_1[[#This Row],[Date Day]],"MMM")</f>
        <v>Jan</v>
      </c>
      <c r="E505" t="str">
        <f t="shared" si="14"/>
        <v>Q1</v>
      </c>
      <c r="F505">
        <v>1</v>
      </c>
      <c r="G505" s="2">
        <v>0</v>
      </c>
      <c r="H505" s="2">
        <v>1</v>
      </c>
      <c r="I505">
        <v>1</v>
      </c>
      <c r="J505" t="b">
        <v>0</v>
      </c>
      <c r="K505">
        <v>0</v>
      </c>
      <c r="L505" t="str">
        <f t="shared" si="15"/>
        <v>Weekend</v>
      </c>
      <c r="M505" t="str" cm="1">
        <f t="array" ref="M505">_xlfn.IFS(I505&lt;6,"Night", I505&lt;12,"Morning", I505&lt;18,"Afternoon", TRUE,"Evening")</f>
        <v>Night</v>
      </c>
      <c r="N505">
        <v>1</v>
      </c>
      <c r="O505">
        <v>0.04</v>
      </c>
    </row>
    <row r="506" spans="1:15" x14ac:dyDescent="0.3">
      <c r="A506">
        <v>505</v>
      </c>
      <c r="B506" s="1">
        <v>40566</v>
      </c>
      <c r="C506">
        <f>YEAR(dataset_1[[#This Row],[Date Day]])</f>
        <v>2011</v>
      </c>
      <c r="D506" t="str">
        <f>TEXT(dataset_1[[#This Row],[Date Day]],"MMM")</f>
        <v>Jan</v>
      </c>
      <c r="E506" t="str">
        <f t="shared" si="14"/>
        <v>Q1</v>
      </c>
      <c r="F506">
        <v>1</v>
      </c>
      <c r="G506" s="2">
        <v>0</v>
      </c>
      <c r="H506" s="2">
        <v>1</v>
      </c>
      <c r="I506">
        <v>2</v>
      </c>
      <c r="J506" t="b">
        <v>0</v>
      </c>
      <c r="K506">
        <v>0</v>
      </c>
      <c r="L506" t="str">
        <f t="shared" si="15"/>
        <v>Weekend</v>
      </c>
      <c r="M506" t="str" cm="1">
        <f t="array" ref="M506">_xlfn.IFS(I506&lt;6,"Night", I506&lt;12,"Morning", I506&lt;18,"Afternoon", TRUE,"Evening")</f>
        <v>Night</v>
      </c>
      <c r="N506">
        <v>1</v>
      </c>
      <c r="O506">
        <v>0.02</v>
      </c>
    </row>
    <row r="507" spans="1:15" x14ac:dyDescent="0.3">
      <c r="A507">
        <v>506</v>
      </c>
      <c r="B507" s="1">
        <v>40566</v>
      </c>
      <c r="C507">
        <f>YEAR(dataset_1[[#This Row],[Date Day]])</f>
        <v>2011</v>
      </c>
      <c r="D507" t="str">
        <f>TEXT(dataset_1[[#This Row],[Date Day]],"MMM")</f>
        <v>Jan</v>
      </c>
      <c r="E507" t="str">
        <f t="shared" si="14"/>
        <v>Q1</v>
      </c>
      <c r="F507">
        <v>1</v>
      </c>
      <c r="G507" s="2">
        <v>0</v>
      </c>
      <c r="H507" s="2">
        <v>1</v>
      </c>
      <c r="I507">
        <v>3</v>
      </c>
      <c r="J507" t="b">
        <v>0</v>
      </c>
      <c r="K507">
        <v>0</v>
      </c>
      <c r="L507" t="str">
        <f t="shared" si="15"/>
        <v>Weekend</v>
      </c>
      <c r="M507" t="str" cm="1">
        <f t="array" ref="M507">_xlfn.IFS(I507&lt;6,"Night", I507&lt;12,"Morning", I507&lt;18,"Afternoon", TRUE,"Evening")</f>
        <v>Night</v>
      </c>
      <c r="N507">
        <v>1</v>
      </c>
      <c r="O507">
        <v>0.02</v>
      </c>
    </row>
    <row r="508" spans="1:15" x14ac:dyDescent="0.3">
      <c r="A508">
        <v>507</v>
      </c>
      <c r="B508" s="1">
        <v>40566</v>
      </c>
      <c r="C508">
        <f>YEAR(dataset_1[[#This Row],[Date Day]])</f>
        <v>2011</v>
      </c>
      <c r="D508" t="str">
        <f>TEXT(dataset_1[[#This Row],[Date Day]],"MMM")</f>
        <v>Jan</v>
      </c>
      <c r="E508" t="str">
        <f t="shared" si="14"/>
        <v>Q1</v>
      </c>
      <c r="F508">
        <v>1</v>
      </c>
      <c r="G508" s="2">
        <v>0</v>
      </c>
      <c r="H508" s="2">
        <v>1</v>
      </c>
      <c r="I508">
        <v>5</v>
      </c>
      <c r="J508" t="b">
        <v>0</v>
      </c>
      <c r="K508">
        <v>0</v>
      </c>
      <c r="L508" t="str">
        <f t="shared" si="15"/>
        <v>Weekend</v>
      </c>
      <c r="M508" t="str" cm="1">
        <f t="array" ref="M508">_xlfn.IFS(I508&lt;6,"Night", I508&lt;12,"Morning", I508&lt;18,"Afternoon", TRUE,"Evening")</f>
        <v>Night</v>
      </c>
      <c r="N508">
        <v>2</v>
      </c>
      <c r="O508">
        <v>0.04</v>
      </c>
    </row>
    <row r="509" spans="1:15" x14ac:dyDescent="0.3">
      <c r="A509">
        <v>508</v>
      </c>
      <c r="B509" s="1">
        <v>40566</v>
      </c>
      <c r="C509">
        <f>YEAR(dataset_1[[#This Row],[Date Day]])</f>
        <v>2011</v>
      </c>
      <c r="D509" t="str">
        <f>TEXT(dataset_1[[#This Row],[Date Day]],"MMM")</f>
        <v>Jan</v>
      </c>
      <c r="E509" t="str">
        <f t="shared" si="14"/>
        <v>Q1</v>
      </c>
      <c r="F509">
        <v>1</v>
      </c>
      <c r="G509" s="2">
        <v>0</v>
      </c>
      <c r="H509" s="2">
        <v>1</v>
      </c>
      <c r="I509">
        <v>6</v>
      </c>
      <c r="J509" t="b">
        <v>0</v>
      </c>
      <c r="K509">
        <v>0</v>
      </c>
      <c r="L509" t="str">
        <f t="shared" si="15"/>
        <v>Weekend</v>
      </c>
      <c r="M509" t="str" cm="1">
        <f t="array" ref="M509">_xlfn.IFS(I509&lt;6,"Night", I509&lt;12,"Morning", I509&lt;18,"Afternoon", TRUE,"Evening")</f>
        <v>Morning</v>
      </c>
      <c r="N509">
        <v>2</v>
      </c>
      <c r="O509">
        <v>0.04</v>
      </c>
    </row>
    <row r="510" spans="1:15" x14ac:dyDescent="0.3">
      <c r="A510">
        <v>509</v>
      </c>
      <c r="B510" s="1">
        <v>40566</v>
      </c>
      <c r="C510">
        <f>YEAR(dataset_1[[#This Row],[Date Day]])</f>
        <v>2011</v>
      </c>
      <c r="D510" t="str">
        <f>TEXT(dataset_1[[#This Row],[Date Day]],"MMM")</f>
        <v>Jan</v>
      </c>
      <c r="E510" t="str">
        <f t="shared" si="14"/>
        <v>Q1</v>
      </c>
      <c r="F510">
        <v>1</v>
      </c>
      <c r="G510" s="2">
        <v>0</v>
      </c>
      <c r="H510" s="2">
        <v>1</v>
      </c>
      <c r="I510">
        <v>7</v>
      </c>
      <c r="J510" t="b">
        <v>0</v>
      </c>
      <c r="K510">
        <v>0</v>
      </c>
      <c r="L510" t="str">
        <f t="shared" si="15"/>
        <v>Weekend</v>
      </c>
      <c r="M510" t="str" cm="1">
        <f t="array" ref="M510">_xlfn.IFS(I510&lt;6,"Night", I510&lt;12,"Morning", I510&lt;18,"Afternoon", TRUE,"Evening")</f>
        <v>Morning</v>
      </c>
      <c r="N510">
        <v>1</v>
      </c>
      <c r="O510">
        <v>0.08</v>
      </c>
    </row>
    <row r="511" spans="1:15" x14ac:dyDescent="0.3">
      <c r="A511">
        <v>510</v>
      </c>
      <c r="B511" s="1">
        <v>40566</v>
      </c>
      <c r="C511">
        <f>YEAR(dataset_1[[#This Row],[Date Day]])</f>
        <v>2011</v>
      </c>
      <c r="D511" t="str">
        <f>TEXT(dataset_1[[#This Row],[Date Day]],"MMM")</f>
        <v>Jan</v>
      </c>
      <c r="E511" t="str">
        <f t="shared" si="14"/>
        <v>Q1</v>
      </c>
      <c r="F511">
        <v>1</v>
      </c>
      <c r="G511" s="2">
        <v>0</v>
      </c>
      <c r="H511" s="2">
        <v>1</v>
      </c>
      <c r="I511">
        <v>8</v>
      </c>
      <c r="J511" t="b">
        <v>0</v>
      </c>
      <c r="K511">
        <v>0</v>
      </c>
      <c r="L511" t="str">
        <f t="shared" si="15"/>
        <v>Weekend</v>
      </c>
      <c r="M511" t="str" cm="1">
        <f t="array" ref="M511">_xlfn.IFS(I511&lt;6,"Night", I511&lt;12,"Morning", I511&lt;18,"Afternoon", TRUE,"Evening")</f>
        <v>Morning</v>
      </c>
      <c r="N511">
        <v>1</v>
      </c>
      <c r="O511">
        <v>0.06</v>
      </c>
    </row>
    <row r="512" spans="1:15" x14ac:dyDescent="0.3">
      <c r="A512">
        <v>511</v>
      </c>
      <c r="B512" s="1">
        <v>40566</v>
      </c>
      <c r="C512">
        <f>YEAR(dataset_1[[#This Row],[Date Day]])</f>
        <v>2011</v>
      </c>
      <c r="D512" t="str">
        <f>TEXT(dataset_1[[#This Row],[Date Day]],"MMM")</f>
        <v>Jan</v>
      </c>
      <c r="E512" t="str">
        <f t="shared" si="14"/>
        <v>Q1</v>
      </c>
      <c r="F512">
        <v>1</v>
      </c>
      <c r="G512" s="2">
        <v>0</v>
      </c>
      <c r="H512" s="2">
        <v>1</v>
      </c>
      <c r="I512">
        <v>9</v>
      </c>
      <c r="J512" t="b">
        <v>0</v>
      </c>
      <c r="K512">
        <v>0</v>
      </c>
      <c r="L512" t="str">
        <f t="shared" si="15"/>
        <v>Weekend</v>
      </c>
      <c r="M512" t="str" cm="1">
        <f t="array" ref="M512">_xlfn.IFS(I512&lt;6,"Night", I512&lt;12,"Morning", I512&lt;18,"Afternoon", TRUE,"Evening")</f>
        <v>Morning</v>
      </c>
      <c r="N512">
        <v>1</v>
      </c>
      <c r="O512">
        <v>0.1</v>
      </c>
    </row>
    <row r="513" spans="1:15" x14ac:dyDescent="0.3">
      <c r="A513">
        <v>512</v>
      </c>
      <c r="B513" s="1">
        <v>40566</v>
      </c>
      <c r="C513">
        <f>YEAR(dataset_1[[#This Row],[Date Day]])</f>
        <v>2011</v>
      </c>
      <c r="D513" t="str">
        <f>TEXT(dataset_1[[#This Row],[Date Day]],"MMM")</f>
        <v>Jan</v>
      </c>
      <c r="E513" t="str">
        <f t="shared" si="14"/>
        <v>Q1</v>
      </c>
      <c r="F513">
        <v>1</v>
      </c>
      <c r="G513" s="2">
        <v>0</v>
      </c>
      <c r="H513" s="2">
        <v>1</v>
      </c>
      <c r="I513">
        <v>10</v>
      </c>
      <c r="J513" t="b">
        <v>0</v>
      </c>
      <c r="K513">
        <v>0</v>
      </c>
      <c r="L513" t="str">
        <f t="shared" si="15"/>
        <v>Weekend</v>
      </c>
      <c r="M513" t="str" cm="1">
        <f t="array" ref="M513">_xlfn.IFS(I513&lt;6,"Night", I513&lt;12,"Morning", I513&lt;18,"Afternoon", TRUE,"Evening")</f>
        <v>Morning</v>
      </c>
      <c r="N513">
        <v>1</v>
      </c>
      <c r="O513">
        <v>0.14000000000000001</v>
      </c>
    </row>
    <row r="514" spans="1:15" x14ac:dyDescent="0.3">
      <c r="A514">
        <v>513</v>
      </c>
      <c r="B514" s="1">
        <v>40566</v>
      </c>
      <c r="C514">
        <f>YEAR(dataset_1[[#This Row],[Date Day]])</f>
        <v>2011</v>
      </c>
      <c r="D514" t="str">
        <f>TEXT(dataset_1[[#This Row],[Date Day]],"MMM")</f>
        <v>Jan</v>
      </c>
      <c r="E514" t="str">
        <f t="shared" ref="E514:E577" si="16">"Q" &amp; INT((MONTH(B514)-1)/3)+1</f>
        <v>Q1</v>
      </c>
      <c r="F514">
        <v>1</v>
      </c>
      <c r="G514" s="2">
        <v>0</v>
      </c>
      <c r="H514" s="2">
        <v>1</v>
      </c>
      <c r="I514">
        <v>11</v>
      </c>
      <c r="J514" t="b">
        <v>0</v>
      </c>
      <c r="K514">
        <v>0</v>
      </c>
      <c r="L514" t="str">
        <f t="shared" ref="L514:L577" si="17">IF(OR(K514=0,K514=6),"Weekend","Weekday")</f>
        <v>Weekend</v>
      </c>
      <c r="M514" t="str" cm="1">
        <f t="array" ref="M514">_xlfn.IFS(I514&lt;6,"Night", I514&lt;12,"Morning", I514&lt;18,"Afternoon", TRUE,"Evening")</f>
        <v>Morning</v>
      </c>
      <c r="N514">
        <v>1</v>
      </c>
      <c r="O514">
        <v>0.14000000000000001</v>
      </c>
    </row>
    <row r="515" spans="1:15" x14ac:dyDescent="0.3">
      <c r="A515">
        <v>514</v>
      </c>
      <c r="B515" s="1">
        <v>40566</v>
      </c>
      <c r="C515">
        <f>YEAR(dataset_1[[#This Row],[Date Day]])</f>
        <v>2011</v>
      </c>
      <c r="D515" t="str">
        <f>TEXT(dataset_1[[#This Row],[Date Day]],"MMM")</f>
        <v>Jan</v>
      </c>
      <c r="E515" t="str">
        <f t="shared" si="16"/>
        <v>Q1</v>
      </c>
      <c r="F515">
        <v>1</v>
      </c>
      <c r="G515" s="2">
        <v>0</v>
      </c>
      <c r="H515" s="2">
        <v>1</v>
      </c>
      <c r="I515">
        <v>12</v>
      </c>
      <c r="J515" t="b">
        <v>0</v>
      </c>
      <c r="K515">
        <v>0</v>
      </c>
      <c r="L515" t="str">
        <f t="shared" si="17"/>
        <v>Weekend</v>
      </c>
      <c r="M515" t="str" cm="1">
        <f t="array" ref="M515">_xlfn.IFS(I515&lt;6,"Night", I515&lt;12,"Morning", I515&lt;18,"Afternoon", TRUE,"Evening")</f>
        <v>Afternoon</v>
      </c>
      <c r="N515">
        <v>1</v>
      </c>
      <c r="O515">
        <v>0.16</v>
      </c>
    </row>
    <row r="516" spans="1:15" x14ac:dyDescent="0.3">
      <c r="A516">
        <v>515</v>
      </c>
      <c r="B516" s="1">
        <v>40566</v>
      </c>
      <c r="C516">
        <f>YEAR(dataset_1[[#This Row],[Date Day]])</f>
        <v>2011</v>
      </c>
      <c r="D516" t="str">
        <f>TEXT(dataset_1[[#This Row],[Date Day]],"MMM")</f>
        <v>Jan</v>
      </c>
      <c r="E516" t="str">
        <f t="shared" si="16"/>
        <v>Q1</v>
      </c>
      <c r="F516">
        <v>1</v>
      </c>
      <c r="G516" s="2">
        <v>0</v>
      </c>
      <c r="H516" s="2">
        <v>1</v>
      </c>
      <c r="I516">
        <v>13</v>
      </c>
      <c r="J516" t="b">
        <v>0</v>
      </c>
      <c r="K516">
        <v>0</v>
      </c>
      <c r="L516" t="str">
        <f t="shared" si="17"/>
        <v>Weekend</v>
      </c>
      <c r="M516" t="str" cm="1">
        <f t="array" ref="M516">_xlfn.IFS(I516&lt;6,"Night", I516&lt;12,"Morning", I516&lt;18,"Afternoon", TRUE,"Evening")</f>
        <v>Afternoon</v>
      </c>
      <c r="N516">
        <v>1</v>
      </c>
      <c r="O516">
        <v>0.14000000000000001</v>
      </c>
    </row>
    <row r="517" spans="1:15" x14ac:dyDescent="0.3">
      <c r="A517">
        <v>516</v>
      </c>
      <c r="B517" s="1">
        <v>40566</v>
      </c>
      <c r="C517">
        <f>YEAR(dataset_1[[#This Row],[Date Day]])</f>
        <v>2011</v>
      </c>
      <c r="D517" t="str">
        <f>TEXT(dataset_1[[#This Row],[Date Day]],"MMM")</f>
        <v>Jan</v>
      </c>
      <c r="E517" t="str">
        <f t="shared" si="16"/>
        <v>Q1</v>
      </c>
      <c r="F517">
        <v>1</v>
      </c>
      <c r="G517" s="2">
        <v>0</v>
      </c>
      <c r="H517" s="2">
        <v>1</v>
      </c>
      <c r="I517">
        <v>14</v>
      </c>
      <c r="J517" t="b">
        <v>0</v>
      </c>
      <c r="K517">
        <v>0</v>
      </c>
      <c r="L517" t="str">
        <f t="shared" si="17"/>
        <v>Weekend</v>
      </c>
      <c r="M517" t="str" cm="1">
        <f t="array" ref="M517">_xlfn.IFS(I517&lt;6,"Night", I517&lt;12,"Morning", I517&lt;18,"Afternoon", TRUE,"Evening")</f>
        <v>Afternoon</v>
      </c>
      <c r="N517">
        <v>1</v>
      </c>
      <c r="O517">
        <v>0.16</v>
      </c>
    </row>
    <row r="518" spans="1:15" x14ac:dyDescent="0.3">
      <c r="A518">
        <v>517</v>
      </c>
      <c r="B518" s="1">
        <v>40566</v>
      </c>
      <c r="C518">
        <f>YEAR(dataset_1[[#This Row],[Date Day]])</f>
        <v>2011</v>
      </c>
      <c r="D518" t="str">
        <f>TEXT(dataset_1[[#This Row],[Date Day]],"MMM")</f>
        <v>Jan</v>
      </c>
      <c r="E518" t="str">
        <f t="shared" si="16"/>
        <v>Q1</v>
      </c>
      <c r="F518">
        <v>1</v>
      </c>
      <c r="G518" s="2">
        <v>0</v>
      </c>
      <c r="H518" s="2">
        <v>1</v>
      </c>
      <c r="I518">
        <v>15</v>
      </c>
      <c r="J518" t="b">
        <v>0</v>
      </c>
      <c r="K518">
        <v>0</v>
      </c>
      <c r="L518" t="str">
        <f t="shared" si="17"/>
        <v>Weekend</v>
      </c>
      <c r="M518" t="str" cm="1">
        <f t="array" ref="M518">_xlfn.IFS(I518&lt;6,"Night", I518&lt;12,"Morning", I518&lt;18,"Afternoon", TRUE,"Evening")</f>
        <v>Afternoon</v>
      </c>
      <c r="N518">
        <v>1</v>
      </c>
      <c r="O518">
        <v>0.16</v>
      </c>
    </row>
    <row r="519" spans="1:15" x14ac:dyDescent="0.3">
      <c r="A519">
        <v>518</v>
      </c>
      <c r="B519" s="1">
        <v>40566</v>
      </c>
      <c r="C519">
        <f>YEAR(dataset_1[[#This Row],[Date Day]])</f>
        <v>2011</v>
      </c>
      <c r="D519" t="str">
        <f>TEXT(dataset_1[[#This Row],[Date Day]],"MMM")</f>
        <v>Jan</v>
      </c>
      <c r="E519" t="str">
        <f t="shared" si="16"/>
        <v>Q1</v>
      </c>
      <c r="F519">
        <v>1</v>
      </c>
      <c r="G519" s="2">
        <v>0</v>
      </c>
      <c r="H519" s="2">
        <v>1</v>
      </c>
      <c r="I519">
        <v>16</v>
      </c>
      <c r="J519" t="b">
        <v>0</v>
      </c>
      <c r="K519">
        <v>0</v>
      </c>
      <c r="L519" t="str">
        <f t="shared" si="17"/>
        <v>Weekend</v>
      </c>
      <c r="M519" t="str" cm="1">
        <f t="array" ref="M519">_xlfn.IFS(I519&lt;6,"Night", I519&lt;12,"Morning", I519&lt;18,"Afternoon", TRUE,"Evening")</f>
        <v>Afternoon</v>
      </c>
      <c r="N519">
        <v>1</v>
      </c>
      <c r="O519">
        <v>0.16</v>
      </c>
    </row>
    <row r="520" spans="1:15" x14ac:dyDescent="0.3">
      <c r="A520">
        <v>519</v>
      </c>
      <c r="B520" s="1">
        <v>40566</v>
      </c>
      <c r="C520">
        <f>YEAR(dataset_1[[#This Row],[Date Day]])</f>
        <v>2011</v>
      </c>
      <c r="D520" t="str">
        <f>TEXT(dataset_1[[#This Row],[Date Day]],"MMM")</f>
        <v>Jan</v>
      </c>
      <c r="E520" t="str">
        <f t="shared" si="16"/>
        <v>Q1</v>
      </c>
      <c r="F520">
        <v>1</v>
      </c>
      <c r="G520" s="2">
        <v>0</v>
      </c>
      <c r="H520" s="2">
        <v>1</v>
      </c>
      <c r="I520">
        <v>17</v>
      </c>
      <c r="J520" t="b">
        <v>0</v>
      </c>
      <c r="K520">
        <v>0</v>
      </c>
      <c r="L520" t="str">
        <f t="shared" si="17"/>
        <v>Weekend</v>
      </c>
      <c r="M520" t="str" cm="1">
        <f t="array" ref="M520">_xlfn.IFS(I520&lt;6,"Night", I520&lt;12,"Morning", I520&lt;18,"Afternoon", TRUE,"Evening")</f>
        <v>Afternoon</v>
      </c>
      <c r="N520">
        <v>1</v>
      </c>
      <c r="O520">
        <v>0.14000000000000001</v>
      </c>
    </row>
    <row r="521" spans="1:15" x14ac:dyDescent="0.3">
      <c r="A521">
        <v>520</v>
      </c>
      <c r="B521" s="1">
        <v>40566</v>
      </c>
      <c r="C521">
        <f>YEAR(dataset_1[[#This Row],[Date Day]])</f>
        <v>2011</v>
      </c>
      <c r="D521" t="str">
        <f>TEXT(dataset_1[[#This Row],[Date Day]],"MMM")</f>
        <v>Jan</v>
      </c>
      <c r="E521" t="str">
        <f t="shared" si="16"/>
        <v>Q1</v>
      </c>
      <c r="F521">
        <v>1</v>
      </c>
      <c r="G521" s="2">
        <v>0</v>
      </c>
      <c r="H521" s="2">
        <v>1</v>
      </c>
      <c r="I521">
        <v>18</v>
      </c>
      <c r="J521" t="b">
        <v>0</v>
      </c>
      <c r="K521">
        <v>0</v>
      </c>
      <c r="L521" t="str">
        <f t="shared" si="17"/>
        <v>Weekend</v>
      </c>
      <c r="M521" t="str" cm="1">
        <f t="array" ref="M521">_xlfn.IFS(I521&lt;6,"Night", I521&lt;12,"Morning", I521&lt;18,"Afternoon", TRUE,"Evening")</f>
        <v>Evening</v>
      </c>
      <c r="N521">
        <v>1</v>
      </c>
      <c r="O521">
        <v>0.12</v>
      </c>
    </row>
    <row r="522" spans="1:15" x14ac:dyDescent="0.3">
      <c r="A522">
        <v>521</v>
      </c>
      <c r="B522" s="1">
        <v>40566</v>
      </c>
      <c r="C522">
        <f>YEAR(dataset_1[[#This Row],[Date Day]])</f>
        <v>2011</v>
      </c>
      <c r="D522" t="str">
        <f>TEXT(dataset_1[[#This Row],[Date Day]],"MMM")</f>
        <v>Jan</v>
      </c>
      <c r="E522" t="str">
        <f t="shared" si="16"/>
        <v>Q1</v>
      </c>
      <c r="F522">
        <v>1</v>
      </c>
      <c r="G522" s="2">
        <v>0</v>
      </c>
      <c r="H522" s="2">
        <v>1</v>
      </c>
      <c r="I522">
        <v>19</v>
      </c>
      <c r="J522" t="b">
        <v>0</v>
      </c>
      <c r="K522">
        <v>0</v>
      </c>
      <c r="L522" t="str">
        <f t="shared" si="17"/>
        <v>Weekend</v>
      </c>
      <c r="M522" t="str" cm="1">
        <f t="array" ref="M522">_xlfn.IFS(I522&lt;6,"Night", I522&lt;12,"Morning", I522&lt;18,"Afternoon", TRUE,"Evening")</f>
        <v>Evening</v>
      </c>
      <c r="N522">
        <v>1</v>
      </c>
      <c r="O522">
        <v>0.12</v>
      </c>
    </row>
    <row r="523" spans="1:15" x14ac:dyDescent="0.3">
      <c r="A523">
        <v>522</v>
      </c>
      <c r="B523" s="1">
        <v>40566</v>
      </c>
      <c r="C523">
        <f>YEAR(dataset_1[[#This Row],[Date Day]])</f>
        <v>2011</v>
      </c>
      <c r="D523" t="str">
        <f>TEXT(dataset_1[[#This Row],[Date Day]],"MMM")</f>
        <v>Jan</v>
      </c>
      <c r="E523" t="str">
        <f t="shared" si="16"/>
        <v>Q1</v>
      </c>
      <c r="F523">
        <v>1</v>
      </c>
      <c r="G523" s="2">
        <v>0</v>
      </c>
      <c r="H523" s="2">
        <v>1</v>
      </c>
      <c r="I523">
        <v>20</v>
      </c>
      <c r="J523" t="b">
        <v>0</v>
      </c>
      <c r="K523">
        <v>0</v>
      </c>
      <c r="L523" t="str">
        <f t="shared" si="17"/>
        <v>Weekend</v>
      </c>
      <c r="M523" t="str" cm="1">
        <f t="array" ref="M523">_xlfn.IFS(I523&lt;6,"Night", I523&lt;12,"Morning", I523&lt;18,"Afternoon", TRUE,"Evening")</f>
        <v>Evening</v>
      </c>
      <c r="N523">
        <v>1</v>
      </c>
      <c r="O523">
        <v>0.1</v>
      </c>
    </row>
    <row r="524" spans="1:15" x14ac:dyDescent="0.3">
      <c r="A524">
        <v>523</v>
      </c>
      <c r="B524" s="1">
        <v>40566</v>
      </c>
      <c r="C524">
        <f>YEAR(dataset_1[[#This Row],[Date Day]])</f>
        <v>2011</v>
      </c>
      <c r="D524" t="str">
        <f>TEXT(dataset_1[[#This Row],[Date Day]],"MMM")</f>
        <v>Jan</v>
      </c>
      <c r="E524" t="str">
        <f t="shared" si="16"/>
        <v>Q1</v>
      </c>
      <c r="F524">
        <v>1</v>
      </c>
      <c r="G524" s="2">
        <v>0</v>
      </c>
      <c r="H524" s="2">
        <v>1</v>
      </c>
      <c r="I524">
        <v>21</v>
      </c>
      <c r="J524" t="b">
        <v>0</v>
      </c>
      <c r="K524">
        <v>0</v>
      </c>
      <c r="L524" t="str">
        <f t="shared" si="17"/>
        <v>Weekend</v>
      </c>
      <c r="M524" t="str" cm="1">
        <f t="array" ref="M524">_xlfn.IFS(I524&lt;6,"Night", I524&lt;12,"Morning", I524&lt;18,"Afternoon", TRUE,"Evening")</f>
        <v>Evening</v>
      </c>
      <c r="N524">
        <v>1</v>
      </c>
      <c r="O524">
        <v>0.1</v>
      </c>
    </row>
    <row r="525" spans="1:15" x14ac:dyDescent="0.3">
      <c r="A525">
        <v>524</v>
      </c>
      <c r="B525" s="1">
        <v>40566</v>
      </c>
      <c r="C525">
        <f>YEAR(dataset_1[[#This Row],[Date Day]])</f>
        <v>2011</v>
      </c>
      <c r="D525" t="str">
        <f>TEXT(dataset_1[[#This Row],[Date Day]],"MMM")</f>
        <v>Jan</v>
      </c>
      <c r="E525" t="str">
        <f t="shared" si="16"/>
        <v>Q1</v>
      </c>
      <c r="F525">
        <v>1</v>
      </c>
      <c r="G525" s="2">
        <v>0</v>
      </c>
      <c r="H525" s="2">
        <v>1</v>
      </c>
      <c r="I525">
        <v>22</v>
      </c>
      <c r="J525" t="b">
        <v>0</v>
      </c>
      <c r="K525">
        <v>0</v>
      </c>
      <c r="L525" t="str">
        <f t="shared" si="17"/>
        <v>Weekend</v>
      </c>
      <c r="M525" t="str" cm="1">
        <f t="array" ref="M525">_xlfn.IFS(I525&lt;6,"Night", I525&lt;12,"Morning", I525&lt;18,"Afternoon", TRUE,"Evening")</f>
        <v>Evening</v>
      </c>
      <c r="N525">
        <v>1</v>
      </c>
      <c r="O525">
        <v>0.08</v>
      </c>
    </row>
    <row r="526" spans="1:15" x14ac:dyDescent="0.3">
      <c r="A526">
        <v>525</v>
      </c>
      <c r="B526" s="1">
        <v>40566</v>
      </c>
      <c r="C526">
        <f>YEAR(dataset_1[[#This Row],[Date Day]])</f>
        <v>2011</v>
      </c>
      <c r="D526" t="str">
        <f>TEXT(dataset_1[[#This Row],[Date Day]],"MMM")</f>
        <v>Jan</v>
      </c>
      <c r="E526" t="str">
        <f t="shared" si="16"/>
        <v>Q1</v>
      </c>
      <c r="F526">
        <v>1</v>
      </c>
      <c r="G526" s="2">
        <v>0</v>
      </c>
      <c r="H526" s="2">
        <v>1</v>
      </c>
      <c r="I526">
        <v>23</v>
      </c>
      <c r="J526" t="b">
        <v>0</v>
      </c>
      <c r="K526">
        <v>0</v>
      </c>
      <c r="L526" t="str">
        <f t="shared" si="17"/>
        <v>Weekend</v>
      </c>
      <c r="M526" t="str" cm="1">
        <f t="array" ref="M526">_xlfn.IFS(I526&lt;6,"Night", I526&lt;12,"Morning", I526&lt;18,"Afternoon", TRUE,"Evening")</f>
        <v>Evening</v>
      </c>
      <c r="N526">
        <v>1</v>
      </c>
      <c r="O526">
        <v>0.06</v>
      </c>
    </row>
    <row r="527" spans="1:15" x14ac:dyDescent="0.3">
      <c r="A527">
        <v>526</v>
      </c>
      <c r="B527" s="1">
        <v>40567</v>
      </c>
      <c r="C527">
        <f>YEAR(dataset_1[[#This Row],[Date Day]])</f>
        <v>2011</v>
      </c>
      <c r="D527" t="str">
        <f>TEXT(dataset_1[[#This Row],[Date Day]],"MMM")</f>
        <v>Jan</v>
      </c>
      <c r="E527" t="str">
        <f t="shared" si="16"/>
        <v>Q1</v>
      </c>
      <c r="F527">
        <v>1</v>
      </c>
      <c r="G527" s="2">
        <v>0</v>
      </c>
      <c r="H527" s="2">
        <v>1</v>
      </c>
      <c r="I527">
        <v>0</v>
      </c>
      <c r="J527" t="b">
        <v>0</v>
      </c>
      <c r="K527">
        <v>1</v>
      </c>
      <c r="L527" t="str">
        <f t="shared" si="17"/>
        <v>Weekday</v>
      </c>
      <c r="M527" t="str" cm="1">
        <f t="array" ref="M527">_xlfn.IFS(I527&lt;6,"Night", I527&lt;12,"Morning", I527&lt;18,"Afternoon", TRUE,"Evening")</f>
        <v>Night</v>
      </c>
      <c r="N527">
        <v>1</v>
      </c>
      <c r="O527">
        <v>0.06</v>
      </c>
    </row>
    <row r="528" spans="1:15" x14ac:dyDescent="0.3">
      <c r="A528">
        <v>527</v>
      </c>
      <c r="B528" s="1">
        <v>40567</v>
      </c>
      <c r="C528">
        <f>YEAR(dataset_1[[#This Row],[Date Day]])</f>
        <v>2011</v>
      </c>
      <c r="D528" t="str">
        <f>TEXT(dataset_1[[#This Row],[Date Day]],"MMM")</f>
        <v>Jan</v>
      </c>
      <c r="E528" t="str">
        <f t="shared" si="16"/>
        <v>Q1</v>
      </c>
      <c r="F528">
        <v>1</v>
      </c>
      <c r="G528" s="2">
        <v>0</v>
      </c>
      <c r="H528" s="2">
        <v>1</v>
      </c>
      <c r="I528">
        <v>1</v>
      </c>
      <c r="J528" t="b">
        <v>0</v>
      </c>
      <c r="K528">
        <v>1</v>
      </c>
      <c r="L528" t="str">
        <f t="shared" si="17"/>
        <v>Weekday</v>
      </c>
      <c r="M528" t="str" cm="1">
        <f t="array" ref="M528">_xlfn.IFS(I528&lt;6,"Night", I528&lt;12,"Morning", I528&lt;18,"Afternoon", TRUE,"Evening")</f>
        <v>Night</v>
      </c>
      <c r="N528">
        <v>1</v>
      </c>
      <c r="O528">
        <v>0.04</v>
      </c>
    </row>
    <row r="529" spans="1:15" x14ac:dyDescent="0.3">
      <c r="A529">
        <v>528</v>
      </c>
      <c r="B529" s="1">
        <v>40567</v>
      </c>
      <c r="C529">
        <f>YEAR(dataset_1[[#This Row],[Date Day]])</f>
        <v>2011</v>
      </c>
      <c r="D529" t="str">
        <f>TEXT(dataset_1[[#This Row],[Date Day]],"MMM")</f>
        <v>Jan</v>
      </c>
      <c r="E529" t="str">
        <f t="shared" si="16"/>
        <v>Q1</v>
      </c>
      <c r="F529">
        <v>1</v>
      </c>
      <c r="G529" s="2">
        <v>0</v>
      </c>
      <c r="H529" s="2">
        <v>1</v>
      </c>
      <c r="I529">
        <v>3</v>
      </c>
      <c r="J529" t="b">
        <v>0</v>
      </c>
      <c r="K529">
        <v>1</v>
      </c>
      <c r="L529" t="str">
        <f t="shared" si="17"/>
        <v>Weekday</v>
      </c>
      <c r="M529" t="str" cm="1">
        <f t="array" ref="M529">_xlfn.IFS(I529&lt;6,"Night", I529&lt;12,"Morning", I529&lt;18,"Afternoon", TRUE,"Evening")</f>
        <v>Night</v>
      </c>
      <c r="N529">
        <v>1</v>
      </c>
      <c r="O529">
        <v>0.04</v>
      </c>
    </row>
    <row r="530" spans="1:15" x14ac:dyDescent="0.3">
      <c r="A530">
        <v>529</v>
      </c>
      <c r="B530" s="1">
        <v>40567</v>
      </c>
      <c r="C530">
        <f>YEAR(dataset_1[[#This Row],[Date Day]])</f>
        <v>2011</v>
      </c>
      <c r="D530" t="str">
        <f>TEXT(dataset_1[[#This Row],[Date Day]],"MMM")</f>
        <v>Jan</v>
      </c>
      <c r="E530" t="str">
        <f t="shared" si="16"/>
        <v>Q1</v>
      </c>
      <c r="F530">
        <v>1</v>
      </c>
      <c r="G530" s="2">
        <v>0</v>
      </c>
      <c r="H530" s="2">
        <v>1</v>
      </c>
      <c r="I530">
        <v>4</v>
      </c>
      <c r="J530" t="b">
        <v>0</v>
      </c>
      <c r="K530">
        <v>1</v>
      </c>
      <c r="L530" t="str">
        <f t="shared" si="17"/>
        <v>Weekday</v>
      </c>
      <c r="M530" t="str" cm="1">
        <f t="array" ref="M530">_xlfn.IFS(I530&lt;6,"Night", I530&lt;12,"Morning", I530&lt;18,"Afternoon", TRUE,"Evening")</f>
        <v>Night</v>
      </c>
      <c r="N530">
        <v>1</v>
      </c>
      <c r="O530">
        <v>0.02</v>
      </c>
    </row>
    <row r="531" spans="1:15" x14ac:dyDescent="0.3">
      <c r="A531">
        <v>530</v>
      </c>
      <c r="B531" s="1">
        <v>40567</v>
      </c>
      <c r="C531">
        <f>YEAR(dataset_1[[#This Row],[Date Day]])</f>
        <v>2011</v>
      </c>
      <c r="D531" t="str">
        <f>TEXT(dataset_1[[#This Row],[Date Day]],"MMM")</f>
        <v>Jan</v>
      </c>
      <c r="E531" t="str">
        <f t="shared" si="16"/>
        <v>Q1</v>
      </c>
      <c r="F531">
        <v>1</v>
      </c>
      <c r="G531" s="2">
        <v>0</v>
      </c>
      <c r="H531" s="2">
        <v>1</v>
      </c>
      <c r="I531">
        <v>5</v>
      </c>
      <c r="J531" t="b">
        <v>0</v>
      </c>
      <c r="K531">
        <v>1</v>
      </c>
      <c r="L531" t="str">
        <f t="shared" si="17"/>
        <v>Weekday</v>
      </c>
      <c r="M531" t="str" cm="1">
        <f t="array" ref="M531">_xlfn.IFS(I531&lt;6,"Night", I531&lt;12,"Morning", I531&lt;18,"Afternoon", TRUE,"Evening")</f>
        <v>Night</v>
      </c>
      <c r="N531">
        <v>1</v>
      </c>
      <c r="O531">
        <v>0.02</v>
      </c>
    </row>
    <row r="532" spans="1:15" x14ac:dyDescent="0.3">
      <c r="A532">
        <v>531</v>
      </c>
      <c r="B532" s="1">
        <v>40567</v>
      </c>
      <c r="C532">
        <f>YEAR(dataset_1[[#This Row],[Date Day]])</f>
        <v>2011</v>
      </c>
      <c r="D532" t="str">
        <f>TEXT(dataset_1[[#This Row],[Date Day]],"MMM")</f>
        <v>Jan</v>
      </c>
      <c r="E532" t="str">
        <f t="shared" si="16"/>
        <v>Q1</v>
      </c>
      <c r="F532">
        <v>1</v>
      </c>
      <c r="G532" s="2">
        <v>0</v>
      </c>
      <c r="H532" s="2">
        <v>1</v>
      </c>
      <c r="I532">
        <v>6</v>
      </c>
      <c r="J532" t="b">
        <v>0</v>
      </c>
      <c r="K532">
        <v>1</v>
      </c>
      <c r="L532" t="str">
        <f t="shared" si="17"/>
        <v>Weekday</v>
      </c>
      <c r="M532" t="str" cm="1">
        <f t="array" ref="M532">_xlfn.IFS(I532&lt;6,"Night", I532&lt;12,"Morning", I532&lt;18,"Afternoon", TRUE,"Evening")</f>
        <v>Morning</v>
      </c>
      <c r="N532">
        <v>1</v>
      </c>
      <c r="O532">
        <v>0.02</v>
      </c>
    </row>
    <row r="533" spans="1:15" x14ac:dyDescent="0.3">
      <c r="A533">
        <v>532</v>
      </c>
      <c r="B533" s="1">
        <v>40567</v>
      </c>
      <c r="C533">
        <f>YEAR(dataset_1[[#This Row],[Date Day]])</f>
        <v>2011</v>
      </c>
      <c r="D533" t="str">
        <f>TEXT(dataset_1[[#This Row],[Date Day]],"MMM")</f>
        <v>Jan</v>
      </c>
      <c r="E533" t="str">
        <f t="shared" si="16"/>
        <v>Q1</v>
      </c>
      <c r="F533">
        <v>1</v>
      </c>
      <c r="G533" s="2">
        <v>0</v>
      </c>
      <c r="H533" s="2">
        <v>1</v>
      </c>
      <c r="I533">
        <v>7</v>
      </c>
      <c r="J533" t="b">
        <v>0</v>
      </c>
      <c r="K533">
        <v>1</v>
      </c>
      <c r="L533" t="str">
        <f t="shared" si="17"/>
        <v>Weekday</v>
      </c>
      <c r="M533" t="str" cm="1">
        <f t="array" ref="M533">_xlfn.IFS(I533&lt;6,"Night", I533&lt;12,"Morning", I533&lt;18,"Afternoon", TRUE,"Evening")</f>
        <v>Morning</v>
      </c>
      <c r="N533">
        <v>1</v>
      </c>
      <c r="O533">
        <v>0.02</v>
      </c>
    </row>
    <row r="534" spans="1:15" x14ac:dyDescent="0.3">
      <c r="A534">
        <v>533</v>
      </c>
      <c r="B534" s="1">
        <v>40567</v>
      </c>
      <c r="C534">
        <f>YEAR(dataset_1[[#This Row],[Date Day]])</f>
        <v>2011</v>
      </c>
      <c r="D534" t="str">
        <f>TEXT(dataset_1[[#This Row],[Date Day]],"MMM")</f>
        <v>Jan</v>
      </c>
      <c r="E534" t="str">
        <f t="shared" si="16"/>
        <v>Q1</v>
      </c>
      <c r="F534">
        <v>1</v>
      </c>
      <c r="G534" s="2">
        <v>0</v>
      </c>
      <c r="H534" s="2">
        <v>1</v>
      </c>
      <c r="I534">
        <v>8</v>
      </c>
      <c r="J534" t="b">
        <v>0</v>
      </c>
      <c r="K534">
        <v>1</v>
      </c>
      <c r="L534" t="str">
        <f t="shared" si="17"/>
        <v>Weekday</v>
      </c>
      <c r="M534" t="str" cm="1">
        <f t="array" ref="M534">_xlfn.IFS(I534&lt;6,"Night", I534&lt;12,"Morning", I534&lt;18,"Afternoon", TRUE,"Evening")</f>
        <v>Morning</v>
      </c>
      <c r="N534">
        <v>1</v>
      </c>
      <c r="O534">
        <v>0.04</v>
      </c>
    </row>
    <row r="535" spans="1:15" x14ac:dyDescent="0.3">
      <c r="A535">
        <v>534</v>
      </c>
      <c r="B535" s="1">
        <v>40567</v>
      </c>
      <c r="C535">
        <f>YEAR(dataset_1[[#This Row],[Date Day]])</f>
        <v>2011</v>
      </c>
      <c r="D535" t="str">
        <f>TEXT(dataset_1[[#This Row],[Date Day]],"MMM")</f>
        <v>Jan</v>
      </c>
      <c r="E535" t="str">
        <f t="shared" si="16"/>
        <v>Q1</v>
      </c>
      <c r="F535">
        <v>1</v>
      </c>
      <c r="G535" s="2">
        <v>0</v>
      </c>
      <c r="H535" s="2">
        <v>1</v>
      </c>
      <c r="I535">
        <v>9</v>
      </c>
      <c r="J535" t="b">
        <v>0</v>
      </c>
      <c r="K535">
        <v>1</v>
      </c>
      <c r="L535" t="str">
        <f t="shared" si="17"/>
        <v>Weekday</v>
      </c>
      <c r="M535" t="str" cm="1">
        <f t="array" ref="M535">_xlfn.IFS(I535&lt;6,"Night", I535&lt;12,"Morning", I535&lt;18,"Afternoon", TRUE,"Evening")</f>
        <v>Morning</v>
      </c>
      <c r="N535">
        <v>1</v>
      </c>
      <c r="O535">
        <v>0.06</v>
      </c>
    </row>
    <row r="536" spans="1:15" x14ac:dyDescent="0.3">
      <c r="A536">
        <v>535</v>
      </c>
      <c r="B536" s="1">
        <v>40567</v>
      </c>
      <c r="C536">
        <f>YEAR(dataset_1[[#This Row],[Date Day]])</f>
        <v>2011</v>
      </c>
      <c r="D536" t="str">
        <f>TEXT(dataset_1[[#This Row],[Date Day]],"MMM")</f>
        <v>Jan</v>
      </c>
      <c r="E536" t="str">
        <f t="shared" si="16"/>
        <v>Q1</v>
      </c>
      <c r="F536">
        <v>1</v>
      </c>
      <c r="G536" s="2">
        <v>0</v>
      </c>
      <c r="H536" s="2">
        <v>1</v>
      </c>
      <c r="I536">
        <v>10</v>
      </c>
      <c r="J536" t="b">
        <v>0</v>
      </c>
      <c r="K536">
        <v>1</v>
      </c>
      <c r="L536" t="str">
        <f t="shared" si="17"/>
        <v>Weekday</v>
      </c>
      <c r="M536" t="str" cm="1">
        <f t="array" ref="M536">_xlfn.IFS(I536&lt;6,"Night", I536&lt;12,"Morning", I536&lt;18,"Afternoon", TRUE,"Evening")</f>
        <v>Morning</v>
      </c>
      <c r="N536">
        <v>1</v>
      </c>
      <c r="O536">
        <v>0.1</v>
      </c>
    </row>
    <row r="537" spans="1:15" x14ac:dyDescent="0.3">
      <c r="A537">
        <v>536</v>
      </c>
      <c r="B537" s="1">
        <v>40567</v>
      </c>
      <c r="C537">
        <f>YEAR(dataset_1[[#This Row],[Date Day]])</f>
        <v>2011</v>
      </c>
      <c r="D537" t="str">
        <f>TEXT(dataset_1[[#This Row],[Date Day]],"MMM")</f>
        <v>Jan</v>
      </c>
      <c r="E537" t="str">
        <f t="shared" si="16"/>
        <v>Q1</v>
      </c>
      <c r="F537">
        <v>1</v>
      </c>
      <c r="G537" s="2">
        <v>0</v>
      </c>
      <c r="H537" s="2">
        <v>1</v>
      </c>
      <c r="I537">
        <v>11</v>
      </c>
      <c r="J537" t="b">
        <v>0</v>
      </c>
      <c r="K537">
        <v>1</v>
      </c>
      <c r="L537" t="str">
        <f t="shared" si="17"/>
        <v>Weekday</v>
      </c>
      <c r="M537" t="str" cm="1">
        <f t="array" ref="M537">_xlfn.IFS(I537&lt;6,"Night", I537&lt;12,"Morning", I537&lt;18,"Afternoon", TRUE,"Evening")</f>
        <v>Morning</v>
      </c>
      <c r="N537">
        <v>1</v>
      </c>
      <c r="O537">
        <v>0.1</v>
      </c>
    </row>
    <row r="538" spans="1:15" x14ac:dyDescent="0.3">
      <c r="A538">
        <v>537</v>
      </c>
      <c r="B538" s="1">
        <v>40567</v>
      </c>
      <c r="C538">
        <f>YEAR(dataset_1[[#This Row],[Date Day]])</f>
        <v>2011</v>
      </c>
      <c r="D538" t="str">
        <f>TEXT(dataset_1[[#This Row],[Date Day]],"MMM")</f>
        <v>Jan</v>
      </c>
      <c r="E538" t="str">
        <f t="shared" si="16"/>
        <v>Q1</v>
      </c>
      <c r="F538">
        <v>1</v>
      </c>
      <c r="G538" s="2">
        <v>0</v>
      </c>
      <c r="H538" s="2">
        <v>1</v>
      </c>
      <c r="I538">
        <v>12</v>
      </c>
      <c r="J538" t="b">
        <v>0</v>
      </c>
      <c r="K538">
        <v>1</v>
      </c>
      <c r="L538" t="str">
        <f t="shared" si="17"/>
        <v>Weekday</v>
      </c>
      <c r="M538" t="str" cm="1">
        <f t="array" ref="M538">_xlfn.IFS(I538&lt;6,"Night", I538&lt;12,"Morning", I538&lt;18,"Afternoon", TRUE,"Evening")</f>
        <v>Afternoon</v>
      </c>
      <c r="N538">
        <v>2</v>
      </c>
      <c r="O538">
        <v>0.12</v>
      </c>
    </row>
    <row r="539" spans="1:15" x14ac:dyDescent="0.3">
      <c r="A539">
        <v>538</v>
      </c>
      <c r="B539" s="1">
        <v>40567</v>
      </c>
      <c r="C539">
        <f>YEAR(dataset_1[[#This Row],[Date Day]])</f>
        <v>2011</v>
      </c>
      <c r="D539" t="str">
        <f>TEXT(dataset_1[[#This Row],[Date Day]],"MMM")</f>
        <v>Jan</v>
      </c>
      <c r="E539" t="str">
        <f t="shared" si="16"/>
        <v>Q1</v>
      </c>
      <c r="F539">
        <v>1</v>
      </c>
      <c r="G539" s="2">
        <v>0</v>
      </c>
      <c r="H539" s="2">
        <v>1</v>
      </c>
      <c r="I539">
        <v>13</v>
      </c>
      <c r="J539" t="b">
        <v>0</v>
      </c>
      <c r="K539">
        <v>1</v>
      </c>
      <c r="L539" t="str">
        <f t="shared" si="17"/>
        <v>Weekday</v>
      </c>
      <c r="M539" t="str" cm="1">
        <f t="array" ref="M539">_xlfn.IFS(I539&lt;6,"Night", I539&lt;12,"Morning", I539&lt;18,"Afternoon", TRUE,"Evening")</f>
        <v>Afternoon</v>
      </c>
      <c r="N539">
        <v>2</v>
      </c>
      <c r="O539">
        <v>0.14000000000000001</v>
      </c>
    </row>
    <row r="540" spans="1:15" x14ac:dyDescent="0.3">
      <c r="A540">
        <v>539</v>
      </c>
      <c r="B540" s="1">
        <v>40567</v>
      </c>
      <c r="C540">
        <f>YEAR(dataset_1[[#This Row],[Date Day]])</f>
        <v>2011</v>
      </c>
      <c r="D540" t="str">
        <f>TEXT(dataset_1[[#This Row],[Date Day]],"MMM")</f>
        <v>Jan</v>
      </c>
      <c r="E540" t="str">
        <f t="shared" si="16"/>
        <v>Q1</v>
      </c>
      <c r="F540">
        <v>1</v>
      </c>
      <c r="G540" s="2">
        <v>0</v>
      </c>
      <c r="H540" s="2">
        <v>1</v>
      </c>
      <c r="I540">
        <v>14</v>
      </c>
      <c r="J540" t="b">
        <v>0</v>
      </c>
      <c r="K540">
        <v>1</v>
      </c>
      <c r="L540" t="str">
        <f t="shared" si="17"/>
        <v>Weekday</v>
      </c>
      <c r="M540" t="str" cm="1">
        <f t="array" ref="M540">_xlfn.IFS(I540&lt;6,"Night", I540&lt;12,"Morning", I540&lt;18,"Afternoon", TRUE,"Evening")</f>
        <v>Afternoon</v>
      </c>
      <c r="N540">
        <v>2</v>
      </c>
      <c r="O540">
        <v>0.14000000000000001</v>
      </c>
    </row>
    <row r="541" spans="1:15" x14ac:dyDescent="0.3">
      <c r="A541">
        <v>540</v>
      </c>
      <c r="B541" s="1">
        <v>40567</v>
      </c>
      <c r="C541">
        <f>YEAR(dataset_1[[#This Row],[Date Day]])</f>
        <v>2011</v>
      </c>
      <c r="D541" t="str">
        <f>TEXT(dataset_1[[#This Row],[Date Day]],"MMM")</f>
        <v>Jan</v>
      </c>
      <c r="E541" t="str">
        <f t="shared" si="16"/>
        <v>Q1</v>
      </c>
      <c r="F541">
        <v>1</v>
      </c>
      <c r="G541" s="2">
        <v>0</v>
      </c>
      <c r="H541" s="2">
        <v>1</v>
      </c>
      <c r="I541">
        <v>15</v>
      </c>
      <c r="J541" t="b">
        <v>0</v>
      </c>
      <c r="K541">
        <v>1</v>
      </c>
      <c r="L541" t="str">
        <f t="shared" si="17"/>
        <v>Weekday</v>
      </c>
      <c r="M541" t="str" cm="1">
        <f t="array" ref="M541">_xlfn.IFS(I541&lt;6,"Night", I541&lt;12,"Morning", I541&lt;18,"Afternoon", TRUE,"Evening")</f>
        <v>Afternoon</v>
      </c>
      <c r="N541">
        <v>1</v>
      </c>
      <c r="O541">
        <v>0.16</v>
      </c>
    </row>
    <row r="542" spans="1:15" x14ac:dyDescent="0.3">
      <c r="A542">
        <v>541</v>
      </c>
      <c r="B542" s="1">
        <v>40567</v>
      </c>
      <c r="C542">
        <f>YEAR(dataset_1[[#This Row],[Date Day]])</f>
        <v>2011</v>
      </c>
      <c r="D542" t="str">
        <f>TEXT(dataset_1[[#This Row],[Date Day]],"MMM")</f>
        <v>Jan</v>
      </c>
      <c r="E542" t="str">
        <f t="shared" si="16"/>
        <v>Q1</v>
      </c>
      <c r="F542">
        <v>1</v>
      </c>
      <c r="G542" s="2">
        <v>0</v>
      </c>
      <c r="H542" s="2">
        <v>1</v>
      </c>
      <c r="I542">
        <v>16</v>
      </c>
      <c r="J542" t="b">
        <v>0</v>
      </c>
      <c r="K542">
        <v>1</v>
      </c>
      <c r="L542" t="str">
        <f t="shared" si="17"/>
        <v>Weekday</v>
      </c>
      <c r="M542" t="str" cm="1">
        <f t="array" ref="M542">_xlfn.IFS(I542&lt;6,"Night", I542&lt;12,"Morning", I542&lt;18,"Afternoon", TRUE,"Evening")</f>
        <v>Afternoon</v>
      </c>
      <c r="N542">
        <v>1</v>
      </c>
      <c r="O542">
        <v>0.16</v>
      </c>
    </row>
    <row r="543" spans="1:15" x14ac:dyDescent="0.3">
      <c r="A543">
        <v>542</v>
      </c>
      <c r="B543" s="1">
        <v>40567</v>
      </c>
      <c r="C543">
        <f>YEAR(dataset_1[[#This Row],[Date Day]])</f>
        <v>2011</v>
      </c>
      <c r="D543" t="str">
        <f>TEXT(dataset_1[[#This Row],[Date Day]],"MMM")</f>
        <v>Jan</v>
      </c>
      <c r="E543" t="str">
        <f t="shared" si="16"/>
        <v>Q1</v>
      </c>
      <c r="F543">
        <v>1</v>
      </c>
      <c r="G543" s="2">
        <v>0</v>
      </c>
      <c r="H543" s="2">
        <v>1</v>
      </c>
      <c r="I543">
        <v>17</v>
      </c>
      <c r="J543" t="b">
        <v>0</v>
      </c>
      <c r="K543">
        <v>1</v>
      </c>
      <c r="L543" t="str">
        <f t="shared" si="17"/>
        <v>Weekday</v>
      </c>
      <c r="M543" t="str" cm="1">
        <f t="array" ref="M543">_xlfn.IFS(I543&lt;6,"Night", I543&lt;12,"Morning", I543&lt;18,"Afternoon", TRUE,"Evening")</f>
        <v>Afternoon</v>
      </c>
      <c r="N543">
        <v>1</v>
      </c>
      <c r="O543">
        <v>0.14000000000000001</v>
      </c>
    </row>
    <row r="544" spans="1:15" x14ac:dyDescent="0.3">
      <c r="A544">
        <v>543</v>
      </c>
      <c r="B544" s="1">
        <v>40567</v>
      </c>
      <c r="C544">
        <f>YEAR(dataset_1[[#This Row],[Date Day]])</f>
        <v>2011</v>
      </c>
      <c r="D544" t="str">
        <f>TEXT(dataset_1[[#This Row],[Date Day]],"MMM")</f>
        <v>Jan</v>
      </c>
      <c r="E544" t="str">
        <f t="shared" si="16"/>
        <v>Q1</v>
      </c>
      <c r="F544">
        <v>1</v>
      </c>
      <c r="G544" s="2">
        <v>0</v>
      </c>
      <c r="H544" s="2">
        <v>1</v>
      </c>
      <c r="I544">
        <v>18</v>
      </c>
      <c r="J544" t="b">
        <v>0</v>
      </c>
      <c r="K544">
        <v>1</v>
      </c>
      <c r="L544" t="str">
        <f t="shared" si="17"/>
        <v>Weekday</v>
      </c>
      <c r="M544" t="str" cm="1">
        <f t="array" ref="M544">_xlfn.IFS(I544&lt;6,"Night", I544&lt;12,"Morning", I544&lt;18,"Afternoon", TRUE,"Evening")</f>
        <v>Evening</v>
      </c>
      <c r="N544">
        <v>1</v>
      </c>
      <c r="O544">
        <v>0.14000000000000001</v>
      </c>
    </row>
    <row r="545" spans="1:15" x14ac:dyDescent="0.3">
      <c r="A545">
        <v>544</v>
      </c>
      <c r="B545" s="1">
        <v>40567</v>
      </c>
      <c r="C545">
        <f>YEAR(dataset_1[[#This Row],[Date Day]])</f>
        <v>2011</v>
      </c>
      <c r="D545" t="str">
        <f>TEXT(dataset_1[[#This Row],[Date Day]],"MMM")</f>
        <v>Jan</v>
      </c>
      <c r="E545" t="str">
        <f t="shared" si="16"/>
        <v>Q1</v>
      </c>
      <c r="F545">
        <v>1</v>
      </c>
      <c r="G545" s="2">
        <v>0</v>
      </c>
      <c r="H545" s="2">
        <v>1</v>
      </c>
      <c r="I545">
        <v>19</v>
      </c>
      <c r="J545" t="b">
        <v>0</v>
      </c>
      <c r="K545">
        <v>1</v>
      </c>
      <c r="L545" t="str">
        <f t="shared" si="17"/>
        <v>Weekday</v>
      </c>
      <c r="M545" t="str" cm="1">
        <f t="array" ref="M545">_xlfn.IFS(I545&lt;6,"Night", I545&lt;12,"Morning", I545&lt;18,"Afternoon", TRUE,"Evening")</f>
        <v>Evening</v>
      </c>
      <c r="N545">
        <v>1</v>
      </c>
      <c r="O545">
        <v>0.14000000000000001</v>
      </c>
    </row>
    <row r="546" spans="1:15" x14ac:dyDescent="0.3">
      <c r="A546">
        <v>545</v>
      </c>
      <c r="B546" s="1">
        <v>40567</v>
      </c>
      <c r="C546">
        <f>YEAR(dataset_1[[#This Row],[Date Day]])</f>
        <v>2011</v>
      </c>
      <c r="D546" t="str">
        <f>TEXT(dataset_1[[#This Row],[Date Day]],"MMM")</f>
        <v>Jan</v>
      </c>
      <c r="E546" t="str">
        <f t="shared" si="16"/>
        <v>Q1</v>
      </c>
      <c r="F546">
        <v>1</v>
      </c>
      <c r="G546" s="2">
        <v>0</v>
      </c>
      <c r="H546" s="2">
        <v>1</v>
      </c>
      <c r="I546">
        <v>20</v>
      </c>
      <c r="J546" t="b">
        <v>0</v>
      </c>
      <c r="K546">
        <v>1</v>
      </c>
      <c r="L546" t="str">
        <f t="shared" si="17"/>
        <v>Weekday</v>
      </c>
      <c r="M546" t="str" cm="1">
        <f t="array" ref="M546">_xlfn.IFS(I546&lt;6,"Night", I546&lt;12,"Morning", I546&lt;18,"Afternoon", TRUE,"Evening")</f>
        <v>Evening</v>
      </c>
      <c r="N546">
        <v>1</v>
      </c>
      <c r="O546">
        <v>0.14000000000000001</v>
      </c>
    </row>
    <row r="547" spans="1:15" x14ac:dyDescent="0.3">
      <c r="A547">
        <v>546</v>
      </c>
      <c r="B547" s="1">
        <v>40567</v>
      </c>
      <c r="C547">
        <f>YEAR(dataset_1[[#This Row],[Date Day]])</f>
        <v>2011</v>
      </c>
      <c r="D547" t="str">
        <f>TEXT(dataset_1[[#This Row],[Date Day]],"MMM")</f>
        <v>Jan</v>
      </c>
      <c r="E547" t="str">
        <f t="shared" si="16"/>
        <v>Q1</v>
      </c>
      <c r="F547">
        <v>1</v>
      </c>
      <c r="G547" s="2">
        <v>0</v>
      </c>
      <c r="H547" s="2">
        <v>1</v>
      </c>
      <c r="I547">
        <v>21</v>
      </c>
      <c r="J547" t="b">
        <v>0</v>
      </c>
      <c r="K547">
        <v>1</v>
      </c>
      <c r="L547" t="str">
        <f t="shared" si="17"/>
        <v>Weekday</v>
      </c>
      <c r="M547" t="str" cm="1">
        <f t="array" ref="M547">_xlfn.IFS(I547&lt;6,"Night", I547&lt;12,"Morning", I547&lt;18,"Afternoon", TRUE,"Evening")</f>
        <v>Evening</v>
      </c>
      <c r="N547">
        <v>1</v>
      </c>
      <c r="O547">
        <v>0.14000000000000001</v>
      </c>
    </row>
    <row r="548" spans="1:15" x14ac:dyDescent="0.3">
      <c r="A548">
        <v>547</v>
      </c>
      <c r="B548" s="1">
        <v>40567</v>
      </c>
      <c r="C548">
        <f>YEAR(dataset_1[[#This Row],[Date Day]])</f>
        <v>2011</v>
      </c>
      <c r="D548" t="str">
        <f>TEXT(dataset_1[[#This Row],[Date Day]],"MMM")</f>
        <v>Jan</v>
      </c>
      <c r="E548" t="str">
        <f t="shared" si="16"/>
        <v>Q1</v>
      </c>
      <c r="F548">
        <v>1</v>
      </c>
      <c r="G548" s="2">
        <v>0</v>
      </c>
      <c r="H548" s="2">
        <v>1</v>
      </c>
      <c r="I548">
        <v>22</v>
      </c>
      <c r="J548" t="b">
        <v>0</v>
      </c>
      <c r="K548">
        <v>1</v>
      </c>
      <c r="L548" t="str">
        <f t="shared" si="17"/>
        <v>Weekday</v>
      </c>
      <c r="M548" t="str" cm="1">
        <f t="array" ref="M548">_xlfn.IFS(I548&lt;6,"Night", I548&lt;12,"Morning", I548&lt;18,"Afternoon", TRUE,"Evening")</f>
        <v>Evening</v>
      </c>
      <c r="N548">
        <v>2</v>
      </c>
      <c r="O548">
        <v>0.14000000000000001</v>
      </c>
    </row>
    <row r="549" spans="1:15" x14ac:dyDescent="0.3">
      <c r="A549">
        <v>548</v>
      </c>
      <c r="B549" s="1">
        <v>40567</v>
      </c>
      <c r="C549">
        <f>YEAR(dataset_1[[#This Row],[Date Day]])</f>
        <v>2011</v>
      </c>
      <c r="D549" t="str">
        <f>TEXT(dataset_1[[#This Row],[Date Day]],"MMM")</f>
        <v>Jan</v>
      </c>
      <c r="E549" t="str">
        <f t="shared" si="16"/>
        <v>Q1</v>
      </c>
      <c r="F549">
        <v>1</v>
      </c>
      <c r="G549" s="2">
        <v>0</v>
      </c>
      <c r="H549" s="2">
        <v>1</v>
      </c>
      <c r="I549">
        <v>23</v>
      </c>
      <c r="J549" t="b">
        <v>0</v>
      </c>
      <c r="K549">
        <v>1</v>
      </c>
      <c r="L549" t="str">
        <f t="shared" si="17"/>
        <v>Weekday</v>
      </c>
      <c r="M549" t="str" cm="1">
        <f t="array" ref="M549">_xlfn.IFS(I549&lt;6,"Night", I549&lt;12,"Morning", I549&lt;18,"Afternoon", TRUE,"Evening")</f>
        <v>Evening</v>
      </c>
      <c r="N549">
        <v>2</v>
      </c>
      <c r="O549">
        <v>0.16</v>
      </c>
    </row>
    <row r="550" spans="1:15" x14ac:dyDescent="0.3">
      <c r="A550">
        <v>549</v>
      </c>
      <c r="B550" s="1">
        <v>40568</v>
      </c>
      <c r="C550">
        <f>YEAR(dataset_1[[#This Row],[Date Day]])</f>
        <v>2011</v>
      </c>
      <c r="D550" t="str">
        <f>TEXT(dataset_1[[#This Row],[Date Day]],"MMM")</f>
        <v>Jan</v>
      </c>
      <c r="E550" t="str">
        <f t="shared" si="16"/>
        <v>Q1</v>
      </c>
      <c r="F550">
        <v>1</v>
      </c>
      <c r="G550" s="2">
        <v>0</v>
      </c>
      <c r="H550" s="2">
        <v>1</v>
      </c>
      <c r="I550">
        <v>0</v>
      </c>
      <c r="J550" t="b">
        <v>0</v>
      </c>
      <c r="K550">
        <v>2</v>
      </c>
      <c r="L550" t="str">
        <f t="shared" si="17"/>
        <v>Weekday</v>
      </c>
      <c r="M550" t="str" cm="1">
        <f t="array" ref="M550">_xlfn.IFS(I550&lt;6,"Night", I550&lt;12,"Morning", I550&lt;18,"Afternoon", TRUE,"Evening")</f>
        <v>Night</v>
      </c>
      <c r="N550">
        <v>2</v>
      </c>
      <c r="O550">
        <v>0.16</v>
      </c>
    </row>
    <row r="551" spans="1:15" x14ac:dyDescent="0.3">
      <c r="A551">
        <v>550</v>
      </c>
      <c r="B551" s="1">
        <v>40568</v>
      </c>
      <c r="C551">
        <f>YEAR(dataset_1[[#This Row],[Date Day]])</f>
        <v>2011</v>
      </c>
      <c r="D551" t="str">
        <f>TEXT(dataset_1[[#This Row],[Date Day]],"MMM")</f>
        <v>Jan</v>
      </c>
      <c r="E551" t="str">
        <f t="shared" si="16"/>
        <v>Q1</v>
      </c>
      <c r="F551">
        <v>1</v>
      </c>
      <c r="G551" s="2">
        <v>0</v>
      </c>
      <c r="H551" s="2">
        <v>1</v>
      </c>
      <c r="I551">
        <v>1</v>
      </c>
      <c r="J551" t="b">
        <v>0</v>
      </c>
      <c r="K551">
        <v>2</v>
      </c>
      <c r="L551" t="str">
        <f t="shared" si="17"/>
        <v>Weekday</v>
      </c>
      <c r="M551" t="str" cm="1">
        <f t="array" ref="M551">_xlfn.IFS(I551&lt;6,"Night", I551&lt;12,"Morning", I551&lt;18,"Afternoon", TRUE,"Evening")</f>
        <v>Night</v>
      </c>
      <c r="N551">
        <v>2</v>
      </c>
      <c r="O551">
        <v>0.16</v>
      </c>
    </row>
    <row r="552" spans="1:15" x14ac:dyDescent="0.3">
      <c r="A552">
        <v>551</v>
      </c>
      <c r="B552" s="1">
        <v>40568</v>
      </c>
      <c r="C552">
        <f>YEAR(dataset_1[[#This Row],[Date Day]])</f>
        <v>2011</v>
      </c>
      <c r="D552" t="str">
        <f>TEXT(dataset_1[[#This Row],[Date Day]],"MMM")</f>
        <v>Jan</v>
      </c>
      <c r="E552" t="str">
        <f t="shared" si="16"/>
        <v>Q1</v>
      </c>
      <c r="F552">
        <v>1</v>
      </c>
      <c r="G552" s="2">
        <v>0</v>
      </c>
      <c r="H552" s="2">
        <v>1</v>
      </c>
      <c r="I552">
        <v>2</v>
      </c>
      <c r="J552" t="b">
        <v>0</v>
      </c>
      <c r="K552">
        <v>2</v>
      </c>
      <c r="L552" t="str">
        <f t="shared" si="17"/>
        <v>Weekday</v>
      </c>
      <c r="M552" t="str" cm="1">
        <f t="array" ref="M552">_xlfn.IFS(I552&lt;6,"Night", I552&lt;12,"Morning", I552&lt;18,"Afternoon", TRUE,"Evening")</f>
        <v>Night</v>
      </c>
      <c r="N552">
        <v>1</v>
      </c>
      <c r="O552">
        <v>0.16</v>
      </c>
    </row>
    <row r="553" spans="1:15" x14ac:dyDescent="0.3">
      <c r="A553">
        <v>552</v>
      </c>
      <c r="B553" s="1">
        <v>40568</v>
      </c>
      <c r="C553">
        <f>YEAR(dataset_1[[#This Row],[Date Day]])</f>
        <v>2011</v>
      </c>
      <c r="D553" t="str">
        <f>TEXT(dataset_1[[#This Row],[Date Day]],"MMM")</f>
        <v>Jan</v>
      </c>
      <c r="E553" t="str">
        <f t="shared" si="16"/>
        <v>Q1</v>
      </c>
      <c r="F553">
        <v>1</v>
      </c>
      <c r="G553" s="2">
        <v>0</v>
      </c>
      <c r="H553" s="2">
        <v>1</v>
      </c>
      <c r="I553">
        <v>4</v>
      </c>
      <c r="J553" t="b">
        <v>0</v>
      </c>
      <c r="K553">
        <v>2</v>
      </c>
      <c r="L553" t="str">
        <f t="shared" si="17"/>
        <v>Weekday</v>
      </c>
      <c r="M553" t="str" cm="1">
        <f t="array" ref="M553">_xlfn.IFS(I553&lt;6,"Night", I553&lt;12,"Morning", I553&lt;18,"Afternoon", TRUE,"Evening")</f>
        <v>Night</v>
      </c>
      <c r="N553">
        <v>1</v>
      </c>
      <c r="O553">
        <v>0.14000000000000001</v>
      </c>
    </row>
    <row r="554" spans="1:15" x14ac:dyDescent="0.3">
      <c r="A554">
        <v>553</v>
      </c>
      <c r="B554" s="1">
        <v>40568</v>
      </c>
      <c r="C554">
        <f>YEAR(dataset_1[[#This Row],[Date Day]])</f>
        <v>2011</v>
      </c>
      <c r="D554" t="str">
        <f>TEXT(dataset_1[[#This Row],[Date Day]],"MMM")</f>
        <v>Jan</v>
      </c>
      <c r="E554" t="str">
        <f t="shared" si="16"/>
        <v>Q1</v>
      </c>
      <c r="F554">
        <v>1</v>
      </c>
      <c r="G554" s="2">
        <v>0</v>
      </c>
      <c r="H554" s="2">
        <v>1</v>
      </c>
      <c r="I554">
        <v>5</v>
      </c>
      <c r="J554" t="b">
        <v>0</v>
      </c>
      <c r="K554">
        <v>2</v>
      </c>
      <c r="L554" t="str">
        <f t="shared" si="17"/>
        <v>Weekday</v>
      </c>
      <c r="M554" t="str" cm="1">
        <f t="array" ref="M554">_xlfn.IFS(I554&lt;6,"Night", I554&lt;12,"Morning", I554&lt;18,"Afternoon", TRUE,"Evening")</f>
        <v>Night</v>
      </c>
      <c r="N554">
        <v>1</v>
      </c>
      <c r="O554">
        <v>0.14000000000000001</v>
      </c>
    </row>
    <row r="555" spans="1:15" x14ac:dyDescent="0.3">
      <c r="A555">
        <v>554</v>
      </c>
      <c r="B555" s="1">
        <v>40568</v>
      </c>
      <c r="C555">
        <f>YEAR(dataset_1[[#This Row],[Date Day]])</f>
        <v>2011</v>
      </c>
      <c r="D555" t="str">
        <f>TEXT(dataset_1[[#This Row],[Date Day]],"MMM")</f>
        <v>Jan</v>
      </c>
      <c r="E555" t="str">
        <f t="shared" si="16"/>
        <v>Q1</v>
      </c>
      <c r="F555">
        <v>1</v>
      </c>
      <c r="G555" s="2">
        <v>0</v>
      </c>
      <c r="H555" s="2">
        <v>1</v>
      </c>
      <c r="I555">
        <v>6</v>
      </c>
      <c r="J555" t="b">
        <v>0</v>
      </c>
      <c r="K555">
        <v>2</v>
      </c>
      <c r="L555" t="str">
        <f t="shared" si="17"/>
        <v>Weekday</v>
      </c>
      <c r="M555" t="str" cm="1">
        <f t="array" ref="M555">_xlfn.IFS(I555&lt;6,"Night", I555&lt;12,"Morning", I555&lt;18,"Afternoon", TRUE,"Evening")</f>
        <v>Morning</v>
      </c>
      <c r="N555">
        <v>1</v>
      </c>
      <c r="O555">
        <v>0.16</v>
      </c>
    </row>
    <row r="556" spans="1:15" x14ac:dyDescent="0.3">
      <c r="A556">
        <v>555</v>
      </c>
      <c r="B556" s="1">
        <v>40568</v>
      </c>
      <c r="C556">
        <f>YEAR(dataset_1[[#This Row],[Date Day]])</f>
        <v>2011</v>
      </c>
      <c r="D556" t="str">
        <f>TEXT(dataset_1[[#This Row],[Date Day]],"MMM")</f>
        <v>Jan</v>
      </c>
      <c r="E556" t="str">
        <f t="shared" si="16"/>
        <v>Q1</v>
      </c>
      <c r="F556">
        <v>1</v>
      </c>
      <c r="G556" s="2">
        <v>0</v>
      </c>
      <c r="H556" s="2">
        <v>1</v>
      </c>
      <c r="I556">
        <v>7</v>
      </c>
      <c r="J556" t="b">
        <v>0</v>
      </c>
      <c r="K556">
        <v>2</v>
      </c>
      <c r="L556" t="str">
        <f t="shared" si="17"/>
        <v>Weekday</v>
      </c>
      <c r="M556" t="str" cm="1">
        <f t="array" ref="M556">_xlfn.IFS(I556&lt;6,"Night", I556&lt;12,"Morning", I556&lt;18,"Afternoon", TRUE,"Evening")</f>
        <v>Morning</v>
      </c>
      <c r="N556">
        <v>1</v>
      </c>
      <c r="O556">
        <v>0.16</v>
      </c>
    </row>
    <row r="557" spans="1:15" x14ac:dyDescent="0.3">
      <c r="A557">
        <v>556</v>
      </c>
      <c r="B557" s="1">
        <v>40568</v>
      </c>
      <c r="C557">
        <f>YEAR(dataset_1[[#This Row],[Date Day]])</f>
        <v>2011</v>
      </c>
      <c r="D557" t="str">
        <f>TEXT(dataset_1[[#This Row],[Date Day]],"MMM")</f>
        <v>Jan</v>
      </c>
      <c r="E557" t="str">
        <f t="shared" si="16"/>
        <v>Q1</v>
      </c>
      <c r="F557">
        <v>1</v>
      </c>
      <c r="G557" s="2">
        <v>0</v>
      </c>
      <c r="H557" s="2">
        <v>1</v>
      </c>
      <c r="I557">
        <v>8</v>
      </c>
      <c r="J557" t="b">
        <v>0</v>
      </c>
      <c r="K557">
        <v>2</v>
      </c>
      <c r="L557" t="str">
        <f t="shared" si="17"/>
        <v>Weekday</v>
      </c>
      <c r="M557" t="str" cm="1">
        <f t="array" ref="M557">_xlfn.IFS(I557&lt;6,"Night", I557&lt;12,"Morning", I557&lt;18,"Afternoon", TRUE,"Evening")</f>
        <v>Morning</v>
      </c>
      <c r="N557">
        <v>2</v>
      </c>
      <c r="O557">
        <v>0.16</v>
      </c>
    </row>
    <row r="558" spans="1:15" x14ac:dyDescent="0.3">
      <c r="A558">
        <v>557</v>
      </c>
      <c r="B558" s="1">
        <v>40568</v>
      </c>
      <c r="C558">
        <f>YEAR(dataset_1[[#This Row],[Date Day]])</f>
        <v>2011</v>
      </c>
      <c r="D558" t="str">
        <f>TEXT(dataset_1[[#This Row],[Date Day]],"MMM")</f>
        <v>Jan</v>
      </c>
      <c r="E558" t="str">
        <f t="shared" si="16"/>
        <v>Q1</v>
      </c>
      <c r="F558">
        <v>1</v>
      </c>
      <c r="G558" s="2">
        <v>0</v>
      </c>
      <c r="H558" s="2">
        <v>1</v>
      </c>
      <c r="I558">
        <v>9</v>
      </c>
      <c r="J558" t="b">
        <v>0</v>
      </c>
      <c r="K558">
        <v>2</v>
      </c>
      <c r="L558" t="str">
        <f t="shared" si="17"/>
        <v>Weekday</v>
      </c>
      <c r="M558" t="str" cm="1">
        <f t="array" ref="M558">_xlfn.IFS(I558&lt;6,"Night", I558&lt;12,"Morning", I558&lt;18,"Afternoon", TRUE,"Evening")</f>
        <v>Morning</v>
      </c>
      <c r="N558">
        <v>2</v>
      </c>
      <c r="O558">
        <v>0.2</v>
      </c>
    </row>
    <row r="559" spans="1:15" x14ac:dyDescent="0.3">
      <c r="A559">
        <v>558</v>
      </c>
      <c r="B559" s="1">
        <v>40568</v>
      </c>
      <c r="C559">
        <f>YEAR(dataset_1[[#This Row],[Date Day]])</f>
        <v>2011</v>
      </c>
      <c r="D559" t="str">
        <f>TEXT(dataset_1[[#This Row],[Date Day]],"MMM")</f>
        <v>Jan</v>
      </c>
      <c r="E559" t="str">
        <f t="shared" si="16"/>
        <v>Q1</v>
      </c>
      <c r="F559">
        <v>1</v>
      </c>
      <c r="G559" s="2">
        <v>0</v>
      </c>
      <c r="H559" s="2">
        <v>1</v>
      </c>
      <c r="I559">
        <v>10</v>
      </c>
      <c r="J559" t="b">
        <v>0</v>
      </c>
      <c r="K559">
        <v>2</v>
      </c>
      <c r="L559" t="str">
        <f t="shared" si="17"/>
        <v>Weekday</v>
      </c>
      <c r="M559" t="str" cm="1">
        <f t="array" ref="M559">_xlfn.IFS(I559&lt;6,"Night", I559&lt;12,"Morning", I559&lt;18,"Afternoon", TRUE,"Evening")</f>
        <v>Morning</v>
      </c>
      <c r="N559">
        <v>2</v>
      </c>
      <c r="O559">
        <v>0.22</v>
      </c>
    </row>
    <row r="560" spans="1:15" x14ac:dyDescent="0.3">
      <c r="A560">
        <v>559</v>
      </c>
      <c r="B560" s="1">
        <v>40568</v>
      </c>
      <c r="C560">
        <f>YEAR(dataset_1[[#This Row],[Date Day]])</f>
        <v>2011</v>
      </c>
      <c r="D560" t="str">
        <f>TEXT(dataset_1[[#This Row],[Date Day]],"MMM")</f>
        <v>Jan</v>
      </c>
      <c r="E560" t="str">
        <f t="shared" si="16"/>
        <v>Q1</v>
      </c>
      <c r="F560">
        <v>1</v>
      </c>
      <c r="G560" s="2">
        <v>0</v>
      </c>
      <c r="H560" s="2">
        <v>1</v>
      </c>
      <c r="I560">
        <v>11</v>
      </c>
      <c r="J560" t="b">
        <v>0</v>
      </c>
      <c r="K560">
        <v>2</v>
      </c>
      <c r="L560" t="str">
        <f t="shared" si="17"/>
        <v>Weekday</v>
      </c>
      <c r="M560" t="str" cm="1">
        <f t="array" ref="M560">_xlfn.IFS(I560&lt;6,"Night", I560&lt;12,"Morning", I560&lt;18,"Afternoon", TRUE,"Evening")</f>
        <v>Morning</v>
      </c>
      <c r="N560">
        <v>2</v>
      </c>
      <c r="O560">
        <v>0.24</v>
      </c>
    </row>
    <row r="561" spans="1:15" x14ac:dyDescent="0.3">
      <c r="A561">
        <v>560</v>
      </c>
      <c r="B561" s="1">
        <v>40568</v>
      </c>
      <c r="C561">
        <f>YEAR(dataset_1[[#This Row],[Date Day]])</f>
        <v>2011</v>
      </c>
      <c r="D561" t="str">
        <f>TEXT(dataset_1[[#This Row],[Date Day]],"MMM")</f>
        <v>Jan</v>
      </c>
      <c r="E561" t="str">
        <f t="shared" si="16"/>
        <v>Q1</v>
      </c>
      <c r="F561">
        <v>1</v>
      </c>
      <c r="G561" s="2">
        <v>0</v>
      </c>
      <c r="H561" s="2">
        <v>1</v>
      </c>
      <c r="I561">
        <v>12</v>
      </c>
      <c r="J561" t="b">
        <v>0</v>
      </c>
      <c r="K561">
        <v>2</v>
      </c>
      <c r="L561" t="str">
        <f t="shared" si="17"/>
        <v>Weekday</v>
      </c>
      <c r="M561" t="str" cm="1">
        <f t="array" ref="M561">_xlfn.IFS(I561&lt;6,"Night", I561&lt;12,"Morning", I561&lt;18,"Afternoon", TRUE,"Evening")</f>
        <v>Afternoon</v>
      </c>
      <c r="N561">
        <v>2</v>
      </c>
      <c r="O561">
        <v>0.26</v>
      </c>
    </row>
    <row r="562" spans="1:15" x14ac:dyDescent="0.3">
      <c r="A562">
        <v>561</v>
      </c>
      <c r="B562" s="1">
        <v>40568</v>
      </c>
      <c r="C562">
        <f>YEAR(dataset_1[[#This Row],[Date Day]])</f>
        <v>2011</v>
      </c>
      <c r="D562" t="str">
        <f>TEXT(dataset_1[[#This Row],[Date Day]],"MMM")</f>
        <v>Jan</v>
      </c>
      <c r="E562" t="str">
        <f t="shared" si="16"/>
        <v>Q1</v>
      </c>
      <c r="F562">
        <v>1</v>
      </c>
      <c r="G562" s="2">
        <v>0</v>
      </c>
      <c r="H562" s="2">
        <v>1</v>
      </c>
      <c r="I562">
        <v>13</v>
      </c>
      <c r="J562" t="b">
        <v>0</v>
      </c>
      <c r="K562">
        <v>2</v>
      </c>
      <c r="L562" t="str">
        <f t="shared" si="17"/>
        <v>Weekday</v>
      </c>
      <c r="M562" t="str" cm="1">
        <f t="array" ref="M562">_xlfn.IFS(I562&lt;6,"Night", I562&lt;12,"Morning", I562&lt;18,"Afternoon", TRUE,"Evening")</f>
        <v>Afternoon</v>
      </c>
      <c r="N562">
        <v>2</v>
      </c>
      <c r="O562">
        <v>0.26</v>
      </c>
    </row>
    <row r="563" spans="1:15" x14ac:dyDescent="0.3">
      <c r="A563">
        <v>562</v>
      </c>
      <c r="B563" s="1">
        <v>40568</v>
      </c>
      <c r="C563">
        <f>YEAR(dataset_1[[#This Row],[Date Day]])</f>
        <v>2011</v>
      </c>
      <c r="D563" t="str">
        <f>TEXT(dataset_1[[#This Row],[Date Day]],"MMM")</f>
        <v>Jan</v>
      </c>
      <c r="E563" t="str">
        <f t="shared" si="16"/>
        <v>Q1</v>
      </c>
      <c r="F563">
        <v>1</v>
      </c>
      <c r="G563" s="2">
        <v>0</v>
      </c>
      <c r="H563" s="2">
        <v>1</v>
      </c>
      <c r="I563">
        <v>14</v>
      </c>
      <c r="J563" t="b">
        <v>0</v>
      </c>
      <c r="K563">
        <v>2</v>
      </c>
      <c r="L563" t="str">
        <f t="shared" si="17"/>
        <v>Weekday</v>
      </c>
      <c r="M563" t="str" cm="1">
        <f t="array" ref="M563">_xlfn.IFS(I563&lt;6,"Night", I563&lt;12,"Morning", I563&lt;18,"Afternoon", TRUE,"Evening")</f>
        <v>Afternoon</v>
      </c>
      <c r="N563">
        <v>2</v>
      </c>
      <c r="O563">
        <v>0.3</v>
      </c>
    </row>
    <row r="564" spans="1:15" x14ac:dyDescent="0.3">
      <c r="A564">
        <v>563</v>
      </c>
      <c r="B564" s="1">
        <v>40568</v>
      </c>
      <c r="C564">
        <f>YEAR(dataset_1[[#This Row],[Date Day]])</f>
        <v>2011</v>
      </c>
      <c r="D564" t="str">
        <f>TEXT(dataset_1[[#This Row],[Date Day]],"MMM")</f>
        <v>Jan</v>
      </c>
      <c r="E564" t="str">
        <f t="shared" si="16"/>
        <v>Q1</v>
      </c>
      <c r="F564">
        <v>1</v>
      </c>
      <c r="G564" s="2">
        <v>0</v>
      </c>
      <c r="H564" s="2">
        <v>1</v>
      </c>
      <c r="I564">
        <v>15</v>
      </c>
      <c r="J564" t="b">
        <v>0</v>
      </c>
      <c r="K564">
        <v>2</v>
      </c>
      <c r="L564" t="str">
        <f t="shared" si="17"/>
        <v>Weekday</v>
      </c>
      <c r="M564" t="str" cm="1">
        <f t="array" ref="M564">_xlfn.IFS(I564&lt;6,"Night", I564&lt;12,"Morning", I564&lt;18,"Afternoon", TRUE,"Evening")</f>
        <v>Afternoon</v>
      </c>
      <c r="N564">
        <v>2</v>
      </c>
      <c r="O564">
        <v>0.32</v>
      </c>
    </row>
    <row r="565" spans="1:15" x14ac:dyDescent="0.3">
      <c r="A565">
        <v>564</v>
      </c>
      <c r="B565" s="1">
        <v>40568</v>
      </c>
      <c r="C565">
        <f>YEAR(dataset_1[[#This Row],[Date Day]])</f>
        <v>2011</v>
      </c>
      <c r="D565" t="str">
        <f>TEXT(dataset_1[[#This Row],[Date Day]],"MMM")</f>
        <v>Jan</v>
      </c>
      <c r="E565" t="str">
        <f t="shared" si="16"/>
        <v>Q1</v>
      </c>
      <c r="F565">
        <v>1</v>
      </c>
      <c r="G565" s="2">
        <v>0</v>
      </c>
      <c r="H565" s="2">
        <v>1</v>
      </c>
      <c r="I565">
        <v>16</v>
      </c>
      <c r="J565" t="b">
        <v>0</v>
      </c>
      <c r="K565">
        <v>2</v>
      </c>
      <c r="L565" t="str">
        <f t="shared" si="17"/>
        <v>Weekday</v>
      </c>
      <c r="M565" t="str" cm="1">
        <f t="array" ref="M565">_xlfn.IFS(I565&lt;6,"Night", I565&lt;12,"Morning", I565&lt;18,"Afternoon", TRUE,"Evening")</f>
        <v>Afternoon</v>
      </c>
      <c r="N565">
        <v>2</v>
      </c>
      <c r="O565">
        <v>0.32</v>
      </c>
    </row>
    <row r="566" spans="1:15" x14ac:dyDescent="0.3">
      <c r="A566">
        <v>565</v>
      </c>
      <c r="B566" s="1">
        <v>40568</v>
      </c>
      <c r="C566">
        <f>YEAR(dataset_1[[#This Row],[Date Day]])</f>
        <v>2011</v>
      </c>
      <c r="D566" t="str">
        <f>TEXT(dataset_1[[#This Row],[Date Day]],"MMM")</f>
        <v>Jan</v>
      </c>
      <c r="E566" t="str">
        <f t="shared" si="16"/>
        <v>Q1</v>
      </c>
      <c r="F566">
        <v>1</v>
      </c>
      <c r="G566" s="2">
        <v>0</v>
      </c>
      <c r="H566" s="2">
        <v>1</v>
      </c>
      <c r="I566">
        <v>17</v>
      </c>
      <c r="J566" t="b">
        <v>0</v>
      </c>
      <c r="K566">
        <v>2</v>
      </c>
      <c r="L566" t="str">
        <f t="shared" si="17"/>
        <v>Weekday</v>
      </c>
      <c r="M566" t="str" cm="1">
        <f t="array" ref="M566">_xlfn.IFS(I566&lt;6,"Night", I566&lt;12,"Morning", I566&lt;18,"Afternoon", TRUE,"Evening")</f>
        <v>Afternoon</v>
      </c>
      <c r="N566">
        <v>1</v>
      </c>
      <c r="O566">
        <v>0.3</v>
      </c>
    </row>
    <row r="567" spans="1:15" x14ac:dyDescent="0.3">
      <c r="A567">
        <v>566</v>
      </c>
      <c r="B567" s="1">
        <v>40568</v>
      </c>
      <c r="C567">
        <f>YEAR(dataset_1[[#This Row],[Date Day]])</f>
        <v>2011</v>
      </c>
      <c r="D567" t="str">
        <f>TEXT(dataset_1[[#This Row],[Date Day]],"MMM")</f>
        <v>Jan</v>
      </c>
      <c r="E567" t="str">
        <f t="shared" si="16"/>
        <v>Q1</v>
      </c>
      <c r="F567">
        <v>1</v>
      </c>
      <c r="G567" s="2">
        <v>0</v>
      </c>
      <c r="H567" s="2">
        <v>1</v>
      </c>
      <c r="I567">
        <v>18</v>
      </c>
      <c r="J567" t="b">
        <v>0</v>
      </c>
      <c r="K567">
        <v>2</v>
      </c>
      <c r="L567" t="str">
        <f t="shared" si="17"/>
        <v>Weekday</v>
      </c>
      <c r="M567" t="str" cm="1">
        <f t="array" ref="M567">_xlfn.IFS(I567&lt;6,"Night", I567&lt;12,"Morning", I567&lt;18,"Afternoon", TRUE,"Evening")</f>
        <v>Evening</v>
      </c>
      <c r="N567">
        <v>2</v>
      </c>
      <c r="O567">
        <v>0.3</v>
      </c>
    </row>
    <row r="568" spans="1:15" x14ac:dyDescent="0.3">
      <c r="A568">
        <v>567</v>
      </c>
      <c r="B568" s="1">
        <v>40568</v>
      </c>
      <c r="C568">
        <f>YEAR(dataset_1[[#This Row],[Date Day]])</f>
        <v>2011</v>
      </c>
      <c r="D568" t="str">
        <f>TEXT(dataset_1[[#This Row],[Date Day]],"MMM")</f>
        <v>Jan</v>
      </c>
      <c r="E568" t="str">
        <f t="shared" si="16"/>
        <v>Q1</v>
      </c>
      <c r="F568">
        <v>1</v>
      </c>
      <c r="G568" s="2">
        <v>0</v>
      </c>
      <c r="H568" s="2">
        <v>1</v>
      </c>
      <c r="I568">
        <v>19</v>
      </c>
      <c r="J568" t="b">
        <v>0</v>
      </c>
      <c r="K568">
        <v>2</v>
      </c>
      <c r="L568" t="str">
        <f t="shared" si="17"/>
        <v>Weekday</v>
      </c>
      <c r="M568" t="str" cm="1">
        <f t="array" ref="M568">_xlfn.IFS(I568&lt;6,"Night", I568&lt;12,"Morning", I568&lt;18,"Afternoon", TRUE,"Evening")</f>
        <v>Evening</v>
      </c>
      <c r="N568">
        <v>2</v>
      </c>
      <c r="O568">
        <v>0.26</v>
      </c>
    </row>
    <row r="569" spans="1:15" x14ac:dyDescent="0.3">
      <c r="A569">
        <v>568</v>
      </c>
      <c r="B569" s="1">
        <v>40568</v>
      </c>
      <c r="C569">
        <f>YEAR(dataset_1[[#This Row],[Date Day]])</f>
        <v>2011</v>
      </c>
      <c r="D569" t="str">
        <f>TEXT(dataset_1[[#This Row],[Date Day]],"MMM")</f>
        <v>Jan</v>
      </c>
      <c r="E569" t="str">
        <f t="shared" si="16"/>
        <v>Q1</v>
      </c>
      <c r="F569">
        <v>1</v>
      </c>
      <c r="G569" s="2">
        <v>0</v>
      </c>
      <c r="H569" s="2">
        <v>1</v>
      </c>
      <c r="I569">
        <v>20</v>
      </c>
      <c r="J569" t="b">
        <v>0</v>
      </c>
      <c r="K569">
        <v>2</v>
      </c>
      <c r="L569" t="str">
        <f t="shared" si="17"/>
        <v>Weekday</v>
      </c>
      <c r="M569" t="str" cm="1">
        <f t="array" ref="M569">_xlfn.IFS(I569&lt;6,"Night", I569&lt;12,"Morning", I569&lt;18,"Afternoon", TRUE,"Evening")</f>
        <v>Evening</v>
      </c>
      <c r="N569">
        <v>1</v>
      </c>
      <c r="O569">
        <v>0.24</v>
      </c>
    </row>
    <row r="570" spans="1:15" x14ac:dyDescent="0.3">
      <c r="A570">
        <v>569</v>
      </c>
      <c r="B570" s="1">
        <v>40568</v>
      </c>
      <c r="C570">
        <f>YEAR(dataset_1[[#This Row],[Date Day]])</f>
        <v>2011</v>
      </c>
      <c r="D570" t="str">
        <f>TEXT(dataset_1[[#This Row],[Date Day]],"MMM")</f>
        <v>Jan</v>
      </c>
      <c r="E570" t="str">
        <f t="shared" si="16"/>
        <v>Q1</v>
      </c>
      <c r="F570">
        <v>1</v>
      </c>
      <c r="G570" s="2">
        <v>0</v>
      </c>
      <c r="H570" s="2">
        <v>1</v>
      </c>
      <c r="I570">
        <v>21</v>
      </c>
      <c r="J570" t="b">
        <v>0</v>
      </c>
      <c r="K570">
        <v>2</v>
      </c>
      <c r="L570" t="str">
        <f t="shared" si="17"/>
        <v>Weekday</v>
      </c>
      <c r="M570" t="str" cm="1">
        <f t="array" ref="M570">_xlfn.IFS(I570&lt;6,"Night", I570&lt;12,"Morning", I570&lt;18,"Afternoon", TRUE,"Evening")</f>
        <v>Evening</v>
      </c>
      <c r="N570">
        <v>1</v>
      </c>
      <c r="O570">
        <v>0.24</v>
      </c>
    </row>
    <row r="571" spans="1:15" x14ac:dyDescent="0.3">
      <c r="A571">
        <v>570</v>
      </c>
      <c r="B571" s="1">
        <v>40568</v>
      </c>
      <c r="C571">
        <f>YEAR(dataset_1[[#This Row],[Date Day]])</f>
        <v>2011</v>
      </c>
      <c r="D571" t="str">
        <f>TEXT(dataset_1[[#This Row],[Date Day]],"MMM")</f>
        <v>Jan</v>
      </c>
      <c r="E571" t="str">
        <f t="shared" si="16"/>
        <v>Q1</v>
      </c>
      <c r="F571">
        <v>1</v>
      </c>
      <c r="G571" s="2">
        <v>0</v>
      </c>
      <c r="H571" s="2">
        <v>1</v>
      </c>
      <c r="I571">
        <v>22</v>
      </c>
      <c r="J571" t="b">
        <v>0</v>
      </c>
      <c r="K571">
        <v>2</v>
      </c>
      <c r="L571" t="str">
        <f t="shared" si="17"/>
        <v>Weekday</v>
      </c>
      <c r="M571" t="str" cm="1">
        <f t="array" ref="M571">_xlfn.IFS(I571&lt;6,"Night", I571&lt;12,"Morning", I571&lt;18,"Afternoon", TRUE,"Evening")</f>
        <v>Evening</v>
      </c>
      <c r="N571">
        <v>1</v>
      </c>
      <c r="O571">
        <v>0.22</v>
      </c>
    </row>
    <row r="572" spans="1:15" x14ac:dyDescent="0.3">
      <c r="A572">
        <v>571</v>
      </c>
      <c r="B572" s="1">
        <v>40568</v>
      </c>
      <c r="C572">
        <f>YEAR(dataset_1[[#This Row],[Date Day]])</f>
        <v>2011</v>
      </c>
      <c r="D572" t="str">
        <f>TEXT(dataset_1[[#This Row],[Date Day]],"MMM")</f>
        <v>Jan</v>
      </c>
      <c r="E572" t="str">
        <f t="shared" si="16"/>
        <v>Q1</v>
      </c>
      <c r="F572">
        <v>1</v>
      </c>
      <c r="G572" s="2">
        <v>0</v>
      </c>
      <c r="H572" s="2">
        <v>1</v>
      </c>
      <c r="I572">
        <v>23</v>
      </c>
      <c r="J572" t="b">
        <v>0</v>
      </c>
      <c r="K572">
        <v>2</v>
      </c>
      <c r="L572" t="str">
        <f t="shared" si="17"/>
        <v>Weekday</v>
      </c>
      <c r="M572" t="str" cm="1">
        <f t="array" ref="M572">_xlfn.IFS(I572&lt;6,"Night", I572&lt;12,"Morning", I572&lt;18,"Afternoon", TRUE,"Evening")</f>
        <v>Evening</v>
      </c>
      <c r="N572">
        <v>2</v>
      </c>
      <c r="O572">
        <v>0.22</v>
      </c>
    </row>
    <row r="573" spans="1:15" x14ac:dyDescent="0.3">
      <c r="A573">
        <v>572</v>
      </c>
      <c r="B573" s="1">
        <v>40569</v>
      </c>
      <c r="C573">
        <f>YEAR(dataset_1[[#This Row],[Date Day]])</f>
        <v>2011</v>
      </c>
      <c r="D573" t="str">
        <f>TEXT(dataset_1[[#This Row],[Date Day]],"MMM")</f>
        <v>Jan</v>
      </c>
      <c r="E573" t="str">
        <f t="shared" si="16"/>
        <v>Q1</v>
      </c>
      <c r="F573">
        <v>1</v>
      </c>
      <c r="G573" s="2">
        <v>0</v>
      </c>
      <c r="H573" s="2">
        <v>1</v>
      </c>
      <c r="I573">
        <v>0</v>
      </c>
      <c r="J573" t="b">
        <v>0</v>
      </c>
      <c r="K573">
        <v>3</v>
      </c>
      <c r="L573" t="str">
        <f t="shared" si="17"/>
        <v>Weekday</v>
      </c>
      <c r="M573" t="str" cm="1">
        <f t="array" ref="M573">_xlfn.IFS(I573&lt;6,"Night", I573&lt;12,"Morning", I573&lt;18,"Afternoon", TRUE,"Evening")</f>
        <v>Night</v>
      </c>
      <c r="N573">
        <v>2</v>
      </c>
      <c r="O573">
        <v>0.22</v>
      </c>
    </row>
    <row r="574" spans="1:15" x14ac:dyDescent="0.3">
      <c r="A574">
        <v>573</v>
      </c>
      <c r="B574" s="1">
        <v>40569</v>
      </c>
      <c r="C574">
        <f>YEAR(dataset_1[[#This Row],[Date Day]])</f>
        <v>2011</v>
      </c>
      <c r="D574" t="str">
        <f>TEXT(dataset_1[[#This Row],[Date Day]],"MMM")</f>
        <v>Jan</v>
      </c>
      <c r="E574" t="str">
        <f t="shared" si="16"/>
        <v>Q1</v>
      </c>
      <c r="F574">
        <v>1</v>
      </c>
      <c r="G574" s="2">
        <v>0</v>
      </c>
      <c r="H574" s="2">
        <v>1</v>
      </c>
      <c r="I574">
        <v>1</v>
      </c>
      <c r="J574" t="b">
        <v>0</v>
      </c>
      <c r="K574">
        <v>3</v>
      </c>
      <c r="L574" t="str">
        <f t="shared" si="17"/>
        <v>Weekday</v>
      </c>
      <c r="M574" t="str" cm="1">
        <f t="array" ref="M574">_xlfn.IFS(I574&lt;6,"Night", I574&lt;12,"Morning", I574&lt;18,"Afternoon", TRUE,"Evening")</f>
        <v>Night</v>
      </c>
      <c r="N574">
        <v>2</v>
      </c>
      <c r="O574">
        <v>0.24</v>
      </c>
    </row>
    <row r="575" spans="1:15" x14ac:dyDescent="0.3">
      <c r="A575">
        <v>574</v>
      </c>
      <c r="B575" s="1">
        <v>40569</v>
      </c>
      <c r="C575">
        <f>YEAR(dataset_1[[#This Row],[Date Day]])</f>
        <v>2011</v>
      </c>
      <c r="D575" t="str">
        <f>TEXT(dataset_1[[#This Row],[Date Day]],"MMM")</f>
        <v>Jan</v>
      </c>
      <c r="E575" t="str">
        <f t="shared" si="16"/>
        <v>Q1</v>
      </c>
      <c r="F575">
        <v>1</v>
      </c>
      <c r="G575" s="2">
        <v>0</v>
      </c>
      <c r="H575" s="2">
        <v>1</v>
      </c>
      <c r="I575">
        <v>2</v>
      </c>
      <c r="J575" t="b">
        <v>0</v>
      </c>
      <c r="K575">
        <v>3</v>
      </c>
      <c r="L575" t="str">
        <f t="shared" si="17"/>
        <v>Weekday</v>
      </c>
      <c r="M575" t="str" cm="1">
        <f t="array" ref="M575">_xlfn.IFS(I575&lt;6,"Night", I575&lt;12,"Morning", I575&lt;18,"Afternoon", TRUE,"Evening")</f>
        <v>Night</v>
      </c>
      <c r="N575">
        <v>3</v>
      </c>
      <c r="O575">
        <v>0.22</v>
      </c>
    </row>
    <row r="576" spans="1:15" x14ac:dyDescent="0.3">
      <c r="A576">
        <v>575</v>
      </c>
      <c r="B576" s="1">
        <v>40569</v>
      </c>
      <c r="C576">
        <f>YEAR(dataset_1[[#This Row],[Date Day]])</f>
        <v>2011</v>
      </c>
      <c r="D576" t="str">
        <f>TEXT(dataset_1[[#This Row],[Date Day]],"MMM")</f>
        <v>Jan</v>
      </c>
      <c r="E576" t="str">
        <f t="shared" si="16"/>
        <v>Q1</v>
      </c>
      <c r="F576">
        <v>1</v>
      </c>
      <c r="G576" s="2">
        <v>0</v>
      </c>
      <c r="H576" s="2">
        <v>1</v>
      </c>
      <c r="I576">
        <v>5</v>
      </c>
      <c r="J576" t="b">
        <v>0</v>
      </c>
      <c r="K576">
        <v>3</v>
      </c>
      <c r="L576" t="str">
        <f t="shared" si="17"/>
        <v>Weekday</v>
      </c>
      <c r="M576" t="str" cm="1">
        <f t="array" ref="M576">_xlfn.IFS(I576&lt;6,"Night", I576&lt;12,"Morning", I576&lt;18,"Afternoon", TRUE,"Evening")</f>
        <v>Night</v>
      </c>
      <c r="N576">
        <v>3</v>
      </c>
      <c r="O576">
        <v>0.2</v>
      </c>
    </row>
    <row r="577" spans="1:15" x14ac:dyDescent="0.3">
      <c r="A577">
        <v>576</v>
      </c>
      <c r="B577" s="1">
        <v>40569</v>
      </c>
      <c r="C577">
        <f>YEAR(dataset_1[[#This Row],[Date Day]])</f>
        <v>2011</v>
      </c>
      <c r="D577" t="str">
        <f>TEXT(dataset_1[[#This Row],[Date Day]],"MMM")</f>
        <v>Jan</v>
      </c>
      <c r="E577" t="str">
        <f t="shared" si="16"/>
        <v>Q1</v>
      </c>
      <c r="F577">
        <v>1</v>
      </c>
      <c r="G577" s="2">
        <v>0</v>
      </c>
      <c r="H577" s="2">
        <v>1</v>
      </c>
      <c r="I577">
        <v>6</v>
      </c>
      <c r="J577" t="b">
        <v>0</v>
      </c>
      <c r="K577">
        <v>3</v>
      </c>
      <c r="L577" t="str">
        <f t="shared" si="17"/>
        <v>Weekday</v>
      </c>
      <c r="M577" t="str" cm="1">
        <f t="array" ref="M577">_xlfn.IFS(I577&lt;6,"Night", I577&lt;12,"Morning", I577&lt;18,"Afternoon", TRUE,"Evening")</f>
        <v>Morning</v>
      </c>
      <c r="N577">
        <v>3</v>
      </c>
      <c r="O577">
        <v>0.2</v>
      </c>
    </row>
    <row r="578" spans="1:15" x14ac:dyDescent="0.3">
      <c r="A578">
        <v>577</v>
      </c>
      <c r="B578" s="1">
        <v>40569</v>
      </c>
      <c r="C578">
        <f>YEAR(dataset_1[[#This Row],[Date Day]])</f>
        <v>2011</v>
      </c>
      <c r="D578" t="str">
        <f>TEXT(dataset_1[[#This Row],[Date Day]],"MMM")</f>
        <v>Jan</v>
      </c>
      <c r="E578" t="str">
        <f t="shared" ref="E578:E611" si="18">"Q" &amp; INT((MONTH(B578)-1)/3)+1</f>
        <v>Q1</v>
      </c>
      <c r="F578">
        <v>1</v>
      </c>
      <c r="G578" s="2">
        <v>0</v>
      </c>
      <c r="H578" s="2">
        <v>1</v>
      </c>
      <c r="I578">
        <v>7</v>
      </c>
      <c r="J578" t="b">
        <v>0</v>
      </c>
      <c r="K578">
        <v>3</v>
      </c>
      <c r="L578" t="str">
        <f t="shared" ref="L578:L611" si="19">IF(OR(K578=0,K578=6),"Weekend","Weekday")</f>
        <v>Weekday</v>
      </c>
      <c r="M578" t="str" cm="1">
        <f t="array" ref="M578">_xlfn.IFS(I578&lt;6,"Night", I578&lt;12,"Morning", I578&lt;18,"Afternoon", TRUE,"Evening")</f>
        <v>Morning</v>
      </c>
      <c r="N578">
        <v>3</v>
      </c>
      <c r="O578">
        <v>0.22</v>
      </c>
    </row>
    <row r="579" spans="1:15" x14ac:dyDescent="0.3">
      <c r="A579">
        <v>578</v>
      </c>
      <c r="B579" s="1">
        <v>40569</v>
      </c>
      <c r="C579">
        <f>YEAR(dataset_1[[#This Row],[Date Day]])</f>
        <v>2011</v>
      </c>
      <c r="D579" t="str">
        <f>TEXT(dataset_1[[#This Row],[Date Day]],"MMM")</f>
        <v>Jan</v>
      </c>
      <c r="E579" t="str">
        <f t="shared" si="18"/>
        <v>Q1</v>
      </c>
      <c r="F579">
        <v>1</v>
      </c>
      <c r="G579" s="2">
        <v>0</v>
      </c>
      <c r="H579" s="2">
        <v>1</v>
      </c>
      <c r="I579">
        <v>8</v>
      </c>
      <c r="J579" t="b">
        <v>0</v>
      </c>
      <c r="K579">
        <v>3</v>
      </c>
      <c r="L579" t="str">
        <f t="shared" si="19"/>
        <v>Weekday</v>
      </c>
      <c r="M579" t="str" cm="1">
        <f t="array" ref="M579">_xlfn.IFS(I579&lt;6,"Night", I579&lt;12,"Morning", I579&lt;18,"Afternoon", TRUE,"Evening")</f>
        <v>Morning</v>
      </c>
      <c r="N579">
        <v>3</v>
      </c>
      <c r="O579">
        <v>0.22</v>
      </c>
    </row>
    <row r="580" spans="1:15" x14ac:dyDescent="0.3">
      <c r="A580">
        <v>579</v>
      </c>
      <c r="B580" s="1">
        <v>40569</v>
      </c>
      <c r="C580">
        <f>YEAR(dataset_1[[#This Row],[Date Day]])</f>
        <v>2011</v>
      </c>
      <c r="D580" t="str">
        <f>TEXT(dataset_1[[#This Row],[Date Day]],"MMM")</f>
        <v>Jan</v>
      </c>
      <c r="E580" t="str">
        <f t="shared" si="18"/>
        <v>Q1</v>
      </c>
      <c r="F580">
        <v>1</v>
      </c>
      <c r="G580" s="2">
        <v>0</v>
      </c>
      <c r="H580" s="2">
        <v>1</v>
      </c>
      <c r="I580">
        <v>9</v>
      </c>
      <c r="J580" t="b">
        <v>0</v>
      </c>
      <c r="K580">
        <v>3</v>
      </c>
      <c r="L580" t="str">
        <f t="shared" si="19"/>
        <v>Weekday</v>
      </c>
      <c r="M580" t="str" cm="1">
        <f t="array" ref="M580">_xlfn.IFS(I580&lt;6,"Night", I580&lt;12,"Morning", I580&lt;18,"Afternoon", TRUE,"Evening")</f>
        <v>Morning</v>
      </c>
      <c r="N580">
        <v>3</v>
      </c>
      <c r="O580">
        <v>0.22</v>
      </c>
    </row>
    <row r="581" spans="1:15" x14ac:dyDescent="0.3">
      <c r="A581">
        <v>580</v>
      </c>
      <c r="B581" s="1">
        <v>40569</v>
      </c>
      <c r="C581">
        <f>YEAR(dataset_1[[#This Row],[Date Day]])</f>
        <v>2011</v>
      </c>
      <c r="D581" t="str">
        <f>TEXT(dataset_1[[#This Row],[Date Day]],"MMM")</f>
        <v>Jan</v>
      </c>
      <c r="E581" t="str">
        <f t="shared" si="18"/>
        <v>Q1</v>
      </c>
      <c r="F581">
        <v>1</v>
      </c>
      <c r="G581" s="2">
        <v>0</v>
      </c>
      <c r="H581" s="2">
        <v>1</v>
      </c>
      <c r="I581">
        <v>10</v>
      </c>
      <c r="J581" t="b">
        <v>0</v>
      </c>
      <c r="K581">
        <v>3</v>
      </c>
      <c r="L581" t="str">
        <f t="shared" si="19"/>
        <v>Weekday</v>
      </c>
      <c r="M581" t="str" cm="1">
        <f t="array" ref="M581">_xlfn.IFS(I581&lt;6,"Night", I581&lt;12,"Morning", I581&lt;18,"Afternoon", TRUE,"Evening")</f>
        <v>Morning</v>
      </c>
      <c r="N581">
        <v>3</v>
      </c>
      <c r="O581">
        <v>0.22</v>
      </c>
    </row>
    <row r="582" spans="1:15" x14ac:dyDescent="0.3">
      <c r="A582">
        <v>581</v>
      </c>
      <c r="B582" s="1">
        <v>40569</v>
      </c>
      <c r="C582">
        <f>YEAR(dataset_1[[#This Row],[Date Day]])</f>
        <v>2011</v>
      </c>
      <c r="D582" t="str">
        <f>TEXT(dataset_1[[#This Row],[Date Day]],"MMM")</f>
        <v>Jan</v>
      </c>
      <c r="E582" t="str">
        <f t="shared" si="18"/>
        <v>Q1</v>
      </c>
      <c r="F582">
        <v>1</v>
      </c>
      <c r="G582" s="2">
        <v>0</v>
      </c>
      <c r="H582" s="2">
        <v>1</v>
      </c>
      <c r="I582">
        <v>11</v>
      </c>
      <c r="J582" t="b">
        <v>0</v>
      </c>
      <c r="K582">
        <v>3</v>
      </c>
      <c r="L582" t="str">
        <f t="shared" si="19"/>
        <v>Weekday</v>
      </c>
      <c r="M582" t="str" cm="1">
        <f t="array" ref="M582">_xlfn.IFS(I582&lt;6,"Night", I582&lt;12,"Morning", I582&lt;18,"Afternoon", TRUE,"Evening")</f>
        <v>Morning</v>
      </c>
      <c r="N582">
        <v>3</v>
      </c>
      <c r="O582">
        <v>0.22</v>
      </c>
    </row>
    <row r="583" spans="1:15" x14ac:dyDescent="0.3">
      <c r="A583">
        <v>582</v>
      </c>
      <c r="B583" s="1">
        <v>40569</v>
      </c>
      <c r="C583">
        <f>YEAR(dataset_1[[#This Row],[Date Day]])</f>
        <v>2011</v>
      </c>
      <c r="D583" t="str">
        <f>TEXT(dataset_1[[#This Row],[Date Day]],"MMM")</f>
        <v>Jan</v>
      </c>
      <c r="E583" t="str">
        <f t="shared" si="18"/>
        <v>Q1</v>
      </c>
      <c r="F583">
        <v>1</v>
      </c>
      <c r="G583" s="2">
        <v>0</v>
      </c>
      <c r="H583" s="2">
        <v>1</v>
      </c>
      <c r="I583">
        <v>12</v>
      </c>
      <c r="J583" t="b">
        <v>0</v>
      </c>
      <c r="K583">
        <v>3</v>
      </c>
      <c r="L583" t="str">
        <f t="shared" si="19"/>
        <v>Weekday</v>
      </c>
      <c r="M583" t="str" cm="1">
        <f t="array" ref="M583">_xlfn.IFS(I583&lt;6,"Night", I583&lt;12,"Morning", I583&lt;18,"Afternoon", TRUE,"Evening")</f>
        <v>Afternoon</v>
      </c>
      <c r="N583">
        <v>3</v>
      </c>
      <c r="O583">
        <v>0.22</v>
      </c>
    </row>
    <row r="584" spans="1:15" x14ac:dyDescent="0.3">
      <c r="A584">
        <v>583</v>
      </c>
      <c r="B584" s="1">
        <v>40569</v>
      </c>
      <c r="C584">
        <f>YEAR(dataset_1[[#This Row],[Date Day]])</f>
        <v>2011</v>
      </c>
      <c r="D584" t="str">
        <f>TEXT(dataset_1[[#This Row],[Date Day]],"MMM")</f>
        <v>Jan</v>
      </c>
      <c r="E584" t="str">
        <f t="shared" si="18"/>
        <v>Q1</v>
      </c>
      <c r="F584">
        <v>1</v>
      </c>
      <c r="G584" s="2">
        <v>0</v>
      </c>
      <c r="H584" s="2">
        <v>1</v>
      </c>
      <c r="I584">
        <v>13</v>
      </c>
      <c r="J584" t="b">
        <v>0</v>
      </c>
      <c r="K584">
        <v>3</v>
      </c>
      <c r="L584" t="str">
        <f t="shared" si="19"/>
        <v>Weekday</v>
      </c>
      <c r="M584" t="str" cm="1">
        <f t="array" ref="M584">_xlfn.IFS(I584&lt;6,"Night", I584&lt;12,"Morning", I584&lt;18,"Afternoon", TRUE,"Evening")</f>
        <v>Afternoon</v>
      </c>
      <c r="N584">
        <v>3</v>
      </c>
      <c r="O584">
        <v>0.22</v>
      </c>
    </row>
    <row r="585" spans="1:15" x14ac:dyDescent="0.3">
      <c r="A585">
        <v>584</v>
      </c>
      <c r="B585" s="1">
        <v>40569</v>
      </c>
      <c r="C585">
        <f>YEAR(dataset_1[[#This Row],[Date Day]])</f>
        <v>2011</v>
      </c>
      <c r="D585" t="str">
        <f>TEXT(dataset_1[[#This Row],[Date Day]],"MMM")</f>
        <v>Jan</v>
      </c>
      <c r="E585" t="str">
        <f t="shared" si="18"/>
        <v>Q1</v>
      </c>
      <c r="F585">
        <v>1</v>
      </c>
      <c r="G585" s="2">
        <v>0</v>
      </c>
      <c r="H585" s="2">
        <v>1</v>
      </c>
      <c r="I585">
        <v>14</v>
      </c>
      <c r="J585" t="b">
        <v>0</v>
      </c>
      <c r="K585">
        <v>3</v>
      </c>
      <c r="L585" t="str">
        <f t="shared" si="19"/>
        <v>Weekday</v>
      </c>
      <c r="M585" t="str" cm="1">
        <f t="array" ref="M585">_xlfn.IFS(I585&lt;6,"Night", I585&lt;12,"Morning", I585&lt;18,"Afternoon", TRUE,"Evening")</f>
        <v>Afternoon</v>
      </c>
      <c r="N585">
        <v>3</v>
      </c>
      <c r="O585">
        <v>0.22</v>
      </c>
    </row>
    <row r="586" spans="1:15" x14ac:dyDescent="0.3">
      <c r="A586">
        <v>585</v>
      </c>
      <c r="B586" s="1">
        <v>40569</v>
      </c>
      <c r="C586">
        <f>YEAR(dataset_1[[#This Row],[Date Day]])</f>
        <v>2011</v>
      </c>
      <c r="D586" t="str">
        <f>TEXT(dataset_1[[#This Row],[Date Day]],"MMM")</f>
        <v>Jan</v>
      </c>
      <c r="E586" t="str">
        <f t="shared" si="18"/>
        <v>Q1</v>
      </c>
      <c r="F586">
        <v>1</v>
      </c>
      <c r="G586" s="2">
        <v>0</v>
      </c>
      <c r="H586" s="2">
        <v>1</v>
      </c>
      <c r="I586">
        <v>15</v>
      </c>
      <c r="J586" t="b">
        <v>0</v>
      </c>
      <c r="K586">
        <v>3</v>
      </c>
      <c r="L586" t="str">
        <f t="shared" si="19"/>
        <v>Weekday</v>
      </c>
      <c r="M586" t="str" cm="1">
        <f t="array" ref="M586">_xlfn.IFS(I586&lt;6,"Night", I586&lt;12,"Morning", I586&lt;18,"Afternoon", TRUE,"Evening")</f>
        <v>Afternoon</v>
      </c>
      <c r="N586">
        <v>3</v>
      </c>
      <c r="O586">
        <v>0.22</v>
      </c>
    </row>
    <row r="587" spans="1:15" x14ac:dyDescent="0.3">
      <c r="A587">
        <v>586</v>
      </c>
      <c r="B587" s="1">
        <v>40569</v>
      </c>
      <c r="C587">
        <f>YEAR(dataset_1[[#This Row],[Date Day]])</f>
        <v>2011</v>
      </c>
      <c r="D587" t="str">
        <f>TEXT(dataset_1[[#This Row],[Date Day]],"MMM")</f>
        <v>Jan</v>
      </c>
      <c r="E587" t="str">
        <f t="shared" si="18"/>
        <v>Q1</v>
      </c>
      <c r="F587">
        <v>1</v>
      </c>
      <c r="G587" s="2">
        <v>0</v>
      </c>
      <c r="H587" s="2">
        <v>1</v>
      </c>
      <c r="I587">
        <v>16</v>
      </c>
      <c r="J587" t="b">
        <v>0</v>
      </c>
      <c r="K587">
        <v>3</v>
      </c>
      <c r="L587" t="str">
        <f t="shared" si="19"/>
        <v>Weekday</v>
      </c>
      <c r="M587" t="str" cm="1">
        <f t="array" ref="M587">_xlfn.IFS(I587&lt;6,"Night", I587&lt;12,"Morning", I587&lt;18,"Afternoon", TRUE,"Evening")</f>
        <v>Afternoon</v>
      </c>
      <c r="N587">
        <v>4</v>
      </c>
      <c r="O587">
        <v>0.22</v>
      </c>
    </row>
    <row r="588" spans="1:15" x14ac:dyDescent="0.3">
      <c r="A588">
        <v>587</v>
      </c>
      <c r="B588" s="1">
        <v>40569</v>
      </c>
      <c r="C588">
        <f>YEAR(dataset_1[[#This Row],[Date Day]])</f>
        <v>2011</v>
      </c>
      <c r="D588" t="str">
        <f>TEXT(dataset_1[[#This Row],[Date Day]],"MMM")</f>
        <v>Jan</v>
      </c>
      <c r="E588" t="str">
        <f t="shared" si="18"/>
        <v>Q1</v>
      </c>
      <c r="F588">
        <v>1</v>
      </c>
      <c r="G588" s="2">
        <v>0</v>
      </c>
      <c r="H588" s="2">
        <v>1</v>
      </c>
      <c r="I588">
        <v>17</v>
      </c>
      <c r="J588" t="b">
        <v>0</v>
      </c>
      <c r="K588">
        <v>3</v>
      </c>
      <c r="L588" t="str">
        <f t="shared" si="19"/>
        <v>Weekday</v>
      </c>
      <c r="M588" t="str" cm="1">
        <f t="array" ref="M588">_xlfn.IFS(I588&lt;6,"Night", I588&lt;12,"Morning", I588&lt;18,"Afternoon", TRUE,"Evening")</f>
        <v>Afternoon</v>
      </c>
      <c r="N588">
        <v>3</v>
      </c>
      <c r="O588">
        <v>0.2</v>
      </c>
    </row>
    <row r="589" spans="1:15" x14ac:dyDescent="0.3">
      <c r="A589">
        <v>588</v>
      </c>
      <c r="B589" s="1">
        <v>40570</v>
      </c>
      <c r="C589">
        <f>YEAR(dataset_1[[#This Row],[Date Day]])</f>
        <v>2011</v>
      </c>
      <c r="D589" t="str">
        <f>TEXT(dataset_1[[#This Row],[Date Day]],"MMM")</f>
        <v>Jan</v>
      </c>
      <c r="E589" t="str">
        <f t="shared" si="18"/>
        <v>Q1</v>
      </c>
      <c r="F589">
        <v>1</v>
      </c>
      <c r="G589" s="2">
        <v>0</v>
      </c>
      <c r="H589" s="2">
        <v>1</v>
      </c>
      <c r="I589">
        <v>16</v>
      </c>
      <c r="J589" t="b">
        <v>0</v>
      </c>
      <c r="K589">
        <v>4</v>
      </c>
      <c r="L589" t="str">
        <f t="shared" si="19"/>
        <v>Weekday</v>
      </c>
      <c r="M589" t="str" cm="1">
        <f t="array" ref="M589">_xlfn.IFS(I589&lt;6,"Night", I589&lt;12,"Morning", I589&lt;18,"Afternoon", TRUE,"Evening")</f>
        <v>Afternoon</v>
      </c>
      <c r="N589">
        <v>1</v>
      </c>
      <c r="O589">
        <v>0.22</v>
      </c>
    </row>
    <row r="590" spans="1:15" x14ac:dyDescent="0.3">
      <c r="A590">
        <v>589</v>
      </c>
      <c r="B590" s="1">
        <v>40570</v>
      </c>
      <c r="C590">
        <f>YEAR(dataset_1[[#This Row],[Date Day]])</f>
        <v>2011</v>
      </c>
      <c r="D590" t="str">
        <f>TEXT(dataset_1[[#This Row],[Date Day]],"MMM")</f>
        <v>Jan</v>
      </c>
      <c r="E590" t="str">
        <f t="shared" si="18"/>
        <v>Q1</v>
      </c>
      <c r="F590">
        <v>1</v>
      </c>
      <c r="G590" s="2">
        <v>0</v>
      </c>
      <c r="H590" s="2">
        <v>1</v>
      </c>
      <c r="I590">
        <v>17</v>
      </c>
      <c r="J590" t="b">
        <v>0</v>
      </c>
      <c r="K590">
        <v>4</v>
      </c>
      <c r="L590" t="str">
        <f t="shared" si="19"/>
        <v>Weekday</v>
      </c>
      <c r="M590" t="str" cm="1">
        <f t="array" ref="M590">_xlfn.IFS(I590&lt;6,"Night", I590&lt;12,"Morning", I590&lt;18,"Afternoon", TRUE,"Evening")</f>
        <v>Afternoon</v>
      </c>
      <c r="N590">
        <v>1</v>
      </c>
      <c r="O590">
        <v>0.22</v>
      </c>
    </row>
    <row r="591" spans="1:15" x14ac:dyDescent="0.3">
      <c r="A591">
        <v>590</v>
      </c>
      <c r="B591" s="1">
        <v>40570</v>
      </c>
      <c r="C591">
        <f>YEAR(dataset_1[[#This Row],[Date Day]])</f>
        <v>2011</v>
      </c>
      <c r="D591" t="str">
        <f>TEXT(dataset_1[[#This Row],[Date Day]],"MMM")</f>
        <v>Jan</v>
      </c>
      <c r="E591" t="str">
        <f t="shared" si="18"/>
        <v>Q1</v>
      </c>
      <c r="F591">
        <v>1</v>
      </c>
      <c r="G591" s="2">
        <v>0</v>
      </c>
      <c r="H591" s="2">
        <v>1</v>
      </c>
      <c r="I591">
        <v>18</v>
      </c>
      <c r="J591" t="b">
        <v>0</v>
      </c>
      <c r="K591">
        <v>4</v>
      </c>
      <c r="L591" t="str">
        <f t="shared" si="19"/>
        <v>Weekday</v>
      </c>
      <c r="M591" t="str" cm="1">
        <f t="array" ref="M591">_xlfn.IFS(I591&lt;6,"Night", I591&lt;12,"Morning", I591&lt;18,"Afternoon", TRUE,"Evening")</f>
        <v>Evening</v>
      </c>
      <c r="N591">
        <v>1</v>
      </c>
      <c r="O591">
        <v>0.2</v>
      </c>
    </row>
    <row r="592" spans="1:15" x14ac:dyDescent="0.3">
      <c r="A592">
        <v>591</v>
      </c>
      <c r="B592" s="1">
        <v>40570</v>
      </c>
      <c r="C592">
        <f>YEAR(dataset_1[[#This Row],[Date Day]])</f>
        <v>2011</v>
      </c>
      <c r="D592" t="str">
        <f>TEXT(dataset_1[[#This Row],[Date Day]],"MMM")</f>
        <v>Jan</v>
      </c>
      <c r="E592" t="str">
        <f t="shared" si="18"/>
        <v>Q1</v>
      </c>
      <c r="F592">
        <v>1</v>
      </c>
      <c r="G592" s="2">
        <v>0</v>
      </c>
      <c r="H592" s="2">
        <v>1</v>
      </c>
      <c r="I592">
        <v>19</v>
      </c>
      <c r="J592" t="b">
        <v>0</v>
      </c>
      <c r="K592">
        <v>4</v>
      </c>
      <c r="L592" t="str">
        <f t="shared" si="19"/>
        <v>Weekday</v>
      </c>
      <c r="M592" t="str" cm="1">
        <f t="array" ref="M592">_xlfn.IFS(I592&lt;6,"Night", I592&lt;12,"Morning", I592&lt;18,"Afternoon", TRUE,"Evening")</f>
        <v>Evening</v>
      </c>
      <c r="N592">
        <v>1</v>
      </c>
      <c r="O592">
        <v>0.2</v>
      </c>
    </row>
    <row r="593" spans="1:15" x14ac:dyDescent="0.3">
      <c r="A593">
        <v>592</v>
      </c>
      <c r="B593" s="1">
        <v>40570</v>
      </c>
      <c r="C593">
        <f>YEAR(dataset_1[[#This Row],[Date Day]])</f>
        <v>2011</v>
      </c>
      <c r="D593" t="str">
        <f>TEXT(dataset_1[[#This Row],[Date Day]],"MMM")</f>
        <v>Jan</v>
      </c>
      <c r="E593" t="str">
        <f t="shared" si="18"/>
        <v>Q1</v>
      </c>
      <c r="F593">
        <v>1</v>
      </c>
      <c r="G593" s="2">
        <v>0</v>
      </c>
      <c r="H593" s="2">
        <v>1</v>
      </c>
      <c r="I593">
        <v>20</v>
      </c>
      <c r="J593" t="b">
        <v>0</v>
      </c>
      <c r="K593">
        <v>4</v>
      </c>
      <c r="L593" t="str">
        <f t="shared" si="19"/>
        <v>Weekday</v>
      </c>
      <c r="M593" t="str" cm="1">
        <f t="array" ref="M593">_xlfn.IFS(I593&lt;6,"Night", I593&lt;12,"Morning", I593&lt;18,"Afternoon", TRUE,"Evening")</f>
        <v>Evening</v>
      </c>
      <c r="N593">
        <v>1</v>
      </c>
      <c r="O593">
        <v>0.18</v>
      </c>
    </row>
    <row r="594" spans="1:15" x14ac:dyDescent="0.3">
      <c r="A594">
        <v>593</v>
      </c>
      <c r="B594" s="1">
        <v>40570</v>
      </c>
      <c r="C594">
        <f>YEAR(dataset_1[[#This Row],[Date Day]])</f>
        <v>2011</v>
      </c>
      <c r="D594" t="str">
        <f>TEXT(dataset_1[[#This Row],[Date Day]],"MMM")</f>
        <v>Jan</v>
      </c>
      <c r="E594" t="str">
        <f t="shared" si="18"/>
        <v>Q1</v>
      </c>
      <c r="F594">
        <v>1</v>
      </c>
      <c r="G594" s="2">
        <v>0</v>
      </c>
      <c r="H594" s="2">
        <v>1</v>
      </c>
      <c r="I594">
        <v>21</v>
      </c>
      <c r="J594" t="b">
        <v>0</v>
      </c>
      <c r="K594">
        <v>4</v>
      </c>
      <c r="L594" t="str">
        <f t="shared" si="19"/>
        <v>Weekday</v>
      </c>
      <c r="M594" t="str" cm="1">
        <f t="array" ref="M594">_xlfn.IFS(I594&lt;6,"Night", I594&lt;12,"Morning", I594&lt;18,"Afternoon", TRUE,"Evening")</f>
        <v>Evening</v>
      </c>
      <c r="N594">
        <v>1</v>
      </c>
      <c r="O594">
        <v>0.18</v>
      </c>
    </row>
    <row r="595" spans="1:15" x14ac:dyDescent="0.3">
      <c r="A595">
        <v>594</v>
      </c>
      <c r="B595" s="1">
        <v>40570</v>
      </c>
      <c r="C595">
        <f>YEAR(dataset_1[[#This Row],[Date Day]])</f>
        <v>2011</v>
      </c>
      <c r="D595" t="str">
        <f>TEXT(dataset_1[[#This Row],[Date Day]],"MMM")</f>
        <v>Jan</v>
      </c>
      <c r="E595" t="str">
        <f t="shared" si="18"/>
        <v>Q1</v>
      </c>
      <c r="F595">
        <v>1</v>
      </c>
      <c r="G595" s="2">
        <v>0</v>
      </c>
      <c r="H595" s="2">
        <v>1</v>
      </c>
      <c r="I595">
        <v>22</v>
      </c>
      <c r="J595" t="b">
        <v>0</v>
      </c>
      <c r="K595">
        <v>4</v>
      </c>
      <c r="L595" t="str">
        <f t="shared" si="19"/>
        <v>Weekday</v>
      </c>
      <c r="M595" t="str" cm="1">
        <f t="array" ref="M595">_xlfn.IFS(I595&lt;6,"Night", I595&lt;12,"Morning", I595&lt;18,"Afternoon", TRUE,"Evening")</f>
        <v>Evening</v>
      </c>
      <c r="N595">
        <v>1</v>
      </c>
      <c r="O595">
        <v>0.18</v>
      </c>
    </row>
    <row r="596" spans="1:15" x14ac:dyDescent="0.3">
      <c r="A596">
        <v>595</v>
      </c>
      <c r="B596" s="1">
        <v>40570</v>
      </c>
      <c r="C596">
        <f>YEAR(dataset_1[[#This Row],[Date Day]])</f>
        <v>2011</v>
      </c>
      <c r="D596" t="str">
        <f>TEXT(dataset_1[[#This Row],[Date Day]],"MMM")</f>
        <v>Jan</v>
      </c>
      <c r="E596" t="str">
        <f t="shared" si="18"/>
        <v>Q1</v>
      </c>
      <c r="F596">
        <v>1</v>
      </c>
      <c r="G596" s="2">
        <v>0</v>
      </c>
      <c r="H596" s="2">
        <v>1</v>
      </c>
      <c r="I596">
        <v>23</v>
      </c>
      <c r="J596" t="b">
        <v>0</v>
      </c>
      <c r="K596">
        <v>4</v>
      </c>
      <c r="L596" t="str">
        <f t="shared" si="19"/>
        <v>Weekday</v>
      </c>
      <c r="M596" t="str" cm="1">
        <f t="array" ref="M596">_xlfn.IFS(I596&lt;6,"Night", I596&lt;12,"Morning", I596&lt;18,"Afternoon", TRUE,"Evening")</f>
        <v>Evening</v>
      </c>
      <c r="N596">
        <v>1</v>
      </c>
      <c r="O596">
        <v>0.18</v>
      </c>
    </row>
    <row r="597" spans="1:15" x14ac:dyDescent="0.3">
      <c r="A597">
        <v>596</v>
      </c>
      <c r="B597" s="1">
        <v>40571</v>
      </c>
      <c r="C597">
        <f>YEAR(dataset_1[[#This Row],[Date Day]])</f>
        <v>2011</v>
      </c>
      <c r="D597" t="str">
        <f>TEXT(dataset_1[[#This Row],[Date Day]],"MMM")</f>
        <v>Jan</v>
      </c>
      <c r="E597" t="str">
        <f t="shared" si="18"/>
        <v>Q1</v>
      </c>
      <c r="F597">
        <v>1</v>
      </c>
      <c r="G597" s="2">
        <v>0</v>
      </c>
      <c r="H597" s="2">
        <v>1</v>
      </c>
      <c r="I597">
        <v>0</v>
      </c>
      <c r="J597" t="b">
        <v>0</v>
      </c>
      <c r="K597">
        <v>5</v>
      </c>
      <c r="L597" t="str">
        <f t="shared" si="19"/>
        <v>Weekday</v>
      </c>
      <c r="M597" t="str" cm="1">
        <f t="array" ref="M597">_xlfn.IFS(I597&lt;6,"Night", I597&lt;12,"Morning", I597&lt;18,"Afternoon", TRUE,"Evening")</f>
        <v>Night</v>
      </c>
      <c r="N597">
        <v>2</v>
      </c>
      <c r="O597">
        <v>0.2</v>
      </c>
    </row>
    <row r="598" spans="1:15" x14ac:dyDescent="0.3">
      <c r="A598">
        <v>597</v>
      </c>
      <c r="B598" s="1">
        <v>40571</v>
      </c>
      <c r="C598">
        <f>YEAR(dataset_1[[#This Row],[Date Day]])</f>
        <v>2011</v>
      </c>
      <c r="D598" t="str">
        <f>TEXT(dataset_1[[#This Row],[Date Day]],"MMM")</f>
        <v>Jan</v>
      </c>
      <c r="E598" t="str">
        <f t="shared" si="18"/>
        <v>Q1</v>
      </c>
      <c r="F598">
        <v>1</v>
      </c>
      <c r="G598" s="2">
        <v>0</v>
      </c>
      <c r="H598" s="2">
        <v>1</v>
      </c>
      <c r="I598">
        <v>1</v>
      </c>
      <c r="J598" t="b">
        <v>0</v>
      </c>
      <c r="K598">
        <v>5</v>
      </c>
      <c r="L598" t="str">
        <f t="shared" si="19"/>
        <v>Weekday</v>
      </c>
      <c r="M598" t="str" cm="1">
        <f t="array" ref="M598">_xlfn.IFS(I598&lt;6,"Night", I598&lt;12,"Morning", I598&lt;18,"Afternoon", TRUE,"Evening")</f>
        <v>Night</v>
      </c>
      <c r="N598">
        <v>2</v>
      </c>
      <c r="O598">
        <v>0.2</v>
      </c>
    </row>
    <row r="599" spans="1:15" x14ac:dyDescent="0.3">
      <c r="A599">
        <v>598</v>
      </c>
      <c r="B599" s="1">
        <v>40571</v>
      </c>
      <c r="C599">
        <f>YEAR(dataset_1[[#This Row],[Date Day]])</f>
        <v>2011</v>
      </c>
      <c r="D599" t="str">
        <f>TEXT(dataset_1[[#This Row],[Date Day]],"MMM")</f>
        <v>Jan</v>
      </c>
      <c r="E599" t="str">
        <f t="shared" si="18"/>
        <v>Q1</v>
      </c>
      <c r="F599">
        <v>1</v>
      </c>
      <c r="G599" s="2">
        <v>0</v>
      </c>
      <c r="H599" s="2">
        <v>1</v>
      </c>
      <c r="I599">
        <v>2</v>
      </c>
      <c r="J599" t="b">
        <v>0</v>
      </c>
      <c r="K599">
        <v>5</v>
      </c>
      <c r="L599" t="str">
        <f t="shared" si="19"/>
        <v>Weekday</v>
      </c>
      <c r="M599" t="str" cm="1">
        <f t="array" ref="M599">_xlfn.IFS(I599&lt;6,"Night", I599&lt;12,"Morning", I599&lt;18,"Afternoon", TRUE,"Evening")</f>
        <v>Night</v>
      </c>
      <c r="N599">
        <v>2</v>
      </c>
      <c r="O599">
        <v>0.2</v>
      </c>
    </row>
    <row r="600" spans="1:15" x14ac:dyDescent="0.3">
      <c r="A600">
        <v>599</v>
      </c>
      <c r="B600" s="1">
        <v>40571</v>
      </c>
      <c r="C600">
        <f>YEAR(dataset_1[[#This Row],[Date Day]])</f>
        <v>2011</v>
      </c>
      <c r="D600" t="str">
        <f>TEXT(dataset_1[[#This Row],[Date Day]],"MMM")</f>
        <v>Jan</v>
      </c>
      <c r="E600" t="str">
        <f t="shared" si="18"/>
        <v>Q1</v>
      </c>
      <c r="F600">
        <v>1</v>
      </c>
      <c r="G600" s="2">
        <v>0</v>
      </c>
      <c r="H600" s="2">
        <v>1</v>
      </c>
      <c r="I600">
        <v>3</v>
      </c>
      <c r="J600" t="b">
        <v>0</v>
      </c>
      <c r="K600">
        <v>5</v>
      </c>
      <c r="L600" t="str">
        <f t="shared" si="19"/>
        <v>Weekday</v>
      </c>
      <c r="M600" t="str" cm="1">
        <f t="array" ref="M600">_xlfn.IFS(I600&lt;6,"Night", I600&lt;12,"Morning", I600&lt;18,"Afternoon", TRUE,"Evening")</f>
        <v>Night</v>
      </c>
      <c r="N600">
        <v>2</v>
      </c>
      <c r="O600">
        <v>0.2</v>
      </c>
    </row>
    <row r="601" spans="1:15" x14ac:dyDescent="0.3">
      <c r="A601">
        <v>600</v>
      </c>
      <c r="B601" s="1">
        <v>40571</v>
      </c>
      <c r="C601">
        <f>YEAR(dataset_1[[#This Row],[Date Day]])</f>
        <v>2011</v>
      </c>
      <c r="D601" t="str">
        <f>TEXT(dataset_1[[#This Row],[Date Day]],"MMM")</f>
        <v>Jan</v>
      </c>
      <c r="E601" t="str">
        <f t="shared" si="18"/>
        <v>Q1</v>
      </c>
      <c r="F601">
        <v>1</v>
      </c>
      <c r="G601" s="2">
        <v>0</v>
      </c>
      <c r="H601" s="2">
        <v>1</v>
      </c>
      <c r="I601">
        <v>5</v>
      </c>
      <c r="J601" t="b">
        <v>0</v>
      </c>
      <c r="K601">
        <v>5</v>
      </c>
      <c r="L601" t="str">
        <f t="shared" si="19"/>
        <v>Weekday</v>
      </c>
      <c r="M601" t="str" cm="1">
        <f t="array" ref="M601">_xlfn.IFS(I601&lt;6,"Night", I601&lt;12,"Morning", I601&lt;18,"Afternoon", TRUE,"Evening")</f>
        <v>Night</v>
      </c>
      <c r="N601">
        <v>2</v>
      </c>
      <c r="O601">
        <v>0.18</v>
      </c>
    </row>
    <row r="602" spans="1:15" x14ac:dyDescent="0.3">
      <c r="A602">
        <v>601</v>
      </c>
      <c r="B602" s="1">
        <v>40571</v>
      </c>
      <c r="C602">
        <f>YEAR(dataset_1[[#This Row],[Date Day]])</f>
        <v>2011</v>
      </c>
      <c r="D602" t="str">
        <f>TEXT(dataset_1[[#This Row],[Date Day]],"MMM")</f>
        <v>Jan</v>
      </c>
      <c r="E602" t="str">
        <f t="shared" si="18"/>
        <v>Q1</v>
      </c>
      <c r="F602">
        <v>1</v>
      </c>
      <c r="G602" s="2">
        <v>0</v>
      </c>
      <c r="H602" s="2">
        <v>1</v>
      </c>
      <c r="I602">
        <v>6</v>
      </c>
      <c r="J602" t="b">
        <v>0</v>
      </c>
      <c r="K602">
        <v>5</v>
      </c>
      <c r="L602" t="str">
        <f t="shared" si="19"/>
        <v>Weekday</v>
      </c>
      <c r="M602" t="str" cm="1">
        <f t="array" ref="M602">_xlfn.IFS(I602&lt;6,"Night", I602&lt;12,"Morning", I602&lt;18,"Afternoon", TRUE,"Evening")</f>
        <v>Morning</v>
      </c>
      <c r="N602">
        <v>2</v>
      </c>
      <c r="O602">
        <v>0.18</v>
      </c>
    </row>
    <row r="603" spans="1:15" x14ac:dyDescent="0.3">
      <c r="A603">
        <v>602</v>
      </c>
      <c r="B603" s="1">
        <v>40571</v>
      </c>
      <c r="C603">
        <f>YEAR(dataset_1[[#This Row],[Date Day]])</f>
        <v>2011</v>
      </c>
      <c r="D603" t="str">
        <f>TEXT(dataset_1[[#This Row],[Date Day]],"MMM")</f>
        <v>Jan</v>
      </c>
      <c r="E603" t="str">
        <f t="shared" si="18"/>
        <v>Q1</v>
      </c>
      <c r="F603">
        <v>1</v>
      </c>
      <c r="G603" s="2">
        <v>0</v>
      </c>
      <c r="H603" s="2">
        <v>1</v>
      </c>
      <c r="I603">
        <v>7</v>
      </c>
      <c r="J603" t="b">
        <v>0</v>
      </c>
      <c r="K603">
        <v>5</v>
      </c>
      <c r="L603" t="str">
        <f t="shared" si="19"/>
        <v>Weekday</v>
      </c>
      <c r="M603" t="str" cm="1">
        <f t="array" ref="M603">_xlfn.IFS(I603&lt;6,"Night", I603&lt;12,"Morning", I603&lt;18,"Afternoon", TRUE,"Evening")</f>
        <v>Morning</v>
      </c>
      <c r="N603">
        <v>2</v>
      </c>
      <c r="O603">
        <v>0.16</v>
      </c>
    </row>
    <row r="604" spans="1:15" x14ac:dyDescent="0.3">
      <c r="A604">
        <v>603</v>
      </c>
      <c r="B604" s="1">
        <v>40571</v>
      </c>
      <c r="C604">
        <f>YEAR(dataset_1[[#This Row],[Date Day]])</f>
        <v>2011</v>
      </c>
      <c r="D604" t="str">
        <f>TEXT(dataset_1[[#This Row],[Date Day]],"MMM")</f>
        <v>Jan</v>
      </c>
      <c r="E604" t="str">
        <f t="shared" si="18"/>
        <v>Q1</v>
      </c>
      <c r="F604">
        <v>1</v>
      </c>
      <c r="G604" s="2">
        <v>0</v>
      </c>
      <c r="H604" s="2">
        <v>1</v>
      </c>
      <c r="I604">
        <v>8</v>
      </c>
      <c r="J604" t="b">
        <v>0</v>
      </c>
      <c r="K604">
        <v>5</v>
      </c>
      <c r="L604" t="str">
        <f t="shared" si="19"/>
        <v>Weekday</v>
      </c>
      <c r="M604" t="str" cm="1">
        <f t="array" ref="M604">_xlfn.IFS(I604&lt;6,"Night", I604&lt;12,"Morning", I604&lt;18,"Afternoon", TRUE,"Evening")</f>
        <v>Morning</v>
      </c>
      <c r="N604">
        <v>2</v>
      </c>
      <c r="O604">
        <v>0.16</v>
      </c>
    </row>
    <row r="605" spans="1:15" x14ac:dyDescent="0.3">
      <c r="A605">
        <v>604</v>
      </c>
      <c r="B605" s="1">
        <v>40571</v>
      </c>
      <c r="C605">
        <f>YEAR(dataset_1[[#This Row],[Date Day]])</f>
        <v>2011</v>
      </c>
      <c r="D605" t="str">
        <f>TEXT(dataset_1[[#This Row],[Date Day]],"MMM")</f>
        <v>Jan</v>
      </c>
      <c r="E605" t="str">
        <f t="shared" si="18"/>
        <v>Q1</v>
      </c>
      <c r="F605">
        <v>1</v>
      </c>
      <c r="G605" s="2">
        <v>0</v>
      </c>
      <c r="H605" s="2">
        <v>1</v>
      </c>
      <c r="I605">
        <v>9</v>
      </c>
      <c r="J605" t="b">
        <v>0</v>
      </c>
      <c r="K605">
        <v>5</v>
      </c>
      <c r="L605" t="str">
        <f t="shared" si="19"/>
        <v>Weekday</v>
      </c>
      <c r="M605" t="str" cm="1">
        <f t="array" ref="M605">_xlfn.IFS(I605&lt;6,"Night", I605&lt;12,"Morning", I605&lt;18,"Afternoon", TRUE,"Evening")</f>
        <v>Morning</v>
      </c>
      <c r="N605">
        <v>3</v>
      </c>
      <c r="O605">
        <v>0.18</v>
      </c>
    </row>
    <row r="606" spans="1:15" x14ac:dyDescent="0.3">
      <c r="A606">
        <v>605</v>
      </c>
      <c r="B606" s="1">
        <v>40571</v>
      </c>
      <c r="C606">
        <f>YEAR(dataset_1[[#This Row],[Date Day]])</f>
        <v>2011</v>
      </c>
      <c r="D606" t="str">
        <f>TEXT(dataset_1[[#This Row],[Date Day]],"MMM")</f>
        <v>Jan</v>
      </c>
      <c r="E606" t="str">
        <f t="shared" si="18"/>
        <v>Q1</v>
      </c>
      <c r="F606">
        <v>1</v>
      </c>
      <c r="G606" s="2">
        <v>0</v>
      </c>
      <c r="H606" s="2">
        <v>1</v>
      </c>
      <c r="I606">
        <v>10</v>
      </c>
      <c r="J606" t="b">
        <v>0</v>
      </c>
      <c r="K606">
        <v>5</v>
      </c>
      <c r="L606" t="str">
        <f t="shared" si="19"/>
        <v>Weekday</v>
      </c>
      <c r="M606" t="str" cm="1">
        <f t="array" ref="M606">_xlfn.IFS(I606&lt;6,"Night", I606&lt;12,"Morning", I606&lt;18,"Afternoon", TRUE,"Evening")</f>
        <v>Morning</v>
      </c>
      <c r="N606">
        <v>3</v>
      </c>
      <c r="O606">
        <v>0.18</v>
      </c>
    </row>
    <row r="607" spans="1:15" x14ac:dyDescent="0.3">
      <c r="A607">
        <v>606</v>
      </c>
      <c r="B607" s="1">
        <v>40571</v>
      </c>
      <c r="C607">
        <f>YEAR(dataset_1[[#This Row],[Date Day]])</f>
        <v>2011</v>
      </c>
      <c r="D607" t="str">
        <f>TEXT(dataset_1[[#This Row],[Date Day]],"MMM")</f>
        <v>Jan</v>
      </c>
      <c r="E607" t="str">
        <f t="shared" si="18"/>
        <v>Q1</v>
      </c>
      <c r="F607">
        <v>1</v>
      </c>
      <c r="G607" s="2">
        <v>0</v>
      </c>
      <c r="H607" s="2">
        <v>1</v>
      </c>
      <c r="I607">
        <v>11</v>
      </c>
      <c r="J607" t="b">
        <v>0</v>
      </c>
      <c r="K607">
        <v>5</v>
      </c>
      <c r="L607" t="str">
        <f t="shared" si="19"/>
        <v>Weekday</v>
      </c>
      <c r="M607" t="str" cm="1">
        <f t="array" ref="M607">_xlfn.IFS(I607&lt;6,"Night", I607&lt;12,"Morning", I607&lt;18,"Afternoon", TRUE,"Evening")</f>
        <v>Morning</v>
      </c>
      <c r="N607">
        <v>3</v>
      </c>
      <c r="O607">
        <v>0.18</v>
      </c>
    </row>
    <row r="608" spans="1:15" x14ac:dyDescent="0.3">
      <c r="A608">
        <v>607</v>
      </c>
      <c r="B608" s="1">
        <v>40571</v>
      </c>
      <c r="C608">
        <f>YEAR(dataset_1[[#This Row],[Date Day]])</f>
        <v>2011</v>
      </c>
      <c r="D608" t="str">
        <f>TEXT(dataset_1[[#This Row],[Date Day]],"MMM")</f>
        <v>Jan</v>
      </c>
      <c r="E608" t="str">
        <f t="shared" si="18"/>
        <v>Q1</v>
      </c>
      <c r="F608">
        <v>1</v>
      </c>
      <c r="G608" s="2">
        <v>0</v>
      </c>
      <c r="H608" s="2">
        <v>1</v>
      </c>
      <c r="I608">
        <v>12</v>
      </c>
      <c r="J608" t="b">
        <v>0</v>
      </c>
      <c r="K608">
        <v>5</v>
      </c>
      <c r="L608" t="str">
        <f t="shared" si="19"/>
        <v>Weekday</v>
      </c>
      <c r="M608" t="str" cm="1">
        <f t="array" ref="M608">_xlfn.IFS(I608&lt;6,"Night", I608&lt;12,"Morning", I608&lt;18,"Afternoon", TRUE,"Evening")</f>
        <v>Afternoon</v>
      </c>
      <c r="N608">
        <v>3</v>
      </c>
      <c r="O608">
        <v>0.18</v>
      </c>
    </row>
    <row r="609" spans="1:15" x14ac:dyDescent="0.3">
      <c r="A609">
        <v>608</v>
      </c>
      <c r="B609" s="1">
        <v>40571</v>
      </c>
      <c r="C609">
        <f>YEAR(dataset_1[[#This Row],[Date Day]])</f>
        <v>2011</v>
      </c>
      <c r="D609" t="str">
        <f>TEXT(dataset_1[[#This Row],[Date Day]],"MMM")</f>
        <v>Jan</v>
      </c>
      <c r="E609" t="str">
        <f t="shared" si="18"/>
        <v>Q1</v>
      </c>
      <c r="F609">
        <v>1</v>
      </c>
      <c r="G609" s="2">
        <v>0</v>
      </c>
      <c r="H609" s="2">
        <v>1</v>
      </c>
      <c r="I609">
        <v>13</v>
      </c>
      <c r="J609" t="b">
        <v>0</v>
      </c>
      <c r="K609">
        <v>5</v>
      </c>
      <c r="L609" t="str">
        <f t="shared" si="19"/>
        <v>Weekday</v>
      </c>
      <c r="M609" t="str" cm="1">
        <f t="array" ref="M609">_xlfn.IFS(I609&lt;6,"Night", I609&lt;12,"Morning", I609&lt;18,"Afternoon", TRUE,"Evening")</f>
        <v>Afternoon</v>
      </c>
      <c r="N609">
        <v>3</v>
      </c>
      <c r="O609">
        <v>0.18</v>
      </c>
    </row>
    <row r="610" spans="1:15" x14ac:dyDescent="0.3">
      <c r="A610">
        <v>609</v>
      </c>
      <c r="B610" s="1">
        <v>40571</v>
      </c>
      <c r="C610">
        <f>YEAR(dataset_1[[#This Row],[Date Day]])</f>
        <v>2011</v>
      </c>
      <c r="D610" t="str">
        <f>TEXT(dataset_1[[#This Row],[Date Day]],"MMM")</f>
        <v>Jan</v>
      </c>
      <c r="E610" t="str">
        <f t="shared" si="18"/>
        <v>Q1</v>
      </c>
      <c r="F610">
        <v>1</v>
      </c>
      <c r="G610" s="2">
        <v>0</v>
      </c>
      <c r="H610" s="2">
        <v>1</v>
      </c>
      <c r="I610">
        <v>14</v>
      </c>
      <c r="J610" t="b">
        <v>0</v>
      </c>
      <c r="K610">
        <v>5</v>
      </c>
      <c r="L610" t="str">
        <f t="shared" si="19"/>
        <v>Weekday</v>
      </c>
      <c r="M610" t="str" cm="1">
        <f t="array" ref="M610">_xlfn.IFS(I610&lt;6,"Night", I610&lt;12,"Morning", I610&lt;18,"Afternoon", TRUE,"Evening")</f>
        <v>Afternoon</v>
      </c>
      <c r="N610">
        <v>3</v>
      </c>
      <c r="O610">
        <v>0.22</v>
      </c>
    </row>
    <row r="611" spans="1:15" x14ac:dyDescent="0.3">
      <c r="A611">
        <v>610</v>
      </c>
      <c r="B611" s="1">
        <v>40571</v>
      </c>
      <c r="C611">
        <f>YEAR(dataset_1[[#This Row],[Date Day]])</f>
        <v>2011</v>
      </c>
      <c r="D611" t="str">
        <f>TEXT(dataset_1[[#This Row],[Date Day]],"MMM")</f>
        <v>Jan</v>
      </c>
      <c r="E611" t="str">
        <f t="shared" si="18"/>
        <v>Q1</v>
      </c>
      <c r="F611">
        <v>1</v>
      </c>
      <c r="G611" s="2">
        <v>0</v>
      </c>
      <c r="H611" s="2">
        <v>1</v>
      </c>
      <c r="I611">
        <v>15</v>
      </c>
      <c r="J611" t="b">
        <v>0</v>
      </c>
      <c r="K611">
        <v>5</v>
      </c>
      <c r="L611" t="str">
        <f t="shared" si="19"/>
        <v>Weekday</v>
      </c>
      <c r="M611" t="str" cm="1">
        <f t="array" ref="M611">_xlfn.IFS(I611&lt;6,"Night", I611&lt;12,"Morning", I611&lt;18,"Afternoon", TRUE,"Evening")</f>
        <v>Afternoon</v>
      </c>
      <c r="N611">
        <v>2</v>
      </c>
      <c r="O611">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3F0-2A18-4D6B-9640-995B5DEA3F91}">
  <dimension ref="A1:H611"/>
  <sheetViews>
    <sheetView topLeftCell="A585" workbookViewId="0">
      <selection activeCell="N592" sqref="N592"/>
    </sheetView>
  </sheetViews>
  <sheetFormatPr defaultRowHeight="14.4" x14ac:dyDescent="0.3"/>
  <cols>
    <col min="1" max="8" width="12.88671875" customWidth="1"/>
  </cols>
  <sheetData>
    <row r="1" spans="1:8" x14ac:dyDescent="0.3">
      <c r="A1" t="s">
        <v>2</v>
      </c>
      <c r="B1" t="s">
        <v>0</v>
      </c>
      <c r="C1" t="s">
        <v>23</v>
      </c>
      <c r="D1" t="s">
        <v>3</v>
      </c>
      <c r="E1" t="s">
        <v>4</v>
      </c>
      <c r="F1" t="s">
        <v>5</v>
      </c>
      <c r="G1" t="s">
        <v>6</v>
      </c>
      <c r="H1" t="s">
        <v>7</v>
      </c>
    </row>
    <row r="2" spans="1:8" x14ac:dyDescent="0.3">
      <c r="A2">
        <v>0</v>
      </c>
      <c r="B2">
        <v>1</v>
      </c>
      <c r="C2">
        <v>0.28789999999999999</v>
      </c>
      <c r="D2">
        <v>0.81</v>
      </c>
      <c r="E2">
        <v>0</v>
      </c>
      <c r="F2">
        <v>3</v>
      </c>
      <c r="G2">
        <v>13</v>
      </c>
      <c r="H2">
        <v>16</v>
      </c>
    </row>
    <row r="3" spans="1:8" x14ac:dyDescent="0.3">
      <c r="A3">
        <v>1</v>
      </c>
      <c r="B3">
        <v>2</v>
      </c>
      <c r="C3">
        <v>0.2727</v>
      </c>
      <c r="D3">
        <v>0.8</v>
      </c>
      <c r="E3">
        <v>0</v>
      </c>
      <c r="F3">
        <v>8</v>
      </c>
      <c r="G3">
        <v>32</v>
      </c>
      <c r="H3">
        <v>40</v>
      </c>
    </row>
    <row r="4" spans="1:8" x14ac:dyDescent="0.3">
      <c r="A4">
        <v>2</v>
      </c>
      <c r="B4">
        <v>3</v>
      </c>
      <c r="C4">
        <v>0.2727</v>
      </c>
      <c r="D4">
        <v>0.8</v>
      </c>
      <c r="E4">
        <v>0</v>
      </c>
      <c r="F4">
        <v>5</v>
      </c>
      <c r="G4">
        <v>27</v>
      </c>
      <c r="H4">
        <v>32</v>
      </c>
    </row>
    <row r="5" spans="1:8" x14ac:dyDescent="0.3">
      <c r="A5">
        <v>3</v>
      </c>
      <c r="B5">
        <v>4</v>
      </c>
      <c r="C5">
        <v>0.28789999999999999</v>
      </c>
      <c r="D5">
        <v>0.75</v>
      </c>
      <c r="E5">
        <v>0</v>
      </c>
      <c r="F5">
        <v>3</v>
      </c>
      <c r="G5">
        <v>10</v>
      </c>
      <c r="H5">
        <v>13</v>
      </c>
    </row>
    <row r="6" spans="1:8" x14ac:dyDescent="0.3">
      <c r="A6">
        <v>4</v>
      </c>
      <c r="B6">
        <v>5</v>
      </c>
      <c r="C6">
        <v>0.28789999999999999</v>
      </c>
      <c r="D6">
        <v>0.75</v>
      </c>
      <c r="E6">
        <v>0</v>
      </c>
      <c r="F6">
        <v>0</v>
      </c>
      <c r="G6">
        <v>1</v>
      </c>
      <c r="H6">
        <v>1</v>
      </c>
    </row>
    <row r="7" spans="1:8" x14ac:dyDescent="0.3">
      <c r="A7">
        <v>5</v>
      </c>
      <c r="B7">
        <v>6</v>
      </c>
      <c r="C7">
        <v>0.2576</v>
      </c>
      <c r="D7">
        <v>0.75</v>
      </c>
      <c r="E7">
        <v>8.9599999999999999E-2</v>
      </c>
      <c r="F7">
        <v>0</v>
      </c>
      <c r="G7">
        <v>1</v>
      </c>
      <c r="H7">
        <v>1</v>
      </c>
    </row>
    <row r="8" spans="1:8" x14ac:dyDescent="0.3">
      <c r="A8">
        <v>6</v>
      </c>
      <c r="B8">
        <v>7</v>
      </c>
      <c r="C8">
        <v>0.2727</v>
      </c>
      <c r="D8">
        <v>0.8</v>
      </c>
      <c r="E8">
        <v>0</v>
      </c>
      <c r="F8">
        <v>2</v>
      </c>
      <c r="G8">
        <v>0</v>
      </c>
      <c r="H8">
        <v>2</v>
      </c>
    </row>
    <row r="9" spans="1:8" x14ac:dyDescent="0.3">
      <c r="A9">
        <v>7</v>
      </c>
      <c r="B9">
        <v>8</v>
      </c>
      <c r="C9">
        <v>0.2576</v>
      </c>
      <c r="D9">
        <v>0.86</v>
      </c>
      <c r="E9">
        <v>0</v>
      </c>
      <c r="F9">
        <v>1</v>
      </c>
      <c r="G9">
        <v>2</v>
      </c>
      <c r="H9">
        <v>3</v>
      </c>
    </row>
    <row r="10" spans="1:8" x14ac:dyDescent="0.3">
      <c r="A10">
        <v>8</v>
      </c>
      <c r="B10">
        <v>9</v>
      </c>
      <c r="C10">
        <v>0.19993489148580987</v>
      </c>
      <c r="D10">
        <v>0.75</v>
      </c>
      <c r="E10">
        <v>0</v>
      </c>
      <c r="F10">
        <v>1</v>
      </c>
      <c r="G10">
        <v>7</v>
      </c>
      <c r="H10">
        <v>8</v>
      </c>
    </row>
    <row r="11" spans="1:8" x14ac:dyDescent="0.3">
      <c r="A11">
        <v>9</v>
      </c>
      <c r="B11">
        <v>10</v>
      </c>
      <c r="C11">
        <v>0.34849999999999998</v>
      </c>
      <c r="D11">
        <v>0.76</v>
      </c>
      <c r="E11">
        <v>0</v>
      </c>
      <c r="F11">
        <v>8</v>
      </c>
      <c r="G11">
        <v>6</v>
      </c>
      <c r="H11">
        <v>14</v>
      </c>
    </row>
    <row r="12" spans="1:8" x14ac:dyDescent="0.3">
      <c r="A12">
        <v>10</v>
      </c>
      <c r="B12">
        <v>11</v>
      </c>
      <c r="C12">
        <v>0.39389999999999997</v>
      </c>
      <c r="D12">
        <v>0.76</v>
      </c>
      <c r="E12">
        <v>0.25369999999999998</v>
      </c>
      <c r="F12">
        <v>12</v>
      </c>
      <c r="G12">
        <v>24</v>
      </c>
      <c r="H12">
        <v>36</v>
      </c>
    </row>
    <row r="13" spans="1:8" x14ac:dyDescent="0.3">
      <c r="A13">
        <v>11</v>
      </c>
      <c r="B13">
        <v>12</v>
      </c>
      <c r="C13">
        <v>0.33329999999999999</v>
      </c>
      <c r="D13">
        <v>0.81</v>
      </c>
      <c r="E13">
        <v>0.28360000000000002</v>
      </c>
      <c r="F13">
        <v>26</v>
      </c>
      <c r="G13">
        <v>30</v>
      </c>
      <c r="H13">
        <v>56</v>
      </c>
    </row>
    <row r="14" spans="1:8" x14ac:dyDescent="0.3">
      <c r="A14">
        <v>12</v>
      </c>
      <c r="B14">
        <v>13</v>
      </c>
      <c r="C14">
        <v>0.42420000000000002</v>
      </c>
      <c r="D14">
        <v>0.77</v>
      </c>
      <c r="E14">
        <v>0.28360000000000002</v>
      </c>
      <c r="F14">
        <v>29</v>
      </c>
      <c r="G14">
        <v>55</v>
      </c>
      <c r="H14">
        <v>84</v>
      </c>
    </row>
    <row r="15" spans="1:8" x14ac:dyDescent="0.3">
      <c r="A15">
        <v>13</v>
      </c>
      <c r="B15">
        <v>14</v>
      </c>
      <c r="C15">
        <v>0.45450000000000002</v>
      </c>
      <c r="D15">
        <v>0.72</v>
      </c>
      <c r="E15">
        <v>0.29849999999999999</v>
      </c>
      <c r="F15">
        <v>47</v>
      </c>
      <c r="G15">
        <v>47</v>
      </c>
      <c r="H15">
        <v>94</v>
      </c>
    </row>
    <row r="16" spans="1:8" x14ac:dyDescent="0.3">
      <c r="A16">
        <v>14</v>
      </c>
      <c r="B16">
        <v>15</v>
      </c>
      <c r="C16">
        <v>0.45450000000000002</v>
      </c>
      <c r="D16">
        <v>0.72</v>
      </c>
      <c r="E16">
        <v>0.28360000000000002</v>
      </c>
      <c r="F16">
        <v>35</v>
      </c>
      <c r="G16">
        <v>71</v>
      </c>
      <c r="H16">
        <v>106</v>
      </c>
    </row>
    <row r="17" spans="1:8" x14ac:dyDescent="0.3">
      <c r="A17">
        <v>15</v>
      </c>
      <c r="B17">
        <v>16</v>
      </c>
      <c r="C17">
        <v>0.43940000000000001</v>
      </c>
      <c r="D17">
        <v>0.77</v>
      </c>
      <c r="E17">
        <v>0.29849999999999999</v>
      </c>
      <c r="F17">
        <v>40</v>
      </c>
      <c r="G17">
        <v>70</v>
      </c>
      <c r="H17">
        <v>110</v>
      </c>
    </row>
    <row r="18" spans="1:8" x14ac:dyDescent="0.3">
      <c r="A18">
        <v>16</v>
      </c>
      <c r="B18">
        <v>17</v>
      </c>
      <c r="C18">
        <v>0.42420000000000002</v>
      </c>
      <c r="D18">
        <v>0.82</v>
      </c>
      <c r="E18">
        <v>0.29849999999999999</v>
      </c>
      <c r="F18">
        <v>41</v>
      </c>
      <c r="G18">
        <v>52</v>
      </c>
      <c r="H18">
        <v>93</v>
      </c>
    </row>
    <row r="19" spans="1:8" x14ac:dyDescent="0.3">
      <c r="A19">
        <v>17</v>
      </c>
      <c r="B19">
        <v>18</v>
      </c>
      <c r="C19">
        <v>0.19993489148580987</v>
      </c>
      <c r="D19">
        <v>0.82</v>
      </c>
      <c r="E19">
        <v>0.28360000000000002</v>
      </c>
      <c r="F19">
        <v>15</v>
      </c>
      <c r="G19">
        <v>52</v>
      </c>
      <c r="H19">
        <v>67</v>
      </c>
    </row>
    <row r="20" spans="1:8" x14ac:dyDescent="0.3">
      <c r="A20">
        <v>18</v>
      </c>
      <c r="B20">
        <v>19</v>
      </c>
      <c r="C20">
        <v>0.42420000000000002</v>
      </c>
      <c r="D20">
        <v>0.88</v>
      </c>
      <c r="E20">
        <v>0.25369999999999998</v>
      </c>
      <c r="F20">
        <v>9</v>
      </c>
      <c r="G20">
        <v>26</v>
      </c>
      <c r="H20">
        <v>35</v>
      </c>
    </row>
    <row r="21" spans="1:8" x14ac:dyDescent="0.3">
      <c r="A21">
        <v>19</v>
      </c>
      <c r="B21">
        <v>20</v>
      </c>
      <c r="C21">
        <v>0.42420000000000002</v>
      </c>
      <c r="D21">
        <v>0.88</v>
      </c>
      <c r="E21">
        <v>0.25369999999999998</v>
      </c>
      <c r="F21">
        <v>6</v>
      </c>
      <c r="G21">
        <v>31</v>
      </c>
      <c r="H21">
        <v>37</v>
      </c>
    </row>
    <row r="22" spans="1:8" x14ac:dyDescent="0.3">
      <c r="A22">
        <v>20</v>
      </c>
      <c r="B22">
        <v>21</v>
      </c>
      <c r="C22">
        <v>0.40910000000000002</v>
      </c>
      <c r="D22">
        <v>0.87</v>
      </c>
      <c r="E22">
        <v>0.25369999999999998</v>
      </c>
      <c r="F22">
        <v>11</v>
      </c>
      <c r="G22">
        <v>25</v>
      </c>
      <c r="H22">
        <v>36</v>
      </c>
    </row>
    <row r="23" spans="1:8" x14ac:dyDescent="0.3">
      <c r="A23">
        <v>21</v>
      </c>
      <c r="B23">
        <v>22</v>
      </c>
      <c r="C23">
        <v>0.40910000000000002</v>
      </c>
      <c r="D23">
        <v>0.87</v>
      </c>
      <c r="E23">
        <v>0.19400000000000001</v>
      </c>
      <c r="F23">
        <v>3</v>
      </c>
      <c r="G23">
        <v>31</v>
      </c>
      <c r="H23">
        <v>34</v>
      </c>
    </row>
    <row r="24" spans="1:8" x14ac:dyDescent="0.3">
      <c r="A24">
        <v>22</v>
      </c>
      <c r="B24">
        <v>23</v>
      </c>
      <c r="C24">
        <v>0.40910000000000002</v>
      </c>
      <c r="D24">
        <v>0.94</v>
      </c>
      <c r="E24">
        <v>0.22389999999999999</v>
      </c>
      <c r="F24">
        <v>11</v>
      </c>
      <c r="G24">
        <v>17</v>
      </c>
      <c r="H24">
        <v>28</v>
      </c>
    </row>
    <row r="25" spans="1:8" x14ac:dyDescent="0.3">
      <c r="A25">
        <v>23</v>
      </c>
      <c r="B25">
        <v>24</v>
      </c>
      <c r="C25">
        <v>0.19993489148580987</v>
      </c>
      <c r="D25">
        <v>0.88</v>
      </c>
      <c r="E25">
        <v>0.29849999999999999</v>
      </c>
      <c r="F25">
        <v>15</v>
      </c>
      <c r="G25">
        <v>24</v>
      </c>
      <c r="H25">
        <v>39</v>
      </c>
    </row>
    <row r="26" spans="1:8" x14ac:dyDescent="0.3">
      <c r="A26">
        <v>24</v>
      </c>
      <c r="B26">
        <v>25</v>
      </c>
      <c r="C26">
        <v>0.45450000000000002</v>
      </c>
      <c r="D26">
        <v>0.88</v>
      </c>
      <c r="E26">
        <v>0.29849999999999999</v>
      </c>
      <c r="F26">
        <v>4</v>
      </c>
      <c r="G26">
        <v>13</v>
      </c>
      <c r="H26">
        <v>17</v>
      </c>
    </row>
    <row r="27" spans="1:8" x14ac:dyDescent="0.3">
      <c r="A27">
        <v>25</v>
      </c>
      <c r="B27">
        <v>26</v>
      </c>
      <c r="C27">
        <v>0.43940000000000001</v>
      </c>
      <c r="D27">
        <v>0.94</v>
      </c>
      <c r="E27">
        <v>0.25369999999999998</v>
      </c>
      <c r="F27">
        <v>1</v>
      </c>
      <c r="G27">
        <v>16</v>
      </c>
      <c r="H27">
        <v>17</v>
      </c>
    </row>
    <row r="28" spans="1:8" x14ac:dyDescent="0.3">
      <c r="A28">
        <v>26</v>
      </c>
      <c r="B28">
        <v>27</v>
      </c>
      <c r="C28">
        <v>0.42420000000000002</v>
      </c>
      <c r="D28">
        <v>1</v>
      </c>
      <c r="E28">
        <v>0.28360000000000002</v>
      </c>
      <c r="F28">
        <v>1</v>
      </c>
      <c r="G28">
        <v>8</v>
      </c>
      <c r="H28">
        <v>9</v>
      </c>
    </row>
    <row r="29" spans="1:8" x14ac:dyDescent="0.3">
      <c r="A29">
        <v>27</v>
      </c>
      <c r="B29">
        <v>28</v>
      </c>
      <c r="C29">
        <v>0.45450000000000002</v>
      </c>
      <c r="D29">
        <v>0.94</v>
      </c>
      <c r="E29">
        <v>0.19400000000000001</v>
      </c>
      <c r="F29">
        <v>2</v>
      </c>
      <c r="G29">
        <v>4</v>
      </c>
      <c r="H29">
        <v>6</v>
      </c>
    </row>
    <row r="30" spans="1:8" x14ac:dyDescent="0.3">
      <c r="A30">
        <v>28</v>
      </c>
      <c r="B30">
        <v>29</v>
      </c>
      <c r="C30">
        <v>0.19993489148580987</v>
      </c>
      <c r="D30">
        <v>0.94</v>
      </c>
      <c r="E30">
        <v>0.19400000000000001</v>
      </c>
      <c r="F30">
        <v>2</v>
      </c>
      <c r="G30">
        <v>1</v>
      </c>
      <c r="H30">
        <v>3</v>
      </c>
    </row>
    <row r="31" spans="1:8" x14ac:dyDescent="0.3">
      <c r="A31">
        <v>29</v>
      </c>
      <c r="B31">
        <v>30</v>
      </c>
      <c r="C31">
        <v>0.42420000000000002</v>
      </c>
      <c r="D31">
        <v>0.77</v>
      </c>
      <c r="E31">
        <v>0.29849999999999999</v>
      </c>
      <c r="F31">
        <v>0</v>
      </c>
      <c r="G31">
        <v>2</v>
      </c>
      <c r="H31">
        <v>2</v>
      </c>
    </row>
    <row r="32" spans="1:8" x14ac:dyDescent="0.3">
      <c r="A32">
        <v>30</v>
      </c>
      <c r="B32">
        <v>31</v>
      </c>
      <c r="C32">
        <v>0.40910000000000002</v>
      </c>
      <c r="D32">
        <v>0.76</v>
      </c>
      <c r="E32">
        <v>0.19400000000000001</v>
      </c>
      <c r="F32">
        <v>0</v>
      </c>
      <c r="G32">
        <v>1</v>
      </c>
      <c r="H32">
        <v>1</v>
      </c>
    </row>
    <row r="33" spans="1:8" x14ac:dyDescent="0.3">
      <c r="A33">
        <v>31</v>
      </c>
      <c r="B33">
        <v>32</v>
      </c>
      <c r="C33">
        <v>0.40910000000000002</v>
      </c>
      <c r="D33">
        <v>0.71</v>
      </c>
      <c r="E33">
        <v>0.22389999999999999</v>
      </c>
      <c r="F33">
        <v>0</v>
      </c>
      <c r="G33">
        <v>8</v>
      </c>
      <c r="H33">
        <v>8</v>
      </c>
    </row>
    <row r="34" spans="1:8" x14ac:dyDescent="0.3">
      <c r="A34">
        <v>32</v>
      </c>
      <c r="B34">
        <v>33</v>
      </c>
      <c r="C34">
        <v>0.19993489148580987</v>
      </c>
      <c r="D34">
        <v>0.76</v>
      </c>
      <c r="E34">
        <v>0.22389999999999999</v>
      </c>
      <c r="F34">
        <v>1</v>
      </c>
      <c r="G34">
        <v>19</v>
      </c>
      <c r="H34">
        <v>20</v>
      </c>
    </row>
    <row r="35" spans="1:8" x14ac:dyDescent="0.3">
      <c r="A35">
        <v>33</v>
      </c>
      <c r="B35">
        <v>34</v>
      </c>
      <c r="C35">
        <v>0.34849999999999998</v>
      </c>
      <c r="D35">
        <v>0.81</v>
      </c>
      <c r="E35">
        <v>0.22389999999999999</v>
      </c>
      <c r="F35">
        <v>7</v>
      </c>
      <c r="G35">
        <v>46</v>
      </c>
      <c r="H35">
        <v>53</v>
      </c>
    </row>
    <row r="36" spans="1:8" x14ac:dyDescent="0.3">
      <c r="A36">
        <v>34</v>
      </c>
      <c r="B36">
        <v>35</v>
      </c>
      <c r="C36">
        <v>0.33329999999999999</v>
      </c>
      <c r="D36">
        <v>0.71</v>
      </c>
      <c r="E36">
        <v>0.25369999999999998</v>
      </c>
      <c r="F36">
        <v>16</v>
      </c>
      <c r="G36">
        <v>54</v>
      </c>
      <c r="H36">
        <v>70</v>
      </c>
    </row>
    <row r="37" spans="1:8" x14ac:dyDescent="0.3">
      <c r="A37">
        <v>35</v>
      </c>
      <c r="B37">
        <v>36</v>
      </c>
      <c r="C37">
        <v>0.33329999999999999</v>
      </c>
      <c r="D37">
        <v>0.66</v>
      </c>
      <c r="E37">
        <v>0.29849999999999999</v>
      </c>
      <c r="F37">
        <v>20</v>
      </c>
      <c r="G37">
        <v>73</v>
      </c>
      <c r="H37">
        <v>93</v>
      </c>
    </row>
    <row r="38" spans="1:8" x14ac:dyDescent="0.3">
      <c r="A38">
        <v>36</v>
      </c>
      <c r="B38">
        <v>37</v>
      </c>
      <c r="C38">
        <v>0.34849999999999998</v>
      </c>
      <c r="D38">
        <v>0.66</v>
      </c>
      <c r="E38">
        <v>0.1343</v>
      </c>
      <c r="F38">
        <v>11</v>
      </c>
      <c r="G38">
        <v>64</v>
      </c>
      <c r="H38">
        <v>75</v>
      </c>
    </row>
    <row r="39" spans="1:8" x14ac:dyDescent="0.3">
      <c r="A39">
        <v>37</v>
      </c>
      <c r="B39">
        <v>38</v>
      </c>
      <c r="C39">
        <v>0.19993489148580987</v>
      </c>
      <c r="D39">
        <v>0.76</v>
      </c>
      <c r="E39">
        <v>0.19400000000000001</v>
      </c>
      <c r="F39">
        <v>4</v>
      </c>
      <c r="G39">
        <v>55</v>
      </c>
      <c r="H39">
        <v>59</v>
      </c>
    </row>
    <row r="40" spans="1:8" x14ac:dyDescent="0.3">
      <c r="A40">
        <v>38</v>
      </c>
      <c r="B40">
        <v>39</v>
      </c>
      <c r="C40">
        <v>0.33329999999999999</v>
      </c>
      <c r="D40">
        <v>0.81</v>
      </c>
      <c r="E40">
        <v>0.16420000000000001</v>
      </c>
      <c r="F40">
        <v>19</v>
      </c>
      <c r="G40">
        <v>55</v>
      </c>
      <c r="H40">
        <v>74</v>
      </c>
    </row>
    <row r="41" spans="1:8" x14ac:dyDescent="0.3">
      <c r="A41">
        <v>39</v>
      </c>
      <c r="B41">
        <v>40</v>
      </c>
      <c r="C41">
        <v>0.33329999999999999</v>
      </c>
      <c r="D41">
        <v>0.71</v>
      </c>
      <c r="E41">
        <v>0.16420000000000001</v>
      </c>
      <c r="F41">
        <v>9</v>
      </c>
      <c r="G41">
        <v>67</v>
      </c>
      <c r="H41">
        <v>76</v>
      </c>
    </row>
    <row r="42" spans="1:8" x14ac:dyDescent="0.3">
      <c r="A42">
        <v>40</v>
      </c>
      <c r="B42">
        <v>41</v>
      </c>
      <c r="C42">
        <v>0.33329999999999999</v>
      </c>
      <c r="D42">
        <v>0.56999999999999995</v>
      </c>
      <c r="E42">
        <v>0.19400000000000001</v>
      </c>
      <c r="F42">
        <v>7</v>
      </c>
      <c r="G42">
        <v>58</v>
      </c>
      <c r="H42">
        <v>65</v>
      </c>
    </row>
    <row r="43" spans="1:8" x14ac:dyDescent="0.3">
      <c r="A43">
        <v>41</v>
      </c>
      <c r="B43">
        <v>42</v>
      </c>
      <c r="C43">
        <v>0.33329999999999999</v>
      </c>
      <c r="D43">
        <v>0.46</v>
      </c>
      <c r="E43">
        <v>0.32840000000000003</v>
      </c>
      <c r="F43">
        <v>10</v>
      </c>
      <c r="G43">
        <v>43</v>
      </c>
      <c r="H43">
        <v>53</v>
      </c>
    </row>
    <row r="44" spans="1:8" x14ac:dyDescent="0.3">
      <c r="A44">
        <v>42</v>
      </c>
      <c r="B44">
        <v>43</v>
      </c>
      <c r="C44">
        <v>0.28789999999999999</v>
      </c>
      <c r="D44">
        <v>0.42</v>
      </c>
      <c r="E44">
        <v>0.44779999999999998</v>
      </c>
      <c r="F44">
        <v>1</v>
      </c>
      <c r="G44">
        <v>29</v>
      </c>
      <c r="H44">
        <v>30</v>
      </c>
    </row>
    <row r="45" spans="1:8" x14ac:dyDescent="0.3">
      <c r="A45">
        <v>43</v>
      </c>
      <c r="B45">
        <v>44</v>
      </c>
      <c r="C45">
        <v>0.19993489148580987</v>
      </c>
      <c r="D45">
        <v>0.39</v>
      </c>
      <c r="E45">
        <v>0.35820000000000002</v>
      </c>
      <c r="F45">
        <v>5</v>
      </c>
      <c r="G45">
        <v>17</v>
      </c>
      <c r="H45">
        <v>22</v>
      </c>
    </row>
    <row r="46" spans="1:8" x14ac:dyDescent="0.3">
      <c r="A46">
        <v>44</v>
      </c>
      <c r="B46">
        <v>45</v>
      </c>
      <c r="C46">
        <v>0.2273</v>
      </c>
      <c r="D46">
        <v>0.44</v>
      </c>
      <c r="E46">
        <v>0.32840000000000003</v>
      </c>
      <c r="F46">
        <v>11</v>
      </c>
      <c r="G46">
        <v>20</v>
      </c>
      <c r="H46">
        <v>31</v>
      </c>
    </row>
    <row r="47" spans="1:8" x14ac:dyDescent="0.3">
      <c r="A47">
        <v>45</v>
      </c>
      <c r="B47">
        <v>46</v>
      </c>
      <c r="C47">
        <v>0.21210000000000001</v>
      </c>
      <c r="D47">
        <v>0.44</v>
      </c>
      <c r="E47">
        <v>0.29849999999999999</v>
      </c>
      <c r="F47">
        <v>0</v>
      </c>
      <c r="G47">
        <v>9</v>
      </c>
      <c r="H47">
        <v>9</v>
      </c>
    </row>
    <row r="48" spans="1:8" x14ac:dyDescent="0.3">
      <c r="A48">
        <v>46</v>
      </c>
      <c r="B48">
        <v>47</v>
      </c>
      <c r="C48">
        <v>0.2273</v>
      </c>
      <c r="D48">
        <v>0.47</v>
      </c>
      <c r="E48">
        <v>0.16420000000000001</v>
      </c>
      <c r="F48">
        <v>0</v>
      </c>
      <c r="G48">
        <v>8</v>
      </c>
      <c r="H48">
        <v>8</v>
      </c>
    </row>
    <row r="49" spans="1:8" x14ac:dyDescent="0.3">
      <c r="A49">
        <v>47</v>
      </c>
      <c r="B49">
        <v>48</v>
      </c>
      <c r="C49">
        <v>0.19700000000000001</v>
      </c>
      <c r="D49">
        <v>0.44</v>
      </c>
      <c r="E49">
        <v>0.35820000000000002</v>
      </c>
      <c r="F49">
        <v>0</v>
      </c>
      <c r="G49">
        <v>5</v>
      </c>
      <c r="H49">
        <v>5</v>
      </c>
    </row>
    <row r="50" spans="1:8" x14ac:dyDescent="0.3">
      <c r="A50">
        <v>48</v>
      </c>
      <c r="B50">
        <v>49</v>
      </c>
      <c r="C50">
        <v>0.19993489148580987</v>
      </c>
      <c r="D50">
        <v>0.44</v>
      </c>
      <c r="E50">
        <v>0.41789999999999999</v>
      </c>
      <c r="F50">
        <v>0</v>
      </c>
      <c r="G50">
        <v>2</v>
      </c>
      <c r="H50">
        <v>2</v>
      </c>
    </row>
    <row r="51" spans="1:8" x14ac:dyDescent="0.3">
      <c r="A51">
        <v>49</v>
      </c>
      <c r="B51">
        <v>50</v>
      </c>
      <c r="C51">
        <v>0.13639999999999999</v>
      </c>
      <c r="D51">
        <v>0.47</v>
      </c>
      <c r="E51">
        <v>0.3881</v>
      </c>
      <c r="F51">
        <v>0</v>
      </c>
      <c r="G51">
        <v>1</v>
      </c>
      <c r="H51">
        <v>1</v>
      </c>
    </row>
    <row r="52" spans="1:8" x14ac:dyDescent="0.3">
      <c r="A52">
        <v>50</v>
      </c>
      <c r="B52">
        <v>51</v>
      </c>
      <c r="C52">
        <v>0.13639999999999999</v>
      </c>
      <c r="D52">
        <v>0.47</v>
      </c>
      <c r="E52">
        <v>0.28360000000000002</v>
      </c>
      <c r="F52">
        <v>0</v>
      </c>
      <c r="G52">
        <v>3</v>
      </c>
      <c r="H52">
        <v>3</v>
      </c>
    </row>
    <row r="53" spans="1:8" x14ac:dyDescent="0.3">
      <c r="A53">
        <v>51</v>
      </c>
      <c r="B53">
        <v>52</v>
      </c>
      <c r="C53">
        <v>0.1061</v>
      </c>
      <c r="D53">
        <v>0.5</v>
      </c>
      <c r="E53">
        <v>0.3881</v>
      </c>
      <c r="F53">
        <v>0</v>
      </c>
      <c r="G53">
        <v>30</v>
      </c>
      <c r="H53">
        <v>30</v>
      </c>
    </row>
    <row r="54" spans="1:8" x14ac:dyDescent="0.3">
      <c r="A54">
        <v>52</v>
      </c>
      <c r="B54">
        <v>53</v>
      </c>
      <c r="C54">
        <v>0.13639999999999999</v>
      </c>
      <c r="D54">
        <v>0.5</v>
      </c>
      <c r="E54">
        <v>0.19400000000000001</v>
      </c>
      <c r="F54">
        <v>1</v>
      </c>
      <c r="G54">
        <v>63</v>
      </c>
      <c r="H54">
        <v>64</v>
      </c>
    </row>
    <row r="55" spans="1:8" x14ac:dyDescent="0.3">
      <c r="A55">
        <v>53</v>
      </c>
      <c r="B55">
        <v>54</v>
      </c>
      <c r="C55">
        <v>0.1212</v>
      </c>
      <c r="D55">
        <v>0.5</v>
      </c>
      <c r="E55">
        <v>0.28360000000000002</v>
      </c>
      <c r="F55">
        <v>1</v>
      </c>
      <c r="G55">
        <v>153</v>
      </c>
      <c r="H55">
        <v>154</v>
      </c>
    </row>
    <row r="56" spans="1:8" x14ac:dyDescent="0.3">
      <c r="A56">
        <v>54</v>
      </c>
      <c r="B56">
        <v>55</v>
      </c>
      <c r="C56">
        <v>0.13639999999999999</v>
      </c>
      <c r="D56">
        <v>0.43</v>
      </c>
      <c r="E56">
        <v>0.3881</v>
      </c>
      <c r="F56">
        <v>7</v>
      </c>
      <c r="G56">
        <v>81</v>
      </c>
      <c r="H56">
        <v>88</v>
      </c>
    </row>
    <row r="57" spans="1:8" x14ac:dyDescent="0.3">
      <c r="A57">
        <v>55</v>
      </c>
      <c r="B57">
        <v>56</v>
      </c>
      <c r="C57">
        <v>0.16669999999999999</v>
      </c>
      <c r="D57">
        <v>0.43</v>
      </c>
      <c r="E57">
        <v>0.25369999999999998</v>
      </c>
      <c r="F57">
        <v>11</v>
      </c>
      <c r="G57">
        <v>33</v>
      </c>
      <c r="H57">
        <v>44</v>
      </c>
    </row>
    <row r="58" spans="1:8" x14ac:dyDescent="0.3">
      <c r="A58">
        <v>56</v>
      </c>
      <c r="B58">
        <v>57</v>
      </c>
      <c r="C58">
        <v>0.18179999999999999</v>
      </c>
      <c r="D58">
        <v>0.4</v>
      </c>
      <c r="E58">
        <v>0.32840000000000003</v>
      </c>
      <c r="F58">
        <v>10</v>
      </c>
      <c r="G58">
        <v>41</v>
      </c>
      <c r="H58">
        <v>51</v>
      </c>
    </row>
    <row r="59" spans="1:8" x14ac:dyDescent="0.3">
      <c r="A59">
        <v>57</v>
      </c>
      <c r="B59">
        <v>58</v>
      </c>
      <c r="C59">
        <v>0.21210000000000001</v>
      </c>
      <c r="D59">
        <v>0.35</v>
      </c>
      <c r="E59">
        <v>0.29849999999999999</v>
      </c>
      <c r="F59">
        <v>13</v>
      </c>
      <c r="G59">
        <v>48</v>
      </c>
      <c r="H59">
        <v>61</v>
      </c>
    </row>
    <row r="60" spans="1:8" x14ac:dyDescent="0.3">
      <c r="A60">
        <v>58</v>
      </c>
      <c r="B60">
        <v>59</v>
      </c>
      <c r="C60">
        <v>0.19993489148580987</v>
      </c>
      <c r="D60">
        <v>0.35</v>
      </c>
      <c r="E60">
        <v>0.28360000000000002</v>
      </c>
      <c r="F60">
        <v>8</v>
      </c>
      <c r="G60">
        <v>53</v>
      </c>
      <c r="H60">
        <v>61</v>
      </c>
    </row>
    <row r="61" spans="1:8" x14ac:dyDescent="0.3">
      <c r="A61">
        <v>59</v>
      </c>
      <c r="B61">
        <v>60</v>
      </c>
      <c r="C61">
        <v>0.2424</v>
      </c>
      <c r="D61">
        <v>0.3</v>
      </c>
      <c r="E61">
        <v>0.28360000000000002</v>
      </c>
      <c r="F61">
        <v>11</v>
      </c>
      <c r="G61">
        <v>66</v>
      </c>
      <c r="H61">
        <v>77</v>
      </c>
    </row>
    <row r="62" spans="1:8" x14ac:dyDescent="0.3">
      <c r="A62">
        <v>60</v>
      </c>
      <c r="B62">
        <v>61</v>
      </c>
      <c r="C62">
        <v>0.2424</v>
      </c>
      <c r="D62">
        <v>0.3</v>
      </c>
      <c r="E62">
        <v>0.25369999999999998</v>
      </c>
      <c r="F62">
        <v>14</v>
      </c>
      <c r="G62">
        <v>58</v>
      </c>
      <c r="H62">
        <v>72</v>
      </c>
    </row>
    <row r="63" spans="1:8" x14ac:dyDescent="0.3">
      <c r="A63">
        <v>61</v>
      </c>
      <c r="B63">
        <v>62</v>
      </c>
      <c r="C63">
        <v>0.2424</v>
      </c>
      <c r="D63">
        <v>0.3</v>
      </c>
      <c r="E63">
        <v>0.25369999999999998</v>
      </c>
      <c r="F63">
        <v>9</v>
      </c>
      <c r="G63">
        <v>67</v>
      </c>
      <c r="H63">
        <v>76</v>
      </c>
    </row>
    <row r="64" spans="1:8" x14ac:dyDescent="0.3">
      <c r="A64">
        <v>62</v>
      </c>
      <c r="B64">
        <v>63</v>
      </c>
      <c r="C64">
        <v>0.2273</v>
      </c>
      <c r="D64">
        <v>0.3</v>
      </c>
      <c r="E64">
        <v>0.22389999999999999</v>
      </c>
      <c r="F64">
        <v>11</v>
      </c>
      <c r="G64">
        <v>146</v>
      </c>
      <c r="H64">
        <v>157</v>
      </c>
    </row>
    <row r="65" spans="1:8" x14ac:dyDescent="0.3">
      <c r="A65">
        <v>63</v>
      </c>
      <c r="B65">
        <v>64</v>
      </c>
      <c r="C65">
        <v>0.2576</v>
      </c>
      <c r="D65">
        <v>0.32</v>
      </c>
      <c r="E65">
        <v>0.1045</v>
      </c>
      <c r="F65">
        <v>9</v>
      </c>
      <c r="G65">
        <v>148</v>
      </c>
      <c r="H65">
        <v>157</v>
      </c>
    </row>
    <row r="66" spans="1:8" x14ac:dyDescent="0.3">
      <c r="A66">
        <v>64</v>
      </c>
      <c r="B66">
        <v>65</v>
      </c>
      <c r="C66">
        <v>0.2576</v>
      </c>
      <c r="D66">
        <v>0.47</v>
      </c>
      <c r="E66">
        <v>0</v>
      </c>
      <c r="F66">
        <v>8</v>
      </c>
      <c r="G66">
        <v>102</v>
      </c>
      <c r="H66">
        <v>110</v>
      </c>
    </row>
    <row r="67" spans="1:8" x14ac:dyDescent="0.3">
      <c r="A67">
        <v>65</v>
      </c>
      <c r="B67">
        <v>66</v>
      </c>
      <c r="C67">
        <v>0.19993489148580987</v>
      </c>
      <c r="D67">
        <v>0.47</v>
      </c>
      <c r="E67">
        <v>0.1045</v>
      </c>
      <c r="F67">
        <v>3</v>
      </c>
      <c r="G67">
        <v>49</v>
      </c>
      <c r="H67">
        <v>52</v>
      </c>
    </row>
    <row r="68" spans="1:8" x14ac:dyDescent="0.3">
      <c r="A68">
        <v>66</v>
      </c>
      <c r="B68">
        <v>67</v>
      </c>
      <c r="C68">
        <v>0.19700000000000001</v>
      </c>
      <c r="D68">
        <v>0.64</v>
      </c>
      <c r="E68">
        <v>0.1343</v>
      </c>
      <c r="F68">
        <v>3</v>
      </c>
      <c r="G68">
        <v>49</v>
      </c>
      <c r="H68">
        <v>52</v>
      </c>
    </row>
    <row r="69" spans="1:8" x14ac:dyDescent="0.3">
      <c r="A69">
        <v>67</v>
      </c>
      <c r="B69">
        <v>68</v>
      </c>
      <c r="C69">
        <v>0.1515</v>
      </c>
      <c r="D69">
        <v>0.69</v>
      </c>
      <c r="E69">
        <v>0.1343</v>
      </c>
      <c r="F69">
        <v>0</v>
      </c>
      <c r="G69">
        <v>20</v>
      </c>
      <c r="H69">
        <v>20</v>
      </c>
    </row>
    <row r="70" spans="1:8" x14ac:dyDescent="0.3">
      <c r="A70">
        <v>68</v>
      </c>
      <c r="B70">
        <v>69</v>
      </c>
      <c r="C70">
        <v>0.21210000000000001</v>
      </c>
      <c r="D70">
        <v>0.55000000000000004</v>
      </c>
      <c r="E70">
        <v>0.1045</v>
      </c>
      <c r="F70">
        <v>1</v>
      </c>
      <c r="G70">
        <v>11</v>
      </c>
      <c r="H70">
        <v>12</v>
      </c>
    </row>
    <row r="71" spans="1:8" x14ac:dyDescent="0.3">
      <c r="A71">
        <v>69</v>
      </c>
      <c r="B71">
        <v>70</v>
      </c>
      <c r="C71">
        <v>0.19993489148580987</v>
      </c>
      <c r="D71">
        <v>0.55000000000000004</v>
      </c>
      <c r="E71">
        <v>0.1045</v>
      </c>
      <c r="F71">
        <v>0</v>
      </c>
      <c r="G71">
        <v>5</v>
      </c>
      <c r="H71">
        <v>5</v>
      </c>
    </row>
    <row r="72" spans="1:8" x14ac:dyDescent="0.3">
      <c r="A72">
        <v>70</v>
      </c>
      <c r="B72">
        <v>71</v>
      </c>
      <c r="C72">
        <v>0.18179999999999999</v>
      </c>
      <c r="D72">
        <v>0.59</v>
      </c>
      <c r="E72">
        <v>0.1045</v>
      </c>
      <c r="F72">
        <v>0</v>
      </c>
      <c r="G72">
        <v>2</v>
      </c>
      <c r="H72">
        <v>2</v>
      </c>
    </row>
    <row r="73" spans="1:8" x14ac:dyDescent="0.3">
      <c r="A73">
        <v>71</v>
      </c>
      <c r="B73">
        <v>72</v>
      </c>
      <c r="C73">
        <v>0.1515</v>
      </c>
      <c r="D73">
        <v>0.63</v>
      </c>
      <c r="E73">
        <v>0.1343</v>
      </c>
      <c r="F73">
        <v>0</v>
      </c>
      <c r="G73">
        <v>1</v>
      </c>
      <c r="H73">
        <v>1</v>
      </c>
    </row>
    <row r="74" spans="1:8" x14ac:dyDescent="0.3">
      <c r="A74">
        <v>72</v>
      </c>
      <c r="B74">
        <v>73</v>
      </c>
      <c r="C74">
        <v>0.18179999999999999</v>
      </c>
      <c r="D74">
        <v>0.63</v>
      </c>
      <c r="E74">
        <v>8.9599999999999999E-2</v>
      </c>
      <c r="F74">
        <v>0</v>
      </c>
      <c r="G74">
        <v>2</v>
      </c>
      <c r="H74">
        <v>2</v>
      </c>
    </row>
    <row r="75" spans="1:8" x14ac:dyDescent="0.3">
      <c r="A75">
        <v>73</v>
      </c>
      <c r="B75">
        <v>74</v>
      </c>
      <c r="C75">
        <v>0.1515</v>
      </c>
      <c r="D75">
        <v>0.68</v>
      </c>
      <c r="E75">
        <v>0.1045</v>
      </c>
      <c r="F75">
        <v>0</v>
      </c>
      <c r="G75">
        <v>4</v>
      </c>
      <c r="H75">
        <v>4</v>
      </c>
    </row>
    <row r="76" spans="1:8" x14ac:dyDescent="0.3">
      <c r="A76">
        <v>74</v>
      </c>
      <c r="B76">
        <v>75</v>
      </c>
      <c r="C76">
        <v>0.1515</v>
      </c>
      <c r="D76">
        <v>0.74</v>
      </c>
      <c r="E76">
        <v>0.1045</v>
      </c>
      <c r="F76">
        <v>0</v>
      </c>
      <c r="G76">
        <v>36</v>
      </c>
      <c r="H76">
        <v>36</v>
      </c>
    </row>
    <row r="77" spans="1:8" x14ac:dyDescent="0.3">
      <c r="A77">
        <v>75</v>
      </c>
      <c r="B77">
        <v>76</v>
      </c>
      <c r="C77">
        <v>0.1515</v>
      </c>
      <c r="D77">
        <v>0.74</v>
      </c>
      <c r="E77">
        <v>0.1343</v>
      </c>
      <c r="F77">
        <v>2</v>
      </c>
      <c r="G77">
        <v>92</v>
      </c>
      <c r="H77">
        <v>94</v>
      </c>
    </row>
    <row r="78" spans="1:8" x14ac:dyDescent="0.3">
      <c r="A78">
        <v>76</v>
      </c>
      <c r="B78">
        <v>77</v>
      </c>
      <c r="C78">
        <v>0.1515</v>
      </c>
      <c r="D78">
        <v>0.69</v>
      </c>
      <c r="E78">
        <v>0.16420000000000001</v>
      </c>
      <c r="F78">
        <v>2</v>
      </c>
      <c r="G78">
        <v>177</v>
      </c>
      <c r="H78">
        <v>179</v>
      </c>
    </row>
    <row r="79" spans="1:8" x14ac:dyDescent="0.3">
      <c r="A79">
        <v>77</v>
      </c>
      <c r="B79">
        <v>78</v>
      </c>
      <c r="C79">
        <v>0.1515</v>
      </c>
      <c r="D79">
        <v>0.64</v>
      </c>
      <c r="E79">
        <v>0.22389999999999999</v>
      </c>
      <c r="F79">
        <v>2</v>
      </c>
      <c r="G79">
        <v>98</v>
      </c>
      <c r="H79">
        <v>100</v>
      </c>
    </row>
    <row r="80" spans="1:8" x14ac:dyDescent="0.3">
      <c r="A80">
        <v>78</v>
      </c>
      <c r="B80">
        <v>79</v>
      </c>
      <c r="C80">
        <v>0.13639999999999999</v>
      </c>
      <c r="D80">
        <v>0.69</v>
      </c>
      <c r="E80">
        <v>0.32840000000000003</v>
      </c>
      <c r="F80">
        <v>5</v>
      </c>
      <c r="G80">
        <v>37</v>
      </c>
      <c r="H80">
        <v>42</v>
      </c>
    </row>
    <row r="81" spans="1:8" x14ac:dyDescent="0.3">
      <c r="A81">
        <v>79</v>
      </c>
      <c r="B81">
        <v>80</v>
      </c>
      <c r="C81">
        <v>0.21210000000000001</v>
      </c>
      <c r="D81">
        <v>0.51</v>
      </c>
      <c r="E81">
        <v>0.29849999999999999</v>
      </c>
      <c r="F81">
        <v>7</v>
      </c>
      <c r="G81">
        <v>50</v>
      </c>
      <c r="H81">
        <v>57</v>
      </c>
    </row>
    <row r="82" spans="1:8" x14ac:dyDescent="0.3">
      <c r="A82">
        <v>80</v>
      </c>
      <c r="B82">
        <v>81</v>
      </c>
      <c r="C82">
        <v>0.2273</v>
      </c>
      <c r="D82">
        <v>0.51</v>
      </c>
      <c r="E82">
        <v>0.16420000000000001</v>
      </c>
      <c r="F82">
        <v>12</v>
      </c>
      <c r="G82">
        <v>66</v>
      </c>
      <c r="H82">
        <v>78</v>
      </c>
    </row>
    <row r="83" spans="1:8" x14ac:dyDescent="0.3">
      <c r="A83">
        <v>81</v>
      </c>
      <c r="B83">
        <v>82</v>
      </c>
      <c r="C83">
        <v>0.2273</v>
      </c>
      <c r="D83">
        <v>0.56000000000000005</v>
      </c>
      <c r="E83">
        <v>0.19400000000000001</v>
      </c>
      <c r="F83">
        <v>18</v>
      </c>
      <c r="G83">
        <v>79</v>
      </c>
      <c r="H83">
        <v>97</v>
      </c>
    </row>
    <row r="84" spans="1:8" x14ac:dyDescent="0.3">
      <c r="A84">
        <v>82</v>
      </c>
      <c r="B84">
        <v>83</v>
      </c>
      <c r="C84">
        <v>0.2576</v>
      </c>
      <c r="D84">
        <v>0.52</v>
      </c>
      <c r="E84">
        <v>0.22389999999999999</v>
      </c>
      <c r="F84">
        <v>9</v>
      </c>
      <c r="G84">
        <v>54</v>
      </c>
      <c r="H84">
        <v>63</v>
      </c>
    </row>
    <row r="85" spans="1:8" x14ac:dyDescent="0.3">
      <c r="A85">
        <v>83</v>
      </c>
      <c r="B85">
        <v>84</v>
      </c>
      <c r="C85">
        <v>0.2727</v>
      </c>
      <c r="D85">
        <v>0.52</v>
      </c>
      <c r="E85">
        <v>0.25369999999999998</v>
      </c>
      <c r="F85">
        <v>17</v>
      </c>
      <c r="G85">
        <v>48</v>
      </c>
      <c r="H85">
        <v>65</v>
      </c>
    </row>
    <row r="86" spans="1:8" x14ac:dyDescent="0.3">
      <c r="A86">
        <v>84</v>
      </c>
      <c r="B86">
        <v>85</v>
      </c>
      <c r="C86">
        <v>0.28789999999999999</v>
      </c>
      <c r="D86">
        <v>0.49</v>
      </c>
      <c r="E86">
        <v>0.25369999999999998</v>
      </c>
      <c r="F86">
        <v>15</v>
      </c>
      <c r="G86">
        <v>68</v>
      </c>
      <c r="H86">
        <v>83</v>
      </c>
    </row>
    <row r="87" spans="1:8" x14ac:dyDescent="0.3">
      <c r="A87">
        <v>85</v>
      </c>
      <c r="B87">
        <v>86</v>
      </c>
      <c r="C87">
        <v>0.2727</v>
      </c>
      <c r="D87">
        <v>0.48</v>
      </c>
      <c r="E87">
        <v>0.22389999999999999</v>
      </c>
      <c r="F87">
        <v>10</v>
      </c>
      <c r="G87">
        <v>202</v>
      </c>
      <c r="H87">
        <v>212</v>
      </c>
    </row>
    <row r="88" spans="1:8" x14ac:dyDescent="0.3">
      <c r="A88">
        <v>86</v>
      </c>
      <c r="B88">
        <v>87</v>
      </c>
      <c r="C88">
        <v>0.2576</v>
      </c>
      <c r="D88">
        <v>0.48</v>
      </c>
      <c r="E88">
        <v>0.19400000000000001</v>
      </c>
      <c r="F88">
        <v>3</v>
      </c>
      <c r="G88">
        <v>179</v>
      </c>
      <c r="H88">
        <v>182</v>
      </c>
    </row>
    <row r="89" spans="1:8" x14ac:dyDescent="0.3">
      <c r="A89">
        <v>87</v>
      </c>
      <c r="B89">
        <v>88</v>
      </c>
      <c r="C89">
        <v>0.2576</v>
      </c>
      <c r="D89">
        <v>0.48</v>
      </c>
      <c r="E89">
        <v>0.1045</v>
      </c>
      <c r="F89">
        <v>2</v>
      </c>
      <c r="G89">
        <v>110</v>
      </c>
      <c r="H89">
        <v>112</v>
      </c>
    </row>
    <row r="90" spans="1:8" x14ac:dyDescent="0.3">
      <c r="A90">
        <v>88</v>
      </c>
      <c r="B90">
        <v>89</v>
      </c>
      <c r="C90">
        <v>0.2576</v>
      </c>
      <c r="D90">
        <v>0.48</v>
      </c>
      <c r="E90">
        <v>0.1045</v>
      </c>
      <c r="F90">
        <v>1</v>
      </c>
      <c r="G90">
        <v>53</v>
      </c>
      <c r="H90">
        <v>54</v>
      </c>
    </row>
    <row r="91" spans="1:8" x14ac:dyDescent="0.3">
      <c r="A91">
        <v>89</v>
      </c>
      <c r="B91">
        <v>90</v>
      </c>
      <c r="C91">
        <v>0.2727</v>
      </c>
      <c r="D91">
        <v>0.64</v>
      </c>
      <c r="E91">
        <v>0</v>
      </c>
      <c r="F91">
        <v>0</v>
      </c>
      <c r="G91">
        <v>48</v>
      </c>
      <c r="H91">
        <v>48</v>
      </c>
    </row>
    <row r="92" spans="1:8" x14ac:dyDescent="0.3">
      <c r="A92">
        <v>90</v>
      </c>
      <c r="B92">
        <v>91</v>
      </c>
      <c r="C92">
        <v>0.2576</v>
      </c>
      <c r="D92">
        <v>0.64</v>
      </c>
      <c r="E92">
        <v>8.9599999999999999E-2</v>
      </c>
      <c r="F92">
        <v>1</v>
      </c>
      <c r="G92">
        <v>34</v>
      </c>
      <c r="H92">
        <v>35</v>
      </c>
    </row>
    <row r="93" spans="1:8" x14ac:dyDescent="0.3">
      <c r="A93">
        <v>91</v>
      </c>
      <c r="B93">
        <v>92</v>
      </c>
      <c r="C93">
        <v>0.2273</v>
      </c>
      <c r="D93">
        <v>0.69</v>
      </c>
      <c r="E93">
        <v>8.9599999999999999E-2</v>
      </c>
      <c r="F93">
        <v>2</v>
      </c>
      <c r="G93">
        <v>9</v>
      </c>
      <c r="H93">
        <v>11</v>
      </c>
    </row>
    <row r="94" spans="1:8" x14ac:dyDescent="0.3">
      <c r="A94">
        <v>92</v>
      </c>
      <c r="B94">
        <v>93</v>
      </c>
      <c r="C94">
        <v>0.2576</v>
      </c>
      <c r="D94">
        <v>0.64</v>
      </c>
      <c r="E94">
        <v>0</v>
      </c>
      <c r="F94">
        <v>0</v>
      </c>
      <c r="G94">
        <v>6</v>
      </c>
      <c r="H94">
        <v>6</v>
      </c>
    </row>
    <row r="95" spans="1:8" x14ac:dyDescent="0.3">
      <c r="A95">
        <v>93</v>
      </c>
      <c r="B95">
        <v>94</v>
      </c>
      <c r="C95">
        <v>0.19700000000000001</v>
      </c>
      <c r="D95">
        <v>0.74</v>
      </c>
      <c r="E95">
        <v>8.9599999999999999E-2</v>
      </c>
      <c r="F95">
        <v>0</v>
      </c>
      <c r="G95">
        <v>6</v>
      </c>
      <c r="H95">
        <v>6</v>
      </c>
    </row>
    <row r="96" spans="1:8" x14ac:dyDescent="0.3">
      <c r="A96">
        <v>94</v>
      </c>
      <c r="B96">
        <v>95</v>
      </c>
      <c r="C96">
        <v>0.19700000000000001</v>
      </c>
      <c r="D96">
        <v>0.74</v>
      </c>
      <c r="E96">
        <v>8.9599999999999999E-2</v>
      </c>
      <c r="F96">
        <v>0</v>
      </c>
      <c r="G96">
        <v>2</v>
      </c>
      <c r="H96">
        <v>2</v>
      </c>
    </row>
    <row r="97" spans="1:8" x14ac:dyDescent="0.3">
      <c r="A97">
        <v>95</v>
      </c>
      <c r="B97">
        <v>96</v>
      </c>
      <c r="C97">
        <v>0.2273</v>
      </c>
      <c r="D97">
        <v>0.48</v>
      </c>
      <c r="E97">
        <v>0.22389999999999999</v>
      </c>
      <c r="F97">
        <v>0</v>
      </c>
      <c r="G97">
        <v>2</v>
      </c>
      <c r="H97">
        <v>2</v>
      </c>
    </row>
    <row r="98" spans="1:8" x14ac:dyDescent="0.3">
      <c r="A98">
        <v>96</v>
      </c>
      <c r="B98">
        <v>97</v>
      </c>
      <c r="C98">
        <v>0.2273</v>
      </c>
      <c r="D98">
        <v>0.47</v>
      </c>
      <c r="E98">
        <v>0.16420000000000001</v>
      </c>
      <c r="F98">
        <v>0</v>
      </c>
      <c r="G98">
        <v>3</v>
      </c>
      <c r="H98">
        <v>3</v>
      </c>
    </row>
    <row r="99" spans="1:8" x14ac:dyDescent="0.3">
      <c r="A99">
        <v>97</v>
      </c>
      <c r="B99">
        <v>98</v>
      </c>
      <c r="C99">
        <v>0.19700000000000001</v>
      </c>
      <c r="D99">
        <v>0.47</v>
      </c>
      <c r="E99">
        <v>0.22389999999999999</v>
      </c>
      <c r="F99">
        <v>0</v>
      </c>
      <c r="G99">
        <v>33</v>
      </c>
      <c r="H99">
        <v>33</v>
      </c>
    </row>
    <row r="100" spans="1:8" x14ac:dyDescent="0.3">
      <c r="A100">
        <v>98</v>
      </c>
      <c r="B100">
        <v>99</v>
      </c>
      <c r="C100">
        <v>0.18179999999999999</v>
      </c>
      <c r="D100">
        <v>0.43</v>
      </c>
      <c r="E100">
        <v>0.19400000000000001</v>
      </c>
      <c r="F100">
        <v>1</v>
      </c>
      <c r="G100">
        <v>87</v>
      </c>
      <c r="H100">
        <v>88</v>
      </c>
    </row>
    <row r="101" spans="1:8" x14ac:dyDescent="0.3">
      <c r="A101">
        <v>99</v>
      </c>
      <c r="B101">
        <v>100</v>
      </c>
      <c r="C101">
        <v>0.18179999999999999</v>
      </c>
      <c r="D101">
        <v>0.4</v>
      </c>
      <c r="E101">
        <v>0.29849999999999999</v>
      </c>
      <c r="F101">
        <v>3</v>
      </c>
      <c r="G101">
        <v>192</v>
      </c>
      <c r="H101">
        <v>195</v>
      </c>
    </row>
    <row r="102" spans="1:8" x14ac:dyDescent="0.3">
      <c r="A102">
        <v>100</v>
      </c>
      <c r="B102">
        <v>101</v>
      </c>
      <c r="C102">
        <v>0.19700000000000001</v>
      </c>
      <c r="D102">
        <v>0.37</v>
      </c>
      <c r="E102">
        <v>0.32840000000000003</v>
      </c>
      <c r="F102">
        <v>6</v>
      </c>
      <c r="G102">
        <v>109</v>
      </c>
      <c r="H102">
        <v>115</v>
      </c>
    </row>
    <row r="103" spans="1:8" x14ac:dyDescent="0.3">
      <c r="A103">
        <v>101</v>
      </c>
      <c r="B103">
        <v>102</v>
      </c>
      <c r="C103">
        <v>0.19700000000000001</v>
      </c>
      <c r="D103">
        <v>0.37</v>
      </c>
      <c r="E103">
        <v>0.32840000000000003</v>
      </c>
      <c r="F103">
        <v>4</v>
      </c>
      <c r="G103">
        <v>53</v>
      </c>
      <c r="H103">
        <v>57</v>
      </c>
    </row>
    <row r="104" spans="1:8" x14ac:dyDescent="0.3">
      <c r="A104">
        <v>102</v>
      </c>
      <c r="B104">
        <v>103</v>
      </c>
      <c r="C104">
        <v>0.2273</v>
      </c>
      <c r="D104">
        <v>0.33</v>
      </c>
      <c r="E104">
        <v>0.32840000000000003</v>
      </c>
      <c r="F104">
        <v>12</v>
      </c>
      <c r="G104">
        <v>34</v>
      </c>
      <c r="H104">
        <v>46</v>
      </c>
    </row>
    <row r="105" spans="1:8" x14ac:dyDescent="0.3">
      <c r="A105">
        <v>103</v>
      </c>
      <c r="B105">
        <v>104</v>
      </c>
      <c r="C105">
        <v>0.2273</v>
      </c>
      <c r="D105">
        <v>0.33</v>
      </c>
      <c r="E105">
        <v>0.32840000000000003</v>
      </c>
      <c r="F105">
        <v>5</v>
      </c>
      <c r="G105">
        <v>74</v>
      </c>
      <c r="H105">
        <v>79</v>
      </c>
    </row>
    <row r="106" spans="1:8" x14ac:dyDescent="0.3">
      <c r="A106">
        <v>104</v>
      </c>
      <c r="B106">
        <v>105</v>
      </c>
      <c r="C106">
        <v>0.2576</v>
      </c>
      <c r="D106">
        <v>0.3</v>
      </c>
      <c r="E106">
        <v>0.29849999999999999</v>
      </c>
      <c r="F106">
        <v>6</v>
      </c>
      <c r="G106">
        <v>65</v>
      </c>
      <c r="H106">
        <v>71</v>
      </c>
    </row>
    <row r="107" spans="1:8" x14ac:dyDescent="0.3">
      <c r="A107">
        <v>105</v>
      </c>
      <c r="B107">
        <v>106</v>
      </c>
      <c r="C107">
        <v>0.28789999999999999</v>
      </c>
      <c r="D107">
        <v>0.28000000000000003</v>
      </c>
      <c r="E107">
        <v>0.19400000000000001</v>
      </c>
      <c r="F107">
        <v>10</v>
      </c>
      <c r="G107">
        <v>52</v>
      </c>
      <c r="H107">
        <v>62</v>
      </c>
    </row>
    <row r="108" spans="1:8" x14ac:dyDescent="0.3">
      <c r="A108">
        <v>106</v>
      </c>
      <c r="B108">
        <v>107</v>
      </c>
      <c r="C108">
        <v>0.28789999999999999</v>
      </c>
      <c r="D108">
        <v>0.28000000000000003</v>
      </c>
      <c r="E108">
        <v>0.19400000000000001</v>
      </c>
      <c r="F108">
        <v>7</v>
      </c>
      <c r="G108">
        <v>55</v>
      </c>
      <c r="H108">
        <v>62</v>
      </c>
    </row>
    <row r="109" spans="1:8" x14ac:dyDescent="0.3">
      <c r="A109">
        <v>107</v>
      </c>
      <c r="B109">
        <v>108</v>
      </c>
      <c r="C109">
        <v>0.31819999999999998</v>
      </c>
      <c r="D109">
        <v>0.28000000000000003</v>
      </c>
      <c r="E109">
        <v>8.9599999999999999E-2</v>
      </c>
      <c r="F109">
        <v>4</v>
      </c>
      <c r="G109">
        <v>85</v>
      </c>
      <c r="H109">
        <v>89</v>
      </c>
    </row>
    <row r="110" spans="1:8" x14ac:dyDescent="0.3">
      <c r="A110">
        <v>108</v>
      </c>
      <c r="B110">
        <v>109</v>
      </c>
      <c r="C110">
        <v>0.2273</v>
      </c>
      <c r="D110">
        <v>0.38</v>
      </c>
      <c r="E110">
        <v>0.19400000000000001</v>
      </c>
      <c r="F110">
        <v>4</v>
      </c>
      <c r="G110">
        <v>186</v>
      </c>
      <c r="H110">
        <v>190</v>
      </c>
    </row>
    <row r="111" spans="1:8" x14ac:dyDescent="0.3">
      <c r="A111">
        <v>109</v>
      </c>
      <c r="B111">
        <v>110</v>
      </c>
      <c r="C111">
        <v>0.2424</v>
      </c>
      <c r="D111">
        <v>0.38</v>
      </c>
      <c r="E111">
        <v>0.1343</v>
      </c>
      <c r="F111">
        <v>3</v>
      </c>
      <c r="G111">
        <v>166</v>
      </c>
      <c r="H111">
        <v>169</v>
      </c>
    </row>
    <row r="112" spans="1:8" x14ac:dyDescent="0.3">
      <c r="A112">
        <v>110</v>
      </c>
      <c r="B112">
        <v>111</v>
      </c>
      <c r="C112">
        <v>0.2576</v>
      </c>
      <c r="D112">
        <v>0.38</v>
      </c>
      <c r="E112">
        <v>0.1045</v>
      </c>
      <c r="F112">
        <v>5</v>
      </c>
      <c r="G112">
        <v>127</v>
      </c>
      <c r="H112">
        <v>132</v>
      </c>
    </row>
    <row r="113" spans="1:8" x14ac:dyDescent="0.3">
      <c r="A113">
        <v>111</v>
      </c>
      <c r="B113">
        <v>112</v>
      </c>
      <c r="C113">
        <v>0.2273</v>
      </c>
      <c r="D113">
        <v>0.47</v>
      </c>
      <c r="E113">
        <v>0.16420000000000001</v>
      </c>
      <c r="F113">
        <v>7</v>
      </c>
      <c r="G113">
        <v>82</v>
      </c>
      <c r="H113">
        <v>89</v>
      </c>
    </row>
    <row r="114" spans="1:8" x14ac:dyDescent="0.3">
      <c r="A114">
        <v>112</v>
      </c>
      <c r="B114">
        <v>113</v>
      </c>
      <c r="C114">
        <v>0.19700000000000001</v>
      </c>
      <c r="D114">
        <v>0.51</v>
      </c>
      <c r="E114">
        <v>0.19400000000000001</v>
      </c>
      <c r="F114">
        <v>3</v>
      </c>
      <c r="G114">
        <v>40</v>
      </c>
      <c r="H114">
        <v>43</v>
      </c>
    </row>
    <row r="115" spans="1:8" x14ac:dyDescent="0.3">
      <c r="A115">
        <v>113</v>
      </c>
      <c r="B115">
        <v>114</v>
      </c>
      <c r="C115">
        <v>0.19700000000000001</v>
      </c>
      <c r="D115">
        <v>0.55000000000000004</v>
      </c>
      <c r="E115">
        <v>0.1343</v>
      </c>
      <c r="F115">
        <v>1</v>
      </c>
      <c r="G115">
        <v>41</v>
      </c>
      <c r="H115">
        <v>42</v>
      </c>
    </row>
    <row r="116" spans="1:8" x14ac:dyDescent="0.3">
      <c r="A116">
        <v>114</v>
      </c>
      <c r="B116">
        <v>115</v>
      </c>
      <c r="C116">
        <v>0.2576</v>
      </c>
      <c r="D116">
        <v>0.47</v>
      </c>
      <c r="E116">
        <v>0</v>
      </c>
      <c r="F116">
        <v>1</v>
      </c>
      <c r="G116">
        <v>18</v>
      </c>
      <c r="H116">
        <v>19</v>
      </c>
    </row>
    <row r="117" spans="1:8" x14ac:dyDescent="0.3">
      <c r="A117">
        <v>115</v>
      </c>
      <c r="B117">
        <v>116</v>
      </c>
      <c r="C117">
        <v>0.2424</v>
      </c>
      <c r="D117">
        <v>0.55000000000000004</v>
      </c>
      <c r="E117">
        <v>0</v>
      </c>
      <c r="F117">
        <v>0</v>
      </c>
      <c r="G117">
        <v>11</v>
      </c>
      <c r="H117">
        <v>11</v>
      </c>
    </row>
    <row r="118" spans="1:8" x14ac:dyDescent="0.3">
      <c r="A118">
        <v>116</v>
      </c>
      <c r="B118">
        <v>117</v>
      </c>
      <c r="C118">
        <v>0.2273</v>
      </c>
      <c r="D118">
        <v>0.64</v>
      </c>
      <c r="E118">
        <v>0</v>
      </c>
      <c r="F118">
        <v>0</v>
      </c>
      <c r="G118">
        <v>4</v>
      </c>
      <c r="H118">
        <v>4</v>
      </c>
    </row>
    <row r="119" spans="1:8" x14ac:dyDescent="0.3">
      <c r="A119">
        <v>117</v>
      </c>
      <c r="B119">
        <v>118</v>
      </c>
      <c r="C119">
        <v>0.2273</v>
      </c>
      <c r="D119">
        <v>0.64</v>
      </c>
      <c r="E119">
        <v>0</v>
      </c>
      <c r="F119">
        <v>0</v>
      </c>
      <c r="G119">
        <v>2</v>
      </c>
      <c r="H119">
        <v>2</v>
      </c>
    </row>
    <row r="120" spans="1:8" x14ac:dyDescent="0.3">
      <c r="A120">
        <v>118</v>
      </c>
      <c r="B120">
        <v>119</v>
      </c>
      <c r="C120">
        <v>0.19700000000000001</v>
      </c>
      <c r="D120">
        <v>0.64</v>
      </c>
      <c r="E120">
        <v>8.9599999999999999E-2</v>
      </c>
      <c r="F120">
        <v>0</v>
      </c>
      <c r="G120">
        <v>1</v>
      </c>
      <c r="H120">
        <v>1</v>
      </c>
    </row>
    <row r="121" spans="1:8" x14ac:dyDescent="0.3">
      <c r="A121">
        <v>119</v>
      </c>
      <c r="B121">
        <v>120</v>
      </c>
      <c r="C121">
        <v>0.18179999999999999</v>
      </c>
      <c r="D121">
        <v>0.69</v>
      </c>
      <c r="E121">
        <v>8.9599999999999999E-2</v>
      </c>
      <c r="F121">
        <v>0</v>
      </c>
      <c r="G121">
        <v>4</v>
      </c>
      <c r="H121">
        <v>4</v>
      </c>
    </row>
    <row r="122" spans="1:8" x14ac:dyDescent="0.3">
      <c r="A122">
        <v>120</v>
      </c>
      <c r="B122">
        <v>121</v>
      </c>
      <c r="C122">
        <v>0.16669999999999999</v>
      </c>
      <c r="D122">
        <v>0.63</v>
      </c>
      <c r="E122">
        <v>0.1045</v>
      </c>
      <c r="F122">
        <v>0</v>
      </c>
      <c r="G122">
        <v>36</v>
      </c>
      <c r="H122">
        <v>36</v>
      </c>
    </row>
    <row r="123" spans="1:8" x14ac:dyDescent="0.3">
      <c r="A123">
        <v>121</v>
      </c>
      <c r="B123">
        <v>122</v>
      </c>
      <c r="C123">
        <v>0.2273</v>
      </c>
      <c r="D123">
        <v>0.59</v>
      </c>
      <c r="E123">
        <v>0</v>
      </c>
      <c r="F123">
        <v>0</v>
      </c>
      <c r="G123">
        <v>95</v>
      </c>
      <c r="H123">
        <v>95</v>
      </c>
    </row>
    <row r="124" spans="1:8" x14ac:dyDescent="0.3">
      <c r="A124">
        <v>122</v>
      </c>
      <c r="B124">
        <v>123</v>
      </c>
      <c r="C124">
        <v>0.2273</v>
      </c>
      <c r="D124">
        <v>0.59</v>
      </c>
      <c r="E124">
        <v>0</v>
      </c>
      <c r="F124">
        <v>3</v>
      </c>
      <c r="G124">
        <v>216</v>
      </c>
      <c r="H124">
        <v>219</v>
      </c>
    </row>
    <row r="125" spans="1:8" x14ac:dyDescent="0.3">
      <c r="A125">
        <v>123</v>
      </c>
      <c r="B125">
        <v>124</v>
      </c>
      <c r="C125">
        <v>0.2424</v>
      </c>
      <c r="D125">
        <v>0.51</v>
      </c>
      <c r="E125">
        <v>0</v>
      </c>
      <c r="F125">
        <v>6</v>
      </c>
      <c r="G125">
        <v>116</v>
      </c>
      <c r="H125">
        <v>122</v>
      </c>
    </row>
    <row r="126" spans="1:8" x14ac:dyDescent="0.3">
      <c r="A126">
        <v>124</v>
      </c>
      <c r="B126">
        <v>125</v>
      </c>
      <c r="C126">
        <v>0.2576</v>
      </c>
      <c r="D126">
        <v>0.47</v>
      </c>
      <c r="E126">
        <v>0</v>
      </c>
      <c r="F126">
        <v>3</v>
      </c>
      <c r="G126">
        <v>42</v>
      </c>
      <c r="H126">
        <v>45</v>
      </c>
    </row>
    <row r="127" spans="1:8" x14ac:dyDescent="0.3">
      <c r="A127">
        <v>125</v>
      </c>
      <c r="B127">
        <v>126</v>
      </c>
      <c r="C127">
        <v>0.2576</v>
      </c>
      <c r="D127">
        <v>0.44</v>
      </c>
      <c r="E127">
        <v>8.9599999999999999E-2</v>
      </c>
      <c r="F127">
        <v>2</v>
      </c>
      <c r="G127">
        <v>57</v>
      </c>
      <c r="H127">
        <v>59</v>
      </c>
    </row>
    <row r="128" spans="1:8" x14ac:dyDescent="0.3">
      <c r="A128">
        <v>126</v>
      </c>
      <c r="B128">
        <v>127</v>
      </c>
      <c r="C128">
        <v>0.28789999999999999</v>
      </c>
      <c r="D128">
        <v>0.35</v>
      </c>
      <c r="E128">
        <v>0</v>
      </c>
      <c r="F128">
        <v>6</v>
      </c>
      <c r="G128">
        <v>78</v>
      </c>
      <c r="H128">
        <v>84</v>
      </c>
    </row>
    <row r="129" spans="1:8" x14ac:dyDescent="0.3">
      <c r="A129">
        <v>127</v>
      </c>
      <c r="B129">
        <v>128</v>
      </c>
      <c r="C129">
        <v>0.2727</v>
      </c>
      <c r="D129">
        <v>0.35</v>
      </c>
      <c r="E129">
        <v>0.1045</v>
      </c>
      <c r="F129">
        <v>12</v>
      </c>
      <c r="G129">
        <v>55</v>
      </c>
      <c r="H129">
        <v>67</v>
      </c>
    </row>
    <row r="130" spans="1:8" x14ac:dyDescent="0.3">
      <c r="A130">
        <v>128</v>
      </c>
      <c r="B130">
        <v>129</v>
      </c>
      <c r="C130">
        <v>0.2727</v>
      </c>
      <c r="D130">
        <v>0.36</v>
      </c>
      <c r="E130">
        <v>0.16420000000000001</v>
      </c>
      <c r="F130">
        <v>11</v>
      </c>
      <c r="G130">
        <v>59</v>
      </c>
      <c r="H130">
        <v>70</v>
      </c>
    </row>
    <row r="131" spans="1:8" x14ac:dyDescent="0.3">
      <c r="A131">
        <v>129</v>
      </c>
      <c r="B131">
        <v>130</v>
      </c>
      <c r="C131">
        <v>0.2727</v>
      </c>
      <c r="D131">
        <v>0.36</v>
      </c>
      <c r="E131">
        <v>0</v>
      </c>
      <c r="F131">
        <v>8</v>
      </c>
      <c r="G131">
        <v>54</v>
      </c>
      <c r="H131">
        <v>62</v>
      </c>
    </row>
    <row r="132" spans="1:8" x14ac:dyDescent="0.3">
      <c r="A132">
        <v>130</v>
      </c>
      <c r="B132">
        <v>131</v>
      </c>
      <c r="C132">
        <v>0.2576</v>
      </c>
      <c r="D132">
        <v>0.38</v>
      </c>
      <c r="E132">
        <v>0.16420000000000001</v>
      </c>
      <c r="F132">
        <v>12</v>
      </c>
      <c r="G132">
        <v>74</v>
      </c>
      <c r="H132">
        <v>86</v>
      </c>
    </row>
    <row r="133" spans="1:8" x14ac:dyDescent="0.3">
      <c r="A133">
        <v>131</v>
      </c>
      <c r="B133">
        <v>132</v>
      </c>
      <c r="C133">
        <v>0.2273</v>
      </c>
      <c r="D133">
        <v>0.51</v>
      </c>
      <c r="E133">
        <v>0.16420000000000001</v>
      </c>
      <c r="F133">
        <v>9</v>
      </c>
      <c r="G133">
        <v>163</v>
      </c>
      <c r="H133">
        <v>172</v>
      </c>
    </row>
    <row r="134" spans="1:8" x14ac:dyDescent="0.3">
      <c r="A134">
        <v>132</v>
      </c>
      <c r="B134">
        <v>133</v>
      </c>
      <c r="C134">
        <v>0.2273</v>
      </c>
      <c r="D134">
        <v>0.51</v>
      </c>
      <c r="E134">
        <v>0.1343</v>
      </c>
      <c r="F134">
        <v>5</v>
      </c>
      <c r="G134">
        <v>158</v>
      </c>
      <c r="H134">
        <v>163</v>
      </c>
    </row>
    <row r="135" spans="1:8" x14ac:dyDescent="0.3">
      <c r="A135">
        <v>133</v>
      </c>
      <c r="B135">
        <v>134</v>
      </c>
      <c r="C135">
        <v>0.2576</v>
      </c>
      <c r="D135">
        <v>0.55000000000000004</v>
      </c>
      <c r="E135">
        <v>8.9599999999999999E-2</v>
      </c>
      <c r="F135">
        <v>3</v>
      </c>
      <c r="G135">
        <v>109</v>
      </c>
      <c r="H135">
        <v>112</v>
      </c>
    </row>
    <row r="136" spans="1:8" x14ac:dyDescent="0.3">
      <c r="A136">
        <v>134</v>
      </c>
      <c r="B136">
        <v>135</v>
      </c>
      <c r="C136">
        <v>0.21210000000000001</v>
      </c>
      <c r="D136">
        <v>0.51</v>
      </c>
      <c r="E136">
        <v>0.16420000000000001</v>
      </c>
      <c r="F136">
        <v>3</v>
      </c>
      <c r="G136">
        <v>66</v>
      </c>
      <c r="H136">
        <v>69</v>
      </c>
    </row>
    <row r="137" spans="1:8" x14ac:dyDescent="0.3">
      <c r="A137">
        <v>135</v>
      </c>
      <c r="B137">
        <v>136</v>
      </c>
      <c r="C137">
        <v>0.21210000000000001</v>
      </c>
      <c r="D137">
        <v>0.55000000000000004</v>
      </c>
      <c r="E137">
        <v>0.22389999999999999</v>
      </c>
      <c r="F137">
        <v>0</v>
      </c>
      <c r="G137">
        <v>48</v>
      </c>
      <c r="H137">
        <v>48</v>
      </c>
    </row>
    <row r="138" spans="1:8" x14ac:dyDescent="0.3">
      <c r="A138">
        <v>136</v>
      </c>
      <c r="B138">
        <v>137</v>
      </c>
      <c r="C138">
        <v>0.21210000000000001</v>
      </c>
      <c r="D138">
        <v>0.51</v>
      </c>
      <c r="E138">
        <v>0.28360000000000002</v>
      </c>
      <c r="F138">
        <v>1</v>
      </c>
      <c r="G138">
        <v>51</v>
      </c>
      <c r="H138">
        <v>52</v>
      </c>
    </row>
    <row r="139" spans="1:8" x14ac:dyDescent="0.3">
      <c r="A139">
        <v>137</v>
      </c>
      <c r="B139">
        <v>138</v>
      </c>
      <c r="C139">
        <v>0.19700000000000001</v>
      </c>
      <c r="D139">
        <v>0.59</v>
      </c>
      <c r="E139">
        <v>0.19400000000000001</v>
      </c>
      <c r="F139">
        <v>4</v>
      </c>
      <c r="G139">
        <v>19</v>
      </c>
      <c r="H139">
        <v>23</v>
      </c>
    </row>
    <row r="140" spans="1:8" x14ac:dyDescent="0.3">
      <c r="A140">
        <v>138</v>
      </c>
      <c r="B140">
        <v>139</v>
      </c>
      <c r="C140">
        <v>0.19700000000000001</v>
      </c>
      <c r="D140">
        <v>0.64</v>
      </c>
      <c r="E140">
        <v>0.19400000000000001</v>
      </c>
      <c r="F140">
        <v>4</v>
      </c>
      <c r="G140">
        <v>13</v>
      </c>
      <c r="H140">
        <v>17</v>
      </c>
    </row>
    <row r="141" spans="1:8" x14ac:dyDescent="0.3">
      <c r="A141">
        <v>139</v>
      </c>
      <c r="B141">
        <v>140</v>
      </c>
      <c r="C141">
        <v>0.19700000000000001</v>
      </c>
      <c r="D141">
        <v>0.69</v>
      </c>
      <c r="E141">
        <v>0.22389999999999999</v>
      </c>
      <c r="F141">
        <v>2</v>
      </c>
      <c r="G141">
        <v>5</v>
      </c>
      <c r="H141">
        <v>7</v>
      </c>
    </row>
    <row r="142" spans="1:8" x14ac:dyDescent="0.3">
      <c r="A142">
        <v>140</v>
      </c>
      <c r="B142">
        <v>141</v>
      </c>
      <c r="C142">
        <v>0.19700000000000001</v>
      </c>
      <c r="D142">
        <v>0.69</v>
      </c>
      <c r="E142">
        <v>0.22389999999999999</v>
      </c>
      <c r="F142">
        <v>0</v>
      </c>
      <c r="G142">
        <v>1</v>
      </c>
      <c r="H142">
        <v>1</v>
      </c>
    </row>
    <row r="143" spans="1:8" x14ac:dyDescent="0.3">
      <c r="A143">
        <v>141</v>
      </c>
      <c r="B143">
        <v>142</v>
      </c>
      <c r="C143">
        <v>0.21210000000000001</v>
      </c>
      <c r="D143">
        <v>0.69</v>
      </c>
      <c r="E143">
        <v>0.1343</v>
      </c>
      <c r="F143">
        <v>0</v>
      </c>
      <c r="G143">
        <v>1</v>
      </c>
      <c r="H143">
        <v>1</v>
      </c>
    </row>
    <row r="144" spans="1:8" x14ac:dyDescent="0.3">
      <c r="A144">
        <v>142</v>
      </c>
      <c r="B144">
        <v>143</v>
      </c>
      <c r="C144">
        <v>0.2727</v>
      </c>
      <c r="D144">
        <v>0.55000000000000004</v>
      </c>
      <c r="E144">
        <v>0</v>
      </c>
      <c r="F144">
        <v>0</v>
      </c>
      <c r="G144">
        <v>5</v>
      </c>
      <c r="H144">
        <v>5</v>
      </c>
    </row>
    <row r="145" spans="1:8" x14ac:dyDescent="0.3">
      <c r="A145">
        <v>143</v>
      </c>
      <c r="B145">
        <v>144</v>
      </c>
      <c r="C145">
        <v>0.2576</v>
      </c>
      <c r="D145">
        <v>0.69</v>
      </c>
      <c r="E145">
        <v>0</v>
      </c>
      <c r="F145">
        <v>8</v>
      </c>
      <c r="G145">
        <v>26</v>
      </c>
      <c r="H145">
        <v>34</v>
      </c>
    </row>
    <row r="146" spans="1:8" x14ac:dyDescent="0.3">
      <c r="A146">
        <v>144</v>
      </c>
      <c r="B146">
        <v>145</v>
      </c>
      <c r="C146">
        <v>0.21210000000000001</v>
      </c>
      <c r="D146">
        <v>0.69</v>
      </c>
      <c r="E146">
        <v>0.1343</v>
      </c>
      <c r="F146">
        <v>8</v>
      </c>
      <c r="G146">
        <v>76</v>
      </c>
      <c r="H146">
        <v>84</v>
      </c>
    </row>
    <row r="147" spans="1:8" x14ac:dyDescent="0.3">
      <c r="A147">
        <v>145</v>
      </c>
      <c r="B147">
        <v>146</v>
      </c>
      <c r="C147">
        <v>0.19700000000000001</v>
      </c>
      <c r="D147">
        <v>0.51</v>
      </c>
      <c r="E147">
        <v>0.25369999999999998</v>
      </c>
      <c r="F147">
        <v>20</v>
      </c>
      <c r="G147">
        <v>190</v>
      </c>
      <c r="H147">
        <v>210</v>
      </c>
    </row>
    <row r="148" spans="1:8" x14ac:dyDescent="0.3">
      <c r="A148">
        <v>146</v>
      </c>
      <c r="B148">
        <v>147</v>
      </c>
      <c r="C148">
        <v>0.18179999999999999</v>
      </c>
      <c r="D148">
        <v>0.47</v>
      </c>
      <c r="E148">
        <v>0.29849999999999999</v>
      </c>
      <c r="F148">
        <v>9</v>
      </c>
      <c r="G148">
        <v>125</v>
      </c>
      <c r="H148">
        <v>134</v>
      </c>
    </row>
    <row r="149" spans="1:8" x14ac:dyDescent="0.3">
      <c r="A149">
        <v>147</v>
      </c>
      <c r="B149">
        <v>148</v>
      </c>
      <c r="C149">
        <v>0.19700000000000001</v>
      </c>
      <c r="D149">
        <v>0.37</v>
      </c>
      <c r="E149">
        <v>0.32840000000000003</v>
      </c>
      <c r="F149">
        <v>16</v>
      </c>
      <c r="G149">
        <v>47</v>
      </c>
      <c r="H149">
        <v>63</v>
      </c>
    </row>
    <row r="150" spans="1:8" x14ac:dyDescent="0.3">
      <c r="A150">
        <v>148</v>
      </c>
      <c r="B150">
        <v>149</v>
      </c>
      <c r="C150">
        <v>0.19700000000000001</v>
      </c>
      <c r="D150">
        <v>0.4</v>
      </c>
      <c r="E150">
        <v>0.22389999999999999</v>
      </c>
      <c r="F150">
        <v>19</v>
      </c>
      <c r="G150">
        <v>48</v>
      </c>
      <c r="H150">
        <v>67</v>
      </c>
    </row>
    <row r="151" spans="1:8" x14ac:dyDescent="0.3">
      <c r="A151">
        <v>149</v>
      </c>
      <c r="B151">
        <v>150</v>
      </c>
      <c r="C151">
        <v>0.19700000000000001</v>
      </c>
      <c r="D151">
        <v>0.37</v>
      </c>
      <c r="E151">
        <v>0.25369999999999998</v>
      </c>
      <c r="F151">
        <v>9</v>
      </c>
      <c r="G151">
        <v>50</v>
      </c>
      <c r="H151">
        <v>59</v>
      </c>
    </row>
    <row r="152" spans="1:8" x14ac:dyDescent="0.3">
      <c r="A152">
        <v>150</v>
      </c>
      <c r="B152">
        <v>151</v>
      </c>
      <c r="C152">
        <v>0.18179999999999999</v>
      </c>
      <c r="D152">
        <v>0.37</v>
      </c>
      <c r="E152">
        <v>0.28360000000000002</v>
      </c>
      <c r="F152">
        <v>9</v>
      </c>
      <c r="G152">
        <v>64</v>
      </c>
      <c r="H152">
        <v>73</v>
      </c>
    </row>
    <row r="153" spans="1:8" x14ac:dyDescent="0.3">
      <c r="A153">
        <v>151</v>
      </c>
      <c r="B153">
        <v>152</v>
      </c>
      <c r="C153">
        <v>0.19700000000000001</v>
      </c>
      <c r="D153">
        <v>0.4</v>
      </c>
      <c r="E153">
        <v>0.25369999999999998</v>
      </c>
      <c r="F153">
        <v>7</v>
      </c>
      <c r="G153">
        <v>43</v>
      </c>
      <c r="H153">
        <v>50</v>
      </c>
    </row>
    <row r="154" spans="1:8" x14ac:dyDescent="0.3">
      <c r="A154">
        <v>152</v>
      </c>
      <c r="B154">
        <v>153</v>
      </c>
      <c r="C154">
        <v>0.21210000000000001</v>
      </c>
      <c r="D154">
        <v>0.37</v>
      </c>
      <c r="E154">
        <v>0.16420000000000001</v>
      </c>
      <c r="F154">
        <v>9</v>
      </c>
      <c r="G154">
        <v>63</v>
      </c>
      <c r="H154">
        <v>72</v>
      </c>
    </row>
    <row r="155" spans="1:8" x14ac:dyDescent="0.3">
      <c r="A155">
        <v>153</v>
      </c>
      <c r="B155">
        <v>154</v>
      </c>
      <c r="C155">
        <v>0.21210000000000001</v>
      </c>
      <c r="D155">
        <v>0.37</v>
      </c>
      <c r="E155">
        <v>0.16420000000000001</v>
      </c>
      <c r="F155">
        <v>5</v>
      </c>
      <c r="G155">
        <v>82</v>
      </c>
      <c r="H155">
        <v>87</v>
      </c>
    </row>
    <row r="156" spans="1:8" x14ac:dyDescent="0.3">
      <c r="A156">
        <v>154</v>
      </c>
      <c r="B156">
        <v>155</v>
      </c>
      <c r="C156">
        <v>0.2576</v>
      </c>
      <c r="D156">
        <v>0.37</v>
      </c>
      <c r="E156">
        <v>0</v>
      </c>
      <c r="F156">
        <v>9</v>
      </c>
      <c r="G156">
        <v>178</v>
      </c>
      <c r="H156">
        <v>187</v>
      </c>
    </row>
    <row r="157" spans="1:8" x14ac:dyDescent="0.3">
      <c r="A157">
        <v>155</v>
      </c>
      <c r="B157">
        <v>156</v>
      </c>
      <c r="C157">
        <v>0.2273</v>
      </c>
      <c r="D157">
        <v>0.4</v>
      </c>
      <c r="E157">
        <v>8.9599999999999999E-2</v>
      </c>
      <c r="F157">
        <v>7</v>
      </c>
      <c r="G157">
        <v>116</v>
      </c>
      <c r="H157">
        <v>123</v>
      </c>
    </row>
    <row r="158" spans="1:8" x14ac:dyDescent="0.3">
      <c r="A158">
        <v>156</v>
      </c>
      <c r="B158">
        <v>157</v>
      </c>
      <c r="C158">
        <v>0.19700000000000001</v>
      </c>
      <c r="D158">
        <v>0.55000000000000004</v>
      </c>
      <c r="E158">
        <v>8.9599999999999999E-2</v>
      </c>
      <c r="F158">
        <v>3</v>
      </c>
      <c r="G158">
        <v>92</v>
      </c>
      <c r="H158">
        <v>95</v>
      </c>
    </row>
    <row r="159" spans="1:8" x14ac:dyDescent="0.3">
      <c r="A159">
        <v>157</v>
      </c>
      <c r="B159">
        <v>158</v>
      </c>
      <c r="C159">
        <v>0.21210000000000001</v>
      </c>
      <c r="D159">
        <v>0.47</v>
      </c>
      <c r="E159">
        <v>0.1045</v>
      </c>
      <c r="F159">
        <v>1</v>
      </c>
      <c r="G159">
        <v>50</v>
      </c>
      <c r="H159">
        <v>51</v>
      </c>
    </row>
    <row r="160" spans="1:8" x14ac:dyDescent="0.3">
      <c r="A160">
        <v>158</v>
      </c>
      <c r="B160">
        <v>159</v>
      </c>
      <c r="C160">
        <v>0.19700000000000001</v>
      </c>
      <c r="D160">
        <v>0.47</v>
      </c>
      <c r="E160">
        <v>0.1343</v>
      </c>
      <c r="F160">
        <v>0</v>
      </c>
      <c r="G160">
        <v>39</v>
      </c>
      <c r="H160">
        <v>39</v>
      </c>
    </row>
    <row r="161" spans="1:8" x14ac:dyDescent="0.3">
      <c r="A161">
        <v>159</v>
      </c>
      <c r="B161">
        <v>160</v>
      </c>
      <c r="C161">
        <v>0.19700000000000001</v>
      </c>
      <c r="D161">
        <v>0.43</v>
      </c>
      <c r="E161">
        <v>0.16420000000000001</v>
      </c>
      <c r="F161">
        <v>2</v>
      </c>
      <c r="G161">
        <v>34</v>
      </c>
      <c r="H161">
        <v>36</v>
      </c>
    </row>
    <row r="162" spans="1:8" x14ac:dyDescent="0.3">
      <c r="A162">
        <v>160</v>
      </c>
      <c r="B162">
        <v>161</v>
      </c>
      <c r="C162">
        <v>0.19700000000000001</v>
      </c>
      <c r="D162">
        <v>0.51</v>
      </c>
      <c r="E162">
        <v>0.16420000000000001</v>
      </c>
      <c r="F162">
        <v>1</v>
      </c>
      <c r="G162">
        <v>14</v>
      </c>
      <c r="H162">
        <v>15</v>
      </c>
    </row>
    <row r="163" spans="1:8" x14ac:dyDescent="0.3">
      <c r="A163">
        <v>161</v>
      </c>
      <c r="B163">
        <v>162</v>
      </c>
      <c r="C163">
        <v>0.19700000000000001</v>
      </c>
      <c r="D163">
        <v>0.51</v>
      </c>
      <c r="E163">
        <v>0.16420000000000001</v>
      </c>
      <c r="F163">
        <v>1</v>
      </c>
      <c r="G163">
        <v>24</v>
      </c>
      <c r="H163">
        <v>25</v>
      </c>
    </row>
    <row r="164" spans="1:8" x14ac:dyDescent="0.3">
      <c r="A164">
        <v>162</v>
      </c>
      <c r="B164">
        <v>163</v>
      </c>
      <c r="C164">
        <v>0.21210000000000001</v>
      </c>
      <c r="D164">
        <v>0.55000000000000004</v>
      </c>
      <c r="E164">
        <v>8.9599999999999999E-2</v>
      </c>
      <c r="F164">
        <v>1</v>
      </c>
      <c r="G164">
        <v>15</v>
      </c>
      <c r="H164">
        <v>16</v>
      </c>
    </row>
    <row r="165" spans="1:8" x14ac:dyDescent="0.3">
      <c r="A165">
        <v>163</v>
      </c>
      <c r="B165">
        <v>164</v>
      </c>
      <c r="C165">
        <v>0.2424</v>
      </c>
      <c r="D165">
        <v>0.55000000000000004</v>
      </c>
      <c r="E165">
        <v>0</v>
      </c>
      <c r="F165">
        <v>3</v>
      </c>
      <c r="G165">
        <v>13</v>
      </c>
      <c r="H165">
        <v>16</v>
      </c>
    </row>
    <row r="166" spans="1:8" x14ac:dyDescent="0.3">
      <c r="A166">
        <v>164</v>
      </c>
      <c r="B166">
        <v>165</v>
      </c>
      <c r="C166">
        <v>0.19700000000000001</v>
      </c>
      <c r="D166">
        <v>0.55000000000000004</v>
      </c>
      <c r="E166">
        <v>0.16420000000000001</v>
      </c>
      <c r="F166">
        <v>0</v>
      </c>
      <c r="G166">
        <v>7</v>
      </c>
      <c r="H166">
        <v>7</v>
      </c>
    </row>
    <row r="167" spans="1:8" x14ac:dyDescent="0.3">
      <c r="A167">
        <v>165</v>
      </c>
      <c r="B167">
        <v>166</v>
      </c>
      <c r="C167">
        <v>0.19700000000000001</v>
      </c>
      <c r="D167">
        <v>0.55000000000000004</v>
      </c>
      <c r="E167">
        <v>0.16420000000000001</v>
      </c>
      <c r="F167">
        <v>0</v>
      </c>
      <c r="G167">
        <v>1</v>
      </c>
      <c r="H167">
        <v>1</v>
      </c>
    </row>
    <row r="168" spans="1:8" x14ac:dyDescent="0.3">
      <c r="A168">
        <v>166</v>
      </c>
      <c r="B168">
        <v>167</v>
      </c>
      <c r="C168">
        <v>0.16669999999999999</v>
      </c>
      <c r="D168">
        <v>0.74</v>
      </c>
      <c r="E168">
        <v>0.16420000000000001</v>
      </c>
      <c r="F168">
        <v>0</v>
      </c>
      <c r="G168">
        <v>5</v>
      </c>
      <c r="H168">
        <v>5</v>
      </c>
    </row>
    <row r="169" spans="1:8" x14ac:dyDescent="0.3">
      <c r="A169">
        <v>167</v>
      </c>
      <c r="B169">
        <v>168</v>
      </c>
      <c r="C169">
        <v>0.16669999999999999</v>
      </c>
      <c r="D169">
        <v>0.74</v>
      </c>
      <c r="E169">
        <v>0.16420000000000001</v>
      </c>
      <c r="F169">
        <v>0</v>
      </c>
      <c r="G169">
        <v>2</v>
      </c>
      <c r="H169">
        <v>2</v>
      </c>
    </row>
    <row r="170" spans="1:8" x14ac:dyDescent="0.3">
      <c r="A170">
        <v>168</v>
      </c>
      <c r="B170">
        <v>169</v>
      </c>
      <c r="C170">
        <v>0.18179999999999999</v>
      </c>
      <c r="D170">
        <v>0.74</v>
      </c>
      <c r="E170">
        <v>0.1045</v>
      </c>
      <c r="F170">
        <v>1</v>
      </c>
      <c r="G170">
        <v>8</v>
      </c>
      <c r="H170">
        <v>9</v>
      </c>
    </row>
    <row r="171" spans="1:8" x14ac:dyDescent="0.3">
      <c r="A171">
        <v>169</v>
      </c>
      <c r="B171">
        <v>170</v>
      </c>
      <c r="C171">
        <v>0.18179999999999999</v>
      </c>
      <c r="D171">
        <v>0.93</v>
      </c>
      <c r="E171">
        <v>0.1045</v>
      </c>
      <c r="F171">
        <v>0</v>
      </c>
      <c r="G171">
        <v>15</v>
      </c>
      <c r="H171">
        <v>15</v>
      </c>
    </row>
    <row r="172" spans="1:8" x14ac:dyDescent="0.3">
      <c r="A172">
        <v>170</v>
      </c>
      <c r="B172">
        <v>171</v>
      </c>
      <c r="C172">
        <v>0.18179999999999999</v>
      </c>
      <c r="D172">
        <v>0.93</v>
      </c>
      <c r="E172">
        <v>0.1045</v>
      </c>
      <c r="F172">
        <v>0</v>
      </c>
      <c r="G172">
        <v>20</v>
      </c>
      <c r="H172">
        <v>20</v>
      </c>
    </row>
    <row r="173" spans="1:8" x14ac:dyDescent="0.3">
      <c r="A173">
        <v>171</v>
      </c>
      <c r="B173">
        <v>172</v>
      </c>
      <c r="C173">
        <v>0.19700000000000001</v>
      </c>
      <c r="D173">
        <v>0.8</v>
      </c>
      <c r="E173">
        <v>0.16420000000000001</v>
      </c>
      <c r="F173">
        <v>5</v>
      </c>
      <c r="G173">
        <v>56</v>
      </c>
      <c r="H173">
        <v>61</v>
      </c>
    </row>
    <row r="174" spans="1:8" x14ac:dyDescent="0.3">
      <c r="A174">
        <v>172</v>
      </c>
      <c r="B174">
        <v>173</v>
      </c>
      <c r="C174">
        <v>0.18179999999999999</v>
      </c>
      <c r="D174">
        <v>0.69</v>
      </c>
      <c r="E174">
        <v>0.3881</v>
      </c>
      <c r="F174">
        <v>2</v>
      </c>
      <c r="G174">
        <v>60</v>
      </c>
      <c r="H174">
        <v>62</v>
      </c>
    </row>
    <row r="175" spans="1:8" x14ac:dyDescent="0.3">
      <c r="A175">
        <v>173</v>
      </c>
      <c r="B175">
        <v>174</v>
      </c>
      <c r="C175">
        <v>0.18179999999999999</v>
      </c>
      <c r="D175">
        <v>0.59</v>
      </c>
      <c r="E175">
        <v>0.35820000000000002</v>
      </c>
      <c r="F175">
        <v>8</v>
      </c>
      <c r="G175">
        <v>90</v>
      </c>
      <c r="H175">
        <v>98</v>
      </c>
    </row>
    <row r="176" spans="1:8" x14ac:dyDescent="0.3">
      <c r="A176">
        <v>174</v>
      </c>
      <c r="B176">
        <v>175</v>
      </c>
      <c r="C176">
        <v>0.18179999999999999</v>
      </c>
      <c r="D176">
        <v>0.44</v>
      </c>
      <c r="E176">
        <v>0.32840000000000003</v>
      </c>
      <c r="F176">
        <v>7</v>
      </c>
      <c r="G176">
        <v>95</v>
      </c>
      <c r="H176">
        <v>102</v>
      </c>
    </row>
    <row r="177" spans="1:8" x14ac:dyDescent="0.3">
      <c r="A177">
        <v>175</v>
      </c>
      <c r="B177">
        <v>176</v>
      </c>
      <c r="C177">
        <v>0.16669999999999999</v>
      </c>
      <c r="D177">
        <v>0.32</v>
      </c>
      <c r="E177">
        <v>0.49249999999999999</v>
      </c>
      <c r="F177">
        <v>12</v>
      </c>
      <c r="G177">
        <v>83</v>
      </c>
      <c r="H177">
        <v>95</v>
      </c>
    </row>
    <row r="178" spans="1:8" x14ac:dyDescent="0.3">
      <c r="A178">
        <v>176</v>
      </c>
      <c r="B178">
        <v>177</v>
      </c>
      <c r="C178">
        <v>0.16669999999999999</v>
      </c>
      <c r="D178">
        <v>0.32</v>
      </c>
      <c r="E178">
        <v>0.44779999999999998</v>
      </c>
      <c r="F178">
        <v>5</v>
      </c>
      <c r="G178">
        <v>69</v>
      </c>
      <c r="H178">
        <v>74</v>
      </c>
    </row>
    <row r="179" spans="1:8" x14ac:dyDescent="0.3">
      <c r="A179">
        <v>177</v>
      </c>
      <c r="B179">
        <v>178</v>
      </c>
      <c r="C179">
        <v>0.13639999999999999</v>
      </c>
      <c r="D179">
        <v>0.28999999999999998</v>
      </c>
      <c r="E179">
        <v>0.44779999999999998</v>
      </c>
      <c r="F179">
        <v>8</v>
      </c>
      <c r="G179">
        <v>68</v>
      </c>
      <c r="H179">
        <v>76</v>
      </c>
    </row>
    <row r="180" spans="1:8" x14ac:dyDescent="0.3">
      <c r="A180">
        <v>178</v>
      </c>
      <c r="B180">
        <v>179</v>
      </c>
      <c r="C180">
        <v>0.1212</v>
      </c>
      <c r="D180">
        <v>0.37</v>
      </c>
      <c r="E180">
        <v>0.55220000000000002</v>
      </c>
      <c r="F180">
        <v>5</v>
      </c>
      <c r="G180">
        <v>64</v>
      </c>
      <c r="H180">
        <v>69</v>
      </c>
    </row>
    <row r="181" spans="1:8" x14ac:dyDescent="0.3">
      <c r="A181">
        <v>179</v>
      </c>
      <c r="B181">
        <v>180</v>
      </c>
      <c r="C181">
        <v>0.1212</v>
      </c>
      <c r="D181">
        <v>0.39</v>
      </c>
      <c r="E181">
        <v>0.29849999999999999</v>
      </c>
      <c r="F181">
        <v>3</v>
      </c>
      <c r="G181">
        <v>52</v>
      </c>
      <c r="H181">
        <v>55</v>
      </c>
    </row>
    <row r="182" spans="1:8" x14ac:dyDescent="0.3">
      <c r="A182">
        <v>180</v>
      </c>
      <c r="B182">
        <v>181</v>
      </c>
      <c r="C182">
        <v>0.1212</v>
      </c>
      <c r="D182">
        <v>0.36</v>
      </c>
      <c r="E182">
        <v>0.25369999999999998</v>
      </c>
      <c r="F182">
        <v>4</v>
      </c>
      <c r="G182">
        <v>26</v>
      </c>
      <c r="H182">
        <v>30</v>
      </c>
    </row>
    <row r="183" spans="1:8" x14ac:dyDescent="0.3">
      <c r="A183">
        <v>181</v>
      </c>
      <c r="B183">
        <v>182</v>
      </c>
      <c r="C183">
        <v>0.1212</v>
      </c>
      <c r="D183">
        <v>0.36</v>
      </c>
      <c r="E183">
        <v>0.25369999999999998</v>
      </c>
      <c r="F183">
        <v>0</v>
      </c>
      <c r="G183">
        <v>28</v>
      </c>
      <c r="H183">
        <v>28</v>
      </c>
    </row>
    <row r="184" spans="1:8" x14ac:dyDescent="0.3">
      <c r="A184">
        <v>182</v>
      </c>
      <c r="B184">
        <v>183</v>
      </c>
      <c r="C184">
        <v>0.1061</v>
      </c>
      <c r="D184">
        <v>0.39</v>
      </c>
      <c r="E184">
        <v>0.35820000000000002</v>
      </c>
      <c r="F184">
        <v>2</v>
      </c>
      <c r="G184">
        <v>35</v>
      </c>
      <c r="H184">
        <v>37</v>
      </c>
    </row>
    <row r="185" spans="1:8" x14ac:dyDescent="0.3">
      <c r="A185">
        <v>183</v>
      </c>
      <c r="B185">
        <v>184</v>
      </c>
      <c r="C185">
        <v>0.1061</v>
      </c>
      <c r="D185">
        <v>0.36</v>
      </c>
      <c r="E185">
        <v>0.3881</v>
      </c>
      <c r="F185">
        <v>1</v>
      </c>
      <c r="G185">
        <v>33</v>
      </c>
      <c r="H185">
        <v>34</v>
      </c>
    </row>
    <row r="186" spans="1:8" x14ac:dyDescent="0.3">
      <c r="A186">
        <v>184</v>
      </c>
      <c r="B186">
        <v>185</v>
      </c>
      <c r="C186">
        <v>6.0600000000000001E-2</v>
      </c>
      <c r="D186">
        <v>0.39</v>
      </c>
      <c r="E186">
        <v>0.44779999999999998</v>
      </c>
      <c r="F186">
        <v>0</v>
      </c>
      <c r="G186">
        <v>22</v>
      </c>
      <c r="H186">
        <v>22</v>
      </c>
    </row>
    <row r="187" spans="1:8" x14ac:dyDescent="0.3">
      <c r="A187">
        <v>185</v>
      </c>
      <c r="B187">
        <v>186</v>
      </c>
      <c r="C187">
        <v>7.5800000000000006E-2</v>
      </c>
      <c r="D187">
        <v>0.42</v>
      </c>
      <c r="E187">
        <v>0.3881</v>
      </c>
      <c r="F187">
        <v>1</v>
      </c>
      <c r="G187">
        <v>24</v>
      </c>
      <c r="H187">
        <v>25</v>
      </c>
    </row>
    <row r="188" spans="1:8" x14ac:dyDescent="0.3">
      <c r="A188">
        <v>186</v>
      </c>
      <c r="B188">
        <v>187</v>
      </c>
      <c r="C188">
        <v>6.0600000000000001E-2</v>
      </c>
      <c r="D188">
        <v>0.42</v>
      </c>
      <c r="E188">
        <v>0.4627</v>
      </c>
      <c r="F188">
        <v>0</v>
      </c>
      <c r="G188">
        <v>12</v>
      </c>
      <c r="H188">
        <v>12</v>
      </c>
    </row>
    <row r="189" spans="1:8" x14ac:dyDescent="0.3">
      <c r="A189">
        <v>187</v>
      </c>
      <c r="B189">
        <v>188</v>
      </c>
      <c r="C189">
        <v>6.0600000000000001E-2</v>
      </c>
      <c r="D189">
        <v>0.46</v>
      </c>
      <c r="E189">
        <v>0.4627</v>
      </c>
      <c r="F189">
        <v>0</v>
      </c>
      <c r="G189">
        <v>11</v>
      </c>
      <c r="H189">
        <v>11</v>
      </c>
    </row>
    <row r="190" spans="1:8" x14ac:dyDescent="0.3">
      <c r="A190">
        <v>188</v>
      </c>
      <c r="B190">
        <v>189</v>
      </c>
      <c r="C190">
        <v>7.5800000000000006E-2</v>
      </c>
      <c r="D190">
        <v>0.46</v>
      </c>
      <c r="E190">
        <v>0.41789999999999999</v>
      </c>
      <c r="F190">
        <v>0</v>
      </c>
      <c r="G190">
        <v>4</v>
      </c>
      <c r="H190">
        <v>4</v>
      </c>
    </row>
    <row r="191" spans="1:8" x14ac:dyDescent="0.3">
      <c r="A191">
        <v>189</v>
      </c>
      <c r="B191">
        <v>190</v>
      </c>
      <c r="C191">
        <v>9.0899999999999995E-2</v>
      </c>
      <c r="D191">
        <v>0.53</v>
      </c>
      <c r="E191">
        <v>0.19400000000000001</v>
      </c>
      <c r="F191">
        <v>0</v>
      </c>
      <c r="G191">
        <v>1</v>
      </c>
      <c r="H191">
        <v>1</v>
      </c>
    </row>
    <row r="192" spans="1:8" x14ac:dyDescent="0.3">
      <c r="A192">
        <v>190</v>
      </c>
      <c r="B192">
        <v>191</v>
      </c>
      <c r="C192">
        <v>9.0899999999999995E-2</v>
      </c>
      <c r="D192">
        <v>0.53</v>
      </c>
      <c r="E192">
        <v>0.19400000000000001</v>
      </c>
      <c r="F192">
        <v>0</v>
      </c>
      <c r="G192">
        <v>1</v>
      </c>
      <c r="H192">
        <v>1</v>
      </c>
    </row>
    <row r="193" spans="1:8" x14ac:dyDescent="0.3">
      <c r="A193">
        <v>191</v>
      </c>
      <c r="B193">
        <v>192</v>
      </c>
      <c r="C193">
        <v>9.0899999999999995E-2</v>
      </c>
      <c r="D193">
        <v>0.49</v>
      </c>
      <c r="E193">
        <v>0.28360000000000002</v>
      </c>
      <c r="F193">
        <v>0</v>
      </c>
      <c r="G193">
        <v>1</v>
      </c>
      <c r="H193">
        <v>1</v>
      </c>
    </row>
    <row r="194" spans="1:8" x14ac:dyDescent="0.3">
      <c r="A194">
        <v>192</v>
      </c>
      <c r="B194">
        <v>193</v>
      </c>
      <c r="C194">
        <v>9.0899999999999995E-2</v>
      </c>
      <c r="D194">
        <v>0.53</v>
      </c>
      <c r="E194">
        <v>0.19400000000000001</v>
      </c>
      <c r="F194">
        <v>1</v>
      </c>
      <c r="G194">
        <v>5</v>
      </c>
      <c r="H194">
        <v>6</v>
      </c>
    </row>
    <row r="195" spans="1:8" x14ac:dyDescent="0.3">
      <c r="A195">
        <v>193</v>
      </c>
      <c r="B195">
        <v>194</v>
      </c>
      <c r="C195">
        <v>9.0899999999999995E-2</v>
      </c>
      <c r="D195">
        <v>0.49</v>
      </c>
      <c r="E195">
        <v>0.28360000000000002</v>
      </c>
      <c r="F195">
        <v>0</v>
      </c>
      <c r="G195">
        <v>10</v>
      </c>
      <c r="H195">
        <v>10</v>
      </c>
    </row>
    <row r="196" spans="1:8" x14ac:dyDescent="0.3">
      <c r="A196">
        <v>194</v>
      </c>
      <c r="B196">
        <v>195</v>
      </c>
      <c r="C196">
        <v>7.5800000000000006E-2</v>
      </c>
      <c r="D196">
        <v>0.46</v>
      </c>
      <c r="E196">
        <v>0.52239999999999998</v>
      </c>
      <c r="F196">
        <v>0</v>
      </c>
      <c r="G196">
        <v>19</v>
      </c>
      <c r="H196">
        <v>19</v>
      </c>
    </row>
    <row r="197" spans="1:8" x14ac:dyDescent="0.3">
      <c r="A197">
        <v>195</v>
      </c>
      <c r="B197">
        <v>196</v>
      </c>
      <c r="C197">
        <v>0.1061</v>
      </c>
      <c r="D197">
        <v>0.43</v>
      </c>
      <c r="E197">
        <v>0.3881</v>
      </c>
      <c r="F197">
        <v>0</v>
      </c>
      <c r="G197">
        <v>49</v>
      </c>
      <c r="H197">
        <v>49</v>
      </c>
    </row>
    <row r="198" spans="1:8" x14ac:dyDescent="0.3">
      <c r="A198">
        <v>196</v>
      </c>
      <c r="B198">
        <v>197</v>
      </c>
      <c r="C198">
        <v>0.1212</v>
      </c>
      <c r="D198">
        <v>0.4</v>
      </c>
      <c r="E198">
        <v>0.52239999999999998</v>
      </c>
      <c r="F198">
        <v>2</v>
      </c>
      <c r="G198">
        <v>47</v>
      </c>
      <c r="H198">
        <v>49</v>
      </c>
    </row>
    <row r="199" spans="1:8" x14ac:dyDescent="0.3">
      <c r="A199">
        <v>197</v>
      </c>
      <c r="B199">
        <v>198</v>
      </c>
      <c r="C199">
        <v>0.13639999999999999</v>
      </c>
      <c r="D199">
        <v>0.37</v>
      </c>
      <c r="E199">
        <v>0.44779999999999998</v>
      </c>
      <c r="F199">
        <v>4</v>
      </c>
      <c r="G199">
        <v>79</v>
      </c>
      <c r="H199">
        <v>83</v>
      </c>
    </row>
    <row r="200" spans="1:8" x14ac:dyDescent="0.3">
      <c r="A200">
        <v>198</v>
      </c>
      <c r="B200">
        <v>199</v>
      </c>
      <c r="C200">
        <v>0.16669999999999999</v>
      </c>
      <c r="D200">
        <v>0.34</v>
      </c>
      <c r="E200">
        <v>0.44779999999999998</v>
      </c>
      <c r="F200">
        <v>6</v>
      </c>
      <c r="G200">
        <v>69</v>
      </c>
      <c r="H200">
        <v>75</v>
      </c>
    </row>
    <row r="201" spans="1:8" x14ac:dyDescent="0.3">
      <c r="A201">
        <v>199</v>
      </c>
      <c r="B201">
        <v>200</v>
      </c>
      <c r="C201">
        <v>0.18179999999999999</v>
      </c>
      <c r="D201">
        <v>0.32</v>
      </c>
      <c r="E201">
        <v>0.4627</v>
      </c>
      <c r="F201">
        <v>8</v>
      </c>
      <c r="G201">
        <v>64</v>
      </c>
      <c r="H201">
        <v>72</v>
      </c>
    </row>
    <row r="202" spans="1:8" x14ac:dyDescent="0.3">
      <c r="A202">
        <v>200</v>
      </c>
      <c r="B202">
        <v>201</v>
      </c>
      <c r="C202">
        <v>0.19700000000000001</v>
      </c>
      <c r="D202">
        <v>0.35</v>
      </c>
      <c r="E202">
        <v>0.35820000000000002</v>
      </c>
      <c r="F202">
        <v>5</v>
      </c>
      <c r="G202">
        <v>77</v>
      </c>
      <c r="H202">
        <v>82</v>
      </c>
    </row>
    <row r="203" spans="1:8" x14ac:dyDescent="0.3">
      <c r="A203">
        <v>201</v>
      </c>
      <c r="B203">
        <v>202</v>
      </c>
      <c r="C203">
        <v>0.16669999999999999</v>
      </c>
      <c r="D203">
        <v>0.34</v>
      </c>
      <c r="E203">
        <v>0.44779999999999998</v>
      </c>
      <c r="F203">
        <v>13</v>
      </c>
      <c r="G203">
        <v>79</v>
      </c>
      <c r="H203">
        <v>92</v>
      </c>
    </row>
    <row r="204" spans="1:8" x14ac:dyDescent="0.3">
      <c r="A204">
        <v>202</v>
      </c>
      <c r="B204">
        <v>203</v>
      </c>
      <c r="C204">
        <v>0.1515</v>
      </c>
      <c r="D204">
        <v>0.37</v>
      </c>
      <c r="E204">
        <v>0.3881</v>
      </c>
      <c r="F204">
        <v>3</v>
      </c>
      <c r="G204">
        <v>59</v>
      </c>
      <c r="H204">
        <v>62</v>
      </c>
    </row>
    <row r="205" spans="1:8" x14ac:dyDescent="0.3">
      <c r="A205">
        <v>203</v>
      </c>
      <c r="B205">
        <v>204</v>
      </c>
      <c r="C205">
        <v>0.13639999999999999</v>
      </c>
      <c r="D205">
        <v>0.4</v>
      </c>
      <c r="E205">
        <v>0.32840000000000003</v>
      </c>
      <c r="F205">
        <v>4</v>
      </c>
      <c r="G205">
        <v>44</v>
      </c>
      <c r="H205">
        <v>48</v>
      </c>
    </row>
    <row r="206" spans="1:8" x14ac:dyDescent="0.3">
      <c r="A206">
        <v>204</v>
      </c>
      <c r="B206">
        <v>205</v>
      </c>
      <c r="C206">
        <v>0.13639999999999999</v>
      </c>
      <c r="D206">
        <v>0.43</v>
      </c>
      <c r="E206">
        <v>0.32840000000000003</v>
      </c>
      <c r="F206">
        <v>1</v>
      </c>
      <c r="G206">
        <v>40</v>
      </c>
      <c r="H206">
        <v>41</v>
      </c>
    </row>
    <row r="207" spans="1:8" x14ac:dyDescent="0.3">
      <c r="A207">
        <v>205</v>
      </c>
      <c r="B207">
        <v>206</v>
      </c>
      <c r="C207">
        <v>0.1212</v>
      </c>
      <c r="D207">
        <v>0.46</v>
      </c>
      <c r="E207">
        <v>0.25369999999999998</v>
      </c>
      <c r="F207">
        <v>0</v>
      </c>
      <c r="G207">
        <v>38</v>
      </c>
      <c r="H207">
        <v>38</v>
      </c>
    </row>
    <row r="208" spans="1:8" x14ac:dyDescent="0.3">
      <c r="A208">
        <v>206</v>
      </c>
      <c r="B208">
        <v>207</v>
      </c>
      <c r="C208">
        <v>0.1061</v>
      </c>
      <c r="D208">
        <v>0.46</v>
      </c>
      <c r="E208">
        <v>0.41789999999999999</v>
      </c>
      <c r="F208">
        <v>1</v>
      </c>
      <c r="G208">
        <v>19</v>
      </c>
      <c r="H208">
        <v>20</v>
      </c>
    </row>
    <row r="209" spans="1:8" x14ac:dyDescent="0.3">
      <c r="A209">
        <v>207</v>
      </c>
      <c r="B209">
        <v>208</v>
      </c>
      <c r="C209">
        <v>0.1212</v>
      </c>
      <c r="D209">
        <v>0.46</v>
      </c>
      <c r="E209">
        <v>0.29849999999999999</v>
      </c>
      <c r="F209">
        <v>5</v>
      </c>
      <c r="G209">
        <v>10</v>
      </c>
      <c r="H209">
        <v>15</v>
      </c>
    </row>
    <row r="210" spans="1:8" x14ac:dyDescent="0.3">
      <c r="A210">
        <v>208</v>
      </c>
      <c r="B210">
        <v>209</v>
      </c>
      <c r="C210">
        <v>0.13639999999999999</v>
      </c>
      <c r="D210">
        <v>0.5</v>
      </c>
      <c r="E210">
        <v>0.19400000000000001</v>
      </c>
      <c r="F210">
        <v>0</v>
      </c>
      <c r="G210">
        <v>6</v>
      </c>
      <c r="H210">
        <v>6</v>
      </c>
    </row>
    <row r="211" spans="1:8" x14ac:dyDescent="0.3">
      <c r="A211">
        <v>209</v>
      </c>
      <c r="B211">
        <v>210</v>
      </c>
      <c r="C211">
        <v>0.1212</v>
      </c>
      <c r="D211">
        <v>0.5</v>
      </c>
      <c r="E211">
        <v>0.28360000000000002</v>
      </c>
      <c r="F211">
        <v>2</v>
      </c>
      <c r="G211">
        <v>3</v>
      </c>
      <c r="H211">
        <v>5</v>
      </c>
    </row>
    <row r="212" spans="1:8" x14ac:dyDescent="0.3">
      <c r="A212">
        <v>210</v>
      </c>
      <c r="B212">
        <v>211</v>
      </c>
      <c r="C212">
        <v>0.1212</v>
      </c>
      <c r="D212">
        <v>0.5</v>
      </c>
      <c r="E212">
        <v>0.28360000000000002</v>
      </c>
      <c r="F212">
        <v>1</v>
      </c>
      <c r="G212">
        <v>0</v>
      </c>
      <c r="H212">
        <v>1</v>
      </c>
    </row>
    <row r="213" spans="1:8" x14ac:dyDescent="0.3">
      <c r="A213">
        <v>211</v>
      </c>
      <c r="B213">
        <v>212</v>
      </c>
      <c r="C213">
        <v>0.1212</v>
      </c>
      <c r="D213">
        <v>0.5</v>
      </c>
      <c r="E213">
        <v>0.22389999999999999</v>
      </c>
      <c r="F213">
        <v>0</v>
      </c>
      <c r="G213">
        <v>3</v>
      </c>
      <c r="H213">
        <v>3</v>
      </c>
    </row>
    <row r="214" spans="1:8" x14ac:dyDescent="0.3">
      <c r="A214">
        <v>212</v>
      </c>
      <c r="B214">
        <v>213</v>
      </c>
      <c r="C214">
        <v>0.1212</v>
      </c>
      <c r="D214">
        <v>0.5</v>
      </c>
      <c r="E214">
        <v>0.22389999999999999</v>
      </c>
      <c r="F214">
        <v>0</v>
      </c>
      <c r="G214">
        <v>1</v>
      </c>
      <c r="H214">
        <v>1</v>
      </c>
    </row>
    <row r="215" spans="1:8" x14ac:dyDescent="0.3">
      <c r="A215">
        <v>213</v>
      </c>
      <c r="B215">
        <v>214</v>
      </c>
      <c r="C215">
        <v>0.1212</v>
      </c>
      <c r="D215">
        <v>0.54</v>
      </c>
      <c r="E215">
        <v>0.1343</v>
      </c>
      <c r="F215">
        <v>1</v>
      </c>
      <c r="G215">
        <v>2</v>
      </c>
      <c r="H215">
        <v>3</v>
      </c>
    </row>
    <row r="216" spans="1:8" x14ac:dyDescent="0.3">
      <c r="A216">
        <v>214</v>
      </c>
      <c r="B216">
        <v>215</v>
      </c>
      <c r="C216">
        <v>0.1061</v>
      </c>
      <c r="D216">
        <v>0.54</v>
      </c>
      <c r="E216">
        <v>0.25369999999999998</v>
      </c>
      <c r="F216">
        <v>0</v>
      </c>
      <c r="G216">
        <v>3</v>
      </c>
      <c r="H216">
        <v>3</v>
      </c>
    </row>
    <row r="217" spans="1:8" x14ac:dyDescent="0.3">
      <c r="A217">
        <v>215</v>
      </c>
      <c r="B217">
        <v>216</v>
      </c>
      <c r="C217">
        <v>0.1212</v>
      </c>
      <c r="D217">
        <v>0.5</v>
      </c>
      <c r="E217">
        <v>0.28360000000000002</v>
      </c>
      <c r="F217">
        <v>0</v>
      </c>
      <c r="G217">
        <v>31</v>
      </c>
      <c r="H217">
        <v>31</v>
      </c>
    </row>
    <row r="218" spans="1:8" x14ac:dyDescent="0.3">
      <c r="A218">
        <v>216</v>
      </c>
      <c r="B218">
        <v>217</v>
      </c>
      <c r="C218">
        <v>0.1212</v>
      </c>
      <c r="D218">
        <v>0.5</v>
      </c>
      <c r="E218">
        <v>0.22389999999999999</v>
      </c>
      <c r="F218">
        <v>2</v>
      </c>
      <c r="G218">
        <v>75</v>
      </c>
      <c r="H218">
        <v>77</v>
      </c>
    </row>
    <row r="219" spans="1:8" x14ac:dyDescent="0.3">
      <c r="A219">
        <v>217</v>
      </c>
      <c r="B219">
        <v>218</v>
      </c>
      <c r="C219">
        <v>0.1212</v>
      </c>
      <c r="D219">
        <v>0.5</v>
      </c>
      <c r="E219">
        <v>0.28360000000000002</v>
      </c>
      <c r="F219">
        <v>4</v>
      </c>
      <c r="G219">
        <v>184</v>
      </c>
      <c r="H219">
        <v>188</v>
      </c>
    </row>
    <row r="220" spans="1:8" x14ac:dyDescent="0.3">
      <c r="A220">
        <v>218</v>
      </c>
      <c r="B220">
        <v>219</v>
      </c>
      <c r="C220">
        <v>0.1212</v>
      </c>
      <c r="D220">
        <v>0.5</v>
      </c>
      <c r="E220">
        <v>0.25369999999999998</v>
      </c>
      <c r="F220">
        <v>2</v>
      </c>
      <c r="G220">
        <v>92</v>
      </c>
      <c r="H220">
        <v>94</v>
      </c>
    </row>
    <row r="221" spans="1:8" x14ac:dyDescent="0.3">
      <c r="A221">
        <v>219</v>
      </c>
      <c r="B221">
        <v>220</v>
      </c>
      <c r="C221">
        <v>0.1212</v>
      </c>
      <c r="D221">
        <v>0.5</v>
      </c>
      <c r="E221">
        <v>0.29849999999999999</v>
      </c>
      <c r="F221">
        <v>0</v>
      </c>
      <c r="G221">
        <v>31</v>
      </c>
      <c r="H221">
        <v>31</v>
      </c>
    </row>
    <row r="222" spans="1:8" x14ac:dyDescent="0.3">
      <c r="A222">
        <v>220</v>
      </c>
      <c r="B222">
        <v>221</v>
      </c>
      <c r="C222">
        <v>0.13639999999999999</v>
      </c>
      <c r="D222">
        <v>0.47</v>
      </c>
      <c r="E222">
        <v>0.28360000000000002</v>
      </c>
      <c r="F222">
        <v>2</v>
      </c>
      <c r="G222">
        <v>28</v>
      </c>
      <c r="H222">
        <v>30</v>
      </c>
    </row>
    <row r="223" spans="1:8" x14ac:dyDescent="0.3">
      <c r="A223">
        <v>221</v>
      </c>
      <c r="B223">
        <v>222</v>
      </c>
      <c r="C223">
        <v>0.18179999999999999</v>
      </c>
      <c r="D223">
        <v>0.4</v>
      </c>
      <c r="E223">
        <v>0.28360000000000002</v>
      </c>
      <c r="F223">
        <v>5</v>
      </c>
      <c r="G223">
        <v>47</v>
      </c>
      <c r="H223">
        <v>52</v>
      </c>
    </row>
    <row r="224" spans="1:8" x14ac:dyDescent="0.3">
      <c r="A224">
        <v>222</v>
      </c>
      <c r="B224">
        <v>223</v>
      </c>
      <c r="C224">
        <v>0.18179999999999999</v>
      </c>
      <c r="D224">
        <v>0.4</v>
      </c>
      <c r="E224">
        <v>0.28360000000000002</v>
      </c>
      <c r="F224">
        <v>4</v>
      </c>
      <c r="G224">
        <v>50</v>
      </c>
      <c r="H224">
        <v>54</v>
      </c>
    </row>
    <row r="225" spans="1:8" x14ac:dyDescent="0.3">
      <c r="A225">
        <v>223</v>
      </c>
      <c r="B225">
        <v>224</v>
      </c>
      <c r="C225">
        <v>0.19700000000000001</v>
      </c>
      <c r="D225">
        <v>0.4</v>
      </c>
      <c r="E225">
        <v>0.22389999999999999</v>
      </c>
      <c r="F225">
        <v>0</v>
      </c>
      <c r="G225">
        <v>47</v>
      </c>
      <c r="H225">
        <v>47</v>
      </c>
    </row>
    <row r="226" spans="1:8" x14ac:dyDescent="0.3">
      <c r="A226">
        <v>224</v>
      </c>
      <c r="B226">
        <v>225</v>
      </c>
      <c r="C226">
        <v>0.19700000000000001</v>
      </c>
      <c r="D226">
        <v>0.4</v>
      </c>
      <c r="E226">
        <v>0.22389999999999999</v>
      </c>
      <c r="F226">
        <v>2</v>
      </c>
      <c r="G226">
        <v>43</v>
      </c>
      <c r="H226">
        <v>45</v>
      </c>
    </row>
    <row r="227" spans="1:8" x14ac:dyDescent="0.3">
      <c r="A227">
        <v>225</v>
      </c>
      <c r="B227">
        <v>226</v>
      </c>
      <c r="C227">
        <v>0.21210000000000001</v>
      </c>
      <c r="D227">
        <v>0.4</v>
      </c>
      <c r="E227">
        <v>0.1343</v>
      </c>
      <c r="F227">
        <v>4</v>
      </c>
      <c r="G227">
        <v>70</v>
      </c>
      <c r="H227">
        <v>74</v>
      </c>
    </row>
    <row r="228" spans="1:8" x14ac:dyDescent="0.3">
      <c r="A228">
        <v>226</v>
      </c>
      <c r="B228">
        <v>227</v>
      </c>
      <c r="C228">
        <v>0.2273</v>
      </c>
      <c r="D228">
        <v>0.4</v>
      </c>
      <c r="E228">
        <v>0.1045</v>
      </c>
      <c r="F228">
        <v>4</v>
      </c>
      <c r="G228">
        <v>174</v>
      </c>
      <c r="H228">
        <v>178</v>
      </c>
    </row>
    <row r="229" spans="1:8" x14ac:dyDescent="0.3">
      <c r="A229">
        <v>227</v>
      </c>
      <c r="B229">
        <v>228</v>
      </c>
      <c r="C229">
        <v>0.19700000000000001</v>
      </c>
      <c r="D229">
        <v>0.4</v>
      </c>
      <c r="E229">
        <v>0.22389999999999999</v>
      </c>
      <c r="F229">
        <v>1</v>
      </c>
      <c r="G229">
        <v>154</v>
      </c>
      <c r="H229">
        <v>155</v>
      </c>
    </row>
    <row r="230" spans="1:8" x14ac:dyDescent="0.3">
      <c r="A230">
        <v>228</v>
      </c>
      <c r="B230">
        <v>229</v>
      </c>
      <c r="C230">
        <v>0.16669999999999999</v>
      </c>
      <c r="D230">
        <v>0.47</v>
      </c>
      <c r="E230">
        <v>0.16420000000000001</v>
      </c>
      <c r="F230">
        <v>3</v>
      </c>
      <c r="G230">
        <v>92</v>
      </c>
      <c r="H230">
        <v>95</v>
      </c>
    </row>
    <row r="231" spans="1:8" x14ac:dyDescent="0.3">
      <c r="A231">
        <v>229</v>
      </c>
      <c r="B231">
        <v>230</v>
      </c>
      <c r="C231">
        <v>0.16669999999999999</v>
      </c>
      <c r="D231">
        <v>0.5</v>
      </c>
      <c r="E231">
        <v>0.16420000000000001</v>
      </c>
      <c r="F231">
        <v>1</v>
      </c>
      <c r="G231">
        <v>73</v>
      </c>
      <c r="H231">
        <v>74</v>
      </c>
    </row>
    <row r="232" spans="1:8" x14ac:dyDescent="0.3">
      <c r="A232">
        <v>230</v>
      </c>
      <c r="B232">
        <v>231</v>
      </c>
      <c r="C232">
        <v>0.13639999999999999</v>
      </c>
      <c r="D232">
        <v>0.59</v>
      </c>
      <c r="E232">
        <v>0.19400000000000001</v>
      </c>
      <c r="F232">
        <v>1</v>
      </c>
      <c r="G232">
        <v>37</v>
      </c>
      <c r="H232">
        <v>38</v>
      </c>
    </row>
    <row r="233" spans="1:8" x14ac:dyDescent="0.3">
      <c r="A233">
        <v>231</v>
      </c>
      <c r="B233">
        <v>232</v>
      </c>
      <c r="C233">
        <v>0.1515</v>
      </c>
      <c r="D233">
        <v>0.59</v>
      </c>
      <c r="E233">
        <v>0.16420000000000001</v>
      </c>
      <c r="F233">
        <v>2</v>
      </c>
      <c r="G233">
        <v>22</v>
      </c>
      <c r="H233">
        <v>24</v>
      </c>
    </row>
    <row r="234" spans="1:8" x14ac:dyDescent="0.3">
      <c r="A234">
        <v>232</v>
      </c>
      <c r="B234">
        <v>233</v>
      </c>
      <c r="C234">
        <v>0.1515</v>
      </c>
      <c r="D234">
        <v>0.59</v>
      </c>
      <c r="E234">
        <v>0.16420000000000001</v>
      </c>
      <c r="F234">
        <v>0</v>
      </c>
      <c r="G234">
        <v>18</v>
      </c>
      <c r="H234">
        <v>18</v>
      </c>
    </row>
    <row r="235" spans="1:8" x14ac:dyDescent="0.3">
      <c r="A235">
        <v>233</v>
      </c>
      <c r="B235">
        <v>234</v>
      </c>
      <c r="C235">
        <v>0.16669999999999999</v>
      </c>
      <c r="D235">
        <v>0.59</v>
      </c>
      <c r="E235">
        <v>0.1045</v>
      </c>
      <c r="F235">
        <v>2</v>
      </c>
      <c r="G235">
        <v>10</v>
      </c>
      <c r="H235">
        <v>12</v>
      </c>
    </row>
    <row r="236" spans="1:8" x14ac:dyDescent="0.3">
      <c r="A236">
        <v>234</v>
      </c>
      <c r="B236">
        <v>235</v>
      </c>
      <c r="C236">
        <v>0.1515</v>
      </c>
      <c r="D236">
        <v>0.59</v>
      </c>
      <c r="E236">
        <v>0.16420000000000001</v>
      </c>
      <c r="F236">
        <v>0</v>
      </c>
      <c r="G236">
        <v>3</v>
      </c>
      <c r="H236">
        <v>3</v>
      </c>
    </row>
    <row r="237" spans="1:8" x14ac:dyDescent="0.3">
      <c r="A237">
        <v>235</v>
      </c>
      <c r="B237">
        <v>236</v>
      </c>
      <c r="C237">
        <v>0.1515</v>
      </c>
      <c r="D237">
        <v>0.55000000000000004</v>
      </c>
      <c r="E237">
        <v>0.19400000000000001</v>
      </c>
      <c r="F237">
        <v>0</v>
      </c>
      <c r="G237">
        <v>3</v>
      </c>
      <c r="H237">
        <v>3</v>
      </c>
    </row>
    <row r="238" spans="1:8" x14ac:dyDescent="0.3">
      <c r="A238">
        <v>236</v>
      </c>
      <c r="B238">
        <v>237</v>
      </c>
      <c r="C238">
        <v>0.18179999999999999</v>
      </c>
      <c r="D238">
        <v>0.55000000000000004</v>
      </c>
      <c r="E238">
        <v>0.1343</v>
      </c>
      <c r="F238">
        <v>0</v>
      </c>
      <c r="G238">
        <v>6</v>
      </c>
      <c r="H238">
        <v>6</v>
      </c>
    </row>
    <row r="239" spans="1:8" x14ac:dyDescent="0.3">
      <c r="A239">
        <v>237</v>
      </c>
      <c r="B239">
        <v>238</v>
      </c>
      <c r="C239">
        <v>0.18179999999999999</v>
      </c>
      <c r="D239">
        <v>0.55000000000000004</v>
      </c>
      <c r="E239">
        <v>0.1343</v>
      </c>
      <c r="F239">
        <v>0</v>
      </c>
      <c r="G239">
        <v>27</v>
      </c>
      <c r="H239">
        <v>27</v>
      </c>
    </row>
    <row r="240" spans="1:8" x14ac:dyDescent="0.3">
      <c r="A240">
        <v>238</v>
      </c>
      <c r="B240">
        <v>239</v>
      </c>
      <c r="C240">
        <v>0.2273</v>
      </c>
      <c r="D240">
        <v>0.55000000000000004</v>
      </c>
      <c r="E240">
        <v>0</v>
      </c>
      <c r="F240">
        <v>2</v>
      </c>
      <c r="G240">
        <v>97</v>
      </c>
      <c r="H240">
        <v>99</v>
      </c>
    </row>
    <row r="241" spans="1:8" x14ac:dyDescent="0.3">
      <c r="A241">
        <v>239</v>
      </c>
      <c r="B241">
        <v>240</v>
      </c>
      <c r="C241">
        <v>0.21210000000000001</v>
      </c>
      <c r="D241">
        <v>0.51</v>
      </c>
      <c r="E241">
        <v>8.9599999999999999E-2</v>
      </c>
      <c r="F241">
        <v>3</v>
      </c>
      <c r="G241">
        <v>214</v>
      </c>
      <c r="H241">
        <v>217</v>
      </c>
    </row>
    <row r="242" spans="1:8" x14ac:dyDescent="0.3">
      <c r="A242">
        <v>240</v>
      </c>
      <c r="B242">
        <v>241</v>
      </c>
      <c r="C242">
        <v>0.19700000000000001</v>
      </c>
      <c r="D242">
        <v>0.51</v>
      </c>
      <c r="E242">
        <v>0.16420000000000001</v>
      </c>
      <c r="F242">
        <v>3</v>
      </c>
      <c r="G242">
        <v>127</v>
      </c>
      <c r="H242">
        <v>130</v>
      </c>
    </row>
    <row r="243" spans="1:8" x14ac:dyDescent="0.3">
      <c r="A243">
        <v>241</v>
      </c>
      <c r="B243">
        <v>242</v>
      </c>
      <c r="C243">
        <v>0.21210000000000001</v>
      </c>
      <c r="D243">
        <v>0.51</v>
      </c>
      <c r="E243">
        <v>0.16420000000000001</v>
      </c>
      <c r="F243">
        <v>3</v>
      </c>
      <c r="G243">
        <v>51</v>
      </c>
      <c r="H243">
        <v>54</v>
      </c>
    </row>
    <row r="244" spans="1:8" x14ac:dyDescent="0.3">
      <c r="A244">
        <v>242</v>
      </c>
      <c r="B244">
        <v>243</v>
      </c>
      <c r="C244">
        <v>0.21210000000000001</v>
      </c>
      <c r="D244">
        <v>0.47</v>
      </c>
      <c r="E244">
        <v>0.1343</v>
      </c>
      <c r="F244">
        <v>4</v>
      </c>
      <c r="G244">
        <v>31</v>
      </c>
      <c r="H244">
        <v>35</v>
      </c>
    </row>
    <row r="245" spans="1:8" x14ac:dyDescent="0.3">
      <c r="A245">
        <v>243</v>
      </c>
      <c r="B245">
        <v>244</v>
      </c>
      <c r="C245">
        <v>0.2273</v>
      </c>
      <c r="D245">
        <v>0.51</v>
      </c>
      <c r="E245">
        <v>0.1045</v>
      </c>
      <c r="F245">
        <v>2</v>
      </c>
      <c r="G245">
        <v>55</v>
      </c>
      <c r="H245">
        <v>57</v>
      </c>
    </row>
    <row r="246" spans="1:8" x14ac:dyDescent="0.3">
      <c r="A246">
        <v>244</v>
      </c>
      <c r="B246">
        <v>245</v>
      </c>
      <c r="C246">
        <v>0.2273</v>
      </c>
      <c r="D246">
        <v>0.59</v>
      </c>
      <c r="E246">
        <v>8.9599999999999999E-2</v>
      </c>
      <c r="F246">
        <v>6</v>
      </c>
      <c r="G246">
        <v>46</v>
      </c>
      <c r="H246">
        <v>52</v>
      </c>
    </row>
    <row r="247" spans="1:8" x14ac:dyDescent="0.3">
      <c r="A247">
        <v>245</v>
      </c>
      <c r="B247">
        <v>246</v>
      </c>
      <c r="C247">
        <v>0.2273</v>
      </c>
      <c r="D247">
        <v>0.59</v>
      </c>
      <c r="E247">
        <v>8.9599999999999999E-2</v>
      </c>
      <c r="F247">
        <v>3</v>
      </c>
      <c r="G247">
        <v>60</v>
      </c>
      <c r="H247">
        <v>63</v>
      </c>
    </row>
    <row r="248" spans="1:8" x14ac:dyDescent="0.3">
      <c r="A248">
        <v>246</v>
      </c>
      <c r="B248">
        <v>247</v>
      </c>
      <c r="C248">
        <v>0.19700000000000001</v>
      </c>
      <c r="D248">
        <v>0.8</v>
      </c>
      <c r="E248">
        <v>8.9599999999999999E-2</v>
      </c>
      <c r="F248">
        <v>2</v>
      </c>
      <c r="G248">
        <v>45</v>
      </c>
      <c r="H248">
        <v>47</v>
      </c>
    </row>
    <row r="249" spans="1:8" x14ac:dyDescent="0.3">
      <c r="A249">
        <v>247</v>
      </c>
      <c r="B249">
        <v>248</v>
      </c>
      <c r="C249">
        <v>0.1515</v>
      </c>
      <c r="D249">
        <v>0.86</v>
      </c>
      <c r="E249">
        <v>0.22389999999999999</v>
      </c>
      <c r="F249">
        <v>4</v>
      </c>
      <c r="G249">
        <v>72</v>
      </c>
      <c r="H249">
        <v>76</v>
      </c>
    </row>
    <row r="250" spans="1:8" x14ac:dyDescent="0.3">
      <c r="A250">
        <v>248</v>
      </c>
      <c r="B250">
        <v>249</v>
      </c>
      <c r="C250">
        <v>0.1515</v>
      </c>
      <c r="D250">
        <v>0.86</v>
      </c>
      <c r="E250">
        <v>0.22389999999999999</v>
      </c>
      <c r="F250">
        <v>6</v>
      </c>
      <c r="G250">
        <v>130</v>
      </c>
      <c r="H250">
        <v>136</v>
      </c>
    </row>
    <row r="251" spans="1:8" x14ac:dyDescent="0.3">
      <c r="A251">
        <v>249</v>
      </c>
      <c r="B251">
        <v>250</v>
      </c>
      <c r="C251">
        <v>0.18179999999999999</v>
      </c>
      <c r="D251">
        <v>0.93</v>
      </c>
      <c r="E251">
        <v>0.1045</v>
      </c>
      <c r="F251">
        <v>1</v>
      </c>
      <c r="G251">
        <v>94</v>
      </c>
      <c r="H251">
        <v>95</v>
      </c>
    </row>
    <row r="252" spans="1:8" x14ac:dyDescent="0.3">
      <c r="A252">
        <v>250</v>
      </c>
      <c r="B252">
        <v>251</v>
      </c>
      <c r="C252">
        <v>0.2273</v>
      </c>
      <c r="D252">
        <v>0.93</v>
      </c>
      <c r="E252">
        <v>0</v>
      </c>
      <c r="F252">
        <v>0</v>
      </c>
      <c r="G252">
        <v>51</v>
      </c>
      <c r="H252">
        <v>51</v>
      </c>
    </row>
    <row r="253" spans="1:8" x14ac:dyDescent="0.3">
      <c r="A253">
        <v>251</v>
      </c>
      <c r="B253">
        <v>252</v>
      </c>
      <c r="C253">
        <v>0.1515</v>
      </c>
      <c r="D253">
        <v>0.93</v>
      </c>
      <c r="E253">
        <v>0.19400000000000001</v>
      </c>
      <c r="F253">
        <v>0</v>
      </c>
      <c r="G253">
        <v>32</v>
      </c>
      <c r="H253">
        <v>32</v>
      </c>
    </row>
    <row r="254" spans="1:8" x14ac:dyDescent="0.3">
      <c r="A254">
        <v>252</v>
      </c>
      <c r="B254">
        <v>253</v>
      </c>
      <c r="C254">
        <v>0.19700000000000001</v>
      </c>
      <c r="D254">
        <v>0.86</v>
      </c>
      <c r="E254">
        <v>8.9599999999999999E-2</v>
      </c>
      <c r="F254">
        <v>0</v>
      </c>
      <c r="G254">
        <v>20</v>
      </c>
      <c r="H254">
        <v>20</v>
      </c>
    </row>
    <row r="255" spans="1:8" x14ac:dyDescent="0.3">
      <c r="A255">
        <v>253</v>
      </c>
      <c r="B255">
        <v>254</v>
      </c>
      <c r="C255">
        <v>0.18179999999999999</v>
      </c>
      <c r="D255">
        <v>0.93</v>
      </c>
      <c r="E255">
        <v>0.1045</v>
      </c>
      <c r="F255">
        <v>1</v>
      </c>
      <c r="G255">
        <v>28</v>
      </c>
      <c r="H255">
        <v>29</v>
      </c>
    </row>
    <row r="256" spans="1:8" x14ac:dyDescent="0.3">
      <c r="A256">
        <v>254</v>
      </c>
      <c r="B256">
        <v>255</v>
      </c>
      <c r="C256">
        <v>0.19700000000000001</v>
      </c>
      <c r="D256">
        <v>0.93</v>
      </c>
      <c r="E256">
        <v>8.9599999999999999E-2</v>
      </c>
      <c r="F256">
        <v>1</v>
      </c>
      <c r="G256">
        <v>18</v>
      </c>
      <c r="H256">
        <v>19</v>
      </c>
    </row>
    <row r="257" spans="1:8" x14ac:dyDescent="0.3">
      <c r="A257">
        <v>255</v>
      </c>
      <c r="B257">
        <v>256</v>
      </c>
      <c r="C257">
        <v>0.19700000000000001</v>
      </c>
      <c r="D257">
        <v>0.86</v>
      </c>
      <c r="E257">
        <v>8.9599999999999999E-2</v>
      </c>
      <c r="F257">
        <v>0</v>
      </c>
      <c r="G257">
        <v>7</v>
      </c>
      <c r="H257">
        <v>7</v>
      </c>
    </row>
    <row r="258" spans="1:8" x14ac:dyDescent="0.3">
      <c r="A258">
        <v>256</v>
      </c>
      <c r="B258">
        <v>257</v>
      </c>
      <c r="C258">
        <v>0.18179999999999999</v>
      </c>
      <c r="D258">
        <v>0.86</v>
      </c>
      <c r="E258">
        <v>0.1045</v>
      </c>
      <c r="F258">
        <v>0</v>
      </c>
      <c r="G258">
        <v>6</v>
      </c>
      <c r="H258">
        <v>6</v>
      </c>
    </row>
    <row r="259" spans="1:8" x14ac:dyDescent="0.3">
      <c r="A259">
        <v>257</v>
      </c>
      <c r="B259">
        <v>258</v>
      </c>
      <c r="C259">
        <v>0.1515</v>
      </c>
      <c r="D259">
        <v>0.86</v>
      </c>
      <c r="E259">
        <v>0.1343</v>
      </c>
      <c r="F259">
        <v>0</v>
      </c>
      <c r="G259">
        <v>1</v>
      </c>
      <c r="H259">
        <v>1</v>
      </c>
    </row>
    <row r="260" spans="1:8" x14ac:dyDescent="0.3">
      <c r="A260">
        <v>258</v>
      </c>
      <c r="B260">
        <v>259</v>
      </c>
      <c r="C260">
        <v>0.1515</v>
      </c>
      <c r="D260">
        <v>0.86</v>
      </c>
      <c r="E260">
        <v>0.16420000000000001</v>
      </c>
      <c r="F260">
        <v>0</v>
      </c>
      <c r="G260">
        <v>5</v>
      </c>
      <c r="H260">
        <v>5</v>
      </c>
    </row>
    <row r="261" spans="1:8" x14ac:dyDescent="0.3">
      <c r="A261">
        <v>259</v>
      </c>
      <c r="B261">
        <v>260</v>
      </c>
      <c r="C261">
        <v>0.1515</v>
      </c>
      <c r="D261">
        <v>0.93</v>
      </c>
      <c r="E261">
        <v>0.1343</v>
      </c>
      <c r="F261">
        <v>0</v>
      </c>
      <c r="G261">
        <v>16</v>
      </c>
      <c r="H261">
        <v>16</v>
      </c>
    </row>
    <row r="262" spans="1:8" x14ac:dyDescent="0.3">
      <c r="A262">
        <v>260</v>
      </c>
      <c r="B262">
        <v>261</v>
      </c>
      <c r="C262">
        <v>0.1515</v>
      </c>
      <c r="D262">
        <v>0.69</v>
      </c>
      <c r="E262">
        <v>0.1343</v>
      </c>
      <c r="F262">
        <v>0</v>
      </c>
      <c r="G262">
        <v>54</v>
      </c>
      <c r="H262">
        <v>54</v>
      </c>
    </row>
    <row r="263" spans="1:8" x14ac:dyDescent="0.3">
      <c r="A263">
        <v>261</v>
      </c>
      <c r="B263">
        <v>262</v>
      </c>
      <c r="C263">
        <v>0.16669999999999999</v>
      </c>
      <c r="D263">
        <v>0.59</v>
      </c>
      <c r="E263">
        <v>0.16420000000000001</v>
      </c>
      <c r="F263">
        <v>3</v>
      </c>
      <c r="G263">
        <v>125</v>
      </c>
      <c r="H263">
        <v>128</v>
      </c>
    </row>
    <row r="264" spans="1:8" x14ac:dyDescent="0.3">
      <c r="A264">
        <v>262</v>
      </c>
      <c r="B264">
        <v>263</v>
      </c>
      <c r="C264">
        <v>0.13639999999999999</v>
      </c>
      <c r="D264">
        <v>0.59</v>
      </c>
      <c r="E264">
        <v>0.32840000000000003</v>
      </c>
      <c r="F264">
        <v>3</v>
      </c>
      <c r="G264">
        <v>78</v>
      </c>
      <c r="H264">
        <v>81</v>
      </c>
    </row>
    <row r="265" spans="1:8" x14ac:dyDescent="0.3">
      <c r="A265">
        <v>263</v>
      </c>
      <c r="B265">
        <v>264</v>
      </c>
      <c r="C265">
        <v>0.18179999999999999</v>
      </c>
      <c r="D265">
        <v>0.55000000000000004</v>
      </c>
      <c r="E265">
        <v>0.22389999999999999</v>
      </c>
      <c r="F265">
        <v>0</v>
      </c>
      <c r="G265">
        <v>39</v>
      </c>
      <c r="H265">
        <v>39</v>
      </c>
    </row>
    <row r="266" spans="1:8" x14ac:dyDescent="0.3">
      <c r="A266">
        <v>264</v>
      </c>
      <c r="B266">
        <v>265</v>
      </c>
      <c r="C266">
        <v>0.18179999999999999</v>
      </c>
      <c r="D266">
        <v>0.51</v>
      </c>
      <c r="E266">
        <v>0.3881</v>
      </c>
      <c r="F266">
        <v>3</v>
      </c>
      <c r="G266">
        <v>32</v>
      </c>
      <c r="H266">
        <v>35</v>
      </c>
    </row>
    <row r="267" spans="1:8" x14ac:dyDescent="0.3">
      <c r="A267">
        <v>265</v>
      </c>
      <c r="B267">
        <v>266</v>
      </c>
      <c r="C267">
        <v>0.1515</v>
      </c>
      <c r="D267">
        <v>0.47</v>
      </c>
      <c r="E267">
        <v>0.58209999999999995</v>
      </c>
      <c r="F267">
        <v>3</v>
      </c>
      <c r="G267">
        <v>52</v>
      </c>
      <c r="H267">
        <v>55</v>
      </c>
    </row>
    <row r="268" spans="1:8" x14ac:dyDescent="0.3">
      <c r="A268">
        <v>266</v>
      </c>
      <c r="B268">
        <v>267</v>
      </c>
      <c r="C268">
        <v>0.19700000000000001</v>
      </c>
      <c r="D268">
        <v>0.44</v>
      </c>
      <c r="E268">
        <v>0.35820000000000002</v>
      </c>
      <c r="F268">
        <v>0</v>
      </c>
      <c r="G268">
        <v>49</v>
      </c>
      <c r="H268">
        <v>49</v>
      </c>
    </row>
    <row r="269" spans="1:8" x14ac:dyDescent="0.3">
      <c r="A269">
        <v>267</v>
      </c>
      <c r="B269">
        <v>268</v>
      </c>
      <c r="C269">
        <v>0.18179999999999999</v>
      </c>
      <c r="D269">
        <v>0.47</v>
      </c>
      <c r="E269">
        <v>0.32840000000000003</v>
      </c>
      <c r="F269">
        <v>0</v>
      </c>
      <c r="G269">
        <v>44</v>
      </c>
      <c r="H269">
        <v>44</v>
      </c>
    </row>
    <row r="270" spans="1:8" x14ac:dyDescent="0.3">
      <c r="A270">
        <v>268</v>
      </c>
      <c r="B270">
        <v>269</v>
      </c>
      <c r="C270">
        <v>0.16669999999999999</v>
      </c>
      <c r="D270">
        <v>0.47</v>
      </c>
      <c r="E270">
        <v>0.41789999999999999</v>
      </c>
      <c r="F270">
        <v>1</v>
      </c>
      <c r="G270">
        <v>48</v>
      </c>
      <c r="H270">
        <v>49</v>
      </c>
    </row>
    <row r="271" spans="1:8" x14ac:dyDescent="0.3">
      <c r="A271">
        <v>269</v>
      </c>
      <c r="B271">
        <v>270</v>
      </c>
      <c r="C271">
        <v>0.19700000000000001</v>
      </c>
      <c r="D271">
        <v>0.44</v>
      </c>
      <c r="E271">
        <v>0.32840000000000003</v>
      </c>
      <c r="F271">
        <v>5</v>
      </c>
      <c r="G271">
        <v>63</v>
      </c>
      <c r="H271">
        <v>68</v>
      </c>
    </row>
    <row r="272" spans="1:8" x14ac:dyDescent="0.3">
      <c r="A272">
        <v>270</v>
      </c>
      <c r="B272">
        <v>271</v>
      </c>
      <c r="C272">
        <v>0.18179999999999999</v>
      </c>
      <c r="D272">
        <v>0.47</v>
      </c>
      <c r="E272">
        <v>0.35820000000000002</v>
      </c>
      <c r="F272">
        <v>0</v>
      </c>
      <c r="G272">
        <v>139</v>
      </c>
      <c r="H272">
        <v>139</v>
      </c>
    </row>
    <row r="273" spans="1:8" x14ac:dyDescent="0.3">
      <c r="A273">
        <v>271</v>
      </c>
      <c r="B273">
        <v>272</v>
      </c>
      <c r="C273">
        <v>0.1515</v>
      </c>
      <c r="D273">
        <v>0.47</v>
      </c>
      <c r="E273">
        <v>0.52239999999999998</v>
      </c>
      <c r="F273">
        <v>2</v>
      </c>
      <c r="G273">
        <v>135</v>
      </c>
      <c r="H273">
        <v>137</v>
      </c>
    </row>
    <row r="274" spans="1:8" x14ac:dyDescent="0.3">
      <c r="A274">
        <v>272</v>
      </c>
      <c r="B274">
        <v>273</v>
      </c>
      <c r="C274">
        <v>0.1515</v>
      </c>
      <c r="D274">
        <v>0.47</v>
      </c>
      <c r="E274">
        <v>0.41789999999999999</v>
      </c>
      <c r="F274">
        <v>1</v>
      </c>
      <c r="G274">
        <v>82</v>
      </c>
      <c r="H274">
        <v>83</v>
      </c>
    </row>
    <row r="275" spans="1:8" x14ac:dyDescent="0.3">
      <c r="A275">
        <v>273</v>
      </c>
      <c r="B275">
        <v>274</v>
      </c>
      <c r="C275">
        <v>0.13639999999999999</v>
      </c>
      <c r="D275">
        <v>0.5</v>
      </c>
      <c r="E275">
        <v>0.32840000000000003</v>
      </c>
      <c r="F275">
        <v>2</v>
      </c>
      <c r="G275">
        <v>54</v>
      </c>
      <c r="H275">
        <v>56</v>
      </c>
    </row>
    <row r="276" spans="1:8" x14ac:dyDescent="0.3">
      <c r="A276">
        <v>274</v>
      </c>
      <c r="B276">
        <v>275</v>
      </c>
      <c r="C276">
        <v>0.13639999999999999</v>
      </c>
      <c r="D276">
        <v>0.55000000000000004</v>
      </c>
      <c r="E276">
        <v>0.32840000000000003</v>
      </c>
      <c r="F276">
        <v>0</v>
      </c>
      <c r="G276">
        <v>57</v>
      </c>
      <c r="H276">
        <v>57</v>
      </c>
    </row>
    <row r="277" spans="1:8" x14ac:dyDescent="0.3">
      <c r="A277">
        <v>275</v>
      </c>
      <c r="B277">
        <v>276</v>
      </c>
      <c r="C277">
        <v>0.1212</v>
      </c>
      <c r="D277">
        <v>0.55000000000000004</v>
      </c>
      <c r="E277">
        <v>0.44779999999999998</v>
      </c>
      <c r="F277">
        <v>1</v>
      </c>
      <c r="G277">
        <v>32</v>
      </c>
      <c r="H277">
        <v>33</v>
      </c>
    </row>
    <row r="278" spans="1:8" x14ac:dyDescent="0.3">
      <c r="A278">
        <v>276</v>
      </c>
      <c r="B278">
        <v>277</v>
      </c>
      <c r="C278">
        <v>0.1061</v>
      </c>
      <c r="D278">
        <v>0.59</v>
      </c>
      <c r="E278">
        <v>0.41789999999999999</v>
      </c>
      <c r="F278">
        <v>1</v>
      </c>
      <c r="G278">
        <v>19</v>
      </c>
      <c r="H278">
        <v>20</v>
      </c>
    </row>
    <row r="279" spans="1:8" x14ac:dyDescent="0.3">
      <c r="A279">
        <v>277</v>
      </c>
      <c r="B279">
        <v>278</v>
      </c>
      <c r="C279">
        <v>0.1212</v>
      </c>
      <c r="D279">
        <v>0.59</v>
      </c>
      <c r="E279">
        <v>0.28360000000000002</v>
      </c>
      <c r="F279">
        <v>1</v>
      </c>
      <c r="G279">
        <v>6</v>
      </c>
      <c r="H279">
        <v>7</v>
      </c>
    </row>
    <row r="280" spans="1:8" x14ac:dyDescent="0.3">
      <c r="A280">
        <v>278</v>
      </c>
      <c r="B280">
        <v>279</v>
      </c>
      <c r="C280">
        <v>0.1212</v>
      </c>
      <c r="D280">
        <v>0.5</v>
      </c>
      <c r="E280">
        <v>0.28360000000000002</v>
      </c>
      <c r="F280">
        <v>0</v>
      </c>
      <c r="G280">
        <v>2</v>
      </c>
      <c r="H280">
        <v>2</v>
      </c>
    </row>
    <row r="281" spans="1:8" x14ac:dyDescent="0.3">
      <c r="A281">
        <v>279</v>
      </c>
      <c r="B281">
        <v>280</v>
      </c>
      <c r="C281">
        <v>0.1212</v>
      </c>
      <c r="D281">
        <v>0.5</v>
      </c>
      <c r="E281">
        <v>0.35820000000000002</v>
      </c>
      <c r="F281">
        <v>0</v>
      </c>
      <c r="G281">
        <v>2</v>
      </c>
      <c r="H281">
        <v>2</v>
      </c>
    </row>
    <row r="282" spans="1:8" x14ac:dyDescent="0.3">
      <c r="A282">
        <v>280</v>
      </c>
      <c r="B282">
        <v>281</v>
      </c>
      <c r="C282">
        <v>0.1212</v>
      </c>
      <c r="D282">
        <v>0.5</v>
      </c>
      <c r="E282">
        <v>0.32840000000000003</v>
      </c>
      <c r="F282">
        <v>0</v>
      </c>
      <c r="G282">
        <v>3</v>
      </c>
      <c r="H282">
        <v>3</v>
      </c>
    </row>
    <row r="283" spans="1:8" x14ac:dyDescent="0.3">
      <c r="A283">
        <v>281</v>
      </c>
      <c r="B283">
        <v>282</v>
      </c>
      <c r="C283">
        <v>0.1212</v>
      </c>
      <c r="D283">
        <v>0.5</v>
      </c>
      <c r="E283">
        <v>0.25369999999999998</v>
      </c>
      <c r="F283">
        <v>0</v>
      </c>
      <c r="G283">
        <v>4</v>
      </c>
      <c r="H283">
        <v>4</v>
      </c>
    </row>
    <row r="284" spans="1:8" x14ac:dyDescent="0.3">
      <c r="A284">
        <v>282</v>
      </c>
      <c r="B284">
        <v>283</v>
      </c>
      <c r="C284">
        <v>0.1212</v>
      </c>
      <c r="D284">
        <v>0.5</v>
      </c>
      <c r="E284">
        <v>0.29849999999999999</v>
      </c>
      <c r="F284">
        <v>0</v>
      </c>
      <c r="G284">
        <v>3</v>
      </c>
      <c r="H284">
        <v>3</v>
      </c>
    </row>
    <row r="285" spans="1:8" x14ac:dyDescent="0.3">
      <c r="A285">
        <v>283</v>
      </c>
      <c r="B285">
        <v>284</v>
      </c>
      <c r="C285">
        <v>0.1515</v>
      </c>
      <c r="D285">
        <v>0.54</v>
      </c>
      <c r="E285">
        <v>0.1343</v>
      </c>
      <c r="F285">
        <v>0</v>
      </c>
      <c r="G285">
        <v>28</v>
      </c>
      <c r="H285">
        <v>28</v>
      </c>
    </row>
    <row r="286" spans="1:8" x14ac:dyDescent="0.3">
      <c r="A286">
        <v>284</v>
      </c>
      <c r="B286">
        <v>285</v>
      </c>
      <c r="C286">
        <v>0.1515</v>
      </c>
      <c r="D286">
        <v>0.54</v>
      </c>
      <c r="E286">
        <v>0.1343</v>
      </c>
      <c r="F286">
        <v>0</v>
      </c>
      <c r="G286">
        <v>72</v>
      </c>
      <c r="H286">
        <v>72</v>
      </c>
    </row>
    <row r="287" spans="1:8" x14ac:dyDescent="0.3">
      <c r="A287">
        <v>285</v>
      </c>
      <c r="B287">
        <v>286</v>
      </c>
      <c r="C287">
        <v>0.13639999999999999</v>
      </c>
      <c r="D287">
        <v>0.5</v>
      </c>
      <c r="E287">
        <v>0.19400000000000001</v>
      </c>
      <c r="F287">
        <v>5</v>
      </c>
      <c r="G287">
        <v>197</v>
      </c>
      <c r="H287">
        <v>202</v>
      </c>
    </row>
    <row r="288" spans="1:8" x14ac:dyDescent="0.3">
      <c r="A288">
        <v>286</v>
      </c>
      <c r="B288">
        <v>287</v>
      </c>
      <c r="C288">
        <v>0.1212</v>
      </c>
      <c r="D288">
        <v>0.5</v>
      </c>
      <c r="E288">
        <v>0.32840000000000003</v>
      </c>
      <c r="F288">
        <v>2</v>
      </c>
      <c r="G288">
        <v>137</v>
      </c>
      <c r="H288">
        <v>139</v>
      </c>
    </row>
    <row r="289" spans="1:8" x14ac:dyDescent="0.3">
      <c r="A289">
        <v>287</v>
      </c>
      <c r="B289">
        <v>288</v>
      </c>
      <c r="C289">
        <v>0.13639999999999999</v>
      </c>
      <c r="D289">
        <v>0.5</v>
      </c>
      <c r="E289">
        <v>0.35820000000000002</v>
      </c>
      <c r="F289">
        <v>2</v>
      </c>
      <c r="G289">
        <v>36</v>
      </c>
      <c r="H289">
        <v>38</v>
      </c>
    </row>
    <row r="290" spans="1:8" x14ac:dyDescent="0.3">
      <c r="A290">
        <v>288</v>
      </c>
      <c r="B290">
        <v>289</v>
      </c>
      <c r="C290">
        <v>0.16669999999999999</v>
      </c>
      <c r="D290">
        <v>0.44</v>
      </c>
      <c r="E290">
        <v>0.44779999999999998</v>
      </c>
      <c r="F290">
        <v>4</v>
      </c>
      <c r="G290">
        <v>33</v>
      </c>
      <c r="H290">
        <v>37</v>
      </c>
    </row>
    <row r="291" spans="1:8" x14ac:dyDescent="0.3">
      <c r="A291">
        <v>289</v>
      </c>
      <c r="B291">
        <v>290</v>
      </c>
      <c r="C291">
        <v>0.16669999999999999</v>
      </c>
      <c r="D291">
        <v>0.44</v>
      </c>
      <c r="E291">
        <v>0.41789999999999999</v>
      </c>
      <c r="F291">
        <v>3</v>
      </c>
      <c r="G291">
        <v>49</v>
      </c>
      <c r="H291">
        <v>52</v>
      </c>
    </row>
    <row r="292" spans="1:8" x14ac:dyDescent="0.3">
      <c r="A292">
        <v>290</v>
      </c>
      <c r="B292">
        <v>291</v>
      </c>
      <c r="C292">
        <v>0.19700000000000001</v>
      </c>
      <c r="D292">
        <v>0.41</v>
      </c>
      <c r="E292">
        <v>0.44779999999999998</v>
      </c>
      <c r="F292">
        <v>2</v>
      </c>
      <c r="G292">
        <v>81</v>
      </c>
      <c r="H292">
        <v>83</v>
      </c>
    </row>
    <row r="293" spans="1:8" x14ac:dyDescent="0.3">
      <c r="A293">
        <v>291</v>
      </c>
      <c r="B293">
        <v>292</v>
      </c>
      <c r="C293">
        <v>0.19700000000000001</v>
      </c>
      <c r="D293">
        <v>0.41</v>
      </c>
      <c r="E293">
        <v>0.3881</v>
      </c>
      <c r="F293">
        <v>3</v>
      </c>
      <c r="G293">
        <v>39</v>
      </c>
      <c r="H293">
        <v>42</v>
      </c>
    </row>
    <row r="294" spans="1:8" x14ac:dyDescent="0.3">
      <c r="A294">
        <v>292</v>
      </c>
      <c r="B294">
        <v>293</v>
      </c>
      <c r="C294">
        <v>0.21210000000000001</v>
      </c>
      <c r="D294">
        <v>0.38</v>
      </c>
      <c r="E294">
        <v>0.29849999999999999</v>
      </c>
      <c r="F294">
        <v>5</v>
      </c>
      <c r="G294">
        <v>55</v>
      </c>
      <c r="H294">
        <v>60</v>
      </c>
    </row>
    <row r="295" spans="1:8" x14ac:dyDescent="0.3">
      <c r="A295">
        <v>293</v>
      </c>
      <c r="B295">
        <v>294</v>
      </c>
      <c r="C295">
        <v>0.21210000000000001</v>
      </c>
      <c r="D295">
        <v>0.38</v>
      </c>
      <c r="E295">
        <v>0.35820000000000002</v>
      </c>
      <c r="F295">
        <v>2</v>
      </c>
      <c r="G295">
        <v>76</v>
      </c>
      <c r="H295">
        <v>78</v>
      </c>
    </row>
    <row r="296" spans="1:8" x14ac:dyDescent="0.3">
      <c r="A296">
        <v>294</v>
      </c>
      <c r="B296">
        <v>295</v>
      </c>
      <c r="C296">
        <v>0.18179999999999999</v>
      </c>
      <c r="D296">
        <v>0.4</v>
      </c>
      <c r="E296">
        <v>0.28360000000000002</v>
      </c>
      <c r="F296">
        <v>4</v>
      </c>
      <c r="G296">
        <v>158</v>
      </c>
      <c r="H296">
        <v>162</v>
      </c>
    </row>
    <row r="297" spans="1:8" x14ac:dyDescent="0.3">
      <c r="A297">
        <v>295</v>
      </c>
      <c r="B297">
        <v>296</v>
      </c>
      <c r="C297">
        <v>0.18179999999999999</v>
      </c>
      <c r="D297">
        <v>0.4</v>
      </c>
      <c r="E297">
        <v>0.32840000000000003</v>
      </c>
      <c r="F297">
        <v>3</v>
      </c>
      <c r="G297">
        <v>141</v>
      </c>
      <c r="H297">
        <v>144</v>
      </c>
    </row>
    <row r="298" spans="1:8" x14ac:dyDescent="0.3">
      <c r="A298">
        <v>296</v>
      </c>
      <c r="B298">
        <v>297</v>
      </c>
      <c r="C298">
        <v>0.1515</v>
      </c>
      <c r="D298">
        <v>0.47</v>
      </c>
      <c r="E298">
        <v>0.25369999999999998</v>
      </c>
      <c r="F298">
        <v>1</v>
      </c>
      <c r="G298">
        <v>98</v>
      </c>
      <c r="H298">
        <v>99</v>
      </c>
    </row>
    <row r="299" spans="1:8" x14ac:dyDescent="0.3">
      <c r="A299">
        <v>297</v>
      </c>
      <c r="B299">
        <v>298</v>
      </c>
      <c r="C299">
        <v>0.1515</v>
      </c>
      <c r="D299">
        <v>0.47</v>
      </c>
      <c r="E299">
        <v>0.22389999999999999</v>
      </c>
      <c r="F299">
        <v>0</v>
      </c>
      <c r="G299">
        <v>64</v>
      </c>
      <c r="H299">
        <v>64</v>
      </c>
    </row>
    <row r="300" spans="1:8" x14ac:dyDescent="0.3">
      <c r="A300">
        <v>298</v>
      </c>
      <c r="B300">
        <v>299</v>
      </c>
      <c r="C300">
        <v>0.1212</v>
      </c>
      <c r="D300">
        <v>0.46</v>
      </c>
      <c r="E300">
        <v>0.29849999999999999</v>
      </c>
      <c r="F300">
        <v>0</v>
      </c>
      <c r="G300">
        <v>40</v>
      </c>
      <c r="H300">
        <v>40</v>
      </c>
    </row>
    <row r="301" spans="1:8" x14ac:dyDescent="0.3">
      <c r="A301">
        <v>299</v>
      </c>
      <c r="B301">
        <v>300</v>
      </c>
      <c r="C301">
        <v>0.1212</v>
      </c>
      <c r="D301">
        <v>0.46</v>
      </c>
      <c r="E301">
        <v>0.32840000000000003</v>
      </c>
      <c r="F301">
        <v>0</v>
      </c>
      <c r="G301">
        <v>30</v>
      </c>
      <c r="H301">
        <v>30</v>
      </c>
    </row>
    <row r="302" spans="1:8" x14ac:dyDescent="0.3">
      <c r="A302">
        <v>300</v>
      </c>
      <c r="B302">
        <v>301</v>
      </c>
      <c r="C302">
        <v>0.13639999999999999</v>
      </c>
      <c r="D302">
        <v>0.5</v>
      </c>
      <c r="E302">
        <v>0.19400000000000001</v>
      </c>
      <c r="F302">
        <v>1</v>
      </c>
      <c r="G302">
        <v>14</v>
      </c>
      <c r="H302">
        <v>15</v>
      </c>
    </row>
    <row r="303" spans="1:8" x14ac:dyDescent="0.3">
      <c r="A303">
        <v>301</v>
      </c>
      <c r="B303">
        <v>302</v>
      </c>
      <c r="C303">
        <v>0.13639999999999999</v>
      </c>
      <c r="D303">
        <v>0.5</v>
      </c>
      <c r="E303">
        <v>0.19400000000000001</v>
      </c>
      <c r="F303">
        <v>0</v>
      </c>
      <c r="G303">
        <v>14</v>
      </c>
      <c r="H303">
        <v>14</v>
      </c>
    </row>
    <row r="304" spans="1:8" x14ac:dyDescent="0.3">
      <c r="A304">
        <v>302</v>
      </c>
      <c r="B304">
        <v>303</v>
      </c>
      <c r="C304">
        <v>0.1212</v>
      </c>
      <c r="D304">
        <v>0.54</v>
      </c>
      <c r="E304">
        <v>0.16420000000000001</v>
      </c>
      <c r="F304">
        <v>0</v>
      </c>
      <c r="G304">
        <v>5</v>
      </c>
      <c r="H304">
        <v>5</v>
      </c>
    </row>
    <row r="305" spans="1:8" x14ac:dyDescent="0.3">
      <c r="A305">
        <v>303</v>
      </c>
      <c r="B305">
        <v>304</v>
      </c>
      <c r="C305">
        <v>0.1212</v>
      </c>
      <c r="D305">
        <v>0.54</v>
      </c>
      <c r="E305">
        <v>0.1343</v>
      </c>
      <c r="F305">
        <v>0</v>
      </c>
      <c r="G305">
        <v>1</v>
      </c>
      <c r="H305">
        <v>1</v>
      </c>
    </row>
    <row r="306" spans="1:8" x14ac:dyDescent="0.3">
      <c r="A306">
        <v>304</v>
      </c>
      <c r="B306">
        <v>305</v>
      </c>
      <c r="C306">
        <v>0.13639999999999999</v>
      </c>
      <c r="D306">
        <v>0.54</v>
      </c>
      <c r="E306">
        <v>0.1045</v>
      </c>
      <c r="F306">
        <v>0</v>
      </c>
      <c r="G306">
        <v>1</v>
      </c>
      <c r="H306">
        <v>1</v>
      </c>
    </row>
    <row r="307" spans="1:8" x14ac:dyDescent="0.3">
      <c r="A307">
        <v>305</v>
      </c>
      <c r="B307">
        <v>306</v>
      </c>
      <c r="C307">
        <v>0.13639999999999999</v>
      </c>
      <c r="D307">
        <v>0.54</v>
      </c>
      <c r="E307">
        <v>8.9599999999999999E-2</v>
      </c>
      <c r="F307">
        <v>0</v>
      </c>
      <c r="G307">
        <v>8</v>
      </c>
      <c r="H307">
        <v>8</v>
      </c>
    </row>
    <row r="308" spans="1:8" x14ac:dyDescent="0.3">
      <c r="A308">
        <v>306</v>
      </c>
      <c r="B308">
        <v>307</v>
      </c>
      <c r="C308">
        <v>0.18179999999999999</v>
      </c>
      <c r="D308">
        <v>0.54</v>
      </c>
      <c r="E308">
        <v>0</v>
      </c>
      <c r="F308">
        <v>0</v>
      </c>
      <c r="G308">
        <v>17</v>
      </c>
      <c r="H308">
        <v>17</v>
      </c>
    </row>
    <row r="309" spans="1:8" x14ac:dyDescent="0.3">
      <c r="A309">
        <v>307</v>
      </c>
      <c r="B309">
        <v>308</v>
      </c>
      <c r="C309">
        <v>0.1212</v>
      </c>
      <c r="D309">
        <v>0.74</v>
      </c>
      <c r="E309">
        <v>0.16420000000000001</v>
      </c>
      <c r="F309">
        <v>0</v>
      </c>
      <c r="G309">
        <v>70</v>
      </c>
      <c r="H309">
        <v>70</v>
      </c>
    </row>
    <row r="310" spans="1:8" x14ac:dyDescent="0.3">
      <c r="A310">
        <v>308</v>
      </c>
      <c r="B310">
        <v>309</v>
      </c>
      <c r="C310">
        <v>0.16669999999999999</v>
      </c>
      <c r="D310">
        <v>0.68</v>
      </c>
      <c r="E310">
        <v>0</v>
      </c>
      <c r="F310">
        <v>2</v>
      </c>
      <c r="G310">
        <v>156</v>
      </c>
      <c r="H310">
        <v>158</v>
      </c>
    </row>
    <row r="311" spans="1:8" x14ac:dyDescent="0.3">
      <c r="A311">
        <v>309</v>
      </c>
      <c r="B311">
        <v>310</v>
      </c>
      <c r="C311">
        <v>0.1515</v>
      </c>
      <c r="D311">
        <v>0.69</v>
      </c>
      <c r="E311">
        <v>0.1343</v>
      </c>
      <c r="F311">
        <v>0</v>
      </c>
      <c r="G311">
        <v>117</v>
      </c>
      <c r="H311">
        <v>117</v>
      </c>
    </row>
    <row r="312" spans="1:8" x14ac:dyDescent="0.3">
      <c r="A312">
        <v>310</v>
      </c>
      <c r="B312">
        <v>311</v>
      </c>
      <c r="C312">
        <v>0.18179999999999999</v>
      </c>
      <c r="D312">
        <v>0.55000000000000004</v>
      </c>
      <c r="E312">
        <v>0.19400000000000001</v>
      </c>
      <c r="F312">
        <v>4</v>
      </c>
      <c r="G312">
        <v>40</v>
      </c>
      <c r="H312">
        <v>44</v>
      </c>
    </row>
    <row r="313" spans="1:8" x14ac:dyDescent="0.3">
      <c r="A313">
        <v>311</v>
      </c>
      <c r="B313">
        <v>312</v>
      </c>
      <c r="C313">
        <v>0.16669999999999999</v>
      </c>
      <c r="D313">
        <v>0.51</v>
      </c>
      <c r="E313">
        <v>0.28360000000000002</v>
      </c>
      <c r="F313">
        <v>6</v>
      </c>
      <c r="G313">
        <v>47</v>
      </c>
      <c r="H313">
        <v>53</v>
      </c>
    </row>
    <row r="314" spans="1:8" x14ac:dyDescent="0.3">
      <c r="A314">
        <v>312</v>
      </c>
      <c r="B314">
        <v>313</v>
      </c>
      <c r="C314">
        <v>0.19700000000000001</v>
      </c>
      <c r="D314">
        <v>0.44</v>
      </c>
      <c r="E314">
        <v>0.25369999999999998</v>
      </c>
      <c r="F314">
        <v>2</v>
      </c>
      <c r="G314">
        <v>59</v>
      </c>
      <c r="H314">
        <v>61</v>
      </c>
    </row>
    <row r="315" spans="1:8" x14ac:dyDescent="0.3">
      <c r="A315">
        <v>313</v>
      </c>
      <c r="B315">
        <v>314</v>
      </c>
      <c r="C315">
        <v>0.19700000000000001</v>
      </c>
      <c r="D315">
        <v>0.37</v>
      </c>
      <c r="E315">
        <v>0.3881</v>
      </c>
      <c r="F315">
        <v>4</v>
      </c>
      <c r="G315">
        <v>73</v>
      </c>
      <c r="H315">
        <v>77</v>
      </c>
    </row>
    <row r="316" spans="1:8" x14ac:dyDescent="0.3">
      <c r="A316">
        <v>314</v>
      </c>
      <c r="B316">
        <v>315</v>
      </c>
      <c r="C316">
        <v>0.21210000000000001</v>
      </c>
      <c r="D316">
        <v>0.41</v>
      </c>
      <c r="E316">
        <v>0.28360000000000002</v>
      </c>
      <c r="F316">
        <v>5</v>
      </c>
      <c r="G316">
        <v>59</v>
      </c>
      <c r="H316">
        <v>64</v>
      </c>
    </row>
    <row r="317" spans="1:8" x14ac:dyDescent="0.3">
      <c r="A317">
        <v>315</v>
      </c>
      <c r="B317">
        <v>316</v>
      </c>
      <c r="C317">
        <v>0.2424</v>
      </c>
      <c r="D317">
        <v>0.38</v>
      </c>
      <c r="E317">
        <v>0.16420000000000001</v>
      </c>
      <c r="F317">
        <v>9</v>
      </c>
      <c r="G317">
        <v>59</v>
      </c>
      <c r="H317">
        <v>68</v>
      </c>
    </row>
    <row r="318" spans="1:8" x14ac:dyDescent="0.3">
      <c r="A318">
        <v>316</v>
      </c>
      <c r="B318">
        <v>317</v>
      </c>
      <c r="C318">
        <v>0.2424</v>
      </c>
      <c r="D318">
        <v>0.41</v>
      </c>
      <c r="E318">
        <v>0.1045</v>
      </c>
      <c r="F318">
        <v>3</v>
      </c>
      <c r="G318">
        <v>87</v>
      </c>
      <c r="H318">
        <v>90</v>
      </c>
    </row>
    <row r="319" spans="1:8" x14ac:dyDescent="0.3">
      <c r="A319">
        <v>317</v>
      </c>
      <c r="B319">
        <v>318</v>
      </c>
      <c r="C319">
        <v>0.2273</v>
      </c>
      <c r="D319">
        <v>0.41</v>
      </c>
      <c r="E319">
        <v>0.16420000000000001</v>
      </c>
      <c r="F319">
        <v>4</v>
      </c>
      <c r="G319">
        <v>155</v>
      </c>
      <c r="H319">
        <v>159</v>
      </c>
    </row>
    <row r="320" spans="1:8" x14ac:dyDescent="0.3">
      <c r="A320">
        <v>318</v>
      </c>
      <c r="B320">
        <v>319</v>
      </c>
      <c r="C320">
        <v>0.2576</v>
      </c>
      <c r="D320">
        <v>0.47</v>
      </c>
      <c r="E320">
        <v>0</v>
      </c>
      <c r="F320">
        <v>5</v>
      </c>
      <c r="G320">
        <v>134</v>
      </c>
      <c r="H320">
        <v>139</v>
      </c>
    </row>
    <row r="321" spans="1:8" x14ac:dyDescent="0.3">
      <c r="A321">
        <v>319</v>
      </c>
      <c r="B321">
        <v>320</v>
      </c>
      <c r="C321">
        <v>0.19700000000000001</v>
      </c>
      <c r="D321">
        <v>0.59</v>
      </c>
      <c r="E321">
        <v>8.9599999999999999E-2</v>
      </c>
      <c r="F321">
        <v>3</v>
      </c>
      <c r="G321">
        <v>89</v>
      </c>
      <c r="H321">
        <v>92</v>
      </c>
    </row>
    <row r="322" spans="1:8" x14ac:dyDescent="0.3">
      <c r="A322">
        <v>320</v>
      </c>
      <c r="B322">
        <v>321</v>
      </c>
      <c r="C322">
        <v>0.2424</v>
      </c>
      <c r="D322">
        <v>0.59</v>
      </c>
      <c r="E322">
        <v>0</v>
      </c>
      <c r="F322">
        <v>0</v>
      </c>
      <c r="G322">
        <v>68</v>
      </c>
      <c r="H322">
        <v>68</v>
      </c>
    </row>
    <row r="323" spans="1:8" x14ac:dyDescent="0.3">
      <c r="A323">
        <v>321</v>
      </c>
      <c r="B323">
        <v>322</v>
      </c>
      <c r="C323">
        <v>0.2273</v>
      </c>
      <c r="D323">
        <v>0.69</v>
      </c>
      <c r="E323">
        <v>0</v>
      </c>
      <c r="F323">
        <v>4</v>
      </c>
      <c r="G323">
        <v>48</v>
      </c>
      <c r="H323">
        <v>52</v>
      </c>
    </row>
    <row r="324" spans="1:8" x14ac:dyDescent="0.3">
      <c r="A324">
        <v>322</v>
      </c>
      <c r="B324">
        <v>323</v>
      </c>
      <c r="C324">
        <v>0.2273</v>
      </c>
      <c r="D324">
        <v>0.69</v>
      </c>
      <c r="E324">
        <v>0</v>
      </c>
      <c r="F324">
        <v>2</v>
      </c>
      <c r="G324">
        <v>34</v>
      </c>
      <c r="H324">
        <v>36</v>
      </c>
    </row>
    <row r="325" spans="1:8" x14ac:dyDescent="0.3">
      <c r="A325">
        <v>323</v>
      </c>
      <c r="B325">
        <v>324</v>
      </c>
      <c r="C325">
        <v>0.2424</v>
      </c>
      <c r="D325">
        <v>0.55000000000000004</v>
      </c>
      <c r="E325">
        <v>0</v>
      </c>
      <c r="F325">
        <v>1</v>
      </c>
      <c r="G325">
        <v>26</v>
      </c>
      <c r="H325">
        <v>27</v>
      </c>
    </row>
    <row r="326" spans="1:8" x14ac:dyDescent="0.3">
      <c r="A326">
        <v>324</v>
      </c>
      <c r="B326">
        <v>325</v>
      </c>
      <c r="C326">
        <v>0.2424</v>
      </c>
      <c r="D326">
        <v>0.55000000000000004</v>
      </c>
      <c r="E326">
        <v>0</v>
      </c>
      <c r="F326">
        <v>3</v>
      </c>
      <c r="G326">
        <v>25</v>
      </c>
      <c r="H326">
        <v>28</v>
      </c>
    </row>
    <row r="327" spans="1:8" x14ac:dyDescent="0.3">
      <c r="A327">
        <v>325</v>
      </c>
      <c r="B327">
        <v>326</v>
      </c>
      <c r="C327">
        <v>0.19700000000000001</v>
      </c>
      <c r="D327">
        <v>0.59</v>
      </c>
      <c r="E327">
        <v>8.9599999999999999E-2</v>
      </c>
      <c r="F327">
        <v>2</v>
      </c>
      <c r="G327">
        <v>18</v>
      </c>
      <c r="H327">
        <v>20</v>
      </c>
    </row>
    <row r="328" spans="1:8" x14ac:dyDescent="0.3">
      <c r="A328">
        <v>326</v>
      </c>
      <c r="B328">
        <v>327</v>
      </c>
      <c r="C328">
        <v>0.19700000000000001</v>
      </c>
      <c r="D328">
        <v>0.59</v>
      </c>
      <c r="E328">
        <v>8.9599999999999999E-2</v>
      </c>
      <c r="F328">
        <v>0</v>
      </c>
      <c r="G328">
        <v>12</v>
      </c>
      <c r="H328">
        <v>12</v>
      </c>
    </row>
    <row r="329" spans="1:8" x14ac:dyDescent="0.3">
      <c r="A329">
        <v>327</v>
      </c>
      <c r="B329">
        <v>328</v>
      </c>
      <c r="C329">
        <v>0.2273</v>
      </c>
      <c r="D329">
        <v>0.59</v>
      </c>
      <c r="E329">
        <v>0</v>
      </c>
      <c r="F329">
        <v>1</v>
      </c>
      <c r="G329">
        <v>7</v>
      </c>
      <c r="H329">
        <v>8</v>
      </c>
    </row>
    <row r="330" spans="1:8" x14ac:dyDescent="0.3">
      <c r="A330">
        <v>328</v>
      </c>
      <c r="B330">
        <v>329</v>
      </c>
      <c r="C330">
        <v>0.2273</v>
      </c>
      <c r="D330">
        <v>0.59</v>
      </c>
      <c r="E330">
        <v>0</v>
      </c>
      <c r="F330">
        <v>0</v>
      </c>
      <c r="G330">
        <v>5</v>
      </c>
      <c r="H330">
        <v>5</v>
      </c>
    </row>
    <row r="331" spans="1:8" x14ac:dyDescent="0.3">
      <c r="A331">
        <v>329</v>
      </c>
      <c r="B331">
        <v>330</v>
      </c>
      <c r="C331">
        <v>0.2273</v>
      </c>
      <c r="D331">
        <v>0.59</v>
      </c>
      <c r="E331">
        <v>0</v>
      </c>
      <c r="F331">
        <v>0</v>
      </c>
      <c r="G331">
        <v>1</v>
      </c>
      <c r="H331">
        <v>1</v>
      </c>
    </row>
    <row r="332" spans="1:8" x14ac:dyDescent="0.3">
      <c r="A332">
        <v>330</v>
      </c>
      <c r="B332">
        <v>331</v>
      </c>
      <c r="C332">
        <v>0.16669999999999999</v>
      </c>
      <c r="D332">
        <v>0.63</v>
      </c>
      <c r="E332">
        <v>0.1045</v>
      </c>
      <c r="F332">
        <v>1</v>
      </c>
      <c r="G332">
        <v>2</v>
      </c>
      <c r="H332">
        <v>3</v>
      </c>
    </row>
    <row r="333" spans="1:8" x14ac:dyDescent="0.3">
      <c r="A333">
        <v>331</v>
      </c>
      <c r="B333">
        <v>332</v>
      </c>
      <c r="C333">
        <v>0.21210000000000001</v>
      </c>
      <c r="D333">
        <v>0.63</v>
      </c>
      <c r="E333">
        <v>0</v>
      </c>
      <c r="F333">
        <v>1</v>
      </c>
      <c r="G333">
        <v>9</v>
      </c>
      <c r="H333">
        <v>10</v>
      </c>
    </row>
    <row r="334" spans="1:8" x14ac:dyDescent="0.3">
      <c r="A334">
        <v>332</v>
      </c>
      <c r="B334">
        <v>333</v>
      </c>
      <c r="C334">
        <v>0.1515</v>
      </c>
      <c r="D334">
        <v>0.63</v>
      </c>
      <c r="E334">
        <v>0.1343</v>
      </c>
      <c r="F334">
        <v>1</v>
      </c>
      <c r="G334">
        <v>22</v>
      </c>
      <c r="H334">
        <v>23</v>
      </c>
    </row>
    <row r="335" spans="1:8" x14ac:dyDescent="0.3">
      <c r="A335">
        <v>333</v>
      </c>
      <c r="B335">
        <v>334</v>
      </c>
      <c r="C335">
        <v>0.18179999999999999</v>
      </c>
      <c r="D335">
        <v>0.64</v>
      </c>
      <c r="E335">
        <v>0.1343</v>
      </c>
      <c r="F335">
        <v>2</v>
      </c>
      <c r="G335">
        <v>31</v>
      </c>
      <c r="H335">
        <v>33</v>
      </c>
    </row>
    <row r="336" spans="1:8" x14ac:dyDescent="0.3">
      <c r="A336">
        <v>334</v>
      </c>
      <c r="B336">
        <v>335</v>
      </c>
      <c r="C336">
        <v>0.19700000000000001</v>
      </c>
      <c r="D336">
        <v>0.59</v>
      </c>
      <c r="E336">
        <v>0.16420000000000001</v>
      </c>
      <c r="F336">
        <v>2</v>
      </c>
      <c r="G336">
        <v>57</v>
      </c>
      <c r="H336">
        <v>59</v>
      </c>
    </row>
    <row r="337" spans="1:8" x14ac:dyDescent="0.3">
      <c r="A337">
        <v>335</v>
      </c>
      <c r="B337">
        <v>336</v>
      </c>
      <c r="C337">
        <v>0.19700000000000001</v>
      </c>
      <c r="D337">
        <v>0.55000000000000004</v>
      </c>
      <c r="E337">
        <v>0.22389999999999999</v>
      </c>
      <c r="F337">
        <v>18</v>
      </c>
      <c r="G337">
        <v>54</v>
      </c>
      <c r="H337">
        <v>72</v>
      </c>
    </row>
    <row r="338" spans="1:8" x14ac:dyDescent="0.3">
      <c r="A338">
        <v>336</v>
      </c>
      <c r="B338">
        <v>337</v>
      </c>
      <c r="C338">
        <v>0.2273</v>
      </c>
      <c r="D338">
        <v>0.48</v>
      </c>
      <c r="E338">
        <v>0.22389999999999999</v>
      </c>
      <c r="F338">
        <v>15</v>
      </c>
      <c r="G338">
        <v>74</v>
      </c>
      <c r="H338">
        <v>89</v>
      </c>
    </row>
    <row r="339" spans="1:8" x14ac:dyDescent="0.3">
      <c r="A339">
        <v>337</v>
      </c>
      <c r="B339">
        <v>338</v>
      </c>
      <c r="C339">
        <v>0.2576</v>
      </c>
      <c r="D339">
        <v>0.38</v>
      </c>
      <c r="E339">
        <v>0.29849999999999999</v>
      </c>
      <c r="F339">
        <v>21</v>
      </c>
      <c r="G339">
        <v>80</v>
      </c>
      <c r="H339">
        <v>101</v>
      </c>
    </row>
    <row r="340" spans="1:8" x14ac:dyDescent="0.3">
      <c r="A340">
        <v>338</v>
      </c>
      <c r="B340">
        <v>339</v>
      </c>
      <c r="C340">
        <v>0.28789999999999999</v>
      </c>
      <c r="D340">
        <v>0.39</v>
      </c>
      <c r="E340">
        <v>0.28360000000000002</v>
      </c>
      <c r="F340">
        <v>26</v>
      </c>
      <c r="G340">
        <v>92</v>
      </c>
      <c r="H340">
        <v>118</v>
      </c>
    </row>
    <row r="341" spans="1:8" x14ac:dyDescent="0.3">
      <c r="A341">
        <v>339</v>
      </c>
      <c r="B341">
        <v>340</v>
      </c>
      <c r="C341">
        <v>0.31819999999999998</v>
      </c>
      <c r="D341">
        <v>0.36</v>
      </c>
      <c r="E341">
        <v>0.19400000000000001</v>
      </c>
      <c r="F341">
        <v>21</v>
      </c>
      <c r="G341">
        <v>108</v>
      </c>
      <c r="H341">
        <v>129</v>
      </c>
    </row>
    <row r="342" spans="1:8" x14ac:dyDescent="0.3">
      <c r="A342">
        <v>340</v>
      </c>
      <c r="B342">
        <v>341</v>
      </c>
      <c r="C342">
        <v>0.33329999999999999</v>
      </c>
      <c r="D342">
        <v>0.34</v>
      </c>
      <c r="E342">
        <v>0.19400000000000001</v>
      </c>
      <c r="F342">
        <v>33</v>
      </c>
      <c r="G342">
        <v>95</v>
      </c>
      <c r="H342">
        <v>128</v>
      </c>
    </row>
    <row r="343" spans="1:8" x14ac:dyDescent="0.3">
      <c r="A343">
        <v>341</v>
      </c>
      <c r="B343">
        <v>342</v>
      </c>
      <c r="C343">
        <v>0.30299999999999999</v>
      </c>
      <c r="D343">
        <v>0.36</v>
      </c>
      <c r="E343">
        <v>0.28360000000000002</v>
      </c>
      <c r="F343">
        <v>29</v>
      </c>
      <c r="G343">
        <v>54</v>
      </c>
      <c r="H343">
        <v>83</v>
      </c>
    </row>
    <row r="344" spans="1:8" x14ac:dyDescent="0.3">
      <c r="A344">
        <v>342</v>
      </c>
      <c r="B344">
        <v>343</v>
      </c>
      <c r="C344">
        <v>0.28789999999999999</v>
      </c>
      <c r="D344">
        <v>0.45</v>
      </c>
      <c r="E344">
        <v>0.25369999999999998</v>
      </c>
      <c r="F344">
        <v>15</v>
      </c>
      <c r="G344">
        <v>69</v>
      </c>
      <c r="H344">
        <v>84</v>
      </c>
    </row>
    <row r="345" spans="1:8" x14ac:dyDescent="0.3">
      <c r="A345">
        <v>343</v>
      </c>
      <c r="B345">
        <v>344</v>
      </c>
      <c r="C345">
        <v>0.30299999999999999</v>
      </c>
      <c r="D345">
        <v>0.39</v>
      </c>
      <c r="E345">
        <v>0.25369999999999998</v>
      </c>
      <c r="F345">
        <v>14</v>
      </c>
      <c r="G345">
        <v>60</v>
      </c>
      <c r="H345">
        <v>74</v>
      </c>
    </row>
    <row r="346" spans="1:8" x14ac:dyDescent="0.3">
      <c r="A346">
        <v>344</v>
      </c>
      <c r="B346">
        <v>345</v>
      </c>
      <c r="C346">
        <v>0.30299999999999999</v>
      </c>
      <c r="D346">
        <v>0.39</v>
      </c>
      <c r="E346">
        <v>0.25369999999999998</v>
      </c>
      <c r="F346">
        <v>6</v>
      </c>
      <c r="G346">
        <v>35</v>
      </c>
      <c r="H346">
        <v>41</v>
      </c>
    </row>
    <row r="347" spans="1:8" x14ac:dyDescent="0.3">
      <c r="A347">
        <v>345</v>
      </c>
      <c r="B347">
        <v>346</v>
      </c>
      <c r="C347">
        <v>0.30299999999999999</v>
      </c>
      <c r="D347">
        <v>0.39</v>
      </c>
      <c r="E347">
        <v>0.22389999999999999</v>
      </c>
      <c r="F347">
        <v>6</v>
      </c>
      <c r="G347">
        <v>51</v>
      </c>
      <c r="H347">
        <v>57</v>
      </c>
    </row>
    <row r="348" spans="1:8" x14ac:dyDescent="0.3">
      <c r="A348">
        <v>346</v>
      </c>
      <c r="B348">
        <v>347</v>
      </c>
      <c r="C348">
        <v>0.31819999999999998</v>
      </c>
      <c r="D348">
        <v>0.42</v>
      </c>
      <c r="E348">
        <v>0.1045</v>
      </c>
      <c r="F348">
        <v>0</v>
      </c>
      <c r="G348">
        <v>26</v>
      </c>
      <c r="H348">
        <v>26</v>
      </c>
    </row>
    <row r="349" spans="1:8" x14ac:dyDescent="0.3">
      <c r="A349">
        <v>347</v>
      </c>
      <c r="B349">
        <v>348</v>
      </c>
      <c r="C349">
        <v>0.28789999999999999</v>
      </c>
      <c r="D349">
        <v>0.45</v>
      </c>
      <c r="E349">
        <v>0.28360000000000002</v>
      </c>
      <c r="F349">
        <v>5</v>
      </c>
      <c r="G349">
        <v>39</v>
      </c>
      <c r="H349">
        <v>44</v>
      </c>
    </row>
    <row r="350" spans="1:8" x14ac:dyDescent="0.3">
      <c r="A350">
        <v>348</v>
      </c>
      <c r="B350">
        <v>349</v>
      </c>
      <c r="C350">
        <v>0.30299999999999999</v>
      </c>
      <c r="D350">
        <v>0.56000000000000005</v>
      </c>
      <c r="E350">
        <v>0</v>
      </c>
      <c r="F350">
        <v>6</v>
      </c>
      <c r="G350">
        <v>33</v>
      </c>
      <c r="H350">
        <v>39</v>
      </c>
    </row>
    <row r="351" spans="1:8" x14ac:dyDescent="0.3">
      <c r="A351">
        <v>349</v>
      </c>
      <c r="B351">
        <v>350</v>
      </c>
      <c r="C351">
        <v>0.2727</v>
      </c>
      <c r="D351">
        <v>0.56000000000000005</v>
      </c>
      <c r="E351">
        <v>0.1343</v>
      </c>
      <c r="F351">
        <v>4</v>
      </c>
      <c r="G351">
        <v>19</v>
      </c>
      <c r="H351">
        <v>23</v>
      </c>
    </row>
    <row r="352" spans="1:8" x14ac:dyDescent="0.3">
      <c r="A352">
        <v>350</v>
      </c>
      <c r="B352">
        <v>351</v>
      </c>
      <c r="C352">
        <v>0.28789999999999999</v>
      </c>
      <c r="D352">
        <v>0.56000000000000005</v>
      </c>
      <c r="E352">
        <v>8.9599999999999999E-2</v>
      </c>
      <c r="F352">
        <v>3</v>
      </c>
      <c r="G352">
        <v>13</v>
      </c>
      <c r="H352">
        <v>16</v>
      </c>
    </row>
    <row r="353" spans="1:8" x14ac:dyDescent="0.3">
      <c r="A353">
        <v>351</v>
      </c>
      <c r="B353">
        <v>352</v>
      </c>
      <c r="C353">
        <v>0.2727</v>
      </c>
      <c r="D353">
        <v>0.69</v>
      </c>
      <c r="E353">
        <v>0</v>
      </c>
      <c r="F353">
        <v>9</v>
      </c>
      <c r="G353">
        <v>6</v>
      </c>
      <c r="H353">
        <v>15</v>
      </c>
    </row>
    <row r="354" spans="1:8" x14ac:dyDescent="0.3">
      <c r="A354">
        <v>352</v>
      </c>
      <c r="B354">
        <v>353</v>
      </c>
      <c r="C354">
        <v>0.2576</v>
      </c>
      <c r="D354">
        <v>0.56000000000000005</v>
      </c>
      <c r="E354">
        <v>0.16420000000000001</v>
      </c>
      <c r="F354">
        <v>0</v>
      </c>
      <c r="G354">
        <v>1</v>
      </c>
      <c r="H354">
        <v>1</v>
      </c>
    </row>
    <row r="355" spans="1:8" x14ac:dyDescent="0.3">
      <c r="A355">
        <v>353</v>
      </c>
      <c r="B355">
        <v>354</v>
      </c>
      <c r="C355">
        <v>0.2576</v>
      </c>
      <c r="D355">
        <v>0.56000000000000005</v>
      </c>
      <c r="E355">
        <v>0.16420000000000001</v>
      </c>
      <c r="F355">
        <v>1</v>
      </c>
      <c r="G355">
        <v>1</v>
      </c>
      <c r="H355">
        <v>2</v>
      </c>
    </row>
    <row r="356" spans="1:8" x14ac:dyDescent="0.3">
      <c r="A356">
        <v>354</v>
      </c>
      <c r="B356">
        <v>355</v>
      </c>
      <c r="C356">
        <v>0.2576</v>
      </c>
      <c r="D356">
        <v>0.56000000000000005</v>
      </c>
      <c r="E356">
        <v>0.16420000000000001</v>
      </c>
      <c r="F356">
        <v>0</v>
      </c>
      <c r="G356">
        <v>1</v>
      </c>
      <c r="H356">
        <v>1</v>
      </c>
    </row>
    <row r="357" spans="1:8" x14ac:dyDescent="0.3">
      <c r="A357">
        <v>355</v>
      </c>
      <c r="B357">
        <v>356</v>
      </c>
      <c r="C357">
        <v>0.21210000000000001</v>
      </c>
      <c r="D357">
        <v>0.56000000000000005</v>
      </c>
      <c r="E357">
        <v>0.29849999999999999</v>
      </c>
      <c r="F357">
        <v>0</v>
      </c>
      <c r="G357">
        <v>3</v>
      </c>
      <c r="H357">
        <v>3</v>
      </c>
    </row>
    <row r="358" spans="1:8" x14ac:dyDescent="0.3">
      <c r="A358">
        <v>356</v>
      </c>
      <c r="B358">
        <v>357</v>
      </c>
      <c r="C358">
        <v>0.21210000000000001</v>
      </c>
      <c r="D358">
        <v>0.55000000000000004</v>
      </c>
      <c r="E358">
        <v>0.28360000000000002</v>
      </c>
      <c r="F358">
        <v>0</v>
      </c>
      <c r="G358">
        <v>18</v>
      </c>
      <c r="H358">
        <v>18</v>
      </c>
    </row>
    <row r="359" spans="1:8" x14ac:dyDescent="0.3">
      <c r="A359">
        <v>357</v>
      </c>
      <c r="B359">
        <v>358</v>
      </c>
      <c r="C359">
        <v>0.21210000000000001</v>
      </c>
      <c r="D359">
        <v>0.51</v>
      </c>
      <c r="E359">
        <v>0.25369999999999998</v>
      </c>
      <c r="F359">
        <v>3</v>
      </c>
      <c r="G359">
        <v>29</v>
      </c>
      <c r="H359">
        <v>32</v>
      </c>
    </row>
    <row r="360" spans="1:8" x14ac:dyDescent="0.3">
      <c r="A360">
        <v>358</v>
      </c>
      <c r="B360">
        <v>359</v>
      </c>
      <c r="C360">
        <v>0.21210000000000001</v>
      </c>
      <c r="D360">
        <v>0.51</v>
      </c>
      <c r="E360">
        <v>0.28360000000000002</v>
      </c>
      <c r="F360">
        <v>8</v>
      </c>
      <c r="G360">
        <v>71</v>
      </c>
      <c r="H360">
        <v>79</v>
      </c>
    </row>
    <row r="361" spans="1:8" x14ac:dyDescent="0.3">
      <c r="A361">
        <v>359</v>
      </c>
      <c r="B361">
        <v>360</v>
      </c>
      <c r="C361">
        <v>0.2273</v>
      </c>
      <c r="D361">
        <v>0.44</v>
      </c>
      <c r="E361">
        <v>0.25369999999999998</v>
      </c>
      <c r="F361">
        <v>23</v>
      </c>
      <c r="G361">
        <v>70</v>
      </c>
      <c r="H361">
        <v>93</v>
      </c>
    </row>
    <row r="362" spans="1:8" x14ac:dyDescent="0.3">
      <c r="A362">
        <v>360</v>
      </c>
      <c r="B362">
        <v>361</v>
      </c>
      <c r="C362">
        <v>0.21210000000000001</v>
      </c>
      <c r="D362">
        <v>0.41</v>
      </c>
      <c r="E362">
        <v>0.28360000000000002</v>
      </c>
      <c r="F362">
        <v>29</v>
      </c>
      <c r="G362">
        <v>75</v>
      </c>
      <c r="H362">
        <v>104</v>
      </c>
    </row>
    <row r="363" spans="1:8" x14ac:dyDescent="0.3">
      <c r="A363">
        <v>361</v>
      </c>
      <c r="B363">
        <v>362</v>
      </c>
      <c r="C363">
        <v>0.2273</v>
      </c>
      <c r="D363">
        <v>0.35</v>
      </c>
      <c r="E363">
        <v>0.29849999999999999</v>
      </c>
      <c r="F363">
        <v>23</v>
      </c>
      <c r="G363">
        <v>95</v>
      </c>
      <c r="H363">
        <v>118</v>
      </c>
    </row>
    <row r="364" spans="1:8" x14ac:dyDescent="0.3">
      <c r="A364">
        <v>362</v>
      </c>
      <c r="B364">
        <v>363</v>
      </c>
      <c r="C364">
        <v>0.2727</v>
      </c>
      <c r="D364">
        <v>0.36</v>
      </c>
      <c r="E364">
        <v>0.25369999999999998</v>
      </c>
      <c r="F364">
        <v>22</v>
      </c>
      <c r="G364">
        <v>69</v>
      </c>
      <c r="H364">
        <v>91</v>
      </c>
    </row>
    <row r="365" spans="1:8" x14ac:dyDescent="0.3">
      <c r="A365">
        <v>363</v>
      </c>
      <c r="B365">
        <v>364</v>
      </c>
      <c r="C365">
        <v>0.2424</v>
      </c>
      <c r="D365">
        <v>0.38</v>
      </c>
      <c r="E365">
        <v>0.25369999999999998</v>
      </c>
      <c r="F365">
        <v>35</v>
      </c>
      <c r="G365">
        <v>78</v>
      </c>
      <c r="H365">
        <v>113</v>
      </c>
    </row>
    <row r="366" spans="1:8" x14ac:dyDescent="0.3">
      <c r="A366">
        <v>364</v>
      </c>
      <c r="B366">
        <v>365</v>
      </c>
      <c r="C366">
        <v>0.2273</v>
      </c>
      <c r="D366">
        <v>0.38</v>
      </c>
      <c r="E366">
        <v>0.22389999999999999</v>
      </c>
      <c r="F366">
        <v>22</v>
      </c>
      <c r="G366">
        <v>77</v>
      </c>
      <c r="H366">
        <v>99</v>
      </c>
    </row>
    <row r="367" spans="1:8" x14ac:dyDescent="0.3">
      <c r="A367">
        <v>365</v>
      </c>
      <c r="B367">
        <v>366</v>
      </c>
      <c r="C367">
        <v>0.21210000000000001</v>
      </c>
      <c r="D367">
        <v>0.37</v>
      </c>
      <c r="E367">
        <v>0.25369999999999998</v>
      </c>
      <c r="F367">
        <v>23</v>
      </c>
      <c r="G367">
        <v>82</v>
      </c>
      <c r="H367">
        <v>105</v>
      </c>
    </row>
    <row r="368" spans="1:8" x14ac:dyDescent="0.3">
      <c r="A368">
        <v>366</v>
      </c>
      <c r="B368">
        <v>367</v>
      </c>
      <c r="C368">
        <v>0.21210000000000001</v>
      </c>
      <c r="D368">
        <v>0.4</v>
      </c>
      <c r="E368">
        <v>0.16420000000000001</v>
      </c>
      <c r="F368">
        <v>11</v>
      </c>
      <c r="G368">
        <v>56</v>
      </c>
      <c r="H368">
        <v>67</v>
      </c>
    </row>
    <row r="369" spans="1:8" x14ac:dyDescent="0.3">
      <c r="A369">
        <v>367</v>
      </c>
      <c r="B369">
        <v>368</v>
      </c>
      <c r="C369">
        <v>0.19700000000000001</v>
      </c>
      <c r="D369">
        <v>0.47</v>
      </c>
      <c r="E369">
        <v>0.1343</v>
      </c>
      <c r="F369">
        <v>14</v>
      </c>
      <c r="G369">
        <v>47</v>
      </c>
      <c r="H369">
        <v>61</v>
      </c>
    </row>
    <row r="370" spans="1:8" x14ac:dyDescent="0.3">
      <c r="A370">
        <v>368</v>
      </c>
      <c r="B370">
        <v>369</v>
      </c>
      <c r="C370">
        <v>0.19700000000000001</v>
      </c>
      <c r="D370">
        <v>0.47</v>
      </c>
      <c r="E370">
        <v>0.16420000000000001</v>
      </c>
      <c r="F370">
        <v>7</v>
      </c>
      <c r="G370">
        <v>50</v>
      </c>
      <c r="H370">
        <v>57</v>
      </c>
    </row>
    <row r="371" spans="1:8" x14ac:dyDescent="0.3">
      <c r="A371">
        <v>369</v>
      </c>
      <c r="B371">
        <v>370</v>
      </c>
      <c r="C371">
        <v>0.19700000000000001</v>
      </c>
      <c r="D371">
        <v>0.51</v>
      </c>
      <c r="E371">
        <v>0.16420000000000001</v>
      </c>
      <c r="F371">
        <v>6</v>
      </c>
      <c r="G371">
        <v>22</v>
      </c>
      <c r="H371">
        <v>28</v>
      </c>
    </row>
    <row r="372" spans="1:8" x14ac:dyDescent="0.3">
      <c r="A372">
        <v>370</v>
      </c>
      <c r="B372">
        <v>371</v>
      </c>
      <c r="C372">
        <v>0.21210000000000001</v>
      </c>
      <c r="D372">
        <v>0.49</v>
      </c>
      <c r="E372">
        <v>0.1343</v>
      </c>
      <c r="F372">
        <v>2</v>
      </c>
      <c r="G372">
        <v>19</v>
      </c>
      <c r="H372">
        <v>21</v>
      </c>
    </row>
    <row r="373" spans="1:8" x14ac:dyDescent="0.3">
      <c r="A373">
        <v>371</v>
      </c>
      <c r="B373">
        <v>372</v>
      </c>
      <c r="C373">
        <v>0.2273</v>
      </c>
      <c r="D373">
        <v>0.4</v>
      </c>
      <c r="E373">
        <v>0.1045</v>
      </c>
      <c r="F373">
        <v>0</v>
      </c>
      <c r="G373">
        <v>18</v>
      </c>
      <c r="H373">
        <v>18</v>
      </c>
    </row>
    <row r="374" spans="1:8" x14ac:dyDescent="0.3">
      <c r="A374">
        <v>372</v>
      </c>
      <c r="B374">
        <v>373</v>
      </c>
      <c r="C374">
        <v>0.19700000000000001</v>
      </c>
      <c r="D374">
        <v>0.47</v>
      </c>
      <c r="E374">
        <v>0.22389999999999999</v>
      </c>
      <c r="F374">
        <v>1</v>
      </c>
      <c r="G374">
        <v>16</v>
      </c>
      <c r="H374">
        <v>17</v>
      </c>
    </row>
    <row r="375" spans="1:8" x14ac:dyDescent="0.3">
      <c r="A375">
        <v>373</v>
      </c>
      <c r="B375">
        <v>374</v>
      </c>
      <c r="C375">
        <v>0.19700000000000001</v>
      </c>
      <c r="D375">
        <v>0.44</v>
      </c>
      <c r="E375">
        <v>0.19400000000000001</v>
      </c>
      <c r="F375">
        <v>1</v>
      </c>
      <c r="G375">
        <v>15</v>
      </c>
      <c r="H375">
        <v>16</v>
      </c>
    </row>
    <row r="376" spans="1:8" x14ac:dyDescent="0.3">
      <c r="A376">
        <v>374</v>
      </c>
      <c r="B376">
        <v>375</v>
      </c>
      <c r="C376">
        <v>0.16669999999999999</v>
      </c>
      <c r="D376">
        <v>0.43</v>
      </c>
      <c r="E376">
        <v>0.25369999999999998</v>
      </c>
      <c r="F376">
        <v>0</v>
      </c>
      <c r="G376">
        <v>8</v>
      </c>
      <c r="H376">
        <v>8</v>
      </c>
    </row>
    <row r="377" spans="1:8" x14ac:dyDescent="0.3">
      <c r="A377">
        <v>375</v>
      </c>
      <c r="B377">
        <v>376</v>
      </c>
      <c r="C377">
        <v>0.18179999999999999</v>
      </c>
      <c r="D377">
        <v>0.43</v>
      </c>
      <c r="E377">
        <v>0.19400000000000001</v>
      </c>
      <c r="F377">
        <v>0</v>
      </c>
      <c r="G377">
        <v>2</v>
      </c>
      <c r="H377">
        <v>2</v>
      </c>
    </row>
    <row r="378" spans="1:8" x14ac:dyDescent="0.3">
      <c r="A378">
        <v>376</v>
      </c>
      <c r="B378">
        <v>377</v>
      </c>
      <c r="C378">
        <v>0.19700000000000001</v>
      </c>
      <c r="D378">
        <v>0.43</v>
      </c>
      <c r="E378">
        <v>0.1343</v>
      </c>
      <c r="F378">
        <v>1</v>
      </c>
      <c r="G378">
        <v>2</v>
      </c>
      <c r="H378">
        <v>3</v>
      </c>
    </row>
    <row r="379" spans="1:8" x14ac:dyDescent="0.3">
      <c r="A379">
        <v>377</v>
      </c>
      <c r="B379">
        <v>378</v>
      </c>
      <c r="C379">
        <v>0.19700000000000001</v>
      </c>
      <c r="D379">
        <v>0.43</v>
      </c>
      <c r="E379">
        <v>0.16420000000000001</v>
      </c>
      <c r="F379">
        <v>0</v>
      </c>
      <c r="G379">
        <v>1</v>
      </c>
      <c r="H379">
        <v>1</v>
      </c>
    </row>
    <row r="380" spans="1:8" x14ac:dyDescent="0.3">
      <c r="A380">
        <v>378</v>
      </c>
      <c r="B380">
        <v>379</v>
      </c>
      <c r="C380">
        <v>0.18179999999999999</v>
      </c>
      <c r="D380">
        <v>0.43</v>
      </c>
      <c r="E380">
        <v>0.19400000000000001</v>
      </c>
      <c r="F380">
        <v>0</v>
      </c>
      <c r="G380">
        <v>5</v>
      </c>
      <c r="H380">
        <v>5</v>
      </c>
    </row>
    <row r="381" spans="1:8" x14ac:dyDescent="0.3">
      <c r="A381">
        <v>379</v>
      </c>
      <c r="B381">
        <v>380</v>
      </c>
      <c r="C381">
        <v>0.18179999999999999</v>
      </c>
      <c r="D381">
        <v>0.5</v>
      </c>
      <c r="E381">
        <v>0.1343</v>
      </c>
      <c r="F381">
        <v>4</v>
      </c>
      <c r="G381">
        <v>9</v>
      </c>
      <c r="H381">
        <v>13</v>
      </c>
    </row>
    <row r="382" spans="1:8" x14ac:dyDescent="0.3">
      <c r="A382">
        <v>380</v>
      </c>
      <c r="B382">
        <v>381</v>
      </c>
      <c r="C382">
        <v>0.1515</v>
      </c>
      <c r="D382">
        <v>0.47</v>
      </c>
      <c r="E382">
        <v>0.22389999999999999</v>
      </c>
      <c r="F382">
        <v>3</v>
      </c>
      <c r="G382">
        <v>30</v>
      </c>
      <c r="H382">
        <v>33</v>
      </c>
    </row>
    <row r="383" spans="1:8" x14ac:dyDescent="0.3">
      <c r="A383">
        <v>381</v>
      </c>
      <c r="B383">
        <v>382</v>
      </c>
      <c r="C383">
        <v>0.1515</v>
      </c>
      <c r="D383">
        <v>0.47</v>
      </c>
      <c r="E383">
        <v>0.22389999999999999</v>
      </c>
      <c r="F383">
        <v>8</v>
      </c>
      <c r="G383">
        <v>39</v>
      </c>
      <c r="H383">
        <v>47</v>
      </c>
    </row>
    <row r="384" spans="1:8" x14ac:dyDescent="0.3">
      <c r="A384">
        <v>382</v>
      </c>
      <c r="B384">
        <v>383</v>
      </c>
      <c r="C384">
        <v>0.1515</v>
      </c>
      <c r="D384">
        <v>0.5</v>
      </c>
      <c r="E384">
        <v>0.25369999999999998</v>
      </c>
      <c r="F384">
        <v>7</v>
      </c>
      <c r="G384">
        <v>50</v>
      </c>
      <c r="H384">
        <v>57</v>
      </c>
    </row>
    <row r="385" spans="1:8" x14ac:dyDescent="0.3">
      <c r="A385">
        <v>383</v>
      </c>
      <c r="B385">
        <v>384</v>
      </c>
      <c r="C385">
        <v>0.1515</v>
      </c>
      <c r="D385">
        <v>0.55000000000000004</v>
      </c>
      <c r="E385">
        <v>0.19400000000000001</v>
      </c>
      <c r="F385">
        <v>9</v>
      </c>
      <c r="G385">
        <v>55</v>
      </c>
      <c r="H385">
        <v>64</v>
      </c>
    </row>
    <row r="386" spans="1:8" x14ac:dyDescent="0.3">
      <c r="A386">
        <v>384</v>
      </c>
      <c r="B386">
        <v>385</v>
      </c>
      <c r="C386">
        <v>0.19700000000000001</v>
      </c>
      <c r="D386">
        <v>0.47</v>
      </c>
      <c r="E386">
        <v>0.1343</v>
      </c>
      <c r="F386">
        <v>10</v>
      </c>
      <c r="G386">
        <v>70</v>
      </c>
      <c r="H386">
        <v>80</v>
      </c>
    </row>
    <row r="387" spans="1:8" x14ac:dyDescent="0.3">
      <c r="A387">
        <v>385</v>
      </c>
      <c r="B387">
        <v>386</v>
      </c>
      <c r="C387">
        <v>0.19700000000000001</v>
      </c>
      <c r="D387">
        <v>0.47</v>
      </c>
      <c r="E387">
        <v>0.1343</v>
      </c>
      <c r="F387">
        <v>13</v>
      </c>
      <c r="G387">
        <v>80</v>
      </c>
      <c r="H387">
        <v>93</v>
      </c>
    </row>
    <row r="388" spans="1:8" x14ac:dyDescent="0.3">
      <c r="A388">
        <v>386</v>
      </c>
      <c r="B388">
        <v>387</v>
      </c>
      <c r="C388">
        <v>0.21210000000000001</v>
      </c>
      <c r="D388">
        <v>0.43</v>
      </c>
      <c r="E388">
        <v>0.1045</v>
      </c>
      <c r="F388">
        <v>12</v>
      </c>
      <c r="G388">
        <v>74</v>
      </c>
      <c r="H388">
        <v>86</v>
      </c>
    </row>
    <row r="389" spans="1:8" x14ac:dyDescent="0.3">
      <c r="A389">
        <v>387</v>
      </c>
      <c r="B389">
        <v>388</v>
      </c>
      <c r="C389">
        <v>0.21210000000000001</v>
      </c>
      <c r="D389">
        <v>0.47</v>
      </c>
      <c r="E389">
        <v>0.16420000000000001</v>
      </c>
      <c r="F389">
        <v>21</v>
      </c>
      <c r="G389">
        <v>72</v>
      </c>
      <c r="H389">
        <v>93</v>
      </c>
    </row>
    <row r="390" spans="1:8" x14ac:dyDescent="0.3">
      <c r="A390">
        <v>388</v>
      </c>
      <c r="B390">
        <v>389</v>
      </c>
      <c r="C390">
        <v>0.21210000000000001</v>
      </c>
      <c r="D390">
        <v>0.47</v>
      </c>
      <c r="E390">
        <v>0.16420000000000001</v>
      </c>
      <c r="F390">
        <v>6</v>
      </c>
      <c r="G390">
        <v>76</v>
      </c>
      <c r="H390">
        <v>82</v>
      </c>
    </row>
    <row r="391" spans="1:8" x14ac:dyDescent="0.3">
      <c r="A391">
        <v>389</v>
      </c>
      <c r="B391">
        <v>390</v>
      </c>
      <c r="C391">
        <v>0.19700000000000001</v>
      </c>
      <c r="D391">
        <v>0.51</v>
      </c>
      <c r="E391">
        <v>0.19400000000000001</v>
      </c>
      <c r="F391">
        <v>4</v>
      </c>
      <c r="G391">
        <v>67</v>
      </c>
      <c r="H391">
        <v>71</v>
      </c>
    </row>
    <row r="392" spans="1:8" x14ac:dyDescent="0.3">
      <c r="A392">
        <v>390</v>
      </c>
      <c r="B392">
        <v>391</v>
      </c>
      <c r="C392">
        <v>0.16669999999999999</v>
      </c>
      <c r="D392">
        <v>0.55000000000000004</v>
      </c>
      <c r="E392">
        <v>0.25369999999999998</v>
      </c>
      <c r="F392">
        <v>7</v>
      </c>
      <c r="G392">
        <v>85</v>
      </c>
      <c r="H392">
        <v>92</v>
      </c>
    </row>
    <row r="393" spans="1:8" x14ac:dyDescent="0.3">
      <c r="A393">
        <v>391</v>
      </c>
      <c r="B393">
        <v>392</v>
      </c>
      <c r="C393">
        <v>0.18179999999999999</v>
      </c>
      <c r="D393">
        <v>0.59</v>
      </c>
      <c r="E393">
        <v>0.19400000000000001</v>
      </c>
      <c r="F393">
        <v>2</v>
      </c>
      <c r="G393">
        <v>58</v>
      </c>
      <c r="H393">
        <v>60</v>
      </c>
    </row>
    <row r="394" spans="1:8" x14ac:dyDescent="0.3">
      <c r="A394">
        <v>392</v>
      </c>
      <c r="B394">
        <v>393</v>
      </c>
      <c r="C394">
        <v>0.1515</v>
      </c>
      <c r="D394">
        <v>0.8</v>
      </c>
      <c r="E394">
        <v>0.19400000000000001</v>
      </c>
      <c r="F394">
        <v>4</v>
      </c>
      <c r="G394">
        <v>29</v>
      </c>
      <c r="H394">
        <v>33</v>
      </c>
    </row>
    <row r="395" spans="1:8" x14ac:dyDescent="0.3">
      <c r="A395">
        <v>393</v>
      </c>
      <c r="B395">
        <v>394</v>
      </c>
      <c r="C395">
        <v>0.1515</v>
      </c>
      <c r="D395">
        <v>0.8</v>
      </c>
      <c r="E395">
        <v>0.19400000000000001</v>
      </c>
      <c r="F395">
        <v>3</v>
      </c>
      <c r="G395">
        <v>24</v>
      </c>
      <c r="H395">
        <v>27</v>
      </c>
    </row>
    <row r="396" spans="1:8" x14ac:dyDescent="0.3">
      <c r="A396">
        <v>394</v>
      </c>
      <c r="B396">
        <v>395</v>
      </c>
      <c r="C396">
        <v>0.1212</v>
      </c>
      <c r="D396">
        <v>0.93</v>
      </c>
      <c r="E396">
        <v>0.25369999999999998</v>
      </c>
      <c r="F396">
        <v>0</v>
      </c>
      <c r="G396">
        <v>13</v>
      </c>
      <c r="H396">
        <v>13</v>
      </c>
    </row>
    <row r="397" spans="1:8" x14ac:dyDescent="0.3">
      <c r="A397">
        <v>395</v>
      </c>
      <c r="B397">
        <v>396</v>
      </c>
      <c r="C397">
        <v>0.13639999999999999</v>
      </c>
      <c r="D397">
        <v>0.86</v>
      </c>
      <c r="E397">
        <v>0.28360000000000002</v>
      </c>
      <c r="F397">
        <v>1</v>
      </c>
      <c r="G397">
        <v>3</v>
      </c>
      <c r="H397">
        <v>4</v>
      </c>
    </row>
    <row r="398" spans="1:8" x14ac:dyDescent="0.3">
      <c r="A398">
        <v>396</v>
      </c>
      <c r="B398">
        <v>397</v>
      </c>
      <c r="C398">
        <v>0.18179999999999999</v>
      </c>
      <c r="D398">
        <v>0.86</v>
      </c>
      <c r="E398">
        <v>0.32840000000000003</v>
      </c>
      <c r="F398">
        <v>0</v>
      </c>
      <c r="G398">
        <v>3</v>
      </c>
      <c r="H398">
        <v>3</v>
      </c>
    </row>
    <row r="399" spans="1:8" x14ac:dyDescent="0.3">
      <c r="A399">
        <v>397</v>
      </c>
      <c r="B399">
        <v>398</v>
      </c>
      <c r="C399">
        <v>0.19700000000000001</v>
      </c>
      <c r="D399">
        <v>0.86</v>
      </c>
      <c r="E399">
        <v>0.22389999999999999</v>
      </c>
      <c r="F399">
        <v>0</v>
      </c>
      <c r="G399">
        <v>22</v>
      </c>
      <c r="H399">
        <v>22</v>
      </c>
    </row>
    <row r="400" spans="1:8" x14ac:dyDescent="0.3">
      <c r="A400">
        <v>398</v>
      </c>
      <c r="B400">
        <v>399</v>
      </c>
      <c r="C400">
        <v>0.2273</v>
      </c>
      <c r="D400">
        <v>0.8</v>
      </c>
      <c r="E400">
        <v>0.16420000000000001</v>
      </c>
      <c r="F400">
        <v>2</v>
      </c>
      <c r="G400">
        <v>26</v>
      </c>
      <c r="H400">
        <v>28</v>
      </c>
    </row>
    <row r="401" spans="1:8" x14ac:dyDescent="0.3">
      <c r="A401">
        <v>399</v>
      </c>
      <c r="B401">
        <v>400</v>
      </c>
      <c r="C401">
        <v>0.2273</v>
      </c>
      <c r="D401">
        <v>0.87</v>
      </c>
      <c r="E401">
        <v>0.16420000000000001</v>
      </c>
      <c r="F401">
        <v>3</v>
      </c>
      <c r="G401">
        <v>32</v>
      </c>
      <c r="H401">
        <v>35</v>
      </c>
    </row>
    <row r="402" spans="1:8" x14ac:dyDescent="0.3">
      <c r="A402">
        <v>400</v>
      </c>
      <c r="B402">
        <v>401</v>
      </c>
      <c r="C402">
        <v>0.2273</v>
      </c>
      <c r="D402">
        <v>0.87</v>
      </c>
      <c r="E402">
        <v>0.19400000000000001</v>
      </c>
      <c r="F402">
        <v>0</v>
      </c>
      <c r="G402">
        <v>61</v>
      </c>
      <c r="H402">
        <v>61</v>
      </c>
    </row>
    <row r="403" spans="1:8" x14ac:dyDescent="0.3">
      <c r="A403">
        <v>401</v>
      </c>
      <c r="B403">
        <v>402</v>
      </c>
      <c r="C403">
        <v>0.2273</v>
      </c>
      <c r="D403">
        <v>0.82</v>
      </c>
      <c r="E403">
        <v>0.19400000000000001</v>
      </c>
      <c r="F403">
        <v>1</v>
      </c>
      <c r="G403">
        <v>124</v>
      </c>
      <c r="H403">
        <v>125</v>
      </c>
    </row>
    <row r="404" spans="1:8" x14ac:dyDescent="0.3">
      <c r="A404">
        <v>402</v>
      </c>
      <c r="B404">
        <v>403</v>
      </c>
      <c r="C404">
        <v>0.2273</v>
      </c>
      <c r="D404">
        <v>0.8</v>
      </c>
      <c r="E404">
        <v>0.16420000000000001</v>
      </c>
      <c r="F404">
        <v>1</v>
      </c>
      <c r="G404">
        <v>132</v>
      </c>
      <c r="H404">
        <v>133</v>
      </c>
    </row>
    <row r="405" spans="1:8" x14ac:dyDescent="0.3">
      <c r="A405">
        <v>403</v>
      </c>
      <c r="B405">
        <v>404</v>
      </c>
      <c r="C405">
        <v>0.2273</v>
      </c>
      <c r="D405">
        <v>0.8</v>
      </c>
      <c r="E405">
        <v>0.1343</v>
      </c>
      <c r="F405">
        <v>1</v>
      </c>
      <c r="G405">
        <v>98</v>
      </c>
      <c r="H405">
        <v>99</v>
      </c>
    </row>
    <row r="406" spans="1:8" x14ac:dyDescent="0.3">
      <c r="A406">
        <v>404</v>
      </c>
      <c r="B406">
        <v>405</v>
      </c>
      <c r="C406">
        <v>0.2727</v>
      </c>
      <c r="D406">
        <v>0.87</v>
      </c>
      <c r="E406">
        <v>0</v>
      </c>
      <c r="F406">
        <v>0</v>
      </c>
      <c r="G406">
        <v>83</v>
      </c>
      <c r="H406">
        <v>83</v>
      </c>
    </row>
    <row r="407" spans="1:8" x14ac:dyDescent="0.3">
      <c r="A407">
        <v>405</v>
      </c>
      <c r="B407">
        <v>406</v>
      </c>
      <c r="C407">
        <v>0.2424</v>
      </c>
      <c r="D407">
        <v>0.93</v>
      </c>
      <c r="E407">
        <v>0.1045</v>
      </c>
      <c r="F407">
        <v>0</v>
      </c>
      <c r="G407">
        <v>41</v>
      </c>
      <c r="H407">
        <v>41</v>
      </c>
    </row>
    <row r="408" spans="1:8" x14ac:dyDescent="0.3">
      <c r="A408">
        <v>406</v>
      </c>
      <c r="B408">
        <v>407</v>
      </c>
      <c r="C408">
        <v>0.2576</v>
      </c>
      <c r="D408">
        <v>0.93</v>
      </c>
      <c r="E408">
        <v>8.9599999999999999E-2</v>
      </c>
      <c r="F408">
        <v>0</v>
      </c>
      <c r="G408">
        <v>33</v>
      </c>
      <c r="H408">
        <v>33</v>
      </c>
    </row>
    <row r="409" spans="1:8" x14ac:dyDescent="0.3">
      <c r="A409">
        <v>407</v>
      </c>
      <c r="B409">
        <v>408</v>
      </c>
      <c r="C409">
        <v>0.2727</v>
      </c>
      <c r="D409">
        <v>0.93</v>
      </c>
      <c r="E409">
        <v>0</v>
      </c>
      <c r="F409">
        <v>1</v>
      </c>
      <c r="G409">
        <v>19</v>
      </c>
      <c r="H409">
        <v>20</v>
      </c>
    </row>
    <row r="410" spans="1:8" x14ac:dyDescent="0.3">
      <c r="A410">
        <v>408</v>
      </c>
      <c r="B410">
        <v>409</v>
      </c>
      <c r="C410">
        <v>0.2727</v>
      </c>
      <c r="D410">
        <v>0.93</v>
      </c>
      <c r="E410">
        <v>0</v>
      </c>
      <c r="F410">
        <v>0</v>
      </c>
      <c r="G410">
        <v>3</v>
      </c>
      <c r="H410">
        <v>3</v>
      </c>
    </row>
    <row r="411" spans="1:8" x14ac:dyDescent="0.3">
      <c r="A411">
        <v>409</v>
      </c>
      <c r="B411">
        <v>410</v>
      </c>
      <c r="C411">
        <v>0.2273</v>
      </c>
      <c r="D411">
        <v>0.93</v>
      </c>
      <c r="E411">
        <v>0.1343</v>
      </c>
      <c r="F411">
        <v>1</v>
      </c>
      <c r="G411">
        <v>6</v>
      </c>
      <c r="H411">
        <v>7</v>
      </c>
    </row>
    <row r="412" spans="1:8" x14ac:dyDescent="0.3">
      <c r="A412">
        <v>410</v>
      </c>
      <c r="B412">
        <v>411</v>
      </c>
      <c r="C412">
        <v>0.2273</v>
      </c>
      <c r="D412">
        <v>0.93</v>
      </c>
      <c r="E412">
        <v>0.1343</v>
      </c>
      <c r="F412">
        <v>0</v>
      </c>
      <c r="G412">
        <v>3</v>
      </c>
      <c r="H412">
        <v>3</v>
      </c>
    </row>
    <row r="413" spans="1:8" x14ac:dyDescent="0.3">
      <c r="A413">
        <v>411</v>
      </c>
      <c r="B413">
        <v>412</v>
      </c>
      <c r="C413">
        <v>0.2273</v>
      </c>
      <c r="D413">
        <v>0.93</v>
      </c>
      <c r="E413">
        <v>0.1343</v>
      </c>
      <c r="F413">
        <v>1</v>
      </c>
      <c r="G413">
        <v>1</v>
      </c>
      <c r="H413">
        <v>2</v>
      </c>
    </row>
    <row r="414" spans="1:8" x14ac:dyDescent="0.3">
      <c r="A414">
        <v>412</v>
      </c>
      <c r="B414">
        <v>413</v>
      </c>
      <c r="C414">
        <v>0.2576</v>
      </c>
      <c r="D414">
        <v>0.93</v>
      </c>
      <c r="E414">
        <v>8.9599999999999999E-2</v>
      </c>
      <c r="F414">
        <v>0</v>
      </c>
      <c r="G414">
        <v>7</v>
      </c>
      <c r="H414">
        <v>7</v>
      </c>
    </row>
    <row r="415" spans="1:8" x14ac:dyDescent="0.3">
      <c r="A415">
        <v>413</v>
      </c>
      <c r="B415">
        <v>414</v>
      </c>
      <c r="C415">
        <v>0.2576</v>
      </c>
      <c r="D415">
        <v>0.93</v>
      </c>
      <c r="E415">
        <v>8.9599999999999999E-2</v>
      </c>
      <c r="F415">
        <v>0</v>
      </c>
      <c r="G415">
        <v>32</v>
      </c>
      <c r="H415">
        <v>32</v>
      </c>
    </row>
    <row r="416" spans="1:8" x14ac:dyDescent="0.3">
      <c r="A416">
        <v>414</v>
      </c>
      <c r="B416">
        <v>415</v>
      </c>
      <c r="C416">
        <v>0.2576</v>
      </c>
      <c r="D416">
        <v>0.92</v>
      </c>
      <c r="E416">
        <v>0.1045</v>
      </c>
      <c r="F416">
        <v>1</v>
      </c>
      <c r="G416">
        <v>89</v>
      </c>
      <c r="H416">
        <v>90</v>
      </c>
    </row>
    <row r="417" spans="1:8" x14ac:dyDescent="0.3">
      <c r="A417">
        <v>415</v>
      </c>
      <c r="B417">
        <v>416</v>
      </c>
      <c r="C417">
        <v>0.2576</v>
      </c>
      <c r="D417">
        <v>0.93</v>
      </c>
      <c r="E417">
        <v>0.1045</v>
      </c>
      <c r="F417">
        <v>1</v>
      </c>
      <c r="G417">
        <v>196</v>
      </c>
      <c r="H417">
        <v>197</v>
      </c>
    </row>
    <row r="418" spans="1:8" x14ac:dyDescent="0.3">
      <c r="A418">
        <v>416</v>
      </c>
      <c r="B418">
        <v>417</v>
      </c>
      <c r="C418">
        <v>0.2576</v>
      </c>
      <c r="D418">
        <v>0.93</v>
      </c>
      <c r="E418">
        <v>0.1045</v>
      </c>
      <c r="F418">
        <v>2</v>
      </c>
      <c r="G418">
        <v>107</v>
      </c>
      <c r="H418">
        <v>109</v>
      </c>
    </row>
    <row r="419" spans="1:8" x14ac:dyDescent="0.3">
      <c r="A419">
        <v>417</v>
      </c>
      <c r="B419">
        <v>418</v>
      </c>
      <c r="C419">
        <v>0.2727</v>
      </c>
      <c r="D419">
        <v>0.93</v>
      </c>
      <c r="E419">
        <v>0.1343</v>
      </c>
      <c r="F419">
        <v>1</v>
      </c>
      <c r="G419">
        <v>46</v>
      </c>
      <c r="H419">
        <v>47</v>
      </c>
    </row>
    <row r="420" spans="1:8" x14ac:dyDescent="0.3">
      <c r="A420">
        <v>418</v>
      </c>
      <c r="B420">
        <v>419</v>
      </c>
      <c r="C420">
        <v>0.30299999999999999</v>
      </c>
      <c r="D420">
        <v>0.87</v>
      </c>
      <c r="E420">
        <v>8.9599999999999999E-2</v>
      </c>
      <c r="F420">
        <v>5</v>
      </c>
      <c r="G420">
        <v>47</v>
      </c>
      <c r="H420">
        <v>52</v>
      </c>
    </row>
    <row r="421" spans="1:8" x14ac:dyDescent="0.3">
      <c r="A421">
        <v>419</v>
      </c>
      <c r="B421">
        <v>420</v>
      </c>
      <c r="C421">
        <v>0.31819999999999998</v>
      </c>
      <c r="D421">
        <v>0.81</v>
      </c>
      <c r="E421">
        <v>8.9599999999999999E-2</v>
      </c>
      <c r="F421">
        <v>5</v>
      </c>
      <c r="G421">
        <v>65</v>
      </c>
      <c r="H421">
        <v>70</v>
      </c>
    </row>
    <row r="422" spans="1:8" x14ac:dyDescent="0.3">
      <c r="A422">
        <v>420</v>
      </c>
      <c r="B422">
        <v>421</v>
      </c>
      <c r="C422">
        <v>0.40910000000000002</v>
      </c>
      <c r="D422">
        <v>0.62</v>
      </c>
      <c r="E422">
        <v>0.28360000000000002</v>
      </c>
      <c r="F422">
        <v>11</v>
      </c>
      <c r="G422">
        <v>67</v>
      </c>
      <c r="H422">
        <v>78</v>
      </c>
    </row>
    <row r="423" spans="1:8" x14ac:dyDescent="0.3">
      <c r="A423">
        <v>421</v>
      </c>
      <c r="B423">
        <v>422</v>
      </c>
      <c r="C423">
        <v>0.40910000000000002</v>
      </c>
      <c r="D423">
        <v>0.57999999999999996</v>
      </c>
      <c r="E423">
        <v>0.25369999999999998</v>
      </c>
      <c r="F423">
        <v>7</v>
      </c>
      <c r="G423">
        <v>68</v>
      </c>
      <c r="H423">
        <v>75</v>
      </c>
    </row>
    <row r="424" spans="1:8" x14ac:dyDescent="0.3">
      <c r="A424">
        <v>422</v>
      </c>
      <c r="B424">
        <v>423</v>
      </c>
      <c r="C424">
        <v>0.40910000000000002</v>
      </c>
      <c r="D424">
        <v>0.54</v>
      </c>
      <c r="E424">
        <v>0.28360000000000002</v>
      </c>
      <c r="F424">
        <v>4</v>
      </c>
      <c r="G424">
        <v>78</v>
      </c>
      <c r="H424">
        <v>82</v>
      </c>
    </row>
    <row r="425" spans="1:8" x14ac:dyDescent="0.3">
      <c r="A425">
        <v>423</v>
      </c>
      <c r="B425">
        <v>424</v>
      </c>
      <c r="C425">
        <v>0.39389999999999997</v>
      </c>
      <c r="D425">
        <v>0.57999999999999996</v>
      </c>
      <c r="E425">
        <v>0.3881</v>
      </c>
      <c r="F425">
        <v>10</v>
      </c>
      <c r="G425">
        <v>94</v>
      </c>
      <c r="H425">
        <v>104</v>
      </c>
    </row>
    <row r="426" spans="1:8" x14ac:dyDescent="0.3">
      <c r="A426">
        <v>424</v>
      </c>
      <c r="B426">
        <v>425</v>
      </c>
      <c r="C426">
        <v>0.33329999999999999</v>
      </c>
      <c r="D426">
        <v>0.56999999999999995</v>
      </c>
      <c r="E426">
        <v>0.32840000000000003</v>
      </c>
      <c r="F426">
        <v>7</v>
      </c>
      <c r="G426">
        <v>190</v>
      </c>
      <c r="H426">
        <v>197</v>
      </c>
    </row>
    <row r="427" spans="1:8" x14ac:dyDescent="0.3">
      <c r="A427">
        <v>425</v>
      </c>
      <c r="B427">
        <v>426</v>
      </c>
      <c r="C427">
        <v>0.31819999999999998</v>
      </c>
      <c r="D427">
        <v>0.61</v>
      </c>
      <c r="E427">
        <v>0.28360000000000002</v>
      </c>
      <c r="F427">
        <v>5</v>
      </c>
      <c r="G427">
        <v>156</v>
      </c>
      <c r="H427">
        <v>161</v>
      </c>
    </row>
    <row r="428" spans="1:8" x14ac:dyDescent="0.3">
      <c r="A428">
        <v>426</v>
      </c>
      <c r="B428">
        <v>427</v>
      </c>
      <c r="C428">
        <v>0.28789999999999999</v>
      </c>
      <c r="D428">
        <v>0.56999999999999995</v>
      </c>
      <c r="E428">
        <v>0.41789999999999999</v>
      </c>
      <c r="F428">
        <v>4</v>
      </c>
      <c r="G428">
        <v>108</v>
      </c>
      <c r="H428">
        <v>112</v>
      </c>
    </row>
    <row r="429" spans="1:8" x14ac:dyDescent="0.3">
      <c r="A429">
        <v>427</v>
      </c>
      <c r="B429">
        <v>428</v>
      </c>
      <c r="C429">
        <v>0.30299999999999999</v>
      </c>
      <c r="D429">
        <v>0.49</v>
      </c>
      <c r="E429">
        <v>0.29849999999999999</v>
      </c>
      <c r="F429">
        <v>2</v>
      </c>
      <c r="G429">
        <v>74</v>
      </c>
      <c r="H429">
        <v>76</v>
      </c>
    </row>
    <row r="430" spans="1:8" x14ac:dyDescent="0.3">
      <c r="A430">
        <v>428</v>
      </c>
      <c r="B430">
        <v>429</v>
      </c>
      <c r="C430">
        <v>0.28789999999999999</v>
      </c>
      <c r="D430">
        <v>0.49</v>
      </c>
      <c r="E430">
        <v>0.41789999999999999</v>
      </c>
      <c r="F430">
        <v>4</v>
      </c>
      <c r="G430">
        <v>55</v>
      </c>
      <c r="H430">
        <v>59</v>
      </c>
    </row>
    <row r="431" spans="1:8" x14ac:dyDescent="0.3">
      <c r="A431">
        <v>429</v>
      </c>
      <c r="B431">
        <v>430</v>
      </c>
      <c r="C431">
        <v>0.30299999999999999</v>
      </c>
      <c r="D431">
        <v>0.52</v>
      </c>
      <c r="E431">
        <v>0.16420000000000001</v>
      </c>
      <c r="F431">
        <v>6</v>
      </c>
      <c r="G431">
        <v>53</v>
      </c>
      <c r="H431">
        <v>59</v>
      </c>
    </row>
    <row r="432" spans="1:8" x14ac:dyDescent="0.3">
      <c r="A432">
        <v>430</v>
      </c>
      <c r="B432">
        <v>431</v>
      </c>
      <c r="C432">
        <v>0.2727</v>
      </c>
      <c r="D432">
        <v>0.52</v>
      </c>
      <c r="E432">
        <v>0.4627</v>
      </c>
      <c r="F432">
        <v>1</v>
      </c>
      <c r="G432">
        <v>27</v>
      </c>
      <c r="H432">
        <v>28</v>
      </c>
    </row>
    <row r="433" spans="1:8" x14ac:dyDescent="0.3">
      <c r="A433">
        <v>431</v>
      </c>
      <c r="B433">
        <v>432</v>
      </c>
      <c r="C433">
        <v>0.2273</v>
      </c>
      <c r="D433">
        <v>0.56000000000000005</v>
      </c>
      <c r="E433">
        <v>0.3881</v>
      </c>
      <c r="F433">
        <v>5</v>
      </c>
      <c r="G433">
        <v>8</v>
      </c>
      <c r="H433">
        <v>13</v>
      </c>
    </row>
    <row r="434" spans="1:8" x14ac:dyDescent="0.3">
      <c r="A434">
        <v>432</v>
      </c>
      <c r="B434">
        <v>433</v>
      </c>
      <c r="C434">
        <v>0.2727</v>
      </c>
      <c r="D434">
        <v>0.56000000000000005</v>
      </c>
      <c r="E434">
        <v>0</v>
      </c>
      <c r="F434">
        <v>2</v>
      </c>
      <c r="G434">
        <v>3</v>
      </c>
      <c r="H434">
        <v>5</v>
      </c>
    </row>
    <row r="435" spans="1:8" x14ac:dyDescent="0.3">
      <c r="A435">
        <v>433</v>
      </c>
      <c r="B435">
        <v>434</v>
      </c>
      <c r="C435">
        <v>0.2727</v>
      </c>
      <c r="D435">
        <v>0.56000000000000005</v>
      </c>
      <c r="E435">
        <v>0</v>
      </c>
      <c r="F435">
        <v>0</v>
      </c>
      <c r="G435">
        <v>2</v>
      </c>
      <c r="H435">
        <v>2</v>
      </c>
    </row>
    <row r="436" spans="1:8" x14ac:dyDescent="0.3">
      <c r="A436">
        <v>434</v>
      </c>
      <c r="B436">
        <v>435</v>
      </c>
      <c r="C436">
        <v>0.2576</v>
      </c>
      <c r="D436">
        <v>0.56000000000000005</v>
      </c>
      <c r="E436">
        <v>0.16420000000000001</v>
      </c>
      <c r="F436">
        <v>0</v>
      </c>
      <c r="G436">
        <v>1</v>
      </c>
      <c r="H436">
        <v>1</v>
      </c>
    </row>
    <row r="437" spans="1:8" x14ac:dyDescent="0.3">
      <c r="A437">
        <v>435</v>
      </c>
      <c r="B437">
        <v>436</v>
      </c>
      <c r="C437">
        <v>0.2576</v>
      </c>
      <c r="D437">
        <v>0.56000000000000005</v>
      </c>
      <c r="E437">
        <v>0.16420000000000001</v>
      </c>
      <c r="F437">
        <v>0</v>
      </c>
      <c r="G437">
        <v>1</v>
      </c>
      <c r="H437">
        <v>1</v>
      </c>
    </row>
    <row r="438" spans="1:8" x14ac:dyDescent="0.3">
      <c r="A438">
        <v>436</v>
      </c>
      <c r="B438">
        <v>437</v>
      </c>
      <c r="C438">
        <v>0.2273</v>
      </c>
      <c r="D438">
        <v>0.6</v>
      </c>
      <c r="E438">
        <v>0.22389999999999999</v>
      </c>
      <c r="F438">
        <v>0</v>
      </c>
      <c r="G438">
        <v>6</v>
      </c>
      <c r="H438">
        <v>6</v>
      </c>
    </row>
    <row r="439" spans="1:8" x14ac:dyDescent="0.3">
      <c r="A439">
        <v>437</v>
      </c>
      <c r="B439">
        <v>438</v>
      </c>
      <c r="C439">
        <v>0.21210000000000001</v>
      </c>
      <c r="D439">
        <v>0.6</v>
      </c>
      <c r="E439">
        <v>0.22389999999999999</v>
      </c>
      <c r="F439">
        <v>0</v>
      </c>
      <c r="G439">
        <v>35</v>
      </c>
      <c r="H439">
        <v>35</v>
      </c>
    </row>
    <row r="440" spans="1:8" x14ac:dyDescent="0.3">
      <c r="A440">
        <v>438</v>
      </c>
      <c r="B440">
        <v>439</v>
      </c>
      <c r="C440">
        <v>0.21210000000000001</v>
      </c>
      <c r="D440">
        <v>0.55000000000000004</v>
      </c>
      <c r="E440">
        <v>0.22389999999999999</v>
      </c>
      <c r="F440">
        <v>1</v>
      </c>
      <c r="G440">
        <v>100</v>
      </c>
      <c r="H440">
        <v>101</v>
      </c>
    </row>
    <row r="441" spans="1:8" x14ac:dyDescent="0.3">
      <c r="A441">
        <v>439</v>
      </c>
      <c r="B441">
        <v>440</v>
      </c>
      <c r="C441">
        <v>0.21210000000000001</v>
      </c>
      <c r="D441">
        <v>0.55000000000000004</v>
      </c>
      <c r="E441">
        <v>0.28360000000000002</v>
      </c>
      <c r="F441">
        <v>2</v>
      </c>
      <c r="G441">
        <v>247</v>
      </c>
      <c r="H441">
        <v>249</v>
      </c>
    </row>
    <row r="442" spans="1:8" x14ac:dyDescent="0.3">
      <c r="A442">
        <v>440</v>
      </c>
      <c r="B442">
        <v>441</v>
      </c>
      <c r="C442">
        <v>0.2273</v>
      </c>
      <c r="D442">
        <v>0.52</v>
      </c>
      <c r="E442">
        <v>0.22389999999999999</v>
      </c>
      <c r="F442">
        <v>3</v>
      </c>
      <c r="G442">
        <v>140</v>
      </c>
      <c r="H442">
        <v>143</v>
      </c>
    </row>
    <row r="443" spans="1:8" x14ac:dyDescent="0.3">
      <c r="A443">
        <v>441</v>
      </c>
      <c r="B443">
        <v>442</v>
      </c>
      <c r="C443">
        <v>0.2273</v>
      </c>
      <c r="D443">
        <v>0.48</v>
      </c>
      <c r="E443">
        <v>0.29849999999999999</v>
      </c>
      <c r="F443">
        <v>1</v>
      </c>
      <c r="G443">
        <v>56</v>
      </c>
      <c r="H443">
        <v>57</v>
      </c>
    </row>
    <row r="444" spans="1:8" x14ac:dyDescent="0.3">
      <c r="A444">
        <v>442</v>
      </c>
      <c r="B444">
        <v>443</v>
      </c>
      <c r="C444">
        <v>0.2727</v>
      </c>
      <c r="D444">
        <v>0.45</v>
      </c>
      <c r="E444">
        <v>0.16420000000000001</v>
      </c>
      <c r="F444">
        <v>5</v>
      </c>
      <c r="G444">
        <v>63</v>
      </c>
      <c r="H444">
        <v>68</v>
      </c>
    </row>
    <row r="445" spans="1:8" x14ac:dyDescent="0.3">
      <c r="A445">
        <v>443</v>
      </c>
      <c r="B445">
        <v>444</v>
      </c>
      <c r="C445">
        <v>0.33329999999999999</v>
      </c>
      <c r="D445">
        <v>0.42</v>
      </c>
      <c r="E445">
        <v>0</v>
      </c>
      <c r="F445">
        <v>7</v>
      </c>
      <c r="G445">
        <v>77</v>
      </c>
      <c r="H445">
        <v>84</v>
      </c>
    </row>
    <row r="446" spans="1:8" x14ac:dyDescent="0.3">
      <c r="A446">
        <v>444</v>
      </c>
      <c r="B446">
        <v>445</v>
      </c>
      <c r="C446">
        <v>0.28789999999999999</v>
      </c>
      <c r="D446">
        <v>0.45</v>
      </c>
      <c r="E446">
        <v>0.1045</v>
      </c>
      <c r="F446">
        <v>12</v>
      </c>
      <c r="G446">
        <v>86</v>
      </c>
      <c r="H446">
        <v>98</v>
      </c>
    </row>
    <row r="447" spans="1:8" x14ac:dyDescent="0.3">
      <c r="A447">
        <v>445</v>
      </c>
      <c r="B447">
        <v>446</v>
      </c>
      <c r="C447">
        <v>0.30299999999999999</v>
      </c>
      <c r="D447">
        <v>0.45</v>
      </c>
      <c r="E447">
        <v>0.1343</v>
      </c>
      <c r="F447">
        <v>6</v>
      </c>
      <c r="G447">
        <v>75</v>
      </c>
      <c r="H447">
        <v>81</v>
      </c>
    </row>
    <row r="448" spans="1:8" x14ac:dyDescent="0.3">
      <c r="A448">
        <v>446</v>
      </c>
      <c r="B448">
        <v>447</v>
      </c>
      <c r="C448">
        <v>0.31819999999999998</v>
      </c>
      <c r="D448">
        <v>0.45</v>
      </c>
      <c r="E448">
        <v>0.19400000000000001</v>
      </c>
      <c r="F448">
        <v>8</v>
      </c>
      <c r="G448">
        <v>62</v>
      </c>
      <c r="H448">
        <v>70</v>
      </c>
    </row>
    <row r="449" spans="1:8" x14ac:dyDescent="0.3">
      <c r="A449">
        <v>447</v>
      </c>
      <c r="B449">
        <v>448</v>
      </c>
      <c r="C449">
        <v>0.30299999999999999</v>
      </c>
      <c r="D449">
        <v>0.49</v>
      </c>
      <c r="E449">
        <v>0.1343</v>
      </c>
      <c r="F449">
        <v>8</v>
      </c>
      <c r="G449">
        <v>83</v>
      </c>
      <c r="H449">
        <v>91</v>
      </c>
    </row>
    <row r="450" spans="1:8" x14ac:dyDescent="0.3">
      <c r="A450">
        <v>448</v>
      </c>
      <c r="B450">
        <v>449</v>
      </c>
      <c r="C450">
        <v>0.31819999999999998</v>
      </c>
      <c r="D450">
        <v>0.49</v>
      </c>
      <c r="E450">
        <v>0.1045</v>
      </c>
      <c r="F450">
        <v>8</v>
      </c>
      <c r="G450">
        <v>207</v>
      </c>
      <c r="H450">
        <v>215</v>
      </c>
    </row>
    <row r="451" spans="1:8" x14ac:dyDescent="0.3">
      <c r="A451">
        <v>449</v>
      </c>
      <c r="B451">
        <v>450</v>
      </c>
      <c r="C451">
        <v>0.2576</v>
      </c>
      <c r="D451">
        <v>0.56000000000000005</v>
      </c>
      <c r="E451">
        <v>0.19400000000000001</v>
      </c>
      <c r="F451">
        <v>1</v>
      </c>
      <c r="G451">
        <v>184</v>
      </c>
      <c r="H451">
        <v>185</v>
      </c>
    </row>
    <row r="452" spans="1:8" x14ac:dyDescent="0.3">
      <c r="A452">
        <v>450</v>
      </c>
      <c r="B452">
        <v>451</v>
      </c>
      <c r="C452">
        <v>0.2273</v>
      </c>
      <c r="D452">
        <v>0.56000000000000005</v>
      </c>
      <c r="E452">
        <v>0.32840000000000003</v>
      </c>
      <c r="F452">
        <v>6</v>
      </c>
      <c r="G452">
        <v>146</v>
      </c>
      <c r="H452">
        <v>152</v>
      </c>
    </row>
    <row r="453" spans="1:8" x14ac:dyDescent="0.3">
      <c r="A453">
        <v>451</v>
      </c>
      <c r="B453">
        <v>452</v>
      </c>
      <c r="C453">
        <v>0.2424</v>
      </c>
      <c r="D453">
        <v>0.6</v>
      </c>
      <c r="E453">
        <v>0.28360000000000002</v>
      </c>
      <c r="F453">
        <v>2</v>
      </c>
      <c r="G453">
        <v>124</v>
      </c>
      <c r="H453">
        <v>126</v>
      </c>
    </row>
    <row r="454" spans="1:8" x14ac:dyDescent="0.3">
      <c r="A454">
        <v>452</v>
      </c>
      <c r="B454">
        <v>453</v>
      </c>
      <c r="C454">
        <v>0.2273</v>
      </c>
      <c r="D454">
        <v>0.6</v>
      </c>
      <c r="E454">
        <v>0.25369999999999998</v>
      </c>
      <c r="F454">
        <v>3</v>
      </c>
      <c r="G454">
        <v>54</v>
      </c>
      <c r="H454">
        <v>57</v>
      </c>
    </row>
    <row r="455" spans="1:8" x14ac:dyDescent="0.3">
      <c r="A455">
        <v>453</v>
      </c>
      <c r="B455">
        <v>454</v>
      </c>
      <c r="C455">
        <v>0.21210000000000001</v>
      </c>
      <c r="D455">
        <v>0.65</v>
      </c>
      <c r="E455">
        <v>0.28360000000000002</v>
      </c>
      <c r="F455">
        <v>0</v>
      </c>
      <c r="G455">
        <v>56</v>
      </c>
      <c r="H455">
        <v>56</v>
      </c>
    </row>
    <row r="456" spans="1:8" x14ac:dyDescent="0.3">
      <c r="A456">
        <v>454</v>
      </c>
      <c r="B456">
        <v>455</v>
      </c>
      <c r="C456">
        <v>0.21210000000000001</v>
      </c>
      <c r="D456">
        <v>0.65</v>
      </c>
      <c r="E456">
        <v>0.32840000000000003</v>
      </c>
      <c r="F456">
        <v>3</v>
      </c>
      <c r="G456">
        <v>28</v>
      </c>
      <c r="H456">
        <v>31</v>
      </c>
    </row>
    <row r="457" spans="1:8" x14ac:dyDescent="0.3">
      <c r="A457">
        <v>455</v>
      </c>
      <c r="B457">
        <v>456</v>
      </c>
      <c r="C457">
        <v>0.2273</v>
      </c>
      <c r="D457">
        <v>0.7</v>
      </c>
      <c r="E457">
        <v>0.25369999999999998</v>
      </c>
      <c r="F457">
        <v>1</v>
      </c>
      <c r="G457">
        <v>20</v>
      </c>
      <c r="H457">
        <v>21</v>
      </c>
    </row>
    <row r="458" spans="1:8" x14ac:dyDescent="0.3">
      <c r="A458">
        <v>456</v>
      </c>
      <c r="B458">
        <v>457</v>
      </c>
      <c r="C458">
        <v>0.2273</v>
      </c>
      <c r="D458">
        <v>0.7</v>
      </c>
      <c r="E458">
        <v>0.25369999999999998</v>
      </c>
      <c r="F458">
        <v>0</v>
      </c>
      <c r="G458">
        <v>6</v>
      </c>
      <c r="H458">
        <v>6</v>
      </c>
    </row>
    <row r="459" spans="1:8" x14ac:dyDescent="0.3">
      <c r="A459">
        <v>457</v>
      </c>
      <c r="B459">
        <v>458</v>
      </c>
      <c r="C459">
        <v>0.2424</v>
      </c>
      <c r="D459">
        <v>0.75</v>
      </c>
      <c r="E459">
        <v>0.16420000000000001</v>
      </c>
      <c r="F459">
        <v>0</v>
      </c>
      <c r="G459">
        <v>2</v>
      </c>
      <c r="H459">
        <v>2</v>
      </c>
    </row>
    <row r="460" spans="1:8" x14ac:dyDescent="0.3">
      <c r="A460">
        <v>458</v>
      </c>
      <c r="B460">
        <v>459</v>
      </c>
      <c r="C460">
        <v>0.21210000000000001</v>
      </c>
      <c r="D460">
        <v>0.8</v>
      </c>
      <c r="E460">
        <v>0.29849999999999999</v>
      </c>
      <c r="F460">
        <v>0</v>
      </c>
      <c r="G460">
        <v>1</v>
      </c>
      <c r="H460">
        <v>1</v>
      </c>
    </row>
    <row r="461" spans="1:8" x14ac:dyDescent="0.3">
      <c r="A461">
        <v>459</v>
      </c>
      <c r="B461">
        <v>460</v>
      </c>
      <c r="C461">
        <v>0.2576</v>
      </c>
      <c r="D461">
        <v>0.87</v>
      </c>
      <c r="E461">
        <v>8.9599999999999999E-2</v>
      </c>
      <c r="F461">
        <v>0</v>
      </c>
      <c r="G461">
        <v>1</v>
      </c>
      <c r="H461">
        <v>1</v>
      </c>
    </row>
    <row r="462" spans="1:8" x14ac:dyDescent="0.3">
      <c r="A462">
        <v>460</v>
      </c>
      <c r="B462">
        <v>461</v>
      </c>
      <c r="C462">
        <v>0.19700000000000001</v>
      </c>
      <c r="D462">
        <v>0.6</v>
      </c>
      <c r="E462">
        <v>0.41789999999999999</v>
      </c>
      <c r="F462">
        <v>1</v>
      </c>
      <c r="G462">
        <v>4</v>
      </c>
      <c r="H462">
        <v>5</v>
      </c>
    </row>
    <row r="463" spans="1:8" x14ac:dyDescent="0.3">
      <c r="A463">
        <v>461</v>
      </c>
      <c r="B463">
        <v>462</v>
      </c>
      <c r="C463">
        <v>0.21210000000000001</v>
      </c>
      <c r="D463">
        <v>0.55000000000000004</v>
      </c>
      <c r="E463">
        <v>0.25369999999999998</v>
      </c>
      <c r="F463">
        <v>0</v>
      </c>
      <c r="G463">
        <v>27</v>
      </c>
      <c r="H463">
        <v>27</v>
      </c>
    </row>
    <row r="464" spans="1:8" x14ac:dyDescent="0.3">
      <c r="A464">
        <v>462</v>
      </c>
      <c r="B464">
        <v>463</v>
      </c>
      <c r="C464">
        <v>0.18179999999999999</v>
      </c>
      <c r="D464">
        <v>0.51</v>
      </c>
      <c r="E464">
        <v>0.28360000000000002</v>
      </c>
      <c r="F464">
        <v>2</v>
      </c>
      <c r="G464">
        <v>66</v>
      </c>
      <c r="H464">
        <v>68</v>
      </c>
    </row>
    <row r="465" spans="1:8" x14ac:dyDescent="0.3">
      <c r="A465">
        <v>463</v>
      </c>
      <c r="B465">
        <v>464</v>
      </c>
      <c r="C465">
        <v>0.18179999999999999</v>
      </c>
      <c r="D465">
        <v>0.47</v>
      </c>
      <c r="E465">
        <v>0.32840000000000003</v>
      </c>
      <c r="F465">
        <v>7</v>
      </c>
      <c r="G465">
        <v>210</v>
      </c>
      <c r="H465">
        <v>217</v>
      </c>
    </row>
    <row r="466" spans="1:8" x14ac:dyDescent="0.3">
      <c r="A466">
        <v>464</v>
      </c>
      <c r="B466">
        <v>465</v>
      </c>
      <c r="C466">
        <v>0.18179999999999999</v>
      </c>
      <c r="D466">
        <v>0.51</v>
      </c>
      <c r="E466">
        <v>0.35820000000000002</v>
      </c>
      <c r="F466">
        <v>7</v>
      </c>
      <c r="G466">
        <v>159</v>
      </c>
      <c r="H466">
        <v>166</v>
      </c>
    </row>
    <row r="467" spans="1:8" x14ac:dyDescent="0.3">
      <c r="A467">
        <v>465</v>
      </c>
      <c r="B467">
        <v>466</v>
      </c>
      <c r="C467">
        <v>0.16669999999999999</v>
      </c>
      <c r="D467">
        <v>0.47</v>
      </c>
      <c r="E467">
        <v>0.4627</v>
      </c>
      <c r="F467">
        <v>6</v>
      </c>
      <c r="G467">
        <v>57</v>
      </c>
      <c r="H467">
        <v>63</v>
      </c>
    </row>
    <row r="468" spans="1:8" x14ac:dyDescent="0.3">
      <c r="A468">
        <v>466</v>
      </c>
      <c r="B468">
        <v>467</v>
      </c>
      <c r="C468">
        <v>0.18179999999999999</v>
      </c>
      <c r="D468">
        <v>0.41</v>
      </c>
      <c r="E468">
        <v>0.4627</v>
      </c>
      <c r="F468">
        <v>6</v>
      </c>
      <c r="G468">
        <v>53</v>
      </c>
      <c r="H468">
        <v>59</v>
      </c>
    </row>
    <row r="469" spans="1:8" x14ac:dyDescent="0.3">
      <c r="A469">
        <v>467</v>
      </c>
      <c r="B469">
        <v>468</v>
      </c>
      <c r="C469">
        <v>0.18179999999999999</v>
      </c>
      <c r="D469">
        <v>0.27</v>
      </c>
      <c r="E469">
        <v>0.58209999999999995</v>
      </c>
      <c r="F469">
        <v>11</v>
      </c>
      <c r="G469">
        <v>67</v>
      </c>
      <c r="H469">
        <v>78</v>
      </c>
    </row>
    <row r="470" spans="1:8" x14ac:dyDescent="0.3">
      <c r="A470">
        <v>468</v>
      </c>
      <c r="B470">
        <v>469</v>
      </c>
      <c r="C470">
        <v>0.1515</v>
      </c>
      <c r="D470">
        <v>0.21</v>
      </c>
      <c r="E470">
        <v>0.58209999999999995</v>
      </c>
      <c r="F470">
        <v>8</v>
      </c>
      <c r="G470">
        <v>65</v>
      </c>
      <c r="H470">
        <v>73</v>
      </c>
    </row>
    <row r="471" spans="1:8" x14ac:dyDescent="0.3">
      <c r="A471">
        <v>469</v>
      </c>
      <c r="B471">
        <v>470</v>
      </c>
      <c r="C471">
        <v>0.1515</v>
      </c>
      <c r="D471">
        <v>0.25</v>
      </c>
      <c r="E471">
        <v>0.52239999999999998</v>
      </c>
      <c r="F471">
        <v>6</v>
      </c>
      <c r="G471">
        <v>56</v>
      </c>
      <c r="H471">
        <v>62</v>
      </c>
    </row>
    <row r="472" spans="1:8" x14ac:dyDescent="0.3">
      <c r="A472">
        <v>470</v>
      </c>
      <c r="B472">
        <v>471</v>
      </c>
      <c r="C472">
        <v>0.1212</v>
      </c>
      <c r="D472">
        <v>0.26</v>
      </c>
      <c r="E472">
        <v>0.44779999999999998</v>
      </c>
      <c r="F472">
        <v>4</v>
      </c>
      <c r="G472">
        <v>61</v>
      </c>
      <c r="H472">
        <v>65</v>
      </c>
    </row>
    <row r="473" spans="1:8" x14ac:dyDescent="0.3">
      <c r="A473">
        <v>471</v>
      </c>
      <c r="B473">
        <v>472</v>
      </c>
      <c r="C473">
        <v>0.13639999999999999</v>
      </c>
      <c r="D473">
        <v>0.26</v>
      </c>
      <c r="E473">
        <v>0.35820000000000002</v>
      </c>
      <c r="F473">
        <v>0</v>
      </c>
      <c r="G473">
        <v>97</v>
      </c>
      <c r="H473">
        <v>97</v>
      </c>
    </row>
    <row r="474" spans="1:8" x14ac:dyDescent="0.3">
      <c r="A474">
        <v>472</v>
      </c>
      <c r="B474">
        <v>473</v>
      </c>
      <c r="C474">
        <v>0.1212</v>
      </c>
      <c r="D474">
        <v>0.28000000000000003</v>
      </c>
      <c r="E474">
        <v>0.35820000000000002</v>
      </c>
      <c r="F474">
        <v>10</v>
      </c>
      <c r="G474">
        <v>151</v>
      </c>
      <c r="H474">
        <v>161</v>
      </c>
    </row>
    <row r="475" spans="1:8" x14ac:dyDescent="0.3">
      <c r="A475">
        <v>473</v>
      </c>
      <c r="B475">
        <v>474</v>
      </c>
      <c r="C475">
        <v>0.1212</v>
      </c>
      <c r="D475">
        <v>0.3</v>
      </c>
      <c r="E475">
        <v>0.25369999999999998</v>
      </c>
      <c r="F475">
        <v>1</v>
      </c>
      <c r="G475">
        <v>119</v>
      </c>
      <c r="H475">
        <v>120</v>
      </c>
    </row>
    <row r="476" spans="1:8" x14ac:dyDescent="0.3">
      <c r="A476">
        <v>474</v>
      </c>
      <c r="B476">
        <v>475</v>
      </c>
      <c r="C476">
        <v>0.1061</v>
      </c>
      <c r="D476">
        <v>0.3</v>
      </c>
      <c r="E476">
        <v>0.32840000000000003</v>
      </c>
      <c r="F476">
        <v>3</v>
      </c>
      <c r="G476">
        <v>93</v>
      </c>
      <c r="H476">
        <v>96</v>
      </c>
    </row>
    <row r="477" spans="1:8" x14ac:dyDescent="0.3">
      <c r="A477">
        <v>475</v>
      </c>
      <c r="B477">
        <v>476</v>
      </c>
      <c r="C477">
        <v>7.5800000000000006E-2</v>
      </c>
      <c r="D477">
        <v>0.33</v>
      </c>
      <c r="E477">
        <v>0.41789999999999999</v>
      </c>
      <c r="F477">
        <v>1</v>
      </c>
      <c r="G477">
        <v>52</v>
      </c>
      <c r="H477">
        <v>53</v>
      </c>
    </row>
    <row r="478" spans="1:8" x14ac:dyDescent="0.3">
      <c r="A478">
        <v>476</v>
      </c>
      <c r="B478">
        <v>477</v>
      </c>
      <c r="C478">
        <v>7.5800000000000006E-2</v>
      </c>
      <c r="D478">
        <v>0.38</v>
      </c>
      <c r="E478">
        <v>0.28360000000000002</v>
      </c>
      <c r="F478">
        <v>0</v>
      </c>
      <c r="G478">
        <v>41</v>
      </c>
      <c r="H478">
        <v>41</v>
      </c>
    </row>
    <row r="479" spans="1:8" x14ac:dyDescent="0.3">
      <c r="A479">
        <v>477</v>
      </c>
      <c r="B479">
        <v>478</v>
      </c>
      <c r="C479">
        <v>3.0300000000000001E-2</v>
      </c>
      <c r="D479">
        <v>0.41</v>
      </c>
      <c r="E479">
        <v>0.3881</v>
      </c>
      <c r="F479">
        <v>1</v>
      </c>
      <c r="G479">
        <v>33</v>
      </c>
      <c r="H479">
        <v>34</v>
      </c>
    </row>
    <row r="480" spans="1:8" x14ac:dyDescent="0.3">
      <c r="A480">
        <v>478</v>
      </c>
      <c r="B480">
        <v>479</v>
      </c>
      <c r="C480">
        <v>4.5499999999999999E-2</v>
      </c>
      <c r="D480">
        <v>0.38</v>
      </c>
      <c r="E480">
        <v>0.32840000000000003</v>
      </c>
      <c r="F480">
        <v>0</v>
      </c>
      <c r="G480">
        <v>27</v>
      </c>
      <c r="H480">
        <v>27</v>
      </c>
    </row>
    <row r="481" spans="1:8" x14ac:dyDescent="0.3">
      <c r="A481">
        <v>479</v>
      </c>
      <c r="B481">
        <v>480</v>
      </c>
      <c r="C481">
        <v>3.0300000000000001E-2</v>
      </c>
      <c r="D481">
        <v>0.45</v>
      </c>
      <c r="E481">
        <v>0.25369999999999998</v>
      </c>
      <c r="F481">
        <v>0</v>
      </c>
      <c r="G481">
        <v>13</v>
      </c>
      <c r="H481">
        <v>13</v>
      </c>
    </row>
    <row r="482" spans="1:8" x14ac:dyDescent="0.3">
      <c r="A482">
        <v>480</v>
      </c>
      <c r="B482">
        <v>481</v>
      </c>
      <c r="C482">
        <v>0</v>
      </c>
      <c r="D482">
        <v>0.41</v>
      </c>
      <c r="E482">
        <v>0.3881</v>
      </c>
      <c r="F482">
        <v>3</v>
      </c>
      <c r="G482">
        <v>9</v>
      </c>
      <c r="H482">
        <v>12</v>
      </c>
    </row>
    <row r="483" spans="1:8" x14ac:dyDescent="0.3">
      <c r="A483">
        <v>481</v>
      </c>
      <c r="B483">
        <v>482</v>
      </c>
      <c r="C483">
        <v>3.0300000000000001E-2</v>
      </c>
      <c r="D483">
        <v>0.41</v>
      </c>
      <c r="E483">
        <v>0.25369999999999998</v>
      </c>
      <c r="F483">
        <v>0</v>
      </c>
      <c r="G483">
        <v>11</v>
      </c>
      <c r="H483">
        <v>11</v>
      </c>
    </row>
    <row r="484" spans="1:8" x14ac:dyDescent="0.3">
      <c r="A484">
        <v>482</v>
      </c>
      <c r="B484">
        <v>483</v>
      </c>
      <c r="C484">
        <v>3.0300000000000001E-2</v>
      </c>
      <c r="D484">
        <v>0.41</v>
      </c>
      <c r="E484">
        <v>0.28360000000000002</v>
      </c>
      <c r="F484">
        <v>1</v>
      </c>
      <c r="G484">
        <v>6</v>
      </c>
      <c r="H484">
        <v>7</v>
      </c>
    </row>
    <row r="485" spans="1:8" x14ac:dyDescent="0.3">
      <c r="A485">
        <v>483</v>
      </c>
      <c r="B485">
        <v>484</v>
      </c>
      <c r="C485">
        <v>1.52E-2</v>
      </c>
      <c r="D485">
        <v>0.48</v>
      </c>
      <c r="E485">
        <v>0.29849999999999999</v>
      </c>
      <c r="F485">
        <v>0</v>
      </c>
      <c r="G485">
        <v>3</v>
      </c>
      <c r="H485">
        <v>3</v>
      </c>
    </row>
    <row r="486" spans="1:8" x14ac:dyDescent="0.3">
      <c r="A486">
        <v>484</v>
      </c>
      <c r="B486">
        <v>485</v>
      </c>
      <c r="C486">
        <v>3.0300000000000001E-2</v>
      </c>
      <c r="D486">
        <v>0.44</v>
      </c>
      <c r="E486">
        <v>0.22389999999999999</v>
      </c>
      <c r="F486">
        <v>0</v>
      </c>
      <c r="G486">
        <v>2</v>
      </c>
      <c r="H486">
        <v>2</v>
      </c>
    </row>
    <row r="487" spans="1:8" x14ac:dyDescent="0.3">
      <c r="A487">
        <v>485</v>
      </c>
      <c r="B487">
        <v>486</v>
      </c>
      <c r="C487">
        <v>1.52E-2</v>
      </c>
      <c r="D487">
        <v>0.44</v>
      </c>
      <c r="E487">
        <v>0.28360000000000002</v>
      </c>
      <c r="F487">
        <v>0</v>
      </c>
      <c r="G487">
        <v>8</v>
      </c>
      <c r="H487">
        <v>8</v>
      </c>
    </row>
    <row r="488" spans="1:8" x14ac:dyDescent="0.3">
      <c r="A488">
        <v>486</v>
      </c>
      <c r="B488">
        <v>487</v>
      </c>
      <c r="C488">
        <v>0</v>
      </c>
      <c r="D488">
        <v>0.44</v>
      </c>
      <c r="E488">
        <v>0.32840000000000003</v>
      </c>
      <c r="F488">
        <v>1</v>
      </c>
      <c r="G488">
        <v>26</v>
      </c>
      <c r="H488">
        <v>27</v>
      </c>
    </row>
    <row r="489" spans="1:8" x14ac:dyDescent="0.3">
      <c r="A489">
        <v>487</v>
      </c>
      <c r="B489">
        <v>488</v>
      </c>
      <c r="C489">
        <v>3.0300000000000001E-2</v>
      </c>
      <c r="D489">
        <v>0.41</v>
      </c>
      <c r="E489">
        <v>0.25369999999999998</v>
      </c>
      <c r="F489">
        <v>3</v>
      </c>
      <c r="G489">
        <v>37</v>
      </c>
      <c r="H489">
        <v>40</v>
      </c>
    </row>
    <row r="490" spans="1:8" x14ac:dyDescent="0.3">
      <c r="A490">
        <v>488</v>
      </c>
      <c r="B490">
        <v>489</v>
      </c>
      <c r="C490">
        <v>6.0600000000000001E-2</v>
      </c>
      <c r="D490">
        <v>0.41</v>
      </c>
      <c r="E490">
        <v>0.16420000000000001</v>
      </c>
      <c r="F490">
        <v>3</v>
      </c>
      <c r="G490">
        <v>50</v>
      </c>
      <c r="H490">
        <v>53</v>
      </c>
    </row>
    <row r="491" spans="1:8" x14ac:dyDescent="0.3">
      <c r="A491">
        <v>489</v>
      </c>
      <c r="B491">
        <v>490</v>
      </c>
      <c r="C491">
        <v>7.5800000000000006E-2</v>
      </c>
      <c r="D491">
        <v>0.38</v>
      </c>
      <c r="E491">
        <v>0.1343</v>
      </c>
      <c r="F491">
        <v>4</v>
      </c>
      <c r="G491">
        <v>59</v>
      </c>
      <c r="H491">
        <v>63</v>
      </c>
    </row>
    <row r="492" spans="1:8" x14ac:dyDescent="0.3">
      <c r="A492">
        <v>490</v>
      </c>
      <c r="B492">
        <v>491</v>
      </c>
      <c r="C492">
        <v>0.1061</v>
      </c>
      <c r="D492">
        <v>0.38</v>
      </c>
      <c r="E492">
        <v>0.1045</v>
      </c>
      <c r="F492">
        <v>10</v>
      </c>
      <c r="G492">
        <v>60</v>
      </c>
      <c r="H492">
        <v>70</v>
      </c>
    </row>
    <row r="493" spans="1:8" x14ac:dyDescent="0.3">
      <c r="A493">
        <v>491</v>
      </c>
      <c r="B493">
        <v>492</v>
      </c>
      <c r="C493">
        <v>0.16669999999999999</v>
      </c>
      <c r="D493">
        <v>0.35</v>
      </c>
      <c r="E493">
        <v>0</v>
      </c>
      <c r="F493">
        <v>12</v>
      </c>
      <c r="G493">
        <v>72</v>
      </c>
      <c r="H493">
        <v>84</v>
      </c>
    </row>
    <row r="494" spans="1:8" x14ac:dyDescent="0.3">
      <c r="A494">
        <v>492</v>
      </c>
      <c r="B494">
        <v>493</v>
      </c>
      <c r="C494">
        <v>0.13639999999999999</v>
      </c>
      <c r="D494">
        <v>0.33</v>
      </c>
      <c r="E494">
        <v>0.1045</v>
      </c>
      <c r="F494">
        <v>11</v>
      </c>
      <c r="G494">
        <v>64</v>
      </c>
      <c r="H494">
        <v>75</v>
      </c>
    </row>
    <row r="495" spans="1:8" x14ac:dyDescent="0.3">
      <c r="A495">
        <v>493</v>
      </c>
      <c r="B495">
        <v>494</v>
      </c>
      <c r="C495">
        <v>0.1515</v>
      </c>
      <c r="D495">
        <v>0.28000000000000003</v>
      </c>
      <c r="E495">
        <v>0</v>
      </c>
      <c r="F495">
        <v>10</v>
      </c>
      <c r="G495">
        <v>93</v>
      </c>
      <c r="H495">
        <v>103</v>
      </c>
    </row>
    <row r="496" spans="1:8" x14ac:dyDescent="0.3">
      <c r="A496">
        <v>494</v>
      </c>
      <c r="B496">
        <v>495</v>
      </c>
      <c r="C496">
        <v>0.13639999999999999</v>
      </c>
      <c r="D496">
        <v>0.28000000000000003</v>
      </c>
      <c r="E496">
        <v>0.19400000000000001</v>
      </c>
      <c r="F496">
        <v>11</v>
      </c>
      <c r="G496">
        <v>72</v>
      </c>
      <c r="H496">
        <v>83</v>
      </c>
    </row>
    <row r="497" spans="1:8" x14ac:dyDescent="0.3">
      <c r="A497">
        <v>495</v>
      </c>
      <c r="B497">
        <v>496</v>
      </c>
      <c r="C497">
        <v>0.19700000000000001</v>
      </c>
      <c r="D497">
        <v>0.28000000000000003</v>
      </c>
      <c r="E497">
        <v>0</v>
      </c>
      <c r="F497">
        <v>8</v>
      </c>
      <c r="G497">
        <v>59</v>
      </c>
      <c r="H497">
        <v>67</v>
      </c>
    </row>
    <row r="498" spans="1:8" x14ac:dyDescent="0.3">
      <c r="A498">
        <v>496</v>
      </c>
      <c r="B498">
        <v>497</v>
      </c>
      <c r="C498">
        <v>9.0899999999999995E-2</v>
      </c>
      <c r="D498">
        <v>0.35</v>
      </c>
      <c r="E498">
        <v>0.19400000000000001</v>
      </c>
      <c r="F498">
        <v>0</v>
      </c>
      <c r="G498">
        <v>54</v>
      </c>
      <c r="H498">
        <v>54</v>
      </c>
    </row>
    <row r="499" spans="1:8" x14ac:dyDescent="0.3">
      <c r="A499">
        <v>497</v>
      </c>
      <c r="B499">
        <v>498</v>
      </c>
      <c r="C499">
        <v>0.1061</v>
      </c>
      <c r="D499">
        <v>0.35</v>
      </c>
      <c r="E499">
        <v>0.1343</v>
      </c>
      <c r="F499">
        <v>6</v>
      </c>
      <c r="G499">
        <v>53</v>
      </c>
      <c r="H499">
        <v>59</v>
      </c>
    </row>
    <row r="500" spans="1:8" x14ac:dyDescent="0.3">
      <c r="A500">
        <v>498</v>
      </c>
      <c r="B500">
        <v>499</v>
      </c>
      <c r="C500">
        <v>7.5800000000000006E-2</v>
      </c>
      <c r="D500">
        <v>0.45</v>
      </c>
      <c r="E500">
        <v>0.16420000000000001</v>
      </c>
      <c r="F500">
        <v>1</v>
      </c>
      <c r="G500">
        <v>44</v>
      </c>
      <c r="H500">
        <v>45</v>
      </c>
    </row>
    <row r="501" spans="1:8" x14ac:dyDescent="0.3">
      <c r="A501">
        <v>499</v>
      </c>
      <c r="B501">
        <v>500</v>
      </c>
      <c r="C501">
        <v>0.1061</v>
      </c>
      <c r="D501">
        <v>0.41</v>
      </c>
      <c r="E501">
        <v>8.9599999999999999E-2</v>
      </c>
      <c r="F501">
        <v>0</v>
      </c>
      <c r="G501">
        <v>39</v>
      </c>
      <c r="H501">
        <v>39</v>
      </c>
    </row>
    <row r="502" spans="1:8" x14ac:dyDescent="0.3">
      <c r="A502">
        <v>500</v>
      </c>
      <c r="B502">
        <v>501</v>
      </c>
      <c r="C502">
        <v>0.1515</v>
      </c>
      <c r="D502">
        <v>0.49</v>
      </c>
      <c r="E502">
        <v>0</v>
      </c>
      <c r="F502">
        <v>7</v>
      </c>
      <c r="G502">
        <v>23</v>
      </c>
      <c r="H502">
        <v>30</v>
      </c>
    </row>
    <row r="503" spans="1:8" x14ac:dyDescent="0.3">
      <c r="A503">
        <v>501</v>
      </c>
      <c r="B503">
        <v>502</v>
      </c>
      <c r="C503">
        <v>7.5800000000000006E-2</v>
      </c>
      <c r="D503">
        <v>0.56999999999999995</v>
      </c>
      <c r="E503">
        <v>0.1045</v>
      </c>
      <c r="F503">
        <v>2</v>
      </c>
      <c r="G503">
        <v>31</v>
      </c>
      <c r="H503">
        <v>33</v>
      </c>
    </row>
    <row r="504" spans="1:8" x14ac:dyDescent="0.3">
      <c r="A504">
        <v>502</v>
      </c>
      <c r="B504">
        <v>503</v>
      </c>
      <c r="C504">
        <v>7.5800000000000006E-2</v>
      </c>
      <c r="D504">
        <v>0.56999999999999995</v>
      </c>
      <c r="E504">
        <v>0.1045</v>
      </c>
      <c r="F504">
        <v>2</v>
      </c>
      <c r="G504">
        <v>20</v>
      </c>
      <c r="H504">
        <v>22</v>
      </c>
    </row>
    <row r="505" spans="1:8" x14ac:dyDescent="0.3">
      <c r="A505">
        <v>503</v>
      </c>
      <c r="B505">
        <v>504</v>
      </c>
      <c r="C505">
        <v>7.5800000000000006E-2</v>
      </c>
      <c r="D505">
        <v>0.56999999999999995</v>
      </c>
      <c r="E505">
        <v>0.1045</v>
      </c>
      <c r="F505">
        <v>1</v>
      </c>
      <c r="G505">
        <v>12</v>
      </c>
      <c r="H505">
        <v>13</v>
      </c>
    </row>
    <row r="506" spans="1:8" x14ac:dyDescent="0.3">
      <c r="A506">
        <v>504</v>
      </c>
      <c r="B506">
        <v>505</v>
      </c>
      <c r="C506">
        <v>6.0600000000000001E-2</v>
      </c>
      <c r="D506">
        <v>0.62</v>
      </c>
      <c r="E506">
        <v>0.1343</v>
      </c>
      <c r="F506">
        <v>3</v>
      </c>
      <c r="G506">
        <v>15</v>
      </c>
      <c r="H506">
        <v>18</v>
      </c>
    </row>
    <row r="507" spans="1:8" x14ac:dyDescent="0.3">
      <c r="A507">
        <v>505</v>
      </c>
      <c r="B507">
        <v>506</v>
      </c>
      <c r="C507">
        <v>6.0600000000000001E-2</v>
      </c>
      <c r="D507">
        <v>0.62</v>
      </c>
      <c r="E507">
        <v>0.1343</v>
      </c>
      <c r="F507">
        <v>1</v>
      </c>
      <c r="G507">
        <v>4</v>
      </c>
      <c r="H507">
        <v>5</v>
      </c>
    </row>
    <row r="508" spans="1:8" x14ac:dyDescent="0.3">
      <c r="A508">
        <v>506</v>
      </c>
      <c r="B508">
        <v>507</v>
      </c>
      <c r="C508">
        <v>7.5800000000000006E-2</v>
      </c>
      <c r="D508">
        <v>0.56999999999999995</v>
      </c>
      <c r="E508">
        <v>0.1045</v>
      </c>
      <c r="F508">
        <v>0</v>
      </c>
      <c r="G508">
        <v>3</v>
      </c>
      <c r="H508">
        <v>3</v>
      </c>
    </row>
    <row r="509" spans="1:8" x14ac:dyDescent="0.3">
      <c r="A509">
        <v>507</v>
      </c>
      <c r="B509">
        <v>508</v>
      </c>
      <c r="C509">
        <v>7.5800000000000006E-2</v>
      </c>
      <c r="D509">
        <v>0.56999999999999995</v>
      </c>
      <c r="E509">
        <v>0.1045</v>
      </c>
      <c r="F509">
        <v>0</v>
      </c>
      <c r="G509">
        <v>1</v>
      </c>
      <c r="H509">
        <v>1</v>
      </c>
    </row>
    <row r="510" spans="1:8" x14ac:dyDescent="0.3">
      <c r="A510">
        <v>508</v>
      </c>
      <c r="B510">
        <v>509</v>
      </c>
      <c r="C510">
        <v>0.1061</v>
      </c>
      <c r="D510">
        <v>0.57999999999999996</v>
      </c>
      <c r="E510">
        <v>0.16420000000000001</v>
      </c>
      <c r="F510">
        <v>1</v>
      </c>
      <c r="G510">
        <v>1</v>
      </c>
      <c r="H510">
        <v>2</v>
      </c>
    </row>
    <row r="511" spans="1:8" x14ac:dyDescent="0.3">
      <c r="A511">
        <v>509</v>
      </c>
      <c r="B511">
        <v>510</v>
      </c>
      <c r="C511">
        <v>7.5800000000000006E-2</v>
      </c>
      <c r="D511">
        <v>0.62</v>
      </c>
      <c r="E511">
        <v>0.16420000000000001</v>
      </c>
      <c r="F511">
        <v>2</v>
      </c>
      <c r="G511">
        <v>17</v>
      </c>
      <c r="H511">
        <v>19</v>
      </c>
    </row>
    <row r="512" spans="1:8" x14ac:dyDescent="0.3">
      <c r="A512">
        <v>510</v>
      </c>
      <c r="B512">
        <v>511</v>
      </c>
      <c r="C512">
        <v>7.5800000000000006E-2</v>
      </c>
      <c r="D512">
        <v>0.54</v>
      </c>
      <c r="E512">
        <v>0.35820000000000002</v>
      </c>
      <c r="F512">
        <v>3</v>
      </c>
      <c r="G512">
        <v>25</v>
      </c>
      <c r="H512">
        <v>28</v>
      </c>
    </row>
    <row r="513" spans="1:8" x14ac:dyDescent="0.3">
      <c r="A513">
        <v>511</v>
      </c>
      <c r="B513">
        <v>512</v>
      </c>
      <c r="C513">
        <v>0.1061</v>
      </c>
      <c r="D513">
        <v>0.46</v>
      </c>
      <c r="E513">
        <v>0.3881</v>
      </c>
      <c r="F513">
        <v>7</v>
      </c>
      <c r="G513">
        <v>51</v>
      </c>
      <c r="H513">
        <v>58</v>
      </c>
    </row>
    <row r="514" spans="1:8" x14ac:dyDescent="0.3">
      <c r="A514">
        <v>512</v>
      </c>
      <c r="B514">
        <v>513</v>
      </c>
      <c r="C514">
        <v>0.13639999999999999</v>
      </c>
      <c r="D514">
        <v>0.43</v>
      </c>
      <c r="E514">
        <v>0.22389999999999999</v>
      </c>
      <c r="F514">
        <v>22</v>
      </c>
      <c r="G514">
        <v>77</v>
      </c>
      <c r="H514">
        <v>99</v>
      </c>
    </row>
    <row r="515" spans="1:8" x14ac:dyDescent="0.3">
      <c r="A515">
        <v>513</v>
      </c>
      <c r="B515">
        <v>514</v>
      </c>
      <c r="C515">
        <v>0.1212</v>
      </c>
      <c r="D515">
        <v>0.37</v>
      </c>
      <c r="E515">
        <v>0.4627</v>
      </c>
      <c r="F515">
        <v>24</v>
      </c>
      <c r="G515">
        <v>92</v>
      </c>
      <c r="H515">
        <v>116</v>
      </c>
    </row>
    <row r="516" spans="1:8" x14ac:dyDescent="0.3">
      <c r="A516">
        <v>514</v>
      </c>
      <c r="B516">
        <v>515</v>
      </c>
      <c r="C516">
        <v>0.1061</v>
      </c>
      <c r="D516">
        <v>0.33</v>
      </c>
      <c r="E516">
        <v>0.3881</v>
      </c>
      <c r="F516">
        <v>12</v>
      </c>
      <c r="G516">
        <v>75</v>
      </c>
      <c r="H516">
        <v>87</v>
      </c>
    </row>
    <row r="517" spans="1:8" x14ac:dyDescent="0.3">
      <c r="A517">
        <v>515</v>
      </c>
      <c r="B517">
        <v>516</v>
      </c>
      <c r="C517">
        <v>0.13639999999999999</v>
      </c>
      <c r="D517">
        <v>0.28000000000000003</v>
      </c>
      <c r="E517">
        <v>0.35820000000000002</v>
      </c>
      <c r="F517">
        <v>17</v>
      </c>
      <c r="G517">
        <v>93</v>
      </c>
      <c r="H517">
        <v>110</v>
      </c>
    </row>
    <row r="518" spans="1:8" x14ac:dyDescent="0.3">
      <c r="A518">
        <v>516</v>
      </c>
      <c r="B518">
        <v>517</v>
      </c>
      <c r="C518">
        <v>0.13639999999999999</v>
      </c>
      <c r="D518">
        <v>0.28000000000000003</v>
      </c>
      <c r="E518">
        <v>0.35820000000000002</v>
      </c>
      <c r="F518">
        <v>13</v>
      </c>
      <c r="G518">
        <v>64</v>
      </c>
      <c r="H518">
        <v>77</v>
      </c>
    </row>
    <row r="519" spans="1:8" x14ac:dyDescent="0.3">
      <c r="A519">
        <v>517</v>
      </c>
      <c r="B519">
        <v>518</v>
      </c>
      <c r="C519">
        <v>0.13639999999999999</v>
      </c>
      <c r="D519">
        <v>0.26</v>
      </c>
      <c r="E519">
        <v>0.32840000000000003</v>
      </c>
      <c r="F519">
        <v>9</v>
      </c>
      <c r="G519">
        <v>56</v>
      </c>
      <c r="H519">
        <v>65</v>
      </c>
    </row>
    <row r="520" spans="1:8" x14ac:dyDescent="0.3">
      <c r="A520">
        <v>518</v>
      </c>
      <c r="B520">
        <v>519</v>
      </c>
      <c r="C520">
        <v>0.1061</v>
      </c>
      <c r="D520">
        <v>0.26</v>
      </c>
      <c r="E520">
        <v>0.3881</v>
      </c>
      <c r="F520">
        <v>5</v>
      </c>
      <c r="G520">
        <v>50</v>
      </c>
      <c r="H520">
        <v>55</v>
      </c>
    </row>
    <row r="521" spans="1:8" x14ac:dyDescent="0.3">
      <c r="A521">
        <v>519</v>
      </c>
      <c r="B521">
        <v>520</v>
      </c>
      <c r="C521">
        <v>0.1212</v>
      </c>
      <c r="D521">
        <v>0.3</v>
      </c>
      <c r="E521">
        <v>0.25369999999999998</v>
      </c>
      <c r="F521">
        <v>5</v>
      </c>
      <c r="G521">
        <v>44</v>
      </c>
      <c r="H521">
        <v>49</v>
      </c>
    </row>
    <row r="522" spans="1:8" x14ac:dyDescent="0.3">
      <c r="A522">
        <v>520</v>
      </c>
      <c r="B522">
        <v>521</v>
      </c>
      <c r="C522">
        <v>0.1212</v>
      </c>
      <c r="D522">
        <v>0.3</v>
      </c>
      <c r="E522">
        <v>0.28360000000000002</v>
      </c>
      <c r="F522">
        <v>5</v>
      </c>
      <c r="G522">
        <v>45</v>
      </c>
      <c r="H522">
        <v>50</v>
      </c>
    </row>
    <row r="523" spans="1:8" x14ac:dyDescent="0.3">
      <c r="A523">
        <v>521</v>
      </c>
      <c r="B523">
        <v>522</v>
      </c>
      <c r="C523">
        <v>0.1061</v>
      </c>
      <c r="D523">
        <v>0.36</v>
      </c>
      <c r="E523">
        <v>0.25369999999999998</v>
      </c>
      <c r="F523">
        <v>4</v>
      </c>
      <c r="G523">
        <v>31</v>
      </c>
      <c r="H523">
        <v>35</v>
      </c>
    </row>
    <row r="524" spans="1:8" x14ac:dyDescent="0.3">
      <c r="A524">
        <v>522</v>
      </c>
      <c r="B524">
        <v>523</v>
      </c>
      <c r="C524">
        <v>0.1061</v>
      </c>
      <c r="D524">
        <v>0.36</v>
      </c>
      <c r="E524">
        <v>0.19400000000000001</v>
      </c>
      <c r="F524">
        <v>5</v>
      </c>
      <c r="G524">
        <v>20</v>
      </c>
      <c r="H524">
        <v>25</v>
      </c>
    </row>
    <row r="525" spans="1:8" x14ac:dyDescent="0.3">
      <c r="A525">
        <v>523</v>
      </c>
      <c r="B525">
        <v>524</v>
      </c>
      <c r="C525">
        <v>9.0899999999999995E-2</v>
      </c>
      <c r="D525">
        <v>0.38</v>
      </c>
      <c r="E525">
        <v>0.19400000000000001</v>
      </c>
      <c r="F525">
        <v>5</v>
      </c>
      <c r="G525">
        <v>23</v>
      </c>
      <c r="H525">
        <v>28</v>
      </c>
    </row>
    <row r="526" spans="1:8" x14ac:dyDescent="0.3">
      <c r="A526">
        <v>524</v>
      </c>
      <c r="B526">
        <v>525</v>
      </c>
      <c r="C526">
        <v>6.0600000000000001E-2</v>
      </c>
      <c r="D526">
        <v>0.41</v>
      </c>
      <c r="E526">
        <v>0.22389999999999999</v>
      </c>
      <c r="F526">
        <v>4</v>
      </c>
      <c r="G526">
        <v>17</v>
      </c>
      <c r="H526">
        <v>21</v>
      </c>
    </row>
    <row r="527" spans="1:8" x14ac:dyDescent="0.3">
      <c r="A527">
        <v>525</v>
      </c>
      <c r="B527">
        <v>526</v>
      </c>
      <c r="C527">
        <v>6.0600000000000001E-2</v>
      </c>
      <c r="D527">
        <v>0.41</v>
      </c>
      <c r="E527">
        <v>0.19400000000000001</v>
      </c>
      <c r="F527">
        <v>0</v>
      </c>
      <c r="G527">
        <v>7</v>
      </c>
      <c r="H527">
        <v>7</v>
      </c>
    </row>
    <row r="528" spans="1:8" x14ac:dyDescent="0.3">
      <c r="A528">
        <v>526</v>
      </c>
      <c r="B528">
        <v>527</v>
      </c>
      <c r="C528">
        <v>4.5499999999999999E-2</v>
      </c>
      <c r="D528">
        <v>0.45</v>
      </c>
      <c r="E528">
        <v>0.19400000000000001</v>
      </c>
      <c r="F528">
        <v>0</v>
      </c>
      <c r="G528">
        <v>1</v>
      </c>
      <c r="H528">
        <v>1</v>
      </c>
    </row>
    <row r="529" spans="1:8" x14ac:dyDescent="0.3">
      <c r="A529">
        <v>527</v>
      </c>
      <c r="B529">
        <v>528</v>
      </c>
      <c r="C529">
        <v>3.0300000000000001E-2</v>
      </c>
      <c r="D529">
        <v>0.45</v>
      </c>
      <c r="E529">
        <v>0.25369999999999998</v>
      </c>
      <c r="F529">
        <v>0</v>
      </c>
      <c r="G529">
        <v>1</v>
      </c>
      <c r="H529">
        <v>1</v>
      </c>
    </row>
    <row r="530" spans="1:8" x14ac:dyDescent="0.3">
      <c r="A530">
        <v>528</v>
      </c>
      <c r="B530">
        <v>529</v>
      </c>
      <c r="C530">
        <v>6.0600000000000001E-2</v>
      </c>
      <c r="D530">
        <v>0.48</v>
      </c>
      <c r="E530">
        <v>0.1343</v>
      </c>
      <c r="F530">
        <v>0</v>
      </c>
      <c r="G530">
        <v>1</v>
      </c>
      <c r="H530">
        <v>1</v>
      </c>
    </row>
    <row r="531" spans="1:8" x14ac:dyDescent="0.3">
      <c r="A531">
        <v>529</v>
      </c>
      <c r="B531">
        <v>530</v>
      </c>
      <c r="C531">
        <v>6.0600000000000001E-2</v>
      </c>
      <c r="D531">
        <v>0.48</v>
      </c>
      <c r="E531">
        <v>0.1343</v>
      </c>
      <c r="F531">
        <v>0</v>
      </c>
      <c r="G531">
        <v>5</v>
      </c>
      <c r="H531">
        <v>5</v>
      </c>
    </row>
    <row r="532" spans="1:8" x14ac:dyDescent="0.3">
      <c r="A532">
        <v>530</v>
      </c>
      <c r="B532">
        <v>531</v>
      </c>
      <c r="C532">
        <v>7.5800000000000006E-2</v>
      </c>
      <c r="D532">
        <v>0.48</v>
      </c>
      <c r="E532">
        <v>8.9599999999999999E-2</v>
      </c>
      <c r="F532">
        <v>0</v>
      </c>
      <c r="G532">
        <v>15</v>
      </c>
      <c r="H532">
        <v>15</v>
      </c>
    </row>
    <row r="533" spans="1:8" x14ac:dyDescent="0.3">
      <c r="A533">
        <v>531</v>
      </c>
      <c r="B533">
        <v>532</v>
      </c>
      <c r="C533">
        <v>0.1212</v>
      </c>
      <c r="D533">
        <v>0.48</v>
      </c>
      <c r="E533">
        <v>0</v>
      </c>
      <c r="F533">
        <v>5</v>
      </c>
      <c r="G533">
        <v>79</v>
      </c>
      <c r="H533">
        <v>84</v>
      </c>
    </row>
    <row r="534" spans="1:8" x14ac:dyDescent="0.3">
      <c r="A534">
        <v>532</v>
      </c>
      <c r="B534">
        <v>533</v>
      </c>
      <c r="C534">
        <v>0.13639999999999999</v>
      </c>
      <c r="D534">
        <v>0.49</v>
      </c>
      <c r="E534">
        <v>0</v>
      </c>
      <c r="F534">
        <v>6</v>
      </c>
      <c r="G534">
        <v>171</v>
      </c>
      <c r="H534">
        <v>177</v>
      </c>
    </row>
    <row r="535" spans="1:8" x14ac:dyDescent="0.3">
      <c r="A535">
        <v>533</v>
      </c>
      <c r="B535">
        <v>534</v>
      </c>
      <c r="C535">
        <v>0.1515</v>
      </c>
      <c r="D535">
        <v>0.41</v>
      </c>
      <c r="E535">
        <v>0</v>
      </c>
      <c r="F535">
        <v>4</v>
      </c>
      <c r="G535">
        <v>98</v>
      </c>
      <c r="H535">
        <v>102</v>
      </c>
    </row>
    <row r="536" spans="1:8" x14ac:dyDescent="0.3">
      <c r="A536">
        <v>534</v>
      </c>
      <c r="B536">
        <v>535</v>
      </c>
      <c r="C536">
        <v>0.13639999999999999</v>
      </c>
      <c r="D536">
        <v>0.42</v>
      </c>
      <c r="E536">
        <v>0</v>
      </c>
      <c r="F536">
        <v>6</v>
      </c>
      <c r="G536">
        <v>34</v>
      </c>
      <c r="H536">
        <v>40</v>
      </c>
    </row>
    <row r="537" spans="1:8" x14ac:dyDescent="0.3">
      <c r="A537">
        <v>535</v>
      </c>
      <c r="B537">
        <v>536</v>
      </c>
      <c r="C537">
        <v>0.1212</v>
      </c>
      <c r="D537">
        <v>0.46</v>
      </c>
      <c r="E537">
        <v>0.1343</v>
      </c>
      <c r="F537">
        <v>3</v>
      </c>
      <c r="G537">
        <v>43</v>
      </c>
      <c r="H537">
        <v>46</v>
      </c>
    </row>
    <row r="538" spans="1:8" x14ac:dyDescent="0.3">
      <c r="A538">
        <v>536</v>
      </c>
      <c r="B538">
        <v>537</v>
      </c>
      <c r="C538">
        <v>0.13639999999999999</v>
      </c>
      <c r="D538">
        <v>0.42</v>
      </c>
      <c r="E538">
        <v>0.19400000000000001</v>
      </c>
      <c r="F538">
        <v>11</v>
      </c>
      <c r="G538">
        <v>52</v>
      </c>
      <c r="H538">
        <v>63</v>
      </c>
    </row>
    <row r="539" spans="1:8" x14ac:dyDescent="0.3">
      <c r="A539">
        <v>537</v>
      </c>
      <c r="B539">
        <v>538</v>
      </c>
      <c r="C539">
        <v>0.13639999999999999</v>
      </c>
      <c r="D539">
        <v>0.43</v>
      </c>
      <c r="E539">
        <v>0.22389999999999999</v>
      </c>
      <c r="F539">
        <v>6</v>
      </c>
      <c r="G539">
        <v>54</v>
      </c>
      <c r="H539">
        <v>60</v>
      </c>
    </row>
    <row r="540" spans="1:8" x14ac:dyDescent="0.3">
      <c r="A540">
        <v>538</v>
      </c>
      <c r="B540">
        <v>539</v>
      </c>
      <c r="C540">
        <v>0.13639999999999999</v>
      </c>
      <c r="D540">
        <v>0.46</v>
      </c>
      <c r="E540">
        <v>0.22389999999999999</v>
      </c>
      <c r="F540">
        <v>2</v>
      </c>
      <c r="G540">
        <v>43</v>
      </c>
      <c r="H540">
        <v>45</v>
      </c>
    </row>
    <row r="541" spans="1:8" x14ac:dyDescent="0.3">
      <c r="A541">
        <v>539</v>
      </c>
      <c r="B541">
        <v>540</v>
      </c>
      <c r="C541">
        <v>0.16669999999999999</v>
      </c>
      <c r="D541">
        <v>0.4</v>
      </c>
      <c r="E541">
        <v>0.16420000000000001</v>
      </c>
      <c r="F541">
        <v>7</v>
      </c>
      <c r="G541">
        <v>50</v>
      </c>
      <c r="H541">
        <v>57</v>
      </c>
    </row>
    <row r="542" spans="1:8" x14ac:dyDescent="0.3">
      <c r="A542">
        <v>540</v>
      </c>
      <c r="B542">
        <v>541</v>
      </c>
      <c r="C542">
        <v>0.1515</v>
      </c>
      <c r="D542">
        <v>0.47</v>
      </c>
      <c r="E542">
        <v>0.25369999999999998</v>
      </c>
      <c r="F542">
        <v>4</v>
      </c>
      <c r="G542">
        <v>66</v>
      </c>
      <c r="H542">
        <v>70</v>
      </c>
    </row>
    <row r="543" spans="1:8" x14ac:dyDescent="0.3">
      <c r="A543">
        <v>541</v>
      </c>
      <c r="B543">
        <v>542</v>
      </c>
      <c r="C543">
        <v>0.1212</v>
      </c>
      <c r="D543">
        <v>0.5</v>
      </c>
      <c r="E543">
        <v>0.25369999999999998</v>
      </c>
      <c r="F543">
        <v>6</v>
      </c>
      <c r="G543">
        <v>178</v>
      </c>
      <c r="H543">
        <v>184</v>
      </c>
    </row>
    <row r="544" spans="1:8" x14ac:dyDescent="0.3">
      <c r="A544">
        <v>542</v>
      </c>
      <c r="B544">
        <v>543</v>
      </c>
      <c r="C544">
        <v>0.13639999999999999</v>
      </c>
      <c r="D544">
        <v>0.59</v>
      </c>
      <c r="E544">
        <v>0.19400000000000001</v>
      </c>
      <c r="F544">
        <v>8</v>
      </c>
      <c r="G544">
        <v>145</v>
      </c>
      <c r="H544">
        <v>153</v>
      </c>
    </row>
    <row r="545" spans="1:8" x14ac:dyDescent="0.3">
      <c r="A545">
        <v>543</v>
      </c>
      <c r="B545">
        <v>544</v>
      </c>
      <c r="C545">
        <v>0.1515</v>
      </c>
      <c r="D545">
        <v>0.54</v>
      </c>
      <c r="E545">
        <v>0.16420000000000001</v>
      </c>
      <c r="F545">
        <v>5</v>
      </c>
      <c r="G545">
        <v>101</v>
      </c>
      <c r="H545">
        <v>106</v>
      </c>
    </row>
    <row r="546" spans="1:8" x14ac:dyDescent="0.3">
      <c r="A546">
        <v>544</v>
      </c>
      <c r="B546">
        <v>545</v>
      </c>
      <c r="C546">
        <v>0.13639999999999999</v>
      </c>
      <c r="D546">
        <v>0.59</v>
      </c>
      <c r="E546">
        <v>0.19400000000000001</v>
      </c>
      <c r="F546">
        <v>1</v>
      </c>
      <c r="G546">
        <v>80</v>
      </c>
      <c r="H546">
        <v>81</v>
      </c>
    </row>
    <row r="547" spans="1:8" x14ac:dyDescent="0.3">
      <c r="A547">
        <v>545</v>
      </c>
      <c r="B547">
        <v>546</v>
      </c>
      <c r="C547">
        <v>0.1515</v>
      </c>
      <c r="D547">
        <v>0.63</v>
      </c>
      <c r="E547">
        <v>0.16420000000000001</v>
      </c>
      <c r="F547">
        <v>6</v>
      </c>
      <c r="G547">
        <v>53</v>
      </c>
      <c r="H547">
        <v>59</v>
      </c>
    </row>
    <row r="548" spans="1:8" x14ac:dyDescent="0.3">
      <c r="A548">
        <v>546</v>
      </c>
      <c r="B548">
        <v>547</v>
      </c>
      <c r="C548">
        <v>0.13639999999999999</v>
      </c>
      <c r="D548">
        <v>0.63</v>
      </c>
      <c r="E548">
        <v>0.22389999999999999</v>
      </c>
      <c r="F548">
        <v>3</v>
      </c>
      <c r="G548">
        <v>32</v>
      </c>
      <c r="H548">
        <v>35</v>
      </c>
    </row>
    <row r="549" spans="1:8" x14ac:dyDescent="0.3">
      <c r="A549">
        <v>547</v>
      </c>
      <c r="B549">
        <v>548</v>
      </c>
      <c r="C549">
        <v>0.1515</v>
      </c>
      <c r="D549">
        <v>0.64</v>
      </c>
      <c r="E549">
        <v>0.25369999999999998</v>
      </c>
      <c r="F549">
        <v>3</v>
      </c>
      <c r="G549">
        <v>21</v>
      </c>
      <c r="H549">
        <v>24</v>
      </c>
    </row>
    <row r="550" spans="1:8" x14ac:dyDescent="0.3">
      <c r="A550">
        <v>548</v>
      </c>
      <c r="B550">
        <v>549</v>
      </c>
      <c r="C550">
        <v>0.13639999999999999</v>
      </c>
      <c r="D550">
        <v>0.69</v>
      </c>
      <c r="E550">
        <v>0.28360000000000002</v>
      </c>
      <c r="F550">
        <v>3</v>
      </c>
      <c r="G550">
        <v>6</v>
      </c>
      <c r="H550">
        <v>9</v>
      </c>
    </row>
    <row r="551" spans="1:8" x14ac:dyDescent="0.3">
      <c r="A551">
        <v>549</v>
      </c>
      <c r="B551">
        <v>550</v>
      </c>
      <c r="C551">
        <v>0.16669999999999999</v>
      </c>
      <c r="D551">
        <v>0.69</v>
      </c>
      <c r="E551">
        <v>0.16420000000000001</v>
      </c>
      <c r="F551">
        <v>0</v>
      </c>
      <c r="G551">
        <v>5</v>
      </c>
      <c r="H551">
        <v>5</v>
      </c>
    </row>
    <row r="552" spans="1:8" x14ac:dyDescent="0.3">
      <c r="A552">
        <v>550</v>
      </c>
      <c r="B552">
        <v>551</v>
      </c>
      <c r="C552">
        <v>0.1515</v>
      </c>
      <c r="D552">
        <v>0.69</v>
      </c>
      <c r="E552">
        <v>0.22389999999999999</v>
      </c>
      <c r="F552">
        <v>0</v>
      </c>
      <c r="G552">
        <v>2</v>
      </c>
      <c r="H552">
        <v>2</v>
      </c>
    </row>
    <row r="553" spans="1:8" x14ac:dyDescent="0.3">
      <c r="A553">
        <v>551</v>
      </c>
      <c r="B553">
        <v>552</v>
      </c>
      <c r="C553">
        <v>0.16669999999999999</v>
      </c>
      <c r="D553">
        <v>0.74</v>
      </c>
      <c r="E553">
        <v>0.1045</v>
      </c>
      <c r="F553">
        <v>0</v>
      </c>
      <c r="G553">
        <v>1</v>
      </c>
      <c r="H553">
        <v>1</v>
      </c>
    </row>
    <row r="554" spans="1:8" x14ac:dyDescent="0.3">
      <c r="A554">
        <v>552</v>
      </c>
      <c r="B554">
        <v>553</v>
      </c>
      <c r="C554">
        <v>0.13639999999999999</v>
      </c>
      <c r="D554">
        <v>0.74</v>
      </c>
      <c r="E554">
        <v>0.22389999999999999</v>
      </c>
      <c r="F554">
        <v>0</v>
      </c>
      <c r="G554">
        <v>9</v>
      </c>
      <c r="H554">
        <v>9</v>
      </c>
    </row>
    <row r="555" spans="1:8" x14ac:dyDescent="0.3">
      <c r="A555">
        <v>553</v>
      </c>
      <c r="B555">
        <v>554</v>
      </c>
      <c r="C555">
        <v>0.18179999999999999</v>
      </c>
      <c r="D555">
        <v>0.74</v>
      </c>
      <c r="E555">
        <v>0.1045</v>
      </c>
      <c r="F555">
        <v>1</v>
      </c>
      <c r="G555">
        <v>35</v>
      </c>
      <c r="H555">
        <v>36</v>
      </c>
    </row>
    <row r="556" spans="1:8" x14ac:dyDescent="0.3">
      <c r="A556">
        <v>554</v>
      </c>
      <c r="B556">
        <v>555</v>
      </c>
      <c r="C556">
        <v>0.1515</v>
      </c>
      <c r="D556">
        <v>0.74</v>
      </c>
      <c r="E556">
        <v>0.22389999999999999</v>
      </c>
      <c r="F556">
        <v>5</v>
      </c>
      <c r="G556">
        <v>103</v>
      </c>
      <c r="H556">
        <v>108</v>
      </c>
    </row>
    <row r="557" spans="1:8" x14ac:dyDescent="0.3">
      <c r="A557">
        <v>555</v>
      </c>
      <c r="B557">
        <v>556</v>
      </c>
      <c r="C557">
        <v>0.18179999999999999</v>
      </c>
      <c r="D557">
        <v>0.74</v>
      </c>
      <c r="E557">
        <v>0.1343</v>
      </c>
      <c r="F557">
        <v>5</v>
      </c>
      <c r="G557">
        <v>233</v>
      </c>
      <c r="H557">
        <v>238</v>
      </c>
    </row>
    <row r="558" spans="1:8" x14ac:dyDescent="0.3">
      <c r="A558">
        <v>556</v>
      </c>
      <c r="B558">
        <v>557</v>
      </c>
      <c r="C558">
        <v>0.2273</v>
      </c>
      <c r="D558">
        <v>0.64</v>
      </c>
      <c r="E558">
        <v>8.9599999999999999E-2</v>
      </c>
      <c r="F558">
        <v>10</v>
      </c>
      <c r="G558">
        <v>134</v>
      </c>
      <c r="H558">
        <v>144</v>
      </c>
    </row>
    <row r="559" spans="1:8" x14ac:dyDescent="0.3">
      <c r="A559">
        <v>557</v>
      </c>
      <c r="B559">
        <v>558</v>
      </c>
      <c r="C559">
        <v>0.2424</v>
      </c>
      <c r="D559">
        <v>0.6</v>
      </c>
      <c r="E559">
        <v>0.1045</v>
      </c>
      <c r="F559">
        <v>6</v>
      </c>
      <c r="G559">
        <v>49</v>
      </c>
      <c r="H559">
        <v>55</v>
      </c>
    </row>
    <row r="560" spans="1:8" x14ac:dyDescent="0.3">
      <c r="A560">
        <v>558</v>
      </c>
      <c r="B560">
        <v>559</v>
      </c>
      <c r="C560">
        <v>0.2424</v>
      </c>
      <c r="D560">
        <v>0.6</v>
      </c>
      <c r="E560">
        <v>0.1343</v>
      </c>
      <c r="F560">
        <v>6</v>
      </c>
      <c r="G560">
        <v>55</v>
      </c>
      <c r="H560">
        <v>61</v>
      </c>
    </row>
    <row r="561" spans="1:8" x14ac:dyDescent="0.3">
      <c r="A561">
        <v>559</v>
      </c>
      <c r="B561">
        <v>560</v>
      </c>
      <c r="C561">
        <v>0.28789999999999999</v>
      </c>
      <c r="D561">
        <v>0.56000000000000005</v>
      </c>
      <c r="E561">
        <v>8.9599999999999999E-2</v>
      </c>
      <c r="F561">
        <v>21</v>
      </c>
      <c r="G561">
        <v>85</v>
      </c>
      <c r="H561">
        <v>106</v>
      </c>
    </row>
    <row r="562" spans="1:8" x14ac:dyDescent="0.3">
      <c r="A562">
        <v>560</v>
      </c>
      <c r="B562">
        <v>561</v>
      </c>
      <c r="C562">
        <v>0.2727</v>
      </c>
      <c r="D562">
        <v>0.56000000000000005</v>
      </c>
      <c r="E562">
        <v>0.1343</v>
      </c>
      <c r="F562">
        <v>21</v>
      </c>
      <c r="G562">
        <v>72</v>
      </c>
      <c r="H562">
        <v>93</v>
      </c>
    </row>
    <row r="563" spans="1:8" x14ac:dyDescent="0.3">
      <c r="A563">
        <v>561</v>
      </c>
      <c r="B563">
        <v>562</v>
      </c>
      <c r="C563">
        <v>0.33329999999999999</v>
      </c>
      <c r="D563">
        <v>0.45</v>
      </c>
      <c r="E563">
        <v>0</v>
      </c>
      <c r="F563">
        <v>11</v>
      </c>
      <c r="G563">
        <v>57</v>
      </c>
      <c r="H563">
        <v>68</v>
      </c>
    </row>
    <row r="564" spans="1:8" x14ac:dyDescent="0.3">
      <c r="A564">
        <v>562</v>
      </c>
      <c r="B564">
        <v>563</v>
      </c>
      <c r="C564">
        <v>0.34849999999999998</v>
      </c>
      <c r="D564">
        <v>0.42</v>
      </c>
      <c r="E564">
        <v>0</v>
      </c>
      <c r="F564">
        <v>21</v>
      </c>
      <c r="G564">
        <v>63</v>
      </c>
      <c r="H564">
        <v>84</v>
      </c>
    </row>
    <row r="565" spans="1:8" x14ac:dyDescent="0.3">
      <c r="A565">
        <v>563</v>
      </c>
      <c r="B565">
        <v>564</v>
      </c>
      <c r="C565">
        <v>0.34849999999999998</v>
      </c>
      <c r="D565">
        <v>0.42</v>
      </c>
      <c r="E565">
        <v>0</v>
      </c>
      <c r="F565">
        <v>14</v>
      </c>
      <c r="G565">
        <v>102</v>
      </c>
      <c r="H565">
        <v>116</v>
      </c>
    </row>
    <row r="566" spans="1:8" x14ac:dyDescent="0.3">
      <c r="A566">
        <v>564</v>
      </c>
      <c r="B566">
        <v>565</v>
      </c>
      <c r="C566">
        <v>0.33329999999999999</v>
      </c>
      <c r="D566">
        <v>0.45</v>
      </c>
      <c r="E566">
        <v>0</v>
      </c>
      <c r="F566">
        <v>14</v>
      </c>
      <c r="G566">
        <v>208</v>
      </c>
      <c r="H566">
        <v>222</v>
      </c>
    </row>
    <row r="567" spans="1:8" x14ac:dyDescent="0.3">
      <c r="A567">
        <v>565</v>
      </c>
      <c r="B567">
        <v>566</v>
      </c>
      <c r="C567">
        <v>0.31819999999999998</v>
      </c>
      <c r="D567">
        <v>0.49</v>
      </c>
      <c r="E567">
        <v>8.9599999999999999E-2</v>
      </c>
      <c r="F567">
        <v>7</v>
      </c>
      <c r="G567">
        <v>218</v>
      </c>
      <c r="H567">
        <v>225</v>
      </c>
    </row>
    <row r="568" spans="1:8" x14ac:dyDescent="0.3">
      <c r="A568">
        <v>566</v>
      </c>
      <c r="B568">
        <v>567</v>
      </c>
      <c r="C568">
        <v>0.2576</v>
      </c>
      <c r="D568">
        <v>0.65</v>
      </c>
      <c r="E568">
        <v>0.16420000000000001</v>
      </c>
      <c r="F568">
        <v>13</v>
      </c>
      <c r="G568">
        <v>133</v>
      </c>
      <c r="H568">
        <v>146</v>
      </c>
    </row>
    <row r="569" spans="1:8" x14ac:dyDescent="0.3">
      <c r="A569">
        <v>567</v>
      </c>
      <c r="B569">
        <v>568</v>
      </c>
      <c r="C569">
        <v>0.2273</v>
      </c>
      <c r="D569">
        <v>0.65</v>
      </c>
      <c r="E569">
        <v>0.19400000000000001</v>
      </c>
      <c r="F569">
        <v>16</v>
      </c>
      <c r="G569">
        <v>103</v>
      </c>
      <c r="H569">
        <v>119</v>
      </c>
    </row>
    <row r="570" spans="1:8" x14ac:dyDescent="0.3">
      <c r="A570">
        <v>568</v>
      </c>
      <c r="B570">
        <v>569</v>
      </c>
      <c r="C570">
        <v>0.2273</v>
      </c>
      <c r="D570">
        <v>0.65</v>
      </c>
      <c r="E570">
        <v>0.19400000000000001</v>
      </c>
      <c r="F570">
        <v>5</v>
      </c>
      <c r="G570">
        <v>40</v>
      </c>
      <c r="H570">
        <v>45</v>
      </c>
    </row>
    <row r="571" spans="1:8" x14ac:dyDescent="0.3">
      <c r="A571">
        <v>569</v>
      </c>
      <c r="B571">
        <v>570</v>
      </c>
      <c r="C571">
        <v>0.2273</v>
      </c>
      <c r="D571">
        <v>0.64</v>
      </c>
      <c r="E571">
        <v>0.16420000000000001</v>
      </c>
      <c r="F571">
        <v>4</v>
      </c>
      <c r="G571">
        <v>49</v>
      </c>
      <c r="H571">
        <v>53</v>
      </c>
    </row>
    <row r="572" spans="1:8" x14ac:dyDescent="0.3">
      <c r="A572">
        <v>570</v>
      </c>
      <c r="B572">
        <v>571</v>
      </c>
      <c r="C572">
        <v>0.2273</v>
      </c>
      <c r="D572">
        <v>0.64</v>
      </c>
      <c r="E572">
        <v>0.16420000000000001</v>
      </c>
      <c r="F572">
        <v>3</v>
      </c>
      <c r="G572">
        <v>37</v>
      </c>
      <c r="H572">
        <v>40</v>
      </c>
    </row>
    <row r="573" spans="1:8" x14ac:dyDescent="0.3">
      <c r="A573">
        <v>571</v>
      </c>
      <c r="B573">
        <v>572</v>
      </c>
      <c r="C573">
        <v>0.2273</v>
      </c>
      <c r="D573">
        <v>0.69</v>
      </c>
      <c r="E573">
        <v>0.1343</v>
      </c>
      <c r="F573">
        <v>3</v>
      </c>
      <c r="G573">
        <v>14</v>
      </c>
      <c r="H573">
        <v>17</v>
      </c>
    </row>
    <row r="574" spans="1:8" x14ac:dyDescent="0.3">
      <c r="A574">
        <v>572</v>
      </c>
      <c r="B574">
        <v>573</v>
      </c>
      <c r="C574">
        <v>0.2424</v>
      </c>
      <c r="D574">
        <v>0.65</v>
      </c>
      <c r="E574">
        <v>0.1343</v>
      </c>
      <c r="F574">
        <v>0</v>
      </c>
      <c r="G574">
        <v>5</v>
      </c>
      <c r="H574">
        <v>5</v>
      </c>
    </row>
    <row r="575" spans="1:8" x14ac:dyDescent="0.3">
      <c r="A575">
        <v>573</v>
      </c>
      <c r="B575">
        <v>574</v>
      </c>
      <c r="C575">
        <v>0.2273</v>
      </c>
      <c r="D575">
        <v>0.69</v>
      </c>
      <c r="E575">
        <v>0.19400000000000001</v>
      </c>
      <c r="F575">
        <v>3</v>
      </c>
      <c r="G575">
        <v>7</v>
      </c>
      <c r="H575">
        <v>10</v>
      </c>
    </row>
    <row r="576" spans="1:8" x14ac:dyDescent="0.3">
      <c r="A576">
        <v>574</v>
      </c>
      <c r="B576">
        <v>575</v>
      </c>
      <c r="C576">
        <v>0.18179999999999999</v>
      </c>
      <c r="D576">
        <v>0.86</v>
      </c>
      <c r="E576">
        <v>0.28360000000000002</v>
      </c>
      <c r="F576">
        <v>0</v>
      </c>
      <c r="G576">
        <v>1</v>
      </c>
      <c r="H576">
        <v>1</v>
      </c>
    </row>
    <row r="577" spans="1:8" x14ac:dyDescent="0.3">
      <c r="A577">
        <v>575</v>
      </c>
      <c r="B577">
        <v>576</v>
      </c>
      <c r="C577">
        <v>0.18179999999999999</v>
      </c>
      <c r="D577">
        <v>0.86</v>
      </c>
      <c r="E577">
        <v>0.28360000000000002</v>
      </c>
      <c r="F577">
        <v>0</v>
      </c>
      <c r="G577">
        <v>8</v>
      </c>
      <c r="H577">
        <v>8</v>
      </c>
    </row>
    <row r="578" spans="1:8" x14ac:dyDescent="0.3">
      <c r="A578">
        <v>576</v>
      </c>
      <c r="B578">
        <v>577</v>
      </c>
      <c r="C578">
        <v>0.21210000000000001</v>
      </c>
      <c r="D578">
        <v>0.87</v>
      </c>
      <c r="E578">
        <v>0.29849999999999999</v>
      </c>
      <c r="F578">
        <v>1</v>
      </c>
      <c r="G578">
        <v>29</v>
      </c>
      <c r="H578">
        <v>30</v>
      </c>
    </row>
    <row r="579" spans="1:8" x14ac:dyDescent="0.3">
      <c r="A579">
        <v>577</v>
      </c>
      <c r="B579">
        <v>578</v>
      </c>
      <c r="C579">
        <v>0.21210000000000001</v>
      </c>
      <c r="D579">
        <v>0.87</v>
      </c>
      <c r="E579">
        <v>0.29849999999999999</v>
      </c>
      <c r="F579">
        <v>3</v>
      </c>
      <c r="G579">
        <v>69</v>
      </c>
      <c r="H579">
        <v>72</v>
      </c>
    </row>
    <row r="580" spans="1:8" x14ac:dyDescent="0.3">
      <c r="A580">
        <v>578</v>
      </c>
      <c r="B580">
        <v>579</v>
      </c>
      <c r="C580">
        <v>0.21210000000000001</v>
      </c>
      <c r="D580">
        <v>0.87</v>
      </c>
      <c r="E580">
        <v>0.29849999999999999</v>
      </c>
      <c r="F580">
        <v>3</v>
      </c>
      <c r="G580">
        <v>55</v>
      </c>
      <c r="H580">
        <v>58</v>
      </c>
    </row>
    <row r="581" spans="1:8" x14ac:dyDescent="0.3">
      <c r="A581">
        <v>579</v>
      </c>
      <c r="B581">
        <v>580</v>
      </c>
      <c r="C581">
        <v>0.21210000000000001</v>
      </c>
      <c r="D581">
        <v>0.93</v>
      </c>
      <c r="E581">
        <v>0.28360000000000002</v>
      </c>
      <c r="F581">
        <v>2</v>
      </c>
      <c r="G581">
        <v>26</v>
      </c>
      <c r="H581">
        <v>28</v>
      </c>
    </row>
    <row r="582" spans="1:8" x14ac:dyDescent="0.3">
      <c r="A582">
        <v>580</v>
      </c>
      <c r="B582">
        <v>581</v>
      </c>
      <c r="C582">
        <v>0.19700000000000001</v>
      </c>
      <c r="D582">
        <v>0.93</v>
      </c>
      <c r="E582">
        <v>0.32840000000000003</v>
      </c>
      <c r="F582">
        <v>6</v>
      </c>
      <c r="G582">
        <v>35</v>
      </c>
      <c r="H582">
        <v>41</v>
      </c>
    </row>
    <row r="583" spans="1:8" x14ac:dyDescent="0.3">
      <c r="A583">
        <v>581</v>
      </c>
      <c r="B583">
        <v>582</v>
      </c>
      <c r="C583">
        <v>0.19700000000000001</v>
      </c>
      <c r="D583">
        <v>0.93</v>
      </c>
      <c r="E583">
        <v>0.32840000000000003</v>
      </c>
      <c r="F583">
        <v>7</v>
      </c>
      <c r="G583">
        <v>41</v>
      </c>
      <c r="H583">
        <v>48</v>
      </c>
    </row>
    <row r="584" spans="1:8" x14ac:dyDescent="0.3">
      <c r="A584">
        <v>582</v>
      </c>
      <c r="B584">
        <v>583</v>
      </c>
      <c r="C584">
        <v>0.19700000000000001</v>
      </c>
      <c r="D584">
        <v>0.93</v>
      </c>
      <c r="E584">
        <v>0.32840000000000003</v>
      </c>
      <c r="F584">
        <v>4</v>
      </c>
      <c r="G584">
        <v>43</v>
      </c>
      <c r="H584">
        <v>47</v>
      </c>
    </row>
    <row r="585" spans="1:8" x14ac:dyDescent="0.3">
      <c r="A585">
        <v>583</v>
      </c>
      <c r="B585">
        <v>584</v>
      </c>
      <c r="C585">
        <v>0.19700000000000001</v>
      </c>
      <c r="D585">
        <v>0.93</v>
      </c>
      <c r="E585">
        <v>0.35820000000000002</v>
      </c>
      <c r="F585">
        <v>0</v>
      </c>
      <c r="G585">
        <v>36</v>
      </c>
      <c r="H585">
        <v>36</v>
      </c>
    </row>
    <row r="586" spans="1:8" x14ac:dyDescent="0.3">
      <c r="A586">
        <v>584</v>
      </c>
      <c r="B586">
        <v>585</v>
      </c>
      <c r="C586">
        <v>0.18179999999999999</v>
      </c>
      <c r="D586">
        <v>0.93</v>
      </c>
      <c r="E586">
        <v>0.4627</v>
      </c>
      <c r="F586">
        <v>1</v>
      </c>
      <c r="G586">
        <v>42</v>
      </c>
      <c r="H586">
        <v>43</v>
      </c>
    </row>
    <row r="587" spans="1:8" x14ac:dyDescent="0.3">
      <c r="A587">
        <v>585</v>
      </c>
      <c r="B587">
        <v>586</v>
      </c>
      <c r="C587">
        <v>0.19700000000000001</v>
      </c>
      <c r="D587">
        <v>0.93</v>
      </c>
      <c r="E587">
        <v>0.32840000000000003</v>
      </c>
      <c r="F587">
        <v>1</v>
      </c>
      <c r="G587">
        <v>35</v>
      </c>
      <c r="H587">
        <v>36</v>
      </c>
    </row>
    <row r="588" spans="1:8" x14ac:dyDescent="0.3">
      <c r="A588">
        <v>586</v>
      </c>
      <c r="B588">
        <v>587</v>
      </c>
      <c r="C588">
        <v>0.18179999999999999</v>
      </c>
      <c r="D588">
        <v>0.93</v>
      </c>
      <c r="E588">
        <v>0.35820000000000002</v>
      </c>
      <c r="F588">
        <v>0</v>
      </c>
      <c r="G588">
        <v>26</v>
      </c>
      <c r="H588">
        <v>26</v>
      </c>
    </row>
    <row r="589" spans="1:8" x14ac:dyDescent="0.3">
      <c r="A589">
        <v>587</v>
      </c>
      <c r="B589">
        <v>588</v>
      </c>
      <c r="C589">
        <v>0.2273</v>
      </c>
      <c r="D589">
        <v>0.55000000000000004</v>
      </c>
      <c r="E589">
        <v>0.19400000000000001</v>
      </c>
      <c r="F589">
        <v>1</v>
      </c>
      <c r="G589">
        <v>23</v>
      </c>
      <c r="H589">
        <v>24</v>
      </c>
    </row>
    <row r="590" spans="1:8" x14ac:dyDescent="0.3">
      <c r="A590">
        <v>588</v>
      </c>
      <c r="B590">
        <v>589</v>
      </c>
      <c r="C590">
        <v>0.2424</v>
      </c>
      <c r="D590">
        <v>0.55000000000000004</v>
      </c>
      <c r="E590">
        <v>0.1045</v>
      </c>
      <c r="F590">
        <v>2</v>
      </c>
      <c r="G590">
        <v>82</v>
      </c>
      <c r="H590">
        <v>84</v>
      </c>
    </row>
    <row r="591" spans="1:8" x14ac:dyDescent="0.3">
      <c r="A591">
        <v>589</v>
      </c>
      <c r="B591">
        <v>590</v>
      </c>
      <c r="C591">
        <v>0.2273</v>
      </c>
      <c r="D591">
        <v>0.69</v>
      </c>
      <c r="E591">
        <v>8.9599999999999999E-2</v>
      </c>
      <c r="F591">
        <v>3</v>
      </c>
      <c r="G591">
        <v>101</v>
      </c>
      <c r="H591">
        <v>104</v>
      </c>
    </row>
    <row r="592" spans="1:8" x14ac:dyDescent="0.3">
      <c r="A592">
        <v>590</v>
      </c>
      <c r="B592">
        <v>591</v>
      </c>
      <c r="C592">
        <v>0.2273</v>
      </c>
      <c r="D592">
        <v>0.69</v>
      </c>
      <c r="E592">
        <v>8.9599999999999999E-2</v>
      </c>
      <c r="F592">
        <v>3</v>
      </c>
      <c r="G592">
        <v>76</v>
      </c>
      <c r="H592">
        <v>79</v>
      </c>
    </row>
    <row r="593" spans="1:8" x14ac:dyDescent="0.3">
      <c r="A593">
        <v>591</v>
      </c>
      <c r="B593">
        <v>592</v>
      </c>
      <c r="C593">
        <v>0.21210000000000001</v>
      </c>
      <c r="D593">
        <v>0.74</v>
      </c>
      <c r="E593">
        <v>8.9599999999999999E-2</v>
      </c>
      <c r="F593">
        <v>4</v>
      </c>
      <c r="G593">
        <v>55</v>
      </c>
      <c r="H593">
        <v>59</v>
      </c>
    </row>
    <row r="594" spans="1:8" x14ac:dyDescent="0.3">
      <c r="A594">
        <v>592</v>
      </c>
      <c r="B594">
        <v>593</v>
      </c>
      <c r="C594">
        <v>0.21210000000000001</v>
      </c>
      <c r="D594">
        <v>0.74</v>
      </c>
      <c r="E594">
        <v>8.9599999999999999E-2</v>
      </c>
      <c r="F594">
        <v>2</v>
      </c>
      <c r="G594">
        <v>36</v>
      </c>
      <c r="H594">
        <v>38</v>
      </c>
    </row>
    <row r="595" spans="1:8" x14ac:dyDescent="0.3">
      <c r="A595">
        <v>593</v>
      </c>
      <c r="B595">
        <v>594</v>
      </c>
      <c r="C595">
        <v>0.21210000000000001</v>
      </c>
      <c r="D595">
        <v>0.74</v>
      </c>
      <c r="E595">
        <v>8.9599999999999999E-2</v>
      </c>
      <c r="F595">
        <v>0</v>
      </c>
      <c r="G595">
        <v>27</v>
      </c>
      <c r="H595">
        <v>27</v>
      </c>
    </row>
    <row r="596" spans="1:8" x14ac:dyDescent="0.3">
      <c r="A596">
        <v>594</v>
      </c>
      <c r="B596">
        <v>595</v>
      </c>
      <c r="C596">
        <v>0.19700000000000001</v>
      </c>
      <c r="D596">
        <v>0.8</v>
      </c>
      <c r="E596">
        <v>0.16420000000000001</v>
      </c>
      <c r="F596">
        <v>0</v>
      </c>
      <c r="G596">
        <v>16</v>
      </c>
      <c r="H596">
        <v>16</v>
      </c>
    </row>
    <row r="597" spans="1:8" x14ac:dyDescent="0.3">
      <c r="A597">
        <v>595</v>
      </c>
      <c r="B597">
        <v>596</v>
      </c>
      <c r="C597">
        <v>0.21210000000000001</v>
      </c>
      <c r="D597">
        <v>0.75</v>
      </c>
      <c r="E597">
        <v>0.1343</v>
      </c>
      <c r="F597">
        <v>0</v>
      </c>
      <c r="G597">
        <v>9</v>
      </c>
      <c r="H597">
        <v>9</v>
      </c>
    </row>
    <row r="598" spans="1:8" x14ac:dyDescent="0.3">
      <c r="A598">
        <v>596</v>
      </c>
      <c r="B598">
        <v>597</v>
      </c>
      <c r="C598">
        <v>0.21210000000000001</v>
      </c>
      <c r="D598">
        <v>0.75</v>
      </c>
      <c r="E598">
        <v>0.1343</v>
      </c>
      <c r="F598">
        <v>1</v>
      </c>
      <c r="G598">
        <v>2</v>
      </c>
      <c r="H598">
        <v>3</v>
      </c>
    </row>
    <row r="599" spans="1:8" x14ac:dyDescent="0.3">
      <c r="A599">
        <v>597</v>
      </c>
      <c r="B599">
        <v>598</v>
      </c>
      <c r="C599">
        <v>0.21210000000000001</v>
      </c>
      <c r="D599">
        <v>0.75</v>
      </c>
      <c r="E599">
        <v>0.16420000000000001</v>
      </c>
      <c r="F599">
        <v>0</v>
      </c>
      <c r="G599">
        <v>2</v>
      </c>
      <c r="H599">
        <v>2</v>
      </c>
    </row>
    <row r="600" spans="1:8" x14ac:dyDescent="0.3">
      <c r="A600">
        <v>598</v>
      </c>
      <c r="B600">
        <v>599</v>
      </c>
      <c r="C600">
        <v>0.2273</v>
      </c>
      <c r="D600">
        <v>0.75</v>
      </c>
      <c r="E600">
        <v>0.1045</v>
      </c>
      <c r="F600">
        <v>1</v>
      </c>
      <c r="G600">
        <v>0</v>
      </c>
      <c r="H600">
        <v>1</v>
      </c>
    </row>
    <row r="601" spans="1:8" x14ac:dyDescent="0.3">
      <c r="A601">
        <v>599</v>
      </c>
      <c r="B601">
        <v>600</v>
      </c>
      <c r="C601">
        <v>0.21210000000000001</v>
      </c>
      <c r="D601">
        <v>0.8</v>
      </c>
      <c r="E601">
        <v>0.1045</v>
      </c>
      <c r="F601">
        <v>0</v>
      </c>
      <c r="G601">
        <v>4</v>
      </c>
      <c r="H601">
        <v>4</v>
      </c>
    </row>
    <row r="602" spans="1:8" x14ac:dyDescent="0.3">
      <c r="A602">
        <v>600</v>
      </c>
      <c r="B602">
        <v>601</v>
      </c>
      <c r="C602">
        <v>0.19700000000000001</v>
      </c>
      <c r="D602">
        <v>0.8</v>
      </c>
      <c r="E602">
        <v>0.1343</v>
      </c>
      <c r="F602">
        <v>0</v>
      </c>
      <c r="G602">
        <v>16</v>
      </c>
      <c r="H602">
        <v>16</v>
      </c>
    </row>
    <row r="603" spans="1:8" x14ac:dyDescent="0.3">
      <c r="A603">
        <v>601</v>
      </c>
      <c r="B603">
        <v>602</v>
      </c>
      <c r="C603">
        <v>0.19700000000000001</v>
      </c>
      <c r="D603">
        <v>0.86</v>
      </c>
      <c r="E603">
        <v>8.9599999999999999E-2</v>
      </c>
      <c r="F603">
        <v>2</v>
      </c>
      <c r="G603">
        <v>58</v>
      </c>
      <c r="H603">
        <v>60</v>
      </c>
    </row>
    <row r="604" spans="1:8" x14ac:dyDescent="0.3">
      <c r="A604">
        <v>602</v>
      </c>
      <c r="B604">
        <v>603</v>
      </c>
      <c r="C604">
        <v>0.19700000000000001</v>
      </c>
      <c r="D604">
        <v>0.86</v>
      </c>
      <c r="E604">
        <v>8.9599999999999999E-2</v>
      </c>
      <c r="F604">
        <v>2</v>
      </c>
      <c r="G604">
        <v>155</v>
      </c>
      <c r="H604">
        <v>157</v>
      </c>
    </row>
    <row r="605" spans="1:8" x14ac:dyDescent="0.3">
      <c r="A605">
        <v>603</v>
      </c>
      <c r="B605">
        <v>604</v>
      </c>
      <c r="C605">
        <v>0.21210000000000001</v>
      </c>
      <c r="D605">
        <v>0.86</v>
      </c>
      <c r="E605">
        <v>8.9599999999999999E-2</v>
      </c>
      <c r="F605">
        <v>6</v>
      </c>
      <c r="G605">
        <v>95</v>
      </c>
      <c r="H605">
        <v>101</v>
      </c>
    </row>
    <row r="606" spans="1:8" x14ac:dyDescent="0.3">
      <c r="A606">
        <v>604</v>
      </c>
      <c r="B606">
        <v>605</v>
      </c>
      <c r="C606">
        <v>0.21210000000000001</v>
      </c>
      <c r="D606">
        <v>0.86</v>
      </c>
      <c r="E606">
        <v>0.1045</v>
      </c>
      <c r="F606">
        <v>0</v>
      </c>
      <c r="G606">
        <v>49</v>
      </c>
      <c r="H606">
        <v>49</v>
      </c>
    </row>
    <row r="607" spans="1:8" x14ac:dyDescent="0.3">
      <c r="A607">
        <v>605</v>
      </c>
      <c r="B607">
        <v>606</v>
      </c>
      <c r="C607">
        <v>0.21210000000000001</v>
      </c>
      <c r="D607">
        <v>0.93</v>
      </c>
      <c r="E607">
        <v>0.1045</v>
      </c>
      <c r="F607">
        <v>0</v>
      </c>
      <c r="G607">
        <v>30</v>
      </c>
      <c r="H607">
        <v>30</v>
      </c>
    </row>
    <row r="608" spans="1:8" x14ac:dyDescent="0.3">
      <c r="A608">
        <v>606</v>
      </c>
      <c r="B608">
        <v>607</v>
      </c>
      <c r="C608">
        <v>0.21210000000000001</v>
      </c>
      <c r="D608">
        <v>0.93</v>
      </c>
      <c r="E608">
        <v>0.1045</v>
      </c>
      <c r="F608">
        <v>1</v>
      </c>
      <c r="G608">
        <v>28</v>
      </c>
      <c r="H608">
        <v>29</v>
      </c>
    </row>
    <row r="609" spans="1:8" x14ac:dyDescent="0.3">
      <c r="A609">
        <v>607</v>
      </c>
      <c r="B609">
        <v>608</v>
      </c>
      <c r="C609">
        <v>0.21210000000000001</v>
      </c>
      <c r="D609">
        <v>0.93</v>
      </c>
      <c r="E609">
        <v>0.1045</v>
      </c>
      <c r="F609">
        <v>0</v>
      </c>
      <c r="G609">
        <v>31</v>
      </c>
      <c r="H609">
        <v>31</v>
      </c>
    </row>
    <row r="610" spans="1:8" x14ac:dyDescent="0.3">
      <c r="A610">
        <v>608</v>
      </c>
      <c r="B610">
        <v>609</v>
      </c>
      <c r="C610">
        <v>0.2727</v>
      </c>
      <c r="D610">
        <v>0.8</v>
      </c>
      <c r="E610">
        <v>0</v>
      </c>
      <c r="F610">
        <v>2</v>
      </c>
      <c r="G610">
        <v>36</v>
      </c>
      <c r="H610">
        <v>38</v>
      </c>
    </row>
    <row r="611" spans="1:8" x14ac:dyDescent="0.3">
      <c r="A611">
        <v>609</v>
      </c>
      <c r="B611">
        <v>610</v>
      </c>
      <c r="C611">
        <v>0.2576</v>
      </c>
      <c r="D611">
        <v>0.86</v>
      </c>
      <c r="E611">
        <v>0</v>
      </c>
      <c r="F611">
        <v>1</v>
      </c>
      <c r="G611">
        <v>40</v>
      </c>
      <c r="H611">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1C96-38B2-41B1-BEDE-1BBFA651D858}">
  <dimension ref="A1:U611"/>
  <sheetViews>
    <sheetView tabSelected="1" workbookViewId="0">
      <selection activeCell="A2" sqref="A2"/>
    </sheetView>
  </sheetViews>
  <sheetFormatPr defaultRowHeight="14.4" x14ac:dyDescent="0.3"/>
  <cols>
    <col min="1" max="1" width="11" customWidth="1"/>
    <col min="2" max="3" width="11" style="1" customWidth="1"/>
    <col min="4" max="12" width="11" customWidth="1"/>
    <col min="13" max="13" width="14.21875" bestFit="1" customWidth="1"/>
    <col min="14" max="21" width="11" customWidth="1"/>
  </cols>
  <sheetData>
    <row r="1" spans="1:21" x14ac:dyDescent="0.3">
      <c r="A1" t="s">
        <v>8</v>
      </c>
      <c r="B1" s="1" t="s">
        <v>9</v>
      </c>
      <c r="C1" t="s">
        <v>11</v>
      </c>
      <c r="D1" t="s">
        <v>12</v>
      </c>
      <c r="E1" t="s">
        <v>18</v>
      </c>
      <c r="F1" t="s">
        <v>10</v>
      </c>
      <c r="G1" t="s">
        <v>19</v>
      </c>
      <c r="H1" t="s">
        <v>20</v>
      </c>
      <c r="I1" t="s">
        <v>13</v>
      </c>
      <c r="J1" t="s">
        <v>1</v>
      </c>
      <c r="K1" t="s">
        <v>15</v>
      </c>
      <c r="L1" t="s">
        <v>21</v>
      </c>
      <c r="M1" t="s">
        <v>22</v>
      </c>
      <c r="N1" t="s">
        <v>16</v>
      </c>
      <c r="O1" t="s">
        <v>17</v>
      </c>
      <c r="P1" t="s">
        <v>23</v>
      </c>
      <c r="Q1" t="s">
        <v>24</v>
      </c>
      <c r="R1" t="s">
        <v>4</v>
      </c>
      <c r="S1" t="s">
        <v>5</v>
      </c>
      <c r="T1" t="s">
        <v>6</v>
      </c>
      <c r="U1" t="s">
        <v>7</v>
      </c>
    </row>
    <row r="2" spans="1:21" x14ac:dyDescent="0.3">
      <c r="A2">
        <v>611</v>
      </c>
      <c r="B2" s="1">
        <v>40571</v>
      </c>
      <c r="C2">
        <f>YEAR(dataset_3[[#This Row],[Date Day]])</f>
        <v>2011</v>
      </c>
      <c r="D2" t="str">
        <f>TEXT(dataset_3[[#This Row],[Date Day]],"MMM")</f>
        <v>Jan</v>
      </c>
      <c r="E2" t="str">
        <f>"Q" &amp; INT((MONTH(B2)-1)/3)+1</f>
        <v>Q1</v>
      </c>
      <c r="F2">
        <v>1</v>
      </c>
      <c r="G2">
        <v>0</v>
      </c>
      <c r="H2">
        <v>1</v>
      </c>
      <c r="I2">
        <v>16</v>
      </c>
      <c r="J2" t="b">
        <v>0</v>
      </c>
      <c r="K2">
        <v>5</v>
      </c>
      <c r="L2" t="str">
        <f t="shared" ref="L2:L65" si="0">IF(OR(K2=0,K2=6),"Weekend","Weekday")</f>
        <v>Weekday</v>
      </c>
      <c r="M2" t="str" cm="1">
        <f t="array" ref="M2">_xlfn.IFS(I2&lt;6,"Night", I2&lt;12,"Morning", I2&lt;18,"Afternoon", TRUE,"Evening")</f>
        <v>Afternoon</v>
      </c>
      <c r="N2">
        <v>1</v>
      </c>
      <c r="O2">
        <v>0.22</v>
      </c>
      <c r="P2">
        <v>0.2727</v>
      </c>
      <c r="Q2">
        <v>0.8</v>
      </c>
      <c r="R2">
        <v>0</v>
      </c>
      <c r="S2">
        <v>10</v>
      </c>
      <c r="T2">
        <v>70</v>
      </c>
      <c r="U2">
        <v>80</v>
      </c>
    </row>
    <row r="3" spans="1:21" x14ac:dyDescent="0.3">
      <c r="A3">
        <v>612</v>
      </c>
      <c r="B3" s="1">
        <v>40571</v>
      </c>
      <c r="C3">
        <f>YEAR(dataset_3[[#This Row],[Date Day]])</f>
        <v>2011</v>
      </c>
      <c r="D3" t="str">
        <f>TEXT(dataset_3[[#This Row],[Date Day]],"MMM")</f>
        <v>Jan</v>
      </c>
      <c r="E3" t="str">
        <f t="shared" ref="E3:E66" si="1">"Q" &amp; INT((MONTH(B3)-1)/3)+1</f>
        <v>Q1</v>
      </c>
      <c r="F3">
        <v>1</v>
      </c>
      <c r="G3">
        <v>0</v>
      </c>
      <c r="H3">
        <v>1</v>
      </c>
      <c r="I3">
        <v>17</v>
      </c>
      <c r="J3" t="b">
        <v>0</v>
      </c>
      <c r="K3">
        <v>5</v>
      </c>
      <c r="L3" t="str">
        <f t="shared" si="0"/>
        <v>Weekday</v>
      </c>
      <c r="M3" t="str" cm="1">
        <f t="array" ref="M3">_xlfn.IFS(I3&lt;6,"Night", I3&lt;12,"Morning", I3&lt;18,"Afternoon", TRUE,"Evening")</f>
        <v>Afternoon</v>
      </c>
      <c r="N3">
        <v>1</v>
      </c>
      <c r="O3">
        <v>0.24</v>
      </c>
      <c r="P3">
        <v>0.2424</v>
      </c>
      <c r="Q3">
        <v>0.75</v>
      </c>
      <c r="R3">
        <v>0.1343</v>
      </c>
      <c r="S3">
        <v>2</v>
      </c>
      <c r="T3">
        <v>147</v>
      </c>
      <c r="U3">
        <v>149</v>
      </c>
    </row>
    <row r="4" spans="1:21" x14ac:dyDescent="0.3">
      <c r="A4">
        <v>613</v>
      </c>
      <c r="B4" s="1">
        <v>40571</v>
      </c>
      <c r="C4">
        <f>YEAR(dataset_3[[#This Row],[Date Day]])</f>
        <v>2011</v>
      </c>
      <c r="D4" t="str">
        <f>TEXT(dataset_3[[#This Row],[Date Day]],"MMM")</f>
        <v>Jan</v>
      </c>
      <c r="E4" t="str">
        <f t="shared" si="1"/>
        <v>Q1</v>
      </c>
      <c r="F4">
        <v>1</v>
      </c>
      <c r="G4">
        <v>0</v>
      </c>
      <c r="H4">
        <v>1</v>
      </c>
      <c r="I4">
        <v>18</v>
      </c>
      <c r="J4" t="b">
        <v>0</v>
      </c>
      <c r="K4">
        <v>5</v>
      </c>
      <c r="L4" t="str">
        <f t="shared" si="0"/>
        <v>Weekday</v>
      </c>
      <c r="M4" t="str" cm="1">
        <f t="array" ref="M4">_xlfn.IFS(I4&lt;6,"Night", I4&lt;12,"Morning", I4&lt;18,"Afternoon", TRUE,"Evening")</f>
        <v>Evening</v>
      </c>
      <c r="N4">
        <v>1</v>
      </c>
      <c r="O4">
        <v>0.24</v>
      </c>
      <c r="P4">
        <v>0.2273</v>
      </c>
      <c r="Q4">
        <v>0.75</v>
      </c>
      <c r="R4">
        <v>0.19400000000000001</v>
      </c>
      <c r="S4">
        <v>2</v>
      </c>
      <c r="T4">
        <v>107</v>
      </c>
      <c r="U4">
        <v>109</v>
      </c>
    </row>
    <row r="5" spans="1:21" x14ac:dyDescent="0.3">
      <c r="A5">
        <v>614</v>
      </c>
      <c r="B5" s="1">
        <v>40571</v>
      </c>
      <c r="C5">
        <f>YEAR(dataset_3[[#This Row],[Date Day]])</f>
        <v>2011</v>
      </c>
      <c r="D5" t="str">
        <f>TEXT(dataset_3[[#This Row],[Date Day]],"MMM")</f>
        <v>Jan</v>
      </c>
      <c r="E5" t="str">
        <f t="shared" si="1"/>
        <v>Q1</v>
      </c>
      <c r="F5">
        <v>1</v>
      </c>
      <c r="G5">
        <v>0</v>
      </c>
      <c r="H5">
        <v>1</v>
      </c>
      <c r="I5">
        <v>19</v>
      </c>
      <c r="J5" t="b">
        <v>0</v>
      </c>
      <c r="K5">
        <v>5</v>
      </c>
      <c r="L5" t="str">
        <f t="shared" si="0"/>
        <v>Weekday</v>
      </c>
      <c r="M5" t="str" cm="1">
        <f t="array" ref="M5">_xlfn.IFS(I5&lt;6,"Night", I5&lt;12,"Morning", I5&lt;18,"Afternoon", TRUE,"Evening")</f>
        <v>Evening</v>
      </c>
      <c r="N5">
        <v>2</v>
      </c>
      <c r="O5">
        <v>0.24</v>
      </c>
      <c r="P5">
        <v>0.2424</v>
      </c>
      <c r="Q5">
        <v>0.75</v>
      </c>
      <c r="R5">
        <v>0.1343</v>
      </c>
      <c r="S5">
        <v>5</v>
      </c>
      <c r="T5">
        <v>84</v>
      </c>
      <c r="U5">
        <v>89</v>
      </c>
    </row>
    <row r="6" spans="1:21" x14ac:dyDescent="0.3">
      <c r="A6">
        <v>615</v>
      </c>
      <c r="B6" s="1">
        <v>40571</v>
      </c>
      <c r="C6">
        <f>YEAR(dataset_3[[#This Row],[Date Day]])</f>
        <v>2011</v>
      </c>
      <c r="D6" t="str">
        <f>TEXT(dataset_3[[#This Row],[Date Day]],"MMM")</f>
        <v>Jan</v>
      </c>
      <c r="E6" t="str">
        <f t="shared" si="1"/>
        <v>Q1</v>
      </c>
      <c r="F6">
        <v>1</v>
      </c>
      <c r="G6">
        <v>0</v>
      </c>
      <c r="H6">
        <v>1</v>
      </c>
      <c r="I6">
        <v>20</v>
      </c>
      <c r="J6" t="b">
        <v>0</v>
      </c>
      <c r="K6">
        <v>5</v>
      </c>
      <c r="L6" t="str">
        <f t="shared" si="0"/>
        <v>Weekday</v>
      </c>
      <c r="M6" t="str" cm="1">
        <f t="array" ref="M6">_xlfn.IFS(I6&lt;6,"Night", I6&lt;12,"Morning", I6&lt;18,"Afternoon", TRUE,"Evening")</f>
        <v>Evening</v>
      </c>
      <c r="N6">
        <v>2</v>
      </c>
      <c r="O6">
        <v>0.24</v>
      </c>
      <c r="P6">
        <v>0.2273</v>
      </c>
      <c r="Q6">
        <v>0.7</v>
      </c>
      <c r="R6">
        <v>0.19400000000000001</v>
      </c>
      <c r="S6">
        <v>1</v>
      </c>
      <c r="T6">
        <v>61</v>
      </c>
      <c r="U6">
        <v>62</v>
      </c>
    </row>
    <row r="7" spans="1:21" x14ac:dyDescent="0.3">
      <c r="A7">
        <v>616</v>
      </c>
      <c r="B7" s="1">
        <v>40571</v>
      </c>
      <c r="C7">
        <f>YEAR(dataset_3[[#This Row],[Date Day]])</f>
        <v>2011</v>
      </c>
      <c r="D7" t="str">
        <f>TEXT(dataset_3[[#This Row],[Date Day]],"MMM")</f>
        <v>Jan</v>
      </c>
      <c r="E7" t="str">
        <f t="shared" si="1"/>
        <v>Q1</v>
      </c>
      <c r="F7">
        <v>1</v>
      </c>
      <c r="G7">
        <v>0</v>
      </c>
      <c r="H7">
        <v>1</v>
      </c>
      <c r="I7">
        <v>21</v>
      </c>
      <c r="J7" t="b">
        <v>0</v>
      </c>
      <c r="K7">
        <v>5</v>
      </c>
      <c r="L7" t="str">
        <f t="shared" si="0"/>
        <v>Weekday</v>
      </c>
      <c r="M7" t="str" cm="1">
        <f t="array" ref="M7">_xlfn.IFS(I7&lt;6,"Night", I7&lt;12,"Morning", I7&lt;18,"Afternoon", TRUE,"Evening")</f>
        <v>Evening</v>
      </c>
      <c r="N7">
        <v>2</v>
      </c>
      <c r="O7">
        <v>0.22</v>
      </c>
      <c r="P7">
        <v>0.2273</v>
      </c>
      <c r="Q7">
        <v>0.75</v>
      </c>
      <c r="R7">
        <v>0.1343</v>
      </c>
      <c r="S7">
        <v>1</v>
      </c>
      <c r="T7">
        <v>57</v>
      </c>
      <c r="U7">
        <v>58</v>
      </c>
    </row>
    <row r="8" spans="1:21" x14ac:dyDescent="0.3">
      <c r="A8">
        <v>617</v>
      </c>
      <c r="B8" s="1">
        <v>40571</v>
      </c>
      <c r="C8">
        <f>YEAR(dataset_3[[#This Row],[Date Day]])</f>
        <v>2011</v>
      </c>
      <c r="D8" t="str">
        <f>TEXT(dataset_3[[#This Row],[Date Day]],"MMM")</f>
        <v>Jan</v>
      </c>
      <c r="E8" t="str">
        <f t="shared" si="1"/>
        <v>Q1</v>
      </c>
      <c r="F8">
        <v>1</v>
      </c>
      <c r="G8">
        <v>0</v>
      </c>
      <c r="H8">
        <v>1</v>
      </c>
      <c r="I8">
        <v>22</v>
      </c>
      <c r="J8" t="b">
        <v>0</v>
      </c>
      <c r="K8">
        <v>5</v>
      </c>
      <c r="L8" t="str">
        <f t="shared" si="0"/>
        <v>Weekday</v>
      </c>
      <c r="M8" t="str" cm="1">
        <f t="array" ref="M8">_xlfn.IFS(I8&lt;6,"Night", I8&lt;12,"Morning", I8&lt;18,"Afternoon", TRUE,"Evening")</f>
        <v>Evening</v>
      </c>
      <c r="N8">
        <v>1</v>
      </c>
      <c r="O8">
        <v>0.24</v>
      </c>
      <c r="P8">
        <v>0.21210000000000001</v>
      </c>
      <c r="Q8">
        <v>0.65</v>
      </c>
      <c r="R8">
        <v>0.35820000000000002</v>
      </c>
      <c r="S8">
        <v>0</v>
      </c>
      <c r="T8">
        <v>26</v>
      </c>
      <c r="U8">
        <v>26</v>
      </c>
    </row>
    <row r="9" spans="1:21" x14ac:dyDescent="0.3">
      <c r="A9">
        <v>618</v>
      </c>
      <c r="B9" s="1">
        <v>40571</v>
      </c>
      <c r="C9">
        <f>YEAR(dataset_3[[#This Row],[Date Day]])</f>
        <v>2011</v>
      </c>
      <c r="D9" t="str">
        <f>TEXT(dataset_3[[#This Row],[Date Day]],"MMM")</f>
        <v>Jan</v>
      </c>
      <c r="E9" t="str">
        <f t="shared" si="1"/>
        <v>Q1</v>
      </c>
      <c r="F9">
        <v>1</v>
      </c>
      <c r="G9">
        <v>0</v>
      </c>
      <c r="H9">
        <v>1</v>
      </c>
      <c r="I9">
        <v>23</v>
      </c>
      <c r="J9" t="b">
        <v>0</v>
      </c>
      <c r="K9">
        <v>5</v>
      </c>
      <c r="L9" t="str">
        <f t="shared" si="0"/>
        <v>Weekday</v>
      </c>
      <c r="M9" t="str" cm="1">
        <f t="array" ref="M9">_xlfn.IFS(I9&lt;6,"Night", I9&lt;12,"Morning", I9&lt;18,"Afternoon", TRUE,"Evening")</f>
        <v>Evening</v>
      </c>
      <c r="N9">
        <v>1</v>
      </c>
      <c r="O9">
        <v>0.24</v>
      </c>
      <c r="P9">
        <v>0.2273</v>
      </c>
      <c r="Q9">
        <v>0.6</v>
      </c>
      <c r="R9">
        <v>0.22389999999999999</v>
      </c>
      <c r="S9">
        <v>1</v>
      </c>
      <c r="T9">
        <v>22</v>
      </c>
      <c r="U9">
        <v>23</v>
      </c>
    </row>
    <row r="10" spans="1:21" x14ac:dyDescent="0.3">
      <c r="A10">
        <v>619</v>
      </c>
      <c r="B10" s="1">
        <v>40572</v>
      </c>
      <c r="C10">
        <f>YEAR(dataset_3[[#This Row],[Date Day]])</f>
        <v>2011</v>
      </c>
      <c r="D10" t="str">
        <f>TEXT(dataset_3[[#This Row],[Date Day]],"MMM")</f>
        <v>Jan</v>
      </c>
      <c r="E10" t="str">
        <f t="shared" si="1"/>
        <v>Q1</v>
      </c>
      <c r="F10">
        <v>1</v>
      </c>
      <c r="G10">
        <v>0</v>
      </c>
      <c r="H10">
        <v>1</v>
      </c>
      <c r="I10">
        <v>0</v>
      </c>
      <c r="J10" t="b">
        <v>0</v>
      </c>
      <c r="K10">
        <v>6</v>
      </c>
      <c r="L10" t="str">
        <f t="shared" si="0"/>
        <v>Weekend</v>
      </c>
      <c r="M10" t="str" cm="1">
        <f t="array" ref="M10">_xlfn.IFS(I10&lt;6,"Night", I10&lt;12,"Morning", I10&lt;18,"Afternoon", TRUE,"Evening")</f>
        <v>Night</v>
      </c>
      <c r="N10">
        <v>1</v>
      </c>
      <c r="O10">
        <v>0.22</v>
      </c>
      <c r="P10">
        <v>0.19700000000000001</v>
      </c>
      <c r="Q10">
        <v>0.64</v>
      </c>
      <c r="R10">
        <v>0.35820000000000002</v>
      </c>
      <c r="S10">
        <v>2</v>
      </c>
      <c r="T10">
        <v>26</v>
      </c>
      <c r="U10">
        <v>28</v>
      </c>
    </row>
    <row r="11" spans="1:21" x14ac:dyDescent="0.3">
      <c r="A11">
        <v>620</v>
      </c>
      <c r="B11" s="1">
        <v>40572</v>
      </c>
      <c r="C11">
        <f>YEAR(dataset_3[[#This Row],[Date Day]])</f>
        <v>2011</v>
      </c>
      <c r="D11" t="str">
        <f>TEXT(dataset_3[[#This Row],[Date Day]],"MMM")</f>
        <v>Jan</v>
      </c>
      <c r="E11" t="str">
        <f t="shared" si="1"/>
        <v>Q1</v>
      </c>
      <c r="F11">
        <v>1</v>
      </c>
      <c r="G11">
        <v>0</v>
      </c>
      <c r="H11">
        <v>1</v>
      </c>
      <c r="I11">
        <v>1</v>
      </c>
      <c r="J11" t="b">
        <v>0</v>
      </c>
      <c r="K11">
        <v>6</v>
      </c>
      <c r="L11" t="str">
        <f t="shared" si="0"/>
        <v>Weekend</v>
      </c>
      <c r="M11" t="str" cm="1">
        <f t="array" ref="M11">_xlfn.IFS(I11&lt;6,"Night", I11&lt;12,"Morning", I11&lt;18,"Afternoon", TRUE,"Evening")</f>
        <v>Night</v>
      </c>
      <c r="N11">
        <v>1</v>
      </c>
      <c r="O11">
        <v>0.22</v>
      </c>
      <c r="P11">
        <v>0.2273</v>
      </c>
      <c r="Q11">
        <v>0.64</v>
      </c>
      <c r="R11">
        <v>0.19400000000000001</v>
      </c>
      <c r="S11">
        <v>0</v>
      </c>
      <c r="T11">
        <v>20</v>
      </c>
      <c r="U11">
        <v>20</v>
      </c>
    </row>
    <row r="12" spans="1:21" x14ac:dyDescent="0.3">
      <c r="A12">
        <v>621</v>
      </c>
      <c r="B12" s="1">
        <v>40572</v>
      </c>
      <c r="C12">
        <f>YEAR(dataset_3[[#This Row],[Date Day]])</f>
        <v>2011</v>
      </c>
      <c r="D12" t="str">
        <f>TEXT(dataset_3[[#This Row],[Date Day]],"MMM")</f>
        <v>Jan</v>
      </c>
      <c r="E12" t="str">
        <f t="shared" si="1"/>
        <v>Q1</v>
      </c>
      <c r="F12">
        <v>1</v>
      </c>
      <c r="G12">
        <v>0</v>
      </c>
      <c r="H12">
        <v>1</v>
      </c>
      <c r="I12">
        <v>2</v>
      </c>
      <c r="J12" t="b">
        <v>0</v>
      </c>
      <c r="K12">
        <v>6</v>
      </c>
      <c r="L12" t="str">
        <f t="shared" si="0"/>
        <v>Weekend</v>
      </c>
      <c r="M12" t="str" cm="1">
        <f t="array" ref="M12">_xlfn.IFS(I12&lt;6,"Night", I12&lt;12,"Morning", I12&lt;18,"Afternoon", TRUE,"Evening")</f>
        <v>Night</v>
      </c>
      <c r="N12">
        <v>1</v>
      </c>
      <c r="O12">
        <v>0.22</v>
      </c>
      <c r="P12">
        <v>0.2273</v>
      </c>
      <c r="Q12">
        <v>0.64</v>
      </c>
      <c r="R12">
        <v>0.16420000000000001</v>
      </c>
      <c r="S12">
        <v>0</v>
      </c>
      <c r="T12">
        <v>15</v>
      </c>
      <c r="U12">
        <v>15</v>
      </c>
    </row>
    <row r="13" spans="1:21" x14ac:dyDescent="0.3">
      <c r="A13">
        <v>622</v>
      </c>
      <c r="B13" s="1">
        <v>40572</v>
      </c>
      <c r="C13">
        <f>YEAR(dataset_3[[#This Row],[Date Day]])</f>
        <v>2011</v>
      </c>
      <c r="D13" t="str">
        <f>TEXT(dataset_3[[#This Row],[Date Day]],"MMM")</f>
        <v>Jan</v>
      </c>
      <c r="E13" t="str">
        <f t="shared" si="1"/>
        <v>Q1</v>
      </c>
      <c r="F13">
        <v>1</v>
      </c>
      <c r="G13">
        <v>0</v>
      </c>
      <c r="H13">
        <v>1</v>
      </c>
      <c r="I13">
        <v>3</v>
      </c>
      <c r="J13" t="b">
        <v>0</v>
      </c>
      <c r="K13">
        <v>6</v>
      </c>
      <c r="L13" t="str">
        <f t="shared" si="0"/>
        <v>Weekend</v>
      </c>
      <c r="M13" t="str" cm="1">
        <f t="array" ref="M13">_xlfn.IFS(I13&lt;6,"Night", I13&lt;12,"Morning", I13&lt;18,"Afternoon", TRUE,"Evening")</f>
        <v>Night</v>
      </c>
      <c r="N13">
        <v>1</v>
      </c>
      <c r="O13">
        <v>0.2</v>
      </c>
      <c r="P13">
        <v>0.21210000000000001</v>
      </c>
      <c r="Q13">
        <v>0.64</v>
      </c>
      <c r="R13">
        <v>0.1343</v>
      </c>
      <c r="S13">
        <v>3</v>
      </c>
      <c r="T13">
        <v>5</v>
      </c>
      <c r="U13">
        <v>8</v>
      </c>
    </row>
    <row r="14" spans="1:21" x14ac:dyDescent="0.3">
      <c r="A14">
        <v>623</v>
      </c>
      <c r="B14" s="1">
        <v>40572</v>
      </c>
      <c r="C14">
        <f>YEAR(dataset_3[[#This Row],[Date Day]])</f>
        <v>2011</v>
      </c>
      <c r="D14" t="str">
        <f>TEXT(dataset_3[[#This Row],[Date Day]],"MMM")</f>
        <v>Jan</v>
      </c>
      <c r="E14" t="str">
        <f t="shared" si="1"/>
        <v>Q1</v>
      </c>
      <c r="F14">
        <v>1</v>
      </c>
      <c r="G14">
        <v>0</v>
      </c>
      <c r="H14">
        <v>1</v>
      </c>
      <c r="I14">
        <v>4</v>
      </c>
      <c r="J14" t="b">
        <v>0</v>
      </c>
      <c r="K14">
        <v>6</v>
      </c>
      <c r="L14" t="str">
        <f t="shared" si="0"/>
        <v>Weekend</v>
      </c>
      <c r="M14" t="str" cm="1">
        <f t="array" ref="M14">_xlfn.IFS(I14&lt;6,"Night", I14&lt;12,"Morning", I14&lt;18,"Afternoon", TRUE,"Evening")</f>
        <v>Night</v>
      </c>
      <c r="N14">
        <v>1</v>
      </c>
      <c r="O14">
        <v>0.16</v>
      </c>
      <c r="P14">
        <v>0.18179999999999999</v>
      </c>
      <c r="Q14">
        <v>0.69</v>
      </c>
      <c r="R14">
        <v>0.1045</v>
      </c>
      <c r="S14">
        <v>1</v>
      </c>
      <c r="T14">
        <v>2</v>
      </c>
      <c r="U14">
        <v>3</v>
      </c>
    </row>
    <row r="15" spans="1:21" x14ac:dyDescent="0.3">
      <c r="A15">
        <v>624</v>
      </c>
      <c r="B15" s="1">
        <v>40572</v>
      </c>
      <c r="C15">
        <f>YEAR(dataset_3[[#This Row],[Date Day]])</f>
        <v>2011</v>
      </c>
      <c r="D15" t="str">
        <f>TEXT(dataset_3[[#This Row],[Date Day]],"MMM")</f>
        <v>Jan</v>
      </c>
      <c r="E15" t="str">
        <f t="shared" si="1"/>
        <v>Q1</v>
      </c>
      <c r="F15">
        <v>1</v>
      </c>
      <c r="G15">
        <v>0</v>
      </c>
      <c r="H15">
        <v>1</v>
      </c>
      <c r="I15">
        <v>6</v>
      </c>
      <c r="J15" t="b">
        <v>0</v>
      </c>
      <c r="K15">
        <v>6</v>
      </c>
      <c r="L15" t="str">
        <f t="shared" si="0"/>
        <v>Weekend</v>
      </c>
      <c r="M15" t="str" cm="1">
        <f t="array" ref="M15">_xlfn.IFS(I15&lt;6,"Night", I15&lt;12,"Morning", I15&lt;18,"Afternoon", TRUE,"Evening")</f>
        <v>Morning</v>
      </c>
      <c r="N15">
        <v>1</v>
      </c>
      <c r="O15">
        <v>0.16</v>
      </c>
      <c r="P15">
        <v>0.18179999999999999</v>
      </c>
      <c r="Q15">
        <v>0.64</v>
      </c>
      <c r="R15">
        <v>0.1343</v>
      </c>
      <c r="S15">
        <v>0</v>
      </c>
      <c r="T15">
        <v>2</v>
      </c>
      <c r="U15">
        <v>2</v>
      </c>
    </row>
    <row r="16" spans="1:21" x14ac:dyDescent="0.3">
      <c r="A16">
        <v>625</v>
      </c>
      <c r="B16" s="1">
        <v>40572</v>
      </c>
      <c r="C16">
        <f>YEAR(dataset_3[[#This Row],[Date Day]])</f>
        <v>2011</v>
      </c>
      <c r="D16" t="str">
        <f>TEXT(dataset_3[[#This Row],[Date Day]],"MMM")</f>
        <v>Jan</v>
      </c>
      <c r="E16" t="str">
        <f t="shared" si="1"/>
        <v>Q1</v>
      </c>
      <c r="F16">
        <v>1</v>
      </c>
      <c r="G16">
        <v>0</v>
      </c>
      <c r="H16">
        <v>1</v>
      </c>
      <c r="I16">
        <v>7</v>
      </c>
      <c r="J16" t="b">
        <v>0</v>
      </c>
      <c r="K16">
        <v>6</v>
      </c>
      <c r="L16" t="str">
        <f t="shared" si="0"/>
        <v>Weekend</v>
      </c>
      <c r="M16" t="str" cm="1">
        <f t="array" ref="M16">_xlfn.IFS(I16&lt;6,"Night", I16&lt;12,"Morning", I16&lt;18,"Afternoon", TRUE,"Evening")</f>
        <v>Morning</v>
      </c>
      <c r="N16">
        <v>1</v>
      </c>
      <c r="O16">
        <v>0.16</v>
      </c>
      <c r="P16">
        <v>0.18179999999999999</v>
      </c>
      <c r="Q16">
        <v>0.59</v>
      </c>
      <c r="R16">
        <v>0.1045</v>
      </c>
      <c r="S16">
        <v>1</v>
      </c>
      <c r="T16">
        <v>4</v>
      </c>
      <c r="U16">
        <v>5</v>
      </c>
    </row>
    <row r="17" spans="1:21" x14ac:dyDescent="0.3">
      <c r="A17">
        <v>626</v>
      </c>
      <c r="B17" s="1">
        <v>40572</v>
      </c>
      <c r="C17">
        <f>YEAR(dataset_3[[#This Row],[Date Day]])</f>
        <v>2011</v>
      </c>
      <c r="D17" t="str">
        <f>TEXT(dataset_3[[#This Row],[Date Day]],"MMM")</f>
        <v>Jan</v>
      </c>
      <c r="E17" t="str">
        <f t="shared" si="1"/>
        <v>Q1</v>
      </c>
      <c r="F17">
        <v>1</v>
      </c>
      <c r="G17">
        <v>0</v>
      </c>
      <c r="H17">
        <v>1</v>
      </c>
      <c r="I17">
        <v>8</v>
      </c>
      <c r="J17" t="b">
        <v>0</v>
      </c>
      <c r="K17">
        <v>6</v>
      </c>
      <c r="L17" t="str">
        <f t="shared" si="0"/>
        <v>Weekend</v>
      </c>
      <c r="M17" t="str" cm="1">
        <f t="array" ref="M17">_xlfn.IFS(I17&lt;6,"Night", I17&lt;12,"Morning", I17&lt;18,"Afternoon", TRUE,"Evening")</f>
        <v>Morning</v>
      </c>
      <c r="N17">
        <v>1</v>
      </c>
      <c r="O17">
        <v>0.18</v>
      </c>
      <c r="P17">
        <v>0.19700000000000001</v>
      </c>
      <c r="Q17">
        <v>0.55000000000000004</v>
      </c>
      <c r="R17">
        <v>0.16420000000000001</v>
      </c>
      <c r="S17">
        <v>3</v>
      </c>
      <c r="T17">
        <v>31</v>
      </c>
      <c r="U17">
        <v>34</v>
      </c>
    </row>
    <row r="18" spans="1:21" x14ac:dyDescent="0.3">
      <c r="A18">
        <v>627</v>
      </c>
      <c r="B18" s="1">
        <v>40572</v>
      </c>
      <c r="C18">
        <f>YEAR(dataset_3[[#This Row],[Date Day]])</f>
        <v>2011</v>
      </c>
      <c r="D18" t="str">
        <f>TEXT(dataset_3[[#This Row],[Date Day]],"MMM")</f>
        <v>Jan</v>
      </c>
      <c r="E18" t="str">
        <f t="shared" si="1"/>
        <v>Q1</v>
      </c>
      <c r="F18">
        <v>1</v>
      </c>
      <c r="G18">
        <v>0</v>
      </c>
      <c r="H18">
        <v>1</v>
      </c>
      <c r="I18">
        <v>9</v>
      </c>
      <c r="J18" t="b">
        <v>0</v>
      </c>
      <c r="K18">
        <v>6</v>
      </c>
      <c r="L18" t="str">
        <f t="shared" si="0"/>
        <v>Weekend</v>
      </c>
      <c r="M18" t="str" cm="1">
        <f t="array" ref="M18">_xlfn.IFS(I18&lt;6,"Night", I18&lt;12,"Morning", I18&lt;18,"Afternoon", TRUE,"Evening")</f>
        <v>Morning</v>
      </c>
      <c r="N18">
        <v>1</v>
      </c>
      <c r="O18">
        <v>0.18</v>
      </c>
      <c r="P18">
        <v>0.21210000000000001</v>
      </c>
      <c r="Q18">
        <v>0.59</v>
      </c>
      <c r="R18">
        <v>8.9599999999999999E-2</v>
      </c>
      <c r="S18">
        <v>0</v>
      </c>
      <c r="T18">
        <v>34</v>
      </c>
      <c r="U18">
        <v>34</v>
      </c>
    </row>
    <row r="19" spans="1:21" x14ac:dyDescent="0.3">
      <c r="A19">
        <v>628</v>
      </c>
      <c r="B19" s="1">
        <v>40572</v>
      </c>
      <c r="C19">
        <f>YEAR(dataset_3[[#This Row],[Date Day]])</f>
        <v>2011</v>
      </c>
      <c r="D19" t="str">
        <f>TEXT(dataset_3[[#This Row],[Date Day]],"MMM")</f>
        <v>Jan</v>
      </c>
      <c r="E19" t="str">
        <f t="shared" si="1"/>
        <v>Q1</v>
      </c>
      <c r="F19">
        <v>1</v>
      </c>
      <c r="G19">
        <v>0</v>
      </c>
      <c r="H19">
        <v>1</v>
      </c>
      <c r="I19">
        <v>10</v>
      </c>
      <c r="J19" t="b">
        <v>0</v>
      </c>
      <c r="K19">
        <v>6</v>
      </c>
      <c r="L19" t="str">
        <f t="shared" si="0"/>
        <v>Weekend</v>
      </c>
      <c r="M19" t="str" cm="1">
        <f t="array" ref="M19">_xlfn.IFS(I19&lt;6,"Night", I19&lt;12,"Morning", I19&lt;18,"Afternoon", TRUE,"Evening")</f>
        <v>Morning</v>
      </c>
      <c r="N19">
        <v>2</v>
      </c>
      <c r="O19">
        <v>0.18</v>
      </c>
      <c r="P19">
        <v>0.21210000000000001</v>
      </c>
      <c r="Q19">
        <v>0.64</v>
      </c>
      <c r="R19">
        <v>0.1045</v>
      </c>
      <c r="S19">
        <v>4</v>
      </c>
      <c r="T19">
        <v>51</v>
      </c>
      <c r="U19">
        <v>55</v>
      </c>
    </row>
    <row r="20" spans="1:21" x14ac:dyDescent="0.3">
      <c r="A20">
        <v>629</v>
      </c>
      <c r="B20" s="1">
        <v>40572</v>
      </c>
      <c r="C20">
        <f>YEAR(dataset_3[[#This Row],[Date Day]])</f>
        <v>2011</v>
      </c>
      <c r="D20" t="str">
        <f>TEXT(dataset_3[[#This Row],[Date Day]],"MMM")</f>
        <v>Jan</v>
      </c>
      <c r="E20" t="str">
        <f t="shared" si="1"/>
        <v>Q1</v>
      </c>
      <c r="F20">
        <v>1</v>
      </c>
      <c r="G20">
        <v>0</v>
      </c>
      <c r="H20">
        <v>1</v>
      </c>
      <c r="I20">
        <v>11</v>
      </c>
      <c r="J20" t="b">
        <v>0</v>
      </c>
      <c r="K20">
        <v>6</v>
      </c>
      <c r="L20" t="str">
        <f t="shared" si="0"/>
        <v>Weekend</v>
      </c>
      <c r="M20" t="str" cm="1">
        <f t="array" ref="M20">_xlfn.IFS(I20&lt;6,"Night", I20&lt;12,"Morning", I20&lt;18,"Afternoon", TRUE,"Evening")</f>
        <v>Morning</v>
      </c>
      <c r="N20">
        <v>2</v>
      </c>
      <c r="O20">
        <v>0.18</v>
      </c>
      <c r="P20">
        <v>0.19700000000000001</v>
      </c>
      <c r="Q20">
        <v>0.64</v>
      </c>
      <c r="R20">
        <v>0.1343</v>
      </c>
      <c r="S20">
        <v>4</v>
      </c>
      <c r="T20">
        <v>60</v>
      </c>
      <c r="U20">
        <v>64</v>
      </c>
    </row>
    <row r="21" spans="1:21" x14ac:dyDescent="0.3">
      <c r="A21">
        <v>630</v>
      </c>
      <c r="B21" s="1">
        <v>40572</v>
      </c>
      <c r="C21">
        <f>YEAR(dataset_3[[#This Row],[Date Day]])</f>
        <v>2011</v>
      </c>
      <c r="D21" t="str">
        <f>TEXT(dataset_3[[#This Row],[Date Day]],"MMM")</f>
        <v>Jan</v>
      </c>
      <c r="E21" t="str">
        <f t="shared" si="1"/>
        <v>Q1</v>
      </c>
      <c r="F21">
        <v>1</v>
      </c>
      <c r="G21">
        <v>0</v>
      </c>
      <c r="H21">
        <v>1</v>
      </c>
      <c r="I21">
        <v>12</v>
      </c>
      <c r="J21" t="b">
        <v>0</v>
      </c>
      <c r="K21">
        <v>6</v>
      </c>
      <c r="L21" t="str">
        <f t="shared" si="0"/>
        <v>Weekend</v>
      </c>
      <c r="M21" t="str" cm="1">
        <f t="array" ref="M21">_xlfn.IFS(I21&lt;6,"Night", I21&lt;12,"Morning", I21&lt;18,"Afternoon", TRUE,"Evening")</f>
        <v>Afternoon</v>
      </c>
      <c r="N21">
        <v>2</v>
      </c>
      <c r="O21">
        <v>0.2</v>
      </c>
      <c r="P21">
        <v>0.19700000000000001</v>
      </c>
      <c r="Q21">
        <v>0.59</v>
      </c>
      <c r="R21">
        <v>0.19400000000000001</v>
      </c>
      <c r="S21">
        <v>12</v>
      </c>
      <c r="T21">
        <v>66</v>
      </c>
      <c r="U21">
        <v>78</v>
      </c>
    </row>
    <row r="22" spans="1:21" x14ac:dyDescent="0.3">
      <c r="A22">
        <v>631</v>
      </c>
      <c r="B22" s="1">
        <v>40572</v>
      </c>
      <c r="C22">
        <f>YEAR(dataset_3[[#This Row],[Date Day]])</f>
        <v>2011</v>
      </c>
      <c r="D22" t="str">
        <f>TEXT(dataset_3[[#This Row],[Date Day]],"MMM")</f>
        <v>Jan</v>
      </c>
      <c r="E22" t="str">
        <f t="shared" si="1"/>
        <v>Q1</v>
      </c>
      <c r="F22">
        <v>1</v>
      </c>
      <c r="G22">
        <v>0</v>
      </c>
      <c r="H22">
        <v>1</v>
      </c>
      <c r="I22">
        <v>13</v>
      </c>
      <c r="J22" t="b">
        <v>0</v>
      </c>
      <c r="K22">
        <v>6</v>
      </c>
      <c r="L22" t="str">
        <f t="shared" si="0"/>
        <v>Weekend</v>
      </c>
      <c r="M22" t="str" cm="1">
        <f t="array" ref="M22">_xlfn.IFS(I22&lt;6,"Night", I22&lt;12,"Morning", I22&lt;18,"Afternoon", TRUE,"Evening")</f>
        <v>Afternoon</v>
      </c>
      <c r="N22">
        <v>2</v>
      </c>
      <c r="O22">
        <v>0.22</v>
      </c>
      <c r="P22">
        <v>0.2273</v>
      </c>
      <c r="Q22">
        <v>0.55000000000000004</v>
      </c>
      <c r="R22">
        <v>0.16420000000000001</v>
      </c>
      <c r="S22">
        <v>9</v>
      </c>
      <c r="T22">
        <v>56</v>
      </c>
      <c r="U22">
        <v>65</v>
      </c>
    </row>
    <row r="23" spans="1:21" x14ac:dyDescent="0.3">
      <c r="A23">
        <v>632</v>
      </c>
      <c r="B23" s="1">
        <v>40572</v>
      </c>
      <c r="C23">
        <f>YEAR(dataset_3[[#This Row],[Date Day]])</f>
        <v>2011</v>
      </c>
      <c r="D23" t="str">
        <f>TEXT(dataset_3[[#This Row],[Date Day]],"MMM")</f>
        <v>Jan</v>
      </c>
      <c r="E23" t="str">
        <f t="shared" si="1"/>
        <v>Q1</v>
      </c>
      <c r="F23">
        <v>1</v>
      </c>
      <c r="G23">
        <v>0</v>
      </c>
      <c r="H23">
        <v>1</v>
      </c>
      <c r="I23">
        <v>14</v>
      </c>
      <c r="J23" t="b">
        <v>0</v>
      </c>
      <c r="K23">
        <v>6</v>
      </c>
      <c r="L23" t="str">
        <f t="shared" si="0"/>
        <v>Weekend</v>
      </c>
      <c r="M23" t="str" cm="1">
        <f t="array" ref="M23">_xlfn.IFS(I23&lt;6,"Night", I23&lt;12,"Morning", I23&lt;18,"Afternoon", TRUE,"Evening")</f>
        <v>Afternoon</v>
      </c>
      <c r="N23">
        <v>2</v>
      </c>
      <c r="O23">
        <v>0.22</v>
      </c>
      <c r="P23">
        <v>0.2273</v>
      </c>
      <c r="Q23">
        <v>0.6</v>
      </c>
      <c r="R23">
        <v>0.1343</v>
      </c>
      <c r="S23">
        <v>10</v>
      </c>
      <c r="T23">
        <v>89</v>
      </c>
      <c r="U23">
        <v>99</v>
      </c>
    </row>
    <row r="24" spans="1:21" x14ac:dyDescent="0.3">
      <c r="A24">
        <v>633</v>
      </c>
      <c r="B24" s="1">
        <v>40572</v>
      </c>
      <c r="C24">
        <f>YEAR(dataset_3[[#This Row],[Date Day]])</f>
        <v>2011</v>
      </c>
      <c r="D24" t="str">
        <f>TEXT(dataset_3[[#This Row],[Date Day]],"MMM")</f>
        <v>Jan</v>
      </c>
      <c r="E24" t="str">
        <f t="shared" si="1"/>
        <v>Q1</v>
      </c>
      <c r="F24">
        <v>1</v>
      </c>
      <c r="G24">
        <v>0</v>
      </c>
      <c r="H24">
        <v>1</v>
      </c>
      <c r="I24">
        <v>15</v>
      </c>
      <c r="J24" t="b">
        <v>0</v>
      </c>
      <c r="K24">
        <v>6</v>
      </c>
      <c r="L24" t="str">
        <f t="shared" si="0"/>
        <v>Weekend</v>
      </c>
      <c r="M24" t="str" cm="1">
        <f t="array" ref="M24">_xlfn.IFS(I24&lt;6,"Night", I24&lt;12,"Morning", I24&lt;18,"Afternoon", TRUE,"Evening")</f>
        <v>Afternoon</v>
      </c>
      <c r="N24">
        <v>1</v>
      </c>
      <c r="O24">
        <v>0.22</v>
      </c>
      <c r="P24">
        <v>0.21210000000000001</v>
      </c>
      <c r="Q24">
        <v>0.69</v>
      </c>
      <c r="R24">
        <v>0.25369999999999998</v>
      </c>
      <c r="S24">
        <v>22</v>
      </c>
      <c r="T24">
        <v>98</v>
      </c>
      <c r="U24">
        <v>120</v>
      </c>
    </row>
    <row r="25" spans="1:21" x14ac:dyDescent="0.3">
      <c r="A25">
        <v>634</v>
      </c>
      <c r="B25" s="1">
        <v>40572</v>
      </c>
      <c r="C25">
        <f>YEAR(dataset_3[[#This Row],[Date Day]])</f>
        <v>2011</v>
      </c>
      <c r="D25" t="str">
        <f>TEXT(dataset_3[[#This Row],[Date Day]],"MMM")</f>
        <v>Jan</v>
      </c>
      <c r="E25" t="str">
        <f t="shared" si="1"/>
        <v>Q1</v>
      </c>
      <c r="F25">
        <v>1</v>
      </c>
      <c r="G25">
        <v>0</v>
      </c>
      <c r="H25">
        <v>1</v>
      </c>
      <c r="I25">
        <v>16</v>
      </c>
      <c r="J25" t="b">
        <v>0</v>
      </c>
      <c r="K25">
        <v>6</v>
      </c>
      <c r="L25" t="str">
        <f t="shared" si="0"/>
        <v>Weekend</v>
      </c>
      <c r="M25" t="str" cm="1">
        <f t="array" ref="M25">_xlfn.IFS(I25&lt;6,"Night", I25&lt;12,"Morning", I25&lt;18,"Afternoon", TRUE,"Evening")</f>
        <v>Afternoon</v>
      </c>
      <c r="N25">
        <v>1</v>
      </c>
      <c r="O25">
        <v>0.24</v>
      </c>
      <c r="P25">
        <v>0.2424</v>
      </c>
      <c r="Q25">
        <v>0.6</v>
      </c>
      <c r="R25">
        <v>0.16420000000000001</v>
      </c>
      <c r="S25">
        <v>19</v>
      </c>
      <c r="T25">
        <v>88</v>
      </c>
      <c r="U25">
        <v>107</v>
      </c>
    </row>
    <row r="26" spans="1:21" x14ac:dyDescent="0.3">
      <c r="A26">
        <v>635</v>
      </c>
      <c r="B26" s="1">
        <v>40572</v>
      </c>
      <c r="C26">
        <f>YEAR(dataset_3[[#This Row],[Date Day]])</f>
        <v>2011</v>
      </c>
      <c r="D26" t="str">
        <f>TEXT(dataset_3[[#This Row],[Date Day]],"MMM")</f>
        <v>Jan</v>
      </c>
      <c r="E26" t="str">
        <f t="shared" si="1"/>
        <v>Q1</v>
      </c>
      <c r="F26">
        <v>1</v>
      </c>
      <c r="G26">
        <v>0</v>
      </c>
      <c r="H26">
        <v>1</v>
      </c>
      <c r="I26">
        <v>17</v>
      </c>
      <c r="J26" t="b">
        <v>0</v>
      </c>
      <c r="K26">
        <v>6</v>
      </c>
      <c r="L26" t="str">
        <f t="shared" si="0"/>
        <v>Weekend</v>
      </c>
      <c r="M26" t="str" cm="1">
        <f t="array" ref="M26">_xlfn.IFS(I26&lt;6,"Night", I26&lt;12,"Morning", I26&lt;18,"Afternoon", TRUE,"Evening")</f>
        <v>Afternoon</v>
      </c>
      <c r="N26">
        <v>1</v>
      </c>
      <c r="O26">
        <v>0.24</v>
      </c>
      <c r="P26">
        <v>0.28789999999999999</v>
      </c>
      <c r="Q26">
        <v>0.6</v>
      </c>
      <c r="R26">
        <v>0</v>
      </c>
      <c r="S26">
        <v>9</v>
      </c>
      <c r="T26">
        <v>82</v>
      </c>
      <c r="U26">
        <v>91</v>
      </c>
    </row>
    <row r="27" spans="1:21" x14ac:dyDescent="0.3">
      <c r="A27">
        <v>636</v>
      </c>
      <c r="B27" s="1">
        <v>40572</v>
      </c>
      <c r="C27">
        <f>YEAR(dataset_3[[#This Row],[Date Day]])</f>
        <v>2011</v>
      </c>
      <c r="D27" t="str">
        <f>TEXT(dataset_3[[#This Row],[Date Day]],"MMM")</f>
        <v>Jan</v>
      </c>
      <c r="E27" t="str">
        <f t="shared" si="1"/>
        <v>Q1</v>
      </c>
      <c r="F27">
        <v>1</v>
      </c>
      <c r="G27">
        <v>0</v>
      </c>
      <c r="H27">
        <v>1</v>
      </c>
      <c r="I27">
        <v>18</v>
      </c>
      <c r="J27" t="b">
        <v>0</v>
      </c>
      <c r="K27">
        <v>6</v>
      </c>
      <c r="L27" t="str">
        <f t="shared" si="0"/>
        <v>Weekend</v>
      </c>
      <c r="M27" t="str" cm="1">
        <f t="array" ref="M27">_xlfn.IFS(I27&lt;6,"Night", I27&lt;12,"Morning", I27&lt;18,"Afternoon", TRUE,"Evening")</f>
        <v>Evening</v>
      </c>
      <c r="N27">
        <v>1</v>
      </c>
      <c r="O27">
        <v>0.22</v>
      </c>
      <c r="P27">
        <v>0.2273</v>
      </c>
      <c r="Q27">
        <v>0.69</v>
      </c>
      <c r="R27">
        <v>0.1343</v>
      </c>
      <c r="S27">
        <v>9</v>
      </c>
      <c r="T27">
        <v>59</v>
      </c>
      <c r="U27">
        <v>68</v>
      </c>
    </row>
    <row r="28" spans="1:21" x14ac:dyDescent="0.3">
      <c r="A28">
        <v>637</v>
      </c>
      <c r="B28" s="1">
        <v>40572</v>
      </c>
      <c r="C28">
        <f>YEAR(dataset_3[[#This Row],[Date Day]])</f>
        <v>2011</v>
      </c>
      <c r="D28" t="str">
        <f>TEXT(dataset_3[[#This Row],[Date Day]],"MMM")</f>
        <v>Jan</v>
      </c>
      <c r="E28" t="str">
        <f t="shared" si="1"/>
        <v>Q1</v>
      </c>
      <c r="F28">
        <v>1</v>
      </c>
      <c r="G28">
        <v>0</v>
      </c>
      <c r="H28">
        <v>1</v>
      </c>
      <c r="I28">
        <v>19</v>
      </c>
      <c r="J28" t="b">
        <v>0</v>
      </c>
      <c r="K28">
        <v>6</v>
      </c>
      <c r="L28" t="str">
        <f t="shared" si="0"/>
        <v>Weekend</v>
      </c>
      <c r="M28" t="str" cm="1">
        <f t="array" ref="M28">_xlfn.IFS(I28&lt;6,"Night", I28&lt;12,"Morning", I28&lt;18,"Afternoon", TRUE,"Evening")</f>
        <v>Evening</v>
      </c>
      <c r="N28">
        <v>2</v>
      </c>
      <c r="O28">
        <v>0.22</v>
      </c>
      <c r="P28">
        <v>0.21210000000000001</v>
      </c>
      <c r="Q28">
        <v>0.69</v>
      </c>
      <c r="R28">
        <v>0.25369999999999998</v>
      </c>
      <c r="S28">
        <v>6</v>
      </c>
      <c r="T28">
        <v>52</v>
      </c>
      <c r="U28">
        <v>58</v>
      </c>
    </row>
    <row r="29" spans="1:21" x14ac:dyDescent="0.3">
      <c r="A29">
        <v>638</v>
      </c>
      <c r="B29" s="1">
        <v>40572</v>
      </c>
      <c r="C29">
        <f>YEAR(dataset_3[[#This Row],[Date Day]])</f>
        <v>2011</v>
      </c>
      <c r="D29" t="str">
        <f>TEXT(dataset_3[[#This Row],[Date Day]],"MMM")</f>
        <v>Jan</v>
      </c>
      <c r="E29" t="str">
        <f t="shared" si="1"/>
        <v>Q1</v>
      </c>
      <c r="F29">
        <v>1</v>
      </c>
      <c r="G29">
        <v>0</v>
      </c>
      <c r="H29">
        <v>1</v>
      </c>
      <c r="I29">
        <v>20</v>
      </c>
      <c r="J29" t="b">
        <v>0</v>
      </c>
      <c r="K29">
        <v>6</v>
      </c>
      <c r="L29" t="str">
        <f t="shared" si="0"/>
        <v>Weekend</v>
      </c>
      <c r="M29" t="str" cm="1">
        <f t="array" ref="M29">_xlfn.IFS(I29&lt;6,"Night", I29&lt;12,"Morning", I29&lt;18,"Afternoon", TRUE,"Evening")</f>
        <v>Evening</v>
      </c>
      <c r="N29">
        <v>1</v>
      </c>
      <c r="O29">
        <v>0.18</v>
      </c>
      <c r="P29">
        <v>0.21210000000000001</v>
      </c>
      <c r="Q29">
        <v>0.74</v>
      </c>
      <c r="R29">
        <v>8.9599999999999999E-2</v>
      </c>
      <c r="S29">
        <v>1</v>
      </c>
      <c r="T29">
        <v>42</v>
      </c>
      <c r="U29">
        <v>43</v>
      </c>
    </row>
    <row r="30" spans="1:21" x14ac:dyDescent="0.3">
      <c r="A30">
        <v>639</v>
      </c>
      <c r="B30" s="1">
        <v>40572</v>
      </c>
      <c r="C30">
        <f>YEAR(dataset_3[[#This Row],[Date Day]])</f>
        <v>2011</v>
      </c>
      <c r="D30" t="str">
        <f>TEXT(dataset_3[[#This Row],[Date Day]],"MMM")</f>
        <v>Jan</v>
      </c>
      <c r="E30" t="str">
        <f t="shared" si="1"/>
        <v>Q1</v>
      </c>
      <c r="F30">
        <v>1</v>
      </c>
      <c r="G30">
        <v>0</v>
      </c>
      <c r="H30">
        <v>1</v>
      </c>
      <c r="I30">
        <v>21</v>
      </c>
      <c r="J30" t="b">
        <v>0</v>
      </c>
      <c r="K30">
        <v>6</v>
      </c>
      <c r="L30" t="str">
        <f t="shared" si="0"/>
        <v>Weekend</v>
      </c>
      <c r="M30" t="str" cm="1">
        <f t="array" ref="M30">_xlfn.IFS(I30&lt;6,"Night", I30&lt;12,"Morning", I30&lt;18,"Afternoon", TRUE,"Evening")</f>
        <v>Evening</v>
      </c>
      <c r="N30">
        <v>1</v>
      </c>
      <c r="O30">
        <v>0.18</v>
      </c>
      <c r="P30">
        <v>0.21210000000000001</v>
      </c>
      <c r="Q30">
        <v>0.74</v>
      </c>
      <c r="R30">
        <v>8.9599999999999999E-2</v>
      </c>
      <c r="S30">
        <v>1</v>
      </c>
      <c r="T30">
        <v>35</v>
      </c>
      <c r="U30">
        <v>36</v>
      </c>
    </row>
    <row r="31" spans="1:21" x14ac:dyDescent="0.3">
      <c r="A31">
        <v>640</v>
      </c>
      <c r="B31" s="1">
        <v>40572</v>
      </c>
      <c r="C31">
        <f>YEAR(dataset_3[[#This Row],[Date Day]])</f>
        <v>2011</v>
      </c>
      <c r="D31" t="str">
        <f>TEXT(dataset_3[[#This Row],[Date Day]],"MMM")</f>
        <v>Jan</v>
      </c>
      <c r="E31" t="str">
        <f t="shared" si="1"/>
        <v>Q1</v>
      </c>
      <c r="F31">
        <v>1</v>
      </c>
      <c r="G31">
        <v>0</v>
      </c>
      <c r="H31">
        <v>1</v>
      </c>
      <c r="I31">
        <v>22</v>
      </c>
      <c r="J31" t="b">
        <v>0</v>
      </c>
      <c r="K31">
        <v>6</v>
      </c>
      <c r="L31" t="str">
        <f t="shared" si="0"/>
        <v>Weekend</v>
      </c>
      <c r="M31" t="str" cm="1">
        <f t="array" ref="M31">_xlfn.IFS(I31&lt;6,"Night", I31&lt;12,"Morning", I31&lt;18,"Afternoon", TRUE,"Evening")</f>
        <v>Evening</v>
      </c>
      <c r="N31">
        <v>1</v>
      </c>
      <c r="O31">
        <v>0.16</v>
      </c>
      <c r="P31">
        <v>0.19700000000000001</v>
      </c>
      <c r="Q31">
        <v>0.8</v>
      </c>
      <c r="R31">
        <v>8.9599999999999999E-2</v>
      </c>
      <c r="S31">
        <v>4</v>
      </c>
      <c r="T31">
        <v>28</v>
      </c>
      <c r="U31">
        <v>32</v>
      </c>
    </row>
    <row r="32" spans="1:21" x14ac:dyDescent="0.3">
      <c r="A32">
        <v>641</v>
      </c>
      <c r="B32" s="1">
        <v>40572</v>
      </c>
      <c r="C32">
        <f>YEAR(dataset_3[[#This Row],[Date Day]])</f>
        <v>2011</v>
      </c>
      <c r="D32" t="str">
        <f>TEXT(dataset_3[[#This Row],[Date Day]],"MMM")</f>
        <v>Jan</v>
      </c>
      <c r="E32" t="str">
        <f t="shared" si="1"/>
        <v>Q1</v>
      </c>
      <c r="F32">
        <v>1</v>
      </c>
      <c r="G32">
        <v>0</v>
      </c>
      <c r="H32">
        <v>1</v>
      </c>
      <c r="I32">
        <v>23</v>
      </c>
      <c r="J32" t="b">
        <v>0</v>
      </c>
      <c r="K32">
        <v>6</v>
      </c>
      <c r="L32" t="str">
        <f t="shared" si="0"/>
        <v>Weekend</v>
      </c>
      <c r="M32" t="str" cm="1">
        <f t="array" ref="M32">_xlfn.IFS(I32&lt;6,"Night", I32&lt;12,"Morning", I32&lt;18,"Afternoon", TRUE,"Evening")</f>
        <v>Evening</v>
      </c>
      <c r="N32">
        <v>1</v>
      </c>
      <c r="O32">
        <v>0.16</v>
      </c>
      <c r="P32">
        <v>0.19700000000000001</v>
      </c>
      <c r="Q32">
        <v>0.8</v>
      </c>
      <c r="R32">
        <v>8.9599999999999999E-2</v>
      </c>
      <c r="S32">
        <v>3</v>
      </c>
      <c r="T32">
        <v>30</v>
      </c>
      <c r="U32">
        <v>33</v>
      </c>
    </row>
    <row r="33" spans="1:21" x14ac:dyDescent="0.3">
      <c r="A33">
        <v>642</v>
      </c>
      <c r="B33" s="1">
        <v>40573</v>
      </c>
      <c r="C33">
        <f>YEAR(dataset_3[[#This Row],[Date Day]])</f>
        <v>2011</v>
      </c>
      <c r="D33" t="str">
        <f>TEXT(dataset_3[[#This Row],[Date Day]],"MMM")</f>
        <v>Jan</v>
      </c>
      <c r="E33" t="str">
        <f t="shared" si="1"/>
        <v>Q1</v>
      </c>
      <c r="F33">
        <v>1</v>
      </c>
      <c r="G33">
        <v>0</v>
      </c>
      <c r="H33">
        <v>1</v>
      </c>
      <c r="I33">
        <v>0</v>
      </c>
      <c r="J33" t="b">
        <v>0</v>
      </c>
      <c r="K33">
        <v>0</v>
      </c>
      <c r="L33" t="str">
        <f t="shared" si="0"/>
        <v>Weekend</v>
      </c>
      <c r="M33" t="str" cm="1">
        <f t="array" ref="M33">_xlfn.IFS(I33&lt;6,"Night", I33&lt;12,"Morning", I33&lt;18,"Afternoon", TRUE,"Evening")</f>
        <v>Night</v>
      </c>
      <c r="N33">
        <v>1</v>
      </c>
      <c r="O33">
        <v>0.16</v>
      </c>
      <c r="P33">
        <v>0.18179999999999999</v>
      </c>
      <c r="Q33">
        <v>0.8</v>
      </c>
      <c r="R33">
        <v>0.1045</v>
      </c>
      <c r="S33">
        <v>0</v>
      </c>
      <c r="T33">
        <v>33</v>
      </c>
      <c r="U33">
        <v>33</v>
      </c>
    </row>
    <row r="34" spans="1:21" x14ac:dyDescent="0.3">
      <c r="A34">
        <v>643</v>
      </c>
      <c r="B34" s="1">
        <v>40573</v>
      </c>
      <c r="C34">
        <f>YEAR(dataset_3[[#This Row],[Date Day]])</f>
        <v>2011</v>
      </c>
      <c r="D34" t="str">
        <f>TEXT(dataset_3[[#This Row],[Date Day]],"MMM")</f>
        <v>Jan</v>
      </c>
      <c r="E34" t="str">
        <f t="shared" si="1"/>
        <v>Q1</v>
      </c>
      <c r="F34">
        <v>1</v>
      </c>
      <c r="G34">
        <v>0</v>
      </c>
      <c r="H34">
        <v>1</v>
      </c>
      <c r="I34">
        <v>1</v>
      </c>
      <c r="J34" t="b">
        <v>0</v>
      </c>
      <c r="K34">
        <v>0</v>
      </c>
      <c r="L34" t="str">
        <f t="shared" si="0"/>
        <v>Weekend</v>
      </c>
      <c r="M34" t="str" cm="1">
        <f t="array" ref="M34">_xlfn.IFS(I34&lt;6,"Night", I34&lt;12,"Morning", I34&lt;18,"Afternoon", TRUE,"Evening")</f>
        <v>Night</v>
      </c>
      <c r="N34">
        <v>1</v>
      </c>
      <c r="O34">
        <v>0.14000000000000001</v>
      </c>
      <c r="P34">
        <v>0.21210000000000001</v>
      </c>
      <c r="Q34">
        <v>0.8</v>
      </c>
      <c r="R34">
        <v>0</v>
      </c>
      <c r="S34">
        <v>7</v>
      </c>
      <c r="T34">
        <v>22</v>
      </c>
      <c r="U34">
        <v>29</v>
      </c>
    </row>
    <row r="35" spans="1:21" x14ac:dyDescent="0.3">
      <c r="A35">
        <v>644</v>
      </c>
      <c r="B35" s="1">
        <v>40573</v>
      </c>
      <c r="C35">
        <f>YEAR(dataset_3[[#This Row],[Date Day]])</f>
        <v>2011</v>
      </c>
      <c r="D35" t="str">
        <f>TEXT(dataset_3[[#This Row],[Date Day]],"MMM")</f>
        <v>Jan</v>
      </c>
      <c r="E35" t="str">
        <f t="shared" si="1"/>
        <v>Q1</v>
      </c>
      <c r="F35">
        <v>1</v>
      </c>
      <c r="G35">
        <v>0</v>
      </c>
      <c r="H35">
        <v>1</v>
      </c>
      <c r="I35">
        <v>2</v>
      </c>
      <c r="J35" t="b">
        <v>0</v>
      </c>
      <c r="K35">
        <v>0</v>
      </c>
      <c r="L35" t="str">
        <f t="shared" si="0"/>
        <v>Weekend</v>
      </c>
      <c r="M35" t="str" cm="1">
        <f t="array" ref="M35">_xlfn.IFS(I35&lt;6,"Night", I35&lt;12,"Morning", I35&lt;18,"Afternoon", TRUE,"Evening")</f>
        <v>Night</v>
      </c>
      <c r="N35">
        <v>1</v>
      </c>
      <c r="O35">
        <v>0.16</v>
      </c>
      <c r="P35">
        <v>0.2273</v>
      </c>
      <c r="Q35">
        <v>0.8</v>
      </c>
      <c r="R35">
        <v>0</v>
      </c>
      <c r="S35">
        <v>1</v>
      </c>
      <c r="T35">
        <v>10</v>
      </c>
      <c r="U35">
        <v>11</v>
      </c>
    </row>
    <row r="36" spans="1:21" x14ac:dyDescent="0.3">
      <c r="A36">
        <v>645</v>
      </c>
      <c r="B36" s="1">
        <v>40573</v>
      </c>
      <c r="C36">
        <f>YEAR(dataset_3[[#This Row],[Date Day]])</f>
        <v>2011</v>
      </c>
      <c r="D36" t="str">
        <f>TEXT(dataset_3[[#This Row],[Date Day]],"MMM")</f>
        <v>Jan</v>
      </c>
      <c r="E36" t="str">
        <f t="shared" si="1"/>
        <v>Q1</v>
      </c>
      <c r="F36">
        <v>1</v>
      </c>
      <c r="G36">
        <v>0</v>
      </c>
      <c r="H36">
        <v>1</v>
      </c>
      <c r="I36">
        <v>3</v>
      </c>
      <c r="J36" t="b">
        <v>0</v>
      </c>
      <c r="K36">
        <v>0</v>
      </c>
      <c r="L36" t="str">
        <f t="shared" si="0"/>
        <v>Weekend</v>
      </c>
      <c r="M36" t="str" cm="1">
        <f t="array" ref="M36">_xlfn.IFS(I36&lt;6,"Night", I36&lt;12,"Morning", I36&lt;18,"Afternoon", TRUE,"Evening")</f>
        <v>Night</v>
      </c>
      <c r="N36">
        <v>1</v>
      </c>
      <c r="O36">
        <v>0.14000000000000001</v>
      </c>
      <c r="P36">
        <v>0.21210000000000001</v>
      </c>
      <c r="Q36">
        <v>0.93</v>
      </c>
      <c r="R36">
        <v>0</v>
      </c>
      <c r="S36">
        <v>1</v>
      </c>
      <c r="T36">
        <v>7</v>
      </c>
      <c r="U36">
        <v>8</v>
      </c>
    </row>
    <row r="37" spans="1:21" x14ac:dyDescent="0.3">
      <c r="A37">
        <v>646</v>
      </c>
      <c r="B37" s="1">
        <v>40573</v>
      </c>
      <c r="C37">
        <f>YEAR(dataset_3[[#This Row],[Date Day]])</f>
        <v>2011</v>
      </c>
      <c r="D37" t="str">
        <f>TEXT(dataset_3[[#This Row],[Date Day]],"MMM")</f>
        <v>Jan</v>
      </c>
      <c r="E37" t="str">
        <f t="shared" si="1"/>
        <v>Q1</v>
      </c>
      <c r="F37">
        <v>1</v>
      </c>
      <c r="G37">
        <v>0</v>
      </c>
      <c r="H37">
        <v>1</v>
      </c>
      <c r="I37">
        <v>4</v>
      </c>
      <c r="J37" t="b">
        <v>0</v>
      </c>
      <c r="K37">
        <v>0</v>
      </c>
      <c r="L37" t="str">
        <f t="shared" si="0"/>
        <v>Weekend</v>
      </c>
      <c r="M37" t="str" cm="1">
        <f t="array" ref="M37">_xlfn.IFS(I37&lt;6,"Night", I37&lt;12,"Morning", I37&lt;18,"Afternoon", TRUE,"Evening")</f>
        <v>Night</v>
      </c>
      <c r="N37">
        <v>1</v>
      </c>
      <c r="O37">
        <v>0.14000000000000001</v>
      </c>
      <c r="P37">
        <v>0.21210000000000001</v>
      </c>
      <c r="Q37">
        <v>0.93</v>
      </c>
      <c r="R37">
        <v>0</v>
      </c>
      <c r="S37">
        <v>0</v>
      </c>
      <c r="T37">
        <v>1</v>
      </c>
      <c r="U37">
        <v>1</v>
      </c>
    </row>
    <row r="38" spans="1:21" x14ac:dyDescent="0.3">
      <c r="A38">
        <v>647</v>
      </c>
      <c r="B38" s="1">
        <v>40573</v>
      </c>
      <c r="C38">
        <f>YEAR(dataset_3[[#This Row],[Date Day]])</f>
        <v>2011</v>
      </c>
      <c r="D38" t="str">
        <f>TEXT(dataset_3[[#This Row],[Date Day]],"MMM")</f>
        <v>Jan</v>
      </c>
      <c r="E38" t="str">
        <f t="shared" si="1"/>
        <v>Q1</v>
      </c>
      <c r="F38">
        <v>1</v>
      </c>
      <c r="G38">
        <v>0</v>
      </c>
      <c r="H38">
        <v>1</v>
      </c>
      <c r="I38">
        <v>5</v>
      </c>
      <c r="J38" t="b">
        <v>0</v>
      </c>
      <c r="K38">
        <v>0</v>
      </c>
      <c r="L38" t="str">
        <f t="shared" si="0"/>
        <v>Weekend</v>
      </c>
      <c r="M38" t="str" cm="1">
        <f t="array" ref="M38">_xlfn.IFS(I38&lt;6,"Night", I38&lt;12,"Morning", I38&lt;18,"Afternoon", TRUE,"Evening")</f>
        <v>Night</v>
      </c>
      <c r="N38">
        <v>1</v>
      </c>
      <c r="O38">
        <v>0.14000000000000001</v>
      </c>
      <c r="P38">
        <v>0.21210000000000001</v>
      </c>
      <c r="Q38">
        <v>0.86</v>
      </c>
      <c r="R38">
        <v>0</v>
      </c>
      <c r="S38">
        <v>0</v>
      </c>
      <c r="T38">
        <v>3</v>
      </c>
      <c r="U38">
        <v>3</v>
      </c>
    </row>
    <row r="39" spans="1:21" x14ac:dyDescent="0.3">
      <c r="A39">
        <v>648</v>
      </c>
      <c r="B39" s="1">
        <v>40573</v>
      </c>
      <c r="C39">
        <f>YEAR(dataset_3[[#This Row],[Date Day]])</f>
        <v>2011</v>
      </c>
      <c r="D39" t="str">
        <f>TEXT(dataset_3[[#This Row],[Date Day]],"MMM")</f>
        <v>Jan</v>
      </c>
      <c r="E39" t="str">
        <f t="shared" si="1"/>
        <v>Q1</v>
      </c>
      <c r="F39">
        <v>1</v>
      </c>
      <c r="G39">
        <v>0</v>
      </c>
      <c r="H39">
        <v>1</v>
      </c>
      <c r="I39">
        <v>7</v>
      </c>
      <c r="J39" t="b">
        <v>0</v>
      </c>
      <c r="K39">
        <v>0</v>
      </c>
      <c r="L39" t="str">
        <f t="shared" si="0"/>
        <v>Weekend</v>
      </c>
      <c r="M39" t="str" cm="1">
        <f t="array" ref="M39">_xlfn.IFS(I39&lt;6,"Night", I39&lt;12,"Morning", I39&lt;18,"Afternoon", TRUE,"Evening")</f>
        <v>Morning</v>
      </c>
      <c r="N39">
        <v>1</v>
      </c>
      <c r="O39">
        <v>0.14000000000000001</v>
      </c>
      <c r="P39">
        <v>0.21210000000000001</v>
      </c>
      <c r="Q39">
        <v>0.86</v>
      </c>
      <c r="R39">
        <v>0</v>
      </c>
      <c r="S39">
        <v>0</v>
      </c>
      <c r="T39">
        <v>3</v>
      </c>
      <c r="U39">
        <v>3</v>
      </c>
    </row>
    <row r="40" spans="1:21" x14ac:dyDescent="0.3">
      <c r="A40">
        <v>649</v>
      </c>
      <c r="B40" s="1">
        <v>40573</v>
      </c>
      <c r="C40">
        <f>YEAR(dataset_3[[#This Row],[Date Day]])</f>
        <v>2011</v>
      </c>
      <c r="D40" t="str">
        <f>TEXT(dataset_3[[#This Row],[Date Day]],"MMM")</f>
        <v>Jan</v>
      </c>
      <c r="E40" t="str">
        <f t="shared" si="1"/>
        <v>Q1</v>
      </c>
      <c r="F40">
        <v>1</v>
      </c>
      <c r="G40">
        <v>0</v>
      </c>
      <c r="H40">
        <v>1</v>
      </c>
      <c r="I40">
        <v>8</v>
      </c>
      <c r="J40" t="b">
        <v>0</v>
      </c>
      <c r="K40">
        <v>0</v>
      </c>
      <c r="L40" t="str">
        <f t="shared" si="0"/>
        <v>Weekend</v>
      </c>
      <c r="M40" t="str" cm="1">
        <f t="array" ref="M40">_xlfn.IFS(I40&lt;6,"Night", I40&lt;12,"Morning", I40&lt;18,"Afternoon", TRUE,"Evening")</f>
        <v>Morning</v>
      </c>
      <c r="N40">
        <v>2</v>
      </c>
      <c r="O40">
        <v>0.14000000000000001</v>
      </c>
      <c r="P40">
        <v>0.21210000000000001</v>
      </c>
      <c r="Q40">
        <v>0.86</v>
      </c>
      <c r="R40">
        <v>0</v>
      </c>
      <c r="S40">
        <v>1</v>
      </c>
      <c r="T40">
        <v>11</v>
      </c>
      <c r="U40">
        <v>12</v>
      </c>
    </row>
    <row r="41" spans="1:21" x14ac:dyDescent="0.3">
      <c r="A41">
        <v>650</v>
      </c>
      <c r="B41" s="1">
        <v>40573</v>
      </c>
      <c r="C41">
        <f>YEAR(dataset_3[[#This Row],[Date Day]])</f>
        <v>2011</v>
      </c>
      <c r="D41" t="str">
        <f>TEXT(dataset_3[[#This Row],[Date Day]],"MMM")</f>
        <v>Jan</v>
      </c>
      <c r="E41" t="str">
        <f t="shared" si="1"/>
        <v>Q1</v>
      </c>
      <c r="F41">
        <v>1</v>
      </c>
      <c r="G41">
        <v>0</v>
      </c>
      <c r="H41">
        <v>1</v>
      </c>
      <c r="I41">
        <v>9</v>
      </c>
      <c r="J41" t="b">
        <v>0</v>
      </c>
      <c r="K41">
        <v>0</v>
      </c>
      <c r="L41" t="str">
        <f t="shared" si="0"/>
        <v>Weekend</v>
      </c>
      <c r="M41" t="str" cm="1">
        <f t="array" ref="M41">_xlfn.IFS(I41&lt;6,"Night", I41&lt;12,"Morning", I41&lt;18,"Afternoon", TRUE,"Evening")</f>
        <v>Morning</v>
      </c>
      <c r="N41">
        <v>2</v>
      </c>
      <c r="O41">
        <v>0.16</v>
      </c>
      <c r="P41">
        <v>0.2273</v>
      </c>
      <c r="Q41">
        <v>0.8</v>
      </c>
      <c r="R41">
        <v>0</v>
      </c>
      <c r="S41">
        <v>4</v>
      </c>
      <c r="T41">
        <v>34</v>
      </c>
      <c r="U41">
        <v>38</v>
      </c>
    </row>
    <row r="42" spans="1:21" x14ac:dyDescent="0.3">
      <c r="A42">
        <v>651</v>
      </c>
      <c r="B42" s="1">
        <v>40573</v>
      </c>
      <c r="C42">
        <f>YEAR(dataset_3[[#This Row],[Date Day]])</f>
        <v>2011</v>
      </c>
      <c r="D42" t="str">
        <f>TEXT(dataset_3[[#This Row],[Date Day]],"MMM")</f>
        <v>Jan</v>
      </c>
      <c r="E42" t="str">
        <f t="shared" si="1"/>
        <v>Q1</v>
      </c>
      <c r="F42">
        <v>1</v>
      </c>
      <c r="G42">
        <v>0</v>
      </c>
      <c r="H42">
        <v>1</v>
      </c>
      <c r="I42">
        <v>10</v>
      </c>
      <c r="J42" t="b">
        <v>0</v>
      </c>
      <c r="K42">
        <v>0</v>
      </c>
      <c r="L42" t="str">
        <f t="shared" si="0"/>
        <v>Weekend</v>
      </c>
      <c r="M42" t="str" cm="1">
        <f t="array" ref="M42">_xlfn.IFS(I42&lt;6,"Night", I42&lt;12,"Morning", I42&lt;18,"Afternoon", TRUE,"Evening")</f>
        <v>Morning</v>
      </c>
      <c r="N42">
        <v>2</v>
      </c>
      <c r="O42">
        <v>0.18</v>
      </c>
      <c r="P42">
        <v>0.2424</v>
      </c>
      <c r="Q42">
        <v>0.8</v>
      </c>
      <c r="R42">
        <v>0</v>
      </c>
      <c r="S42">
        <v>7</v>
      </c>
      <c r="T42">
        <v>57</v>
      </c>
      <c r="U42">
        <v>64</v>
      </c>
    </row>
    <row r="43" spans="1:21" x14ac:dyDescent="0.3">
      <c r="A43">
        <v>652</v>
      </c>
      <c r="B43" s="1">
        <v>40573</v>
      </c>
      <c r="C43">
        <f>YEAR(dataset_3[[#This Row],[Date Day]])</f>
        <v>2011</v>
      </c>
      <c r="D43" t="str">
        <f>TEXT(dataset_3[[#This Row],[Date Day]],"MMM")</f>
        <v>Jan</v>
      </c>
      <c r="E43" t="str">
        <f t="shared" si="1"/>
        <v>Q1</v>
      </c>
      <c r="F43">
        <v>1</v>
      </c>
      <c r="G43">
        <v>0</v>
      </c>
      <c r="H43">
        <v>1</v>
      </c>
      <c r="I43">
        <v>11</v>
      </c>
      <c r="J43" t="b">
        <v>0</v>
      </c>
      <c r="K43">
        <v>0</v>
      </c>
      <c r="L43" t="str">
        <f t="shared" si="0"/>
        <v>Weekend</v>
      </c>
      <c r="M43" t="str" cm="1">
        <f t="array" ref="M43">_xlfn.IFS(I43&lt;6,"Night", I43&lt;12,"Morning", I43&lt;18,"Afternoon", TRUE,"Evening")</f>
        <v>Morning</v>
      </c>
      <c r="N43">
        <v>1</v>
      </c>
      <c r="O43">
        <v>0.22</v>
      </c>
      <c r="P43">
        <v>0.2727</v>
      </c>
      <c r="Q43">
        <v>0.75</v>
      </c>
      <c r="R43">
        <v>0</v>
      </c>
      <c r="S43">
        <v>9</v>
      </c>
      <c r="T43">
        <v>50</v>
      </c>
      <c r="U43">
        <v>59</v>
      </c>
    </row>
    <row r="44" spans="1:21" x14ac:dyDescent="0.3">
      <c r="A44">
        <v>653</v>
      </c>
      <c r="B44" s="1">
        <v>40573</v>
      </c>
      <c r="C44">
        <f>YEAR(dataset_3[[#This Row],[Date Day]])</f>
        <v>2011</v>
      </c>
      <c r="D44" t="str">
        <f>TEXT(dataset_3[[#This Row],[Date Day]],"MMM")</f>
        <v>Jan</v>
      </c>
      <c r="E44" t="str">
        <f t="shared" si="1"/>
        <v>Q1</v>
      </c>
      <c r="F44">
        <v>1</v>
      </c>
      <c r="G44">
        <v>0</v>
      </c>
      <c r="H44">
        <v>1</v>
      </c>
      <c r="I44">
        <v>12</v>
      </c>
      <c r="J44" t="b">
        <v>0</v>
      </c>
      <c r="K44">
        <v>0</v>
      </c>
      <c r="L44" t="str">
        <f t="shared" si="0"/>
        <v>Weekend</v>
      </c>
      <c r="M44" t="str" cm="1">
        <f t="array" ref="M44">_xlfn.IFS(I44&lt;6,"Night", I44&lt;12,"Morning", I44&lt;18,"Afternoon", TRUE,"Evening")</f>
        <v>Afternoon</v>
      </c>
      <c r="N44">
        <v>1</v>
      </c>
      <c r="O44">
        <v>0.3</v>
      </c>
      <c r="P44">
        <v>0.31819999999999998</v>
      </c>
      <c r="Q44">
        <v>0.52</v>
      </c>
      <c r="R44">
        <v>0.1045</v>
      </c>
      <c r="S44">
        <v>10</v>
      </c>
      <c r="T44">
        <v>87</v>
      </c>
      <c r="U44">
        <v>97</v>
      </c>
    </row>
    <row r="45" spans="1:21" x14ac:dyDescent="0.3">
      <c r="A45">
        <v>654</v>
      </c>
      <c r="B45" s="1">
        <v>40573</v>
      </c>
      <c r="C45">
        <f>YEAR(dataset_3[[#This Row],[Date Day]])</f>
        <v>2011</v>
      </c>
      <c r="D45" t="str">
        <f>TEXT(dataset_3[[#This Row],[Date Day]],"MMM")</f>
        <v>Jan</v>
      </c>
      <c r="E45" t="str">
        <f t="shared" si="1"/>
        <v>Q1</v>
      </c>
      <c r="F45">
        <v>1</v>
      </c>
      <c r="G45">
        <v>0</v>
      </c>
      <c r="H45">
        <v>1</v>
      </c>
      <c r="I45">
        <v>13</v>
      </c>
      <c r="J45" t="b">
        <v>0</v>
      </c>
      <c r="K45">
        <v>0</v>
      </c>
      <c r="L45" t="str">
        <f t="shared" si="0"/>
        <v>Weekend</v>
      </c>
      <c r="M45" t="str" cm="1">
        <f t="array" ref="M45">_xlfn.IFS(I45&lt;6,"Night", I45&lt;12,"Morning", I45&lt;18,"Afternoon", TRUE,"Evening")</f>
        <v>Afternoon</v>
      </c>
      <c r="N45">
        <v>1</v>
      </c>
      <c r="O45">
        <v>0.28000000000000003</v>
      </c>
      <c r="P45">
        <v>0.28789999999999999</v>
      </c>
      <c r="Q45">
        <v>0.61</v>
      </c>
      <c r="R45">
        <v>0.1045</v>
      </c>
      <c r="S45">
        <v>13</v>
      </c>
      <c r="T45">
        <v>71</v>
      </c>
      <c r="U45">
        <v>84</v>
      </c>
    </row>
    <row r="46" spans="1:21" x14ac:dyDescent="0.3">
      <c r="A46">
        <v>655</v>
      </c>
      <c r="B46" s="1">
        <v>40573</v>
      </c>
      <c r="C46">
        <f>YEAR(dataset_3[[#This Row],[Date Day]])</f>
        <v>2011</v>
      </c>
      <c r="D46" t="str">
        <f>TEXT(dataset_3[[#This Row],[Date Day]],"MMM")</f>
        <v>Jan</v>
      </c>
      <c r="E46" t="str">
        <f t="shared" si="1"/>
        <v>Q1</v>
      </c>
      <c r="F46">
        <v>1</v>
      </c>
      <c r="G46">
        <v>0</v>
      </c>
      <c r="H46">
        <v>1</v>
      </c>
      <c r="I46">
        <v>14</v>
      </c>
      <c r="J46" t="b">
        <v>0</v>
      </c>
      <c r="K46">
        <v>0</v>
      </c>
      <c r="L46" t="str">
        <f t="shared" si="0"/>
        <v>Weekend</v>
      </c>
      <c r="M46" t="str" cm="1">
        <f t="array" ref="M46">_xlfn.IFS(I46&lt;6,"Night", I46&lt;12,"Morning", I46&lt;18,"Afternoon", TRUE,"Evening")</f>
        <v>Afternoon</v>
      </c>
      <c r="N46">
        <v>1</v>
      </c>
      <c r="O46">
        <v>0.28000000000000003</v>
      </c>
      <c r="P46">
        <v>0.30299999999999999</v>
      </c>
      <c r="Q46">
        <v>0.61</v>
      </c>
      <c r="R46">
        <v>8.9599999999999999E-2</v>
      </c>
      <c r="S46">
        <v>18</v>
      </c>
      <c r="T46">
        <v>104</v>
      </c>
      <c r="U46">
        <v>122</v>
      </c>
    </row>
    <row r="47" spans="1:21" x14ac:dyDescent="0.3">
      <c r="A47">
        <v>656</v>
      </c>
      <c r="B47" s="1">
        <v>40573</v>
      </c>
      <c r="C47">
        <f>YEAR(dataset_3[[#This Row],[Date Day]])</f>
        <v>2011</v>
      </c>
      <c r="D47" t="str">
        <f>TEXT(dataset_3[[#This Row],[Date Day]],"MMM")</f>
        <v>Jan</v>
      </c>
      <c r="E47" t="str">
        <f t="shared" si="1"/>
        <v>Q1</v>
      </c>
      <c r="F47">
        <v>1</v>
      </c>
      <c r="G47">
        <v>0</v>
      </c>
      <c r="H47">
        <v>1</v>
      </c>
      <c r="I47">
        <v>15</v>
      </c>
      <c r="J47" t="b">
        <v>0</v>
      </c>
      <c r="K47">
        <v>0</v>
      </c>
      <c r="L47" t="str">
        <f t="shared" si="0"/>
        <v>Weekend</v>
      </c>
      <c r="M47" t="str" cm="1">
        <f t="array" ref="M47">_xlfn.IFS(I47&lt;6,"Night", I47&lt;12,"Morning", I47&lt;18,"Afternoon", TRUE,"Evening")</f>
        <v>Afternoon</v>
      </c>
      <c r="N47">
        <v>1</v>
      </c>
      <c r="O47">
        <v>0.3</v>
      </c>
      <c r="P47">
        <v>0.33329999999999999</v>
      </c>
      <c r="Q47">
        <v>0.56000000000000005</v>
      </c>
      <c r="R47">
        <v>0</v>
      </c>
      <c r="S47">
        <v>14</v>
      </c>
      <c r="T47">
        <v>95</v>
      </c>
      <c r="U47">
        <v>109</v>
      </c>
    </row>
    <row r="48" spans="1:21" x14ac:dyDescent="0.3">
      <c r="A48">
        <v>657</v>
      </c>
      <c r="B48" s="1">
        <v>40573</v>
      </c>
      <c r="C48">
        <f>YEAR(dataset_3[[#This Row],[Date Day]])</f>
        <v>2011</v>
      </c>
      <c r="D48" t="str">
        <f>TEXT(dataset_3[[#This Row],[Date Day]],"MMM")</f>
        <v>Jan</v>
      </c>
      <c r="E48" t="str">
        <f t="shared" si="1"/>
        <v>Q1</v>
      </c>
      <c r="F48">
        <v>1</v>
      </c>
      <c r="G48">
        <v>0</v>
      </c>
      <c r="H48">
        <v>1</v>
      </c>
      <c r="I48">
        <v>16</v>
      </c>
      <c r="J48" t="b">
        <v>0</v>
      </c>
      <c r="K48">
        <v>0</v>
      </c>
      <c r="L48" t="str">
        <f t="shared" si="0"/>
        <v>Weekend</v>
      </c>
      <c r="M48" t="str" cm="1">
        <f t="array" ref="M48">_xlfn.IFS(I48&lt;6,"Night", I48&lt;12,"Morning", I48&lt;18,"Afternoon", TRUE,"Evening")</f>
        <v>Afternoon</v>
      </c>
      <c r="N48">
        <v>1</v>
      </c>
      <c r="O48">
        <v>0.3</v>
      </c>
      <c r="P48">
        <v>0.33329999999999999</v>
      </c>
      <c r="Q48">
        <v>0.56000000000000005</v>
      </c>
      <c r="R48">
        <v>0</v>
      </c>
      <c r="S48">
        <v>19</v>
      </c>
      <c r="T48">
        <v>104</v>
      </c>
      <c r="U48">
        <v>123</v>
      </c>
    </row>
    <row r="49" spans="1:21" x14ac:dyDescent="0.3">
      <c r="A49">
        <v>658</v>
      </c>
      <c r="B49" s="1">
        <v>40573</v>
      </c>
      <c r="C49">
        <f>YEAR(dataset_3[[#This Row],[Date Day]])</f>
        <v>2011</v>
      </c>
      <c r="D49" t="str">
        <f>TEXT(dataset_3[[#This Row],[Date Day]],"MMM")</f>
        <v>Jan</v>
      </c>
      <c r="E49" t="str">
        <f t="shared" si="1"/>
        <v>Q1</v>
      </c>
      <c r="F49">
        <v>1</v>
      </c>
      <c r="G49">
        <v>0</v>
      </c>
      <c r="H49">
        <v>1</v>
      </c>
      <c r="I49">
        <v>17</v>
      </c>
      <c r="J49" t="b">
        <v>0</v>
      </c>
      <c r="K49">
        <v>0</v>
      </c>
      <c r="L49" t="str">
        <f t="shared" si="0"/>
        <v>Weekend</v>
      </c>
      <c r="M49" t="str" cm="1">
        <f t="array" ref="M49">_xlfn.IFS(I49&lt;6,"Night", I49&lt;12,"Morning", I49&lt;18,"Afternoon", TRUE,"Evening")</f>
        <v>Afternoon</v>
      </c>
      <c r="N49">
        <v>1</v>
      </c>
      <c r="O49">
        <v>0.3</v>
      </c>
      <c r="P49">
        <v>0.28789999999999999</v>
      </c>
      <c r="Q49">
        <v>0.56000000000000005</v>
      </c>
      <c r="R49">
        <v>0.19400000000000001</v>
      </c>
      <c r="S49">
        <v>6</v>
      </c>
      <c r="T49">
        <v>71</v>
      </c>
      <c r="U49">
        <v>77</v>
      </c>
    </row>
    <row r="50" spans="1:21" x14ac:dyDescent="0.3">
      <c r="A50">
        <v>659</v>
      </c>
      <c r="B50" s="1">
        <v>40573</v>
      </c>
      <c r="C50">
        <f>YEAR(dataset_3[[#This Row],[Date Day]])</f>
        <v>2011</v>
      </c>
      <c r="D50" t="str">
        <f>TEXT(dataset_3[[#This Row],[Date Day]],"MMM")</f>
        <v>Jan</v>
      </c>
      <c r="E50" t="str">
        <f t="shared" si="1"/>
        <v>Q1</v>
      </c>
      <c r="F50">
        <v>1</v>
      </c>
      <c r="G50">
        <v>0</v>
      </c>
      <c r="H50">
        <v>1</v>
      </c>
      <c r="I50">
        <v>18</v>
      </c>
      <c r="J50" t="b">
        <v>0</v>
      </c>
      <c r="K50">
        <v>0</v>
      </c>
      <c r="L50" t="str">
        <f t="shared" si="0"/>
        <v>Weekend</v>
      </c>
      <c r="M50" t="str" cm="1">
        <f t="array" ref="M50">_xlfn.IFS(I50&lt;6,"Night", I50&lt;12,"Morning", I50&lt;18,"Afternoon", TRUE,"Evening")</f>
        <v>Evening</v>
      </c>
      <c r="N50">
        <v>1</v>
      </c>
      <c r="O50">
        <v>0.26</v>
      </c>
      <c r="P50">
        <v>0.2576</v>
      </c>
      <c r="Q50">
        <v>0.65</v>
      </c>
      <c r="R50">
        <v>0.16420000000000001</v>
      </c>
      <c r="S50">
        <v>8</v>
      </c>
      <c r="T50">
        <v>57</v>
      </c>
      <c r="U50">
        <v>65</v>
      </c>
    </row>
    <row r="51" spans="1:21" x14ac:dyDescent="0.3">
      <c r="A51">
        <v>660</v>
      </c>
      <c r="B51" s="1">
        <v>40573</v>
      </c>
      <c r="C51">
        <f>YEAR(dataset_3[[#This Row],[Date Day]])</f>
        <v>2011</v>
      </c>
      <c r="D51" t="str">
        <f>TEXT(dataset_3[[#This Row],[Date Day]],"MMM")</f>
        <v>Jan</v>
      </c>
      <c r="E51" t="str">
        <f t="shared" si="1"/>
        <v>Q1</v>
      </c>
      <c r="F51">
        <v>1</v>
      </c>
      <c r="G51">
        <v>0</v>
      </c>
      <c r="H51">
        <v>1</v>
      </c>
      <c r="I51">
        <v>19</v>
      </c>
      <c r="J51" t="b">
        <v>0</v>
      </c>
      <c r="K51">
        <v>0</v>
      </c>
      <c r="L51" t="str">
        <f t="shared" si="0"/>
        <v>Weekend</v>
      </c>
      <c r="M51" t="str" cm="1">
        <f t="array" ref="M51">_xlfn.IFS(I51&lt;6,"Night", I51&lt;12,"Morning", I51&lt;18,"Afternoon", TRUE,"Evening")</f>
        <v>Evening</v>
      </c>
      <c r="N51">
        <v>1</v>
      </c>
      <c r="O51">
        <v>0.26</v>
      </c>
      <c r="P51">
        <v>0.2576</v>
      </c>
      <c r="Q51">
        <v>0.65</v>
      </c>
      <c r="R51">
        <v>0.19400000000000001</v>
      </c>
      <c r="S51">
        <v>9</v>
      </c>
      <c r="T51">
        <v>46</v>
      </c>
      <c r="U51">
        <v>55</v>
      </c>
    </row>
    <row r="52" spans="1:21" x14ac:dyDescent="0.3">
      <c r="A52">
        <v>661</v>
      </c>
      <c r="B52" s="1">
        <v>40573</v>
      </c>
      <c r="C52">
        <f>YEAR(dataset_3[[#This Row],[Date Day]])</f>
        <v>2011</v>
      </c>
      <c r="D52" t="str">
        <f>TEXT(dataset_3[[#This Row],[Date Day]],"MMM")</f>
        <v>Jan</v>
      </c>
      <c r="E52" t="str">
        <f t="shared" si="1"/>
        <v>Q1</v>
      </c>
      <c r="F52">
        <v>1</v>
      </c>
      <c r="G52">
        <v>0</v>
      </c>
      <c r="H52">
        <v>1</v>
      </c>
      <c r="I52">
        <v>20</v>
      </c>
      <c r="J52" t="b">
        <v>0</v>
      </c>
      <c r="K52">
        <v>0</v>
      </c>
      <c r="L52" t="str">
        <f t="shared" si="0"/>
        <v>Weekend</v>
      </c>
      <c r="M52" t="str" cm="1">
        <f t="array" ref="M52">_xlfn.IFS(I52&lt;6,"Night", I52&lt;12,"Morning", I52&lt;18,"Afternoon", TRUE,"Evening")</f>
        <v>Evening</v>
      </c>
      <c r="N52">
        <v>2</v>
      </c>
      <c r="O52">
        <v>0.26</v>
      </c>
      <c r="P52">
        <v>0.2727</v>
      </c>
      <c r="Q52">
        <v>0.65</v>
      </c>
      <c r="R52">
        <v>0.1045</v>
      </c>
      <c r="S52">
        <v>3</v>
      </c>
      <c r="T52">
        <v>30</v>
      </c>
      <c r="U52">
        <v>33</v>
      </c>
    </row>
    <row r="53" spans="1:21" x14ac:dyDescent="0.3">
      <c r="A53">
        <v>662</v>
      </c>
      <c r="B53" s="1">
        <v>40573</v>
      </c>
      <c r="C53">
        <f>YEAR(dataset_3[[#This Row],[Date Day]])</f>
        <v>2011</v>
      </c>
      <c r="D53" t="str">
        <f>TEXT(dataset_3[[#This Row],[Date Day]],"MMM")</f>
        <v>Jan</v>
      </c>
      <c r="E53" t="str">
        <f t="shared" si="1"/>
        <v>Q1</v>
      </c>
      <c r="F53">
        <v>1</v>
      </c>
      <c r="G53">
        <v>0</v>
      </c>
      <c r="H53">
        <v>1</v>
      </c>
      <c r="I53">
        <v>21</v>
      </c>
      <c r="J53" t="b">
        <v>0</v>
      </c>
      <c r="K53">
        <v>0</v>
      </c>
      <c r="L53" t="str">
        <f t="shared" si="0"/>
        <v>Weekend</v>
      </c>
      <c r="M53" t="str" cm="1">
        <f t="array" ref="M53">_xlfn.IFS(I53&lt;6,"Night", I53&lt;12,"Morning", I53&lt;18,"Afternoon", TRUE,"Evening")</f>
        <v>Evening</v>
      </c>
      <c r="N53">
        <v>2</v>
      </c>
      <c r="O53">
        <v>0.24</v>
      </c>
      <c r="P53">
        <v>0.2424</v>
      </c>
      <c r="Q53">
        <v>0.7</v>
      </c>
      <c r="R53">
        <v>0.16420000000000001</v>
      </c>
      <c r="S53">
        <v>3</v>
      </c>
      <c r="T53">
        <v>25</v>
      </c>
      <c r="U53">
        <v>28</v>
      </c>
    </row>
    <row r="54" spans="1:21" x14ac:dyDescent="0.3">
      <c r="A54">
        <v>663</v>
      </c>
      <c r="B54" s="1">
        <v>40573</v>
      </c>
      <c r="C54">
        <f>YEAR(dataset_3[[#This Row],[Date Day]])</f>
        <v>2011</v>
      </c>
      <c r="D54" t="str">
        <f>TEXT(dataset_3[[#This Row],[Date Day]],"MMM")</f>
        <v>Jan</v>
      </c>
      <c r="E54" t="str">
        <f t="shared" si="1"/>
        <v>Q1</v>
      </c>
      <c r="F54">
        <v>1</v>
      </c>
      <c r="G54">
        <v>0</v>
      </c>
      <c r="H54">
        <v>1</v>
      </c>
      <c r="I54">
        <v>22</v>
      </c>
      <c r="J54" t="b">
        <v>0</v>
      </c>
      <c r="K54">
        <v>0</v>
      </c>
      <c r="L54" t="str">
        <f t="shared" si="0"/>
        <v>Weekend</v>
      </c>
      <c r="M54" t="str" cm="1">
        <f t="array" ref="M54">_xlfn.IFS(I54&lt;6,"Night", I54&lt;12,"Morning", I54&lt;18,"Afternoon", TRUE,"Evening")</f>
        <v>Evening</v>
      </c>
      <c r="N54">
        <v>2</v>
      </c>
      <c r="O54">
        <v>0.24</v>
      </c>
      <c r="P54">
        <v>0.2273</v>
      </c>
      <c r="Q54">
        <v>0.7</v>
      </c>
      <c r="R54">
        <v>0.19400000000000001</v>
      </c>
      <c r="S54">
        <v>2</v>
      </c>
      <c r="T54">
        <v>19</v>
      </c>
      <c r="U54">
        <v>21</v>
      </c>
    </row>
    <row r="55" spans="1:21" x14ac:dyDescent="0.3">
      <c r="A55">
        <v>664</v>
      </c>
      <c r="B55" s="1">
        <v>40573</v>
      </c>
      <c r="C55">
        <f>YEAR(dataset_3[[#This Row],[Date Day]])</f>
        <v>2011</v>
      </c>
      <c r="D55" t="str">
        <f>TEXT(dataset_3[[#This Row],[Date Day]],"MMM")</f>
        <v>Jan</v>
      </c>
      <c r="E55" t="str">
        <f t="shared" si="1"/>
        <v>Q1</v>
      </c>
      <c r="F55">
        <v>1</v>
      </c>
      <c r="G55">
        <v>0</v>
      </c>
      <c r="H55">
        <v>1</v>
      </c>
      <c r="I55">
        <v>23</v>
      </c>
      <c r="J55" t="b">
        <v>0</v>
      </c>
      <c r="K55">
        <v>0</v>
      </c>
      <c r="L55" t="str">
        <f t="shared" si="0"/>
        <v>Weekend</v>
      </c>
      <c r="M55" t="str" cm="1">
        <f t="array" ref="M55">_xlfn.IFS(I55&lt;6,"Night", I55&lt;12,"Morning", I55&lt;18,"Afternoon", TRUE,"Evening")</f>
        <v>Evening</v>
      </c>
      <c r="N55">
        <v>2</v>
      </c>
      <c r="O55">
        <v>0.24</v>
      </c>
      <c r="P55">
        <v>0.21210000000000001</v>
      </c>
      <c r="Q55">
        <v>0.65</v>
      </c>
      <c r="R55">
        <v>0.28360000000000002</v>
      </c>
      <c r="S55">
        <v>5</v>
      </c>
      <c r="T55">
        <v>16</v>
      </c>
      <c r="U55">
        <v>21</v>
      </c>
    </row>
    <row r="56" spans="1:21" x14ac:dyDescent="0.3">
      <c r="A56">
        <v>665</v>
      </c>
      <c r="B56" s="1">
        <v>40574</v>
      </c>
      <c r="C56">
        <f>YEAR(dataset_3[[#This Row],[Date Day]])</f>
        <v>2011</v>
      </c>
      <c r="D56" t="str">
        <f>TEXT(dataset_3[[#This Row],[Date Day]],"MMM")</f>
        <v>Jan</v>
      </c>
      <c r="E56" t="str">
        <f t="shared" si="1"/>
        <v>Q1</v>
      </c>
      <c r="F56">
        <v>1</v>
      </c>
      <c r="G56">
        <v>0</v>
      </c>
      <c r="H56">
        <v>1</v>
      </c>
      <c r="I56">
        <v>0</v>
      </c>
      <c r="J56" t="b">
        <v>0</v>
      </c>
      <c r="K56">
        <v>1</v>
      </c>
      <c r="L56" t="str">
        <f t="shared" si="0"/>
        <v>Weekday</v>
      </c>
      <c r="M56" t="str" cm="1">
        <f t="array" ref="M56">_xlfn.IFS(I56&lt;6,"Night", I56&lt;12,"Morning", I56&lt;18,"Afternoon", TRUE,"Evening")</f>
        <v>Night</v>
      </c>
      <c r="N56">
        <v>2</v>
      </c>
      <c r="O56">
        <v>0.24</v>
      </c>
      <c r="P56">
        <v>0.2273</v>
      </c>
      <c r="Q56">
        <v>0.65</v>
      </c>
      <c r="R56">
        <v>0.22389999999999999</v>
      </c>
      <c r="S56">
        <v>1</v>
      </c>
      <c r="T56">
        <v>6</v>
      </c>
      <c r="U56">
        <v>7</v>
      </c>
    </row>
    <row r="57" spans="1:21" x14ac:dyDescent="0.3">
      <c r="A57">
        <v>666</v>
      </c>
      <c r="B57" s="1">
        <v>40574</v>
      </c>
      <c r="C57">
        <f>YEAR(dataset_3[[#This Row],[Date Day]])</f>
        <v>2011</v>
      </c>
      <c r="D57" t="str">
        <f>TEXT(dataset_3[[#This Row],[Date Day]],"MMM")</f>
        <v>Jan</v>
      </c>
      <c r="E57" t="str">
        <f t="shared" si="1"/>
        <v>Q1</v>
      </c>
      <c r="F57">
        <v>1</v>
      </c>
      <c r="G57">
        <v>0</v>
      </c>
      <c r="H57">
        <v>1</v>
      </c>
      <c r="I57">
        <v>1</v>
      </c>
      <c r="J57" t="b">
        <v>0</v>
      </c>
      <c r="K57">
        <v>1</v>
      </c>
      <c r="L57" t="str">
        <f t="shared" si="0"/>
        <v>Weekday</v>
      </c>
      <c r="M57" t="str" cm="1">
        <f t="array" ref="M57">_xlfn.IFS(I57&lt;6,"Night", I57&lt;12,"Morning", I57&lt;18,"Afternoon", TRUE,"Evening")</f>
        <v>Night</v>
      </c>
      <c r="N57">
        <v>1</v>
      </c>
      <c r="O57">
        <v>0.22</v>
      </c>
      <c r="P57">
        <v>0.21210000000000001</v>
      </c>
      <c r="Q57">
        <v>0.64</v>
      </c>
      <c r="R57">
        <v>0.25369999999999998</v>
      </c>
      <c r="S57">
        <v>2</v>
      </c>
      <c r="T57">
        <v>5</v>
      </c>
      <c r="U57">
        <v>7</v>
      </c>
    </row>
    <row r="58" spans="1:21" x14ac:dyDescent="0.3">
      <c r="A58">
        <v>667</v>
      </c>
      <c r="B58" s="1">
        <v>40574</v>
      </c>
      <c r="C58">
        <f>YEAR(dataset_3[[#This Row],[Date Day]])</f>
        <v>2011</v>
      </c>
      <c r="D58" t="str">
        <f>TEXT(dataset_3[[#This Row],[Date Day]],"MMM")</f>
        <v>Jan</v>
      </c>
      <c r="E58" t="str">
        <f t="shared" si="1"/>
        <v>Q1</v>
      </c>
      <c r="F58">
        <v>1</v>
      </c>
      <c r="G58">
        <v>0</v>
      </c>
      <c r="H58">
        <v>1</v>
      </c>
      <c r="I58">
        <v>2</v>
      </c>
      <c r="J58" t="b">
        <v>0</v>
      </c>
      <c r="K58">
        <v>1</v>
      </c>
      <c r="L58" t="str">
        <f t="shared" si="0"/>
        <v>Weekday</v>
      </c>
      <c r="M58" t="str" cm="1">
        <f t="array" ref="M58">_xlfn.IFS(I58&lt;6,"Night", I58&lt;12,"Morning", I58&lt;18,"Afternoon", TRUE,"Evening")</f>
        <v>Night</v>
      </c>
      <c r="N58">
        <v>1</v>
      </c>
      <c r="O58">
        <v>0.22</v>
      </c>
      <c r="P58">
        <v>0.2273</v>
      </c>
      <c r="Q58">
        <v>0.64</v>
      </c>
      <c r="R58">
        <v>0.19400000000000001</v>
      </c>
      <c r="S58">
        <v>0</v>
      </c>
      <c r="T58">
        <v>1</v>
      </c>
      <c r="U58">
        <v>1</v>
      </c>
    </row>
    <row r="59" spans="1:21" x14ac:dyDescent="0.3">
      <c r="A59">
        <v>668</v>
      </c>
      <c r="B59" s="1">
        <v>40574</v>
      </c>
      <c r="C59">
        <f>YEAR(dataset_3[[#This Row],[Date Day]])</f>
        <v>2011</v>
      </c>
      <c r="D59" t="str">
        <f>TEXT(dataset_3[[#This Row],[Date Day]],"MMM")</f>
        <v>Jan</v>
      </c>
      <c r="E59" t="str">
        <f t="shared" si="1"/>
        <v>Q1</v>
      </c>
      <c r="F59">
        <v>1</v>
      </c>
      <c r="G59">
        <v>0</v>
      </c>
      <c r="H59">
        <v>1</v>
      </c>
      <c r="I59">
        <v>3</v>
      </c>
      <c r="J59" t="b">
        <v>0</v>
      </c>
      <c r="K59">
        <v>1</v>
      </c>
      <c r="L59" t="str">
        <f t="shared" si="0"/>
        <v>Weekday</v>
      </c>
      <c r="M59" t="str" cm="1">
        <f t="array" ref="M59">_xlfn.IFS(I59&lt;6,"Night", I59&lt;12,"Morning", I59&lt;18,"Afternoon", TRUE,"Evening")</f>
        <v>Night</v>
      </c>
      <c r="N59">
        <v>1</v>
      </c>
      <c r="O59">
        <v>0.22</v>
      </c>
      <c r="P59">
        <v>0.2273</v>
      </c>
      <c r="Q59">
        <v>0.64</v>
      </c>
      <c r="R59">
        <v>0.19400000000000001</v>
      </c>
      <c r="S59">
        <v>0</v>
      </c>
      <c r="T59">
        <v>2</v>
      </c>
      <c r="U59">
        <v>2</v>
      </c>
    </row>
    <row r="60" spans="1:21" x14ac:dyDescent="0.3">
      <c r="A60">
        <v>669</v>
      </c>
      <c r="B60" s="1">
        <v>40574</v>
      </c>
      <c r="C60">
        <f>YEAR(dataset_3[[#This Row],[Date Day]])</f>
        <v>2011</v>
      </c>
      <c r="D60" t="str">
        <f>TEXT(dataset_3[[#This Row],[Date Day]],"MMM")</f>
        <v>Jan</v>
      </c>
      <c r="E60" t="str">
        <f t="shared" si="1"/>
        <v>Q1</v>
      </c>
      <c r="F60">
        <v>1</v>
      </c>
      <c r="G60">
        <v>0</v>
      </c>
      <c r="H60">
        <v>1</v>
      </c>
      <c r="I60">
        <v>4</v>
      </c>
      <c r="J60" t="b">
        <v>0</v>
      </c>
      <c r="K60">
        <v>1</v>
      </c>
      <c r="L60" t="str">
        <f t="shared" si="0"/>
        <v>Weekday</v>
      </c>
      <c r="M60" t="str" cm="1">
        <f t="array" ref="M60">_xlfn.IFS(I60&lt;6,"Night", I60&lt;12,"Morning", I60&lt;18,"Afternoon", TRUE,"Evening")</f>
        <v>Night</v>
      </c>
      <c r="N60">
        <v>1</v>
      </c>
      <c r="O60">
        <v>0.2</v>
      </c>
      <c r="P60">
        <v>0.19700000000000001</v>
      </c>
      <c r="Q60">
        <v>0.59</v>
      </c>
      <c r="R60">
        <v>0.22389999999999999</v>
      </c>
      <c r="S60">
        <v>0</v>
      </c>
      <c r="T60">
        <v>2</v>
      </c>
      <c r="U60">
        <v>2</v>
      </c>
    </row>
    <row r="61" spans="1:21" x14ac:dyDescent="0.3">
      <c r="A61">
        <v>670</v>
      </c>
      <c r="B61" s="1">
        <v>40574</v>
      </c>
      <c r="C61">
        <f>YEAR(dataset_3[[#This Row],[Date Day]])</f>
        <v>2011</v>
      </c>
      <c r="D61" t="str">
        <f>TEXT(dataset_3[[#This Row],[Date Day]],"MMM")</f>
        <v>Jan</v>
      </c>
      <c r="E61" t="str">
        <f t="shared" si="1"/>
        <v>Q1</v>
      </c>
      <c r="F61">
        <v>1</v>
      </c>
      <c r="G61">
        <v>0</v>
      </c>
      <c r="H61">
        <v>1</v>
      </c>
      <c r="I61">
        <v>5</v>
      </c>
      <c r="J61" t="b">
        <v>0</v>
      </c>
      <c r="K61">
        <v>1</v>
      </c>
      <c r="L61" t="str">
        <f t="shared" si="0"/>
        <v>Weekday</v>
      </c>
      <c r="M61" t="str" cm="1">
        <f t="array" ref="M61">_xlfn.IFS(I61&lt;6,"Night", I61&lt;12,"Morning", I61&lt;18,"Afternoon", TRUE,"Evening")</f>
        <v>Night</v>
      </c>
      <c r="N61">
        <v>1</v>
      </c>
      <c r="O61">
        <v>0.18</v>
      </c>
      <c r="P61">
        <v>0.16669999999999999</v>
      </c>
      <c r="Q61">
        <v>0.64</v>
      </c>
      <c r="R61">
        <v>0.28360000000000002</v>
      </c>
      <c r="S61">
        <v>0</v>
      </c>
      <c r="T61">
        <v>8</v>
      </c>
      <c r="U61">
        <v>8</v>
      </c>
    </row>
    <row r="62" spans="1:21" x14ac:dyDescent="0.3">
      <c r="A62">
        <v>671</v>
      </c>
      <c r="B62" s="1">
        <v>40574</v>
      </c>
      <c r="C62">
        <f>YEAR(dataset_3[[#This Row],[Date Day]])</f>
        <v>2011</v>
      </c>
      <c r="D62" t="str">
        <f>TEXT(dataset_3[[#This Row],[Date Day]],"MMM")</f>
        <v>Jan</v>
      </c>
      <c r="E62" t="str">
        <f t="shared" si="1"/>
        <v>Q1</v>
      </c>
      <c r="F62">
        <v>1</v>
      </c>
      <c r="G62">
        <v>0</v>
      </c>
      <c r="H62">
        <v>1</v>
      </c>
      <c r="I62">
        <v>6</v>
      </c>
      <c r="J62" t="b">
        <v>0</v>
      </c>
      <c r="K62">
        <v>1</v>
      </c>
      <c r="L62" t="str">
        <f t="shared" si="0"/>
        <v>Weekday</v>
      </c>
      <c r="M62" t="str" cm="1">
        <f t="array" ref="M62">_xlfn.IFS(I62&lt;6,"Night", I62&lt;12,"Morning", I62&lt;18,"Afternoon", TRUE,"Evening")</f>
        <v>Morning</v>
      </c>
      <c r="N62">
        <v>1</v>
      </c>
      <c r="O62">
        <v>0.16</v>
      </c>
      <c r="P62">
        <v>0.13639999999999999</v>
      </c>
      <c r="Q62">
        <v>0.69</v>
      </c>
      <c r="R62">
        <v>0.32840000000000003</v>
      </c>
      <c r="S62">
        <v>0</v>
      </c>
      <c r="T62">
        <v>37</v>
      </c>
      <c r="U62">
        <v>37</v>
      </c>
    </row>
    <row r="63" spans="1:21" x14ac:dyDescent="0.3">
      <c r="A63">
        <v>672</v>
      </c>
      <c r="B63" s="1">
        <v>40574</v>
      </c>
      <c r="C63">
        <f>YEAR(dataset_3[[#This Row],[Date Day]])</f>
        <v>2011</v>
      </c>
      <c r="D63" t="str">
        <f>TEXT(dataset_3[[#This Row],[Date Day]],"MMM")</f>
        <v>Jan</v>
      </c>
      <c r="E63" t="str">
        <f t="shared" si="1"/>
        <v>Q1</v>
      </c>
      <c r="F63">
        <v>1</v>
      </c>
      <c r="G63">
        <v>0</v>
      </c>
      <c r="H63">
        <v>1</v>
      </c>
      <c r="I63">
        <v>7</v>
      </c>
      <c r="J63" t="b">
        <v>0</v>
      </c>
      <c r="K63">
        <v>1</v>
      </c>
      <c r="L63" t="str">
        <f t="shared" si="0"/>
        <v>Weekday</v>
      </c>
      <c r="M63" t="str" cm="1">
        <f t="array" ref="M63">_xlfn.IFS(I63&lt;6,"Night", I63&lt;12,"Morning", I63&lt;18,"Afternoon", TRUE,"Evening")</f>
        <v>Morning</v>
      </c>
      <c r="N63">
        <v>2</v>
      </c>
      <c r="O63">
        <v>0.16</v>
      </c>
      <c r="P63">
        <v>0.13639999999999999</v>
      </c>
      <c r="Q63">
        <v>0.64</v>
      </c>
      <c r="R63">
        <v>0.28360000000000002</v>
      </c>
      <c r="S63">
        <v>1</v>
      </c>
      <c r="T63">
        <v>71</v>
      </c>
      <c r="U63">
        <v>72</v>
      </c>
    </row>
    <row r="64" spans="1:21" x14ac:dyDescent="0.3">
      <c r="A64">
        <v>673</v>
      </c>
      <c r="B64" s="1">
        <v>40574</v>
      </c>
      <c r="C64">
        <f>YEAR(dataset_3[[#This Row],[Date Day]])</f>
        <v>2011</v>
      </c>
      <c r="D64" t="str">
        <f>TEXT(dataset_3[[#This Row],[Date Day]],"MMM")</f>
        <v>Jan</v>
      </c>
      <c r="E64" t="str">
        <f t="shared" si="1"/>
        <v>Q1</v>
      </c>
      <c r="F64">
        <v>1</v>
      </c>
      <c r="G64">
        <v>0</v>
      </c>
      <c r="H64">
        <v>1</v>
      </c>
      <c r="I64">
        <v>8</v>
      </c>
      <c r="J64" t="b">
        <v>0</v>
      </c>
      <c r="K64">
        <v>1</v>
      </c>
      <c r="L64" t="str">
        <f t="shared" si="0"/>
        <v>Weekday</v>
      </c>
      <c r="M64" t="str" cm="1">
        <f t="array" ref="M64">_xlfn.IFS(I64&lt;6,"Night", I64&lt;12,"Morning", I64&lt;18,"Afternoon", TRUE,"Evening")</f>
        <v>Morning</v>
      </c>
      <c r="N64">
        <v>2</v>
      </c>
      <c r="O64">
        <v>0.16</v>
      </c>
      <c r="P64">
        <v>0.13639999999999999</v>
      </c>
      <c r="Q64">
        <v>0.59</v>
      </c>
      <c r="R64">
        <v>0.28360000000000002</v>
      </c>
      <c r="S64">
        <v>3</v>
      </c>
      <c r="T64">
        <v>182</v>
      </c>
      <c r="U64">
        <v>185</v>
      </c>
    </row>
    <row r="65" spans="1:21" x14ac:dyDescent="0.3">
      <c r="A65">
        <v>674</v>
      </c>
      <c r="B65" s="1">
        <v>40574</v>
      </c>
      <c r="C65">
        <f>YEAR(dataset_3[[#This Row],[Date Day]])</f>
        <v>2011</v>
      </c>
      <c r="D65" t="str">
        <f>TEXT(dataset_3[[#This Row],[Date Day]],"MMM")</f>
        <v>Jan</v>
      </c>
      <c r="E65" t="str">
        <f t="shared" si="1"/>
        <v>Q1</v>
      </c>
      <c r="F65">
        <v>1</v>
      </c>
      <c r="G65">
        <v>0</v>
      </c>
      <c r="H65">
        <v>1</v>
      </c>
      <c r="I65">
        <v>9</v>
      </c>
      <c r="J65" t="b">
        <v>0</v>
      </c>
      <c r="K65">
        <v>1</v>
      </c>
      <c r="L65" t="str">
        <f t="shared" si="0"/>
        <v>Weekday</v>
      </c>
      <c r="M65" t="str" cm="1">
        <f t="array" ref="M65">_xlfn.IFS(I65&lt;6,"Night", I65&lt;12,"Morning", I65&lt;18,"Afternoon", TRUE,"Evening")</f>
        <v>Morning</v>
      </c>
      <c r="N65">
        <v>2</v>
      </c>
      <c r="O65">
        <v>0.16</v>
      </c>
      <c r="P65">
        <v>0.13639999999999999</v>
      </c>
      <c r="Q65">
        <v>0.59</v>
      </c>
      <c r="R65">
        <v>0.29849999999999999</v>
      </c>
      <c r="S65">
        <v>0</v>
      </c>
      <c r="T65">
        <v>112</v>
      </c>
      <c r="U65">
        <v>112</v>
      </c>
    </row>
    <row r="66" spans="1:21" x14ac:dyDescent="0.3">
      <c r="A66">
        <v>675</v>
      </c>
      <c r="B66" s="1">
        <v>40574</v>
      </c>
      <c r="C66">
        <f>YEAR(dataset_3[[#This Row],[Date Day]])</f>
        <v>2011</v>
      </c>
      <c r="D66" t="str">
        <f>TEXT(dataset_3[[#This Row],[Date Day]],"MMM")</f>
        <v>Jan</v>
      </c>
      <c r="E66" t="str">
        <f t="shared" si="1"/>
        <v>Q1</v>
      </c>
      <c r="F66">
        <v>1</v>
      </c>
      <c r="G66">
        <v>0</v>
      </c>
      <c r="H66">
        <v>1</v>
      </c>
      <c r="I66">
        <v>10</v>
      </c>
      <c r="J66" t="b">
        <v>0</v>
      </c>
      <c r="K66">
        <v>1</v>
      </c>
      <c r="L66" t="str">
        <f t="shared" ref="L66:L129" si="2">IF(OR(K66=0,K66=6),"Weekend","Weekday")</f>
        <v>Weekday</v>
      </c>
      <c r="M66" t="str" cm="1">
        <f t="array" ref="M66">_xlfn.IFS(I66&lt;6,"Night", I66&lt;12,"Morning", I66&lt;18,"Afternoon", TRUE,"Evening")</f>
        <v>Morning</v>
      </c>
      <c r="N66">
        <v>2</v>
      </c>
      <c r="O66">
        <v>0.16</v>
      </c>
      <c r="P66">
        <v>0.1515</v>
      </c>
      <c r="Q66">
        <v>0.59</v>
      </c>
      <c r="R66">
        <v>0.19400000000000001</v>
      </c>
      <c r="S66">
        <v>1</v>
      </c>
      <c r="T66">
        <v>68</v>
      </c>
      <c r="U66">
        <v>69</v>
      </c>
    </row>
    <row r="67" spans="1:21" x14ac:dyDescent="0.3">
      <c r="A67">
        <v>676</v>
      </c>
      <c r="B67" s="1">
        <v>40574</v>
      </c>
      <c r="C67">
        <f>YEAR(dataset_3[[#This Row],[Date Day]])</f>
        <v>2011</v>
      </c>
      <c r="D67" t="str">
        <f>TEXT(dataset_3[[#This Row],[Date Day]],"MMM")</f>
        <v>Jan</v>
      </c>
      <c r="E67" t="str">
        <f t="shared" ref="E67:E130" si="3">"Q" &amp; INT((MONTH(B67)-1)/3)+1</f>
        <v>Q1</v>
      </c>
      <c r="F67">
        <v>1</v>
      </c>
      <c r="G67">
        <v>0</v>
      </c>
      <c r="H67">
        <v>1</v>
      </c>
      <c r="I67">
        <v>11</v>
      </c>
      <c r="J67" t="b">
        <v>0</v>
      </c>
      <c r="K67">
        <v>1</v>
      </c>
      <c r="L67" t="str">
        <f t="shared" si="2"/>
        <v>Weekday</v>
      </c>
      <c r="M67" t="str" cm="1">
        <f t="array" ref="M67">_xlfn.IFS(I67&lt;6,"Night", I67&lt;12,"Morning", I67&lt;18,"Afternoon", TRUE,"Evening")</f>
        <v>Morning</v>
      </c>
      <c r="N67">
        <v>2</v>
      </c>
      <c r="O67">
        <v>0.16</v>
      </c>
      <c r="P67">
        <v>0.1515</v>
      </c>
      <c r="Q67">
        <v>0.59</v>
      </c>
      <c r="R67">
        <v>0.19400000000000001</v>
      </c>
      <c r="S67">
        <v>2</v>
      </c>
      <c r="T67">
        <v>46</v>
      </c>
      <c r="U67">
        <v>48</v>
      </c>
    </row>
    <row r="68" spans="1:21" x14ac:dyDescent="0.3">
      <c r="A68">
        <v>677</v>
      </c>
      <c r="B68" s="1">
        <v>40574</v>
      </c>
      <c r="C68">
        <f>YEAR(dataset_3[[#This Row],[Date Day]])</f>
        <v>2011</v>
      </c>
      <c r="D68" t="str">
        <f>TEXT(dataset_3[[#This Row],[Date Day]],"MMM")</f>
        <v>Jan</v>
      </c>
      <c r="E68" t="str">
        <f t="shared" si="3"/>
        <v>Q1</v>
      </c>
      <c r="F68">
        <v>1</v>
      </c>
      <c r="G68">
        <v>0</v>
      </c>
      <c r="H68">
        <v>1</v>
      </c>
      <c r="I68">
        <v>12</v>
      </c>
      <c r="J68" t="b">
        <v>0</v>
      </c>
      <c r="K68">
        <v>1</v>
      </c>
      <c r="L68" t="str">
        <f t="shared" si="2"/>
        <v>Weekday</v>
      </c>
      <c r="M68" t="str" cm="1">
        <f t="array" ref="M68">_xlfn.IFS(I68&lt;6,"Night", I68&lt;12,"Morning", I68&lt;18,"Afternoon", TRUE,"Evening")</f>
        <v>Afternoon</v>
      </c>
      <c r="N68">
        <v>2</v>
      </c>
      <c r="O68">
        <v>0.18</v>
      </c>
      <c r="P68">
        <v>0.21210000000000001</v>
      </c>
      <c r="Q68">
        <v>0.55000000000000004</v>
      </c>
      <c r="R68">
        <v>0.1045</v>
      </c>
      <c r="S68">
        <v>6</v>
      </c>
      <c r="T68">
        <v>62</v>
      </c>
      <c r="U68">
        <v>68</v>
      </c>
    </row>
    <row r="69" spans="1:21" x14ac:dyDescent="0.3">
      <c r="A69">
        <v>678</v>
      </c>
      <c r="B69" s="1">
        <v>40574</v>
      </c>
      <c r="C69">
        <f>YEAR(dataset_3[[#This Row],[Date Day]])</f>
        <v>2011</v>
      </c>
      <c r="D69" t="str">
        <f>TEXT(dataset_3[[#This Row],[Date Day]],"MMM")</f>
        <v>Jan</v>
      </c>
      <c r="E69" t="str">
        <f t="shared" si="3"/>
        <v>Q1</v>
      </c>
      <c r="F69">
        <v>1</v>
      </c>
      <c r="G69">
        <v>0</v>
      </c>
      <c r="H69">
        <v>1</v>
      </c>
      <c r="I69">
        <v>13</v>
      </c>
      <c r="J69" t="b">
        <v>0</v>
      </c>
      <c r="K69">
        <v>1</v>
      </c>
      <c r="L69" t="str">
        <f t="shared" si="2"/>
        <v>Weekday</v>
      </c>
      <c r="M69" t="str" cm="1">
        <f t="array" ref="M69">_xlfn.IFS(I69&lt;6,"Night", I69&lt;12,"Morning", I69&lt;18,"Afternoon", TRUE,"Evening")</f>
        <v>Afternoon</v>
      </c>
      <c r="N69">
        <v>2</v>
      </c>
      <c r="O69">
        <v>0.16</v>
      </c>
      <c r="P69">
        <v>0.2273</v>
      </c>
      <c r="Q69">
        <v>0.59</v>
      </c>
      <c r="R69">
        <v>0</v>
      </c>
      <c r="S69">
        <v>2</v>
      </c>
      <c r="T69">
        <v>52</v>
      </c>
      <c r="U69">
        <v>54</v>
      </c>
    </row>
    <row r="70" spans="1:21" x14ac:dyDescent="0.3">
      <c r="A70">
        <v>679</v>
      </c>
      <c r="B70" s="1">
        <v>40574</v>
      </c>
      <c r="C70">
        <f>YEAR(dataset_3[[#This Row],[Date Day]])</f>
        <v>2011</v>
      </c>
      <c r="D70" t="str">
        <f>TEXT(dataset_3[[#This Row],[Date Day]],"MMM")</f>
        <v>Jan</v>
      </c>
      <c r="E70" t="str">
        <f t="shared" si="3"/>
        <v>Q1</v>
      </c>
      <c r="F70">
        <v>1</v>
      </c>
      <c r="G70">
        <v>0</v>
      </c>
      <c r="H70">
        <v>1</v>
      </c>
      <c r="I70">
        <v>14</v>
      </c>
      <c r="J70" t="b">
        <v>0</v>
      </c>
      <c r="K70">
        <v>1</v>
      </c>
      <c r="L70" t="str">
        <f t="shared" si="2"/>
        <v>Weekday</v>
      </c>
      <c r="M70" t="str" cm="1">
        <f t="array" ref="M70">_xlfn.IFS(I70&lt;6,"Night", I70&lt;12,"Morning", I70&lt;18,"Afternoon", TRUE,"Evening")</f>
        <v>Afternoon</v>
      </c>
      <c r="N70">
        <v>2</v>
      </c>
      <c r="O70">
        <v>0.18</v>
      </c>
      <c r="P70">
        <v>0.19700000000000001</v>
      </c>
      <c r="Q70">
        <v>0.55000000000000004</v>
      </c>
      <c r="R70">
        <v>0.1343</v>
      </c>
      <c r="S70">
        <v>1</v>
      </c>
      <c r="T70">
        <v>85</v>
      </c>
      <c r="U70">
        <v>86</v>
      </c>
    </row>
    <row r="71" spans="1:21" x14ac:dyDescent="0.3">
      <c r="A71">
        <v>680</v>
      </c>
      <c r="B71" s="1">
        <v>40574</v>
      </c>
      <c r="C71">
        <f>YEAR(dataset_3[[#This Row],[Date Day]])</f>
        <v>2011</v>
      </c>
      <c r="D71" t="str">
        <f>TEXT(dataset_3[[#This Row],[Date Day]],"MMM")</f>
        <v>Jan</v>
      </c>
      <c r="E71" t="str">
        <f t="shared" si="3"/>
        <v>Q1</v>
      </c>
      <c r="F71">
        <v>1</v>
      </c>
      <c r="G71">
        <v>0</v>
      </c>
      <c r="H71">
        <v>1</v>
      </c>
      <c r="I71">
        <v>15</v>
      </c>
      <c r="J71" t="b">
        <v>0</v>
      </c>
      <c r="K71">
        <v>1</v>
      </c>
      <c r="L71" t="str">
        <f t="shared" si="2"/>
        <v>Weekday</v>
      </c>
      <c r="M71" t="str" cm="1">
        <f t="array" ref="M71">_xlfn.IFS(I71&lt;6,"Night", I71&lt;12,"Morning", I71&lt;18,"Afternoon", TRUE,"Evening")</f>
        <v>Afternoon</v>
      </c>
      <c r="N71">
        <v>2</v>
      </c>
      <c r="O71">
        <v>0.16</v>
      </c>
      <c r="P71">
        <v>0.18179999999999999</v>
      </c>
      <c r="Q71">
        <v>0.59</v>
      </c>
      <c r="R71">
        <v>0.1343</v>
      </c>
      <c r="S71">
        <v>3</v>
      </c>
      <c r="T71">
        <v>41</v>
      </c>
      <c r="U71">
        <v>44</v>
      </c>
    </row>
    <row r="72" spans="1:21" x14ac:dyDescent="0.3">
      <c r="A72">
        <v>681</v>
      </c>
      <c r="B72" s="1">
        <v>40574</v>
      </c>
      <c r="C72">
        <f>YEAR(dataset_3[[#This Row],[Date Day]])</f>
        <v>2011</v>
      </c>
      <c r="D72" t="str">
        <f>TEXT(dataset_3[[#This Row],[Date Day]],"MMM")</f>
        <v>Jan</v>
      </c>
      <c r="E72" t="str">
        <f t="shared" si="3"/>
        <v>Q1</v>
      </c>
      <c r="F72">
        <v>1</v>
      </c>
      <c r="G72">
        <v>0</v>
      </c>
      <c r="H72">
        <v>1</v>
      </c>
      <c r="I72">
        <v>16</v>
      </c>
      <c r="J72" t="b">
        <v>0</v>
      </c>
      <c r="K72">
        <v>1</v>
      </c>
      <c r="L72" t="str">
        <f t="shared" si="2"/>
        <v>Weekday</v>
      </c>
      <c r="M72" t="str" cm="1">
        <f t="array" ref="M72">_xlfn.IFS(I72&lt;6,"Night", I72&lt;12,"Morning", I72&lt;18,"Afternoon", TRUE,"Evening")</f>
        <v>Afternoon</v>
      </c>
      <c r="N72">
        <v>2</v>
      </c>
      <c r="O72">
        <v>0.16</v>
      </c>
      <c r="P72">
        <v>0.18179999999999999</v>
      </c>
      <c r="Q72">
        <v>0.56000000000000005</v>
      </c>
      <c r="R72">
        <v>0.19400000000000001</v>
      </c>
      <c r="S72">
        <v>3</v>
      </c>
      <c r="T72">
        <v>83</v>
      </c>
      <c r="U72">
        <v>86</v>
      </c>
    </row>
    <row r="73" spans="1:21" x14ac:dyDescent="0.3">
      <c r="A73">
        <v>682</v>
      </c>
      <c r="B73" s="1">
        <v>40574</v>
      </c>
      <c r="C73">
        <f>YEAR(dataset_3[[#This Row],[Date Day]])</f>
        <v>2011</v>
      </c>
      <c r="D73" t="str">
        <f>TEXT(dataset_3[[#This Row],[Date Day]],"MMM")</f>
        <v>Jan</v>
      </c>
      <c r="E73" t="str">
        <f t="shared" si="3"/>
        <v>Q1</v>
      </c>
      <c r="F73">
        <v>1</v>
      </c>
      <c r="G73">
        <v>0</v>
      </c>
      <c r="H73">
        <v>1</v>
      </c>
      <c r="I73">
        <v>17</v>
      </c>
      <c r="J73" t="b">
        <v>0</v>
      </c>
      <c r="K73">
        <v>1</v>
      </c>
      <c r="L73" t="str">
        <f t="shared" si="2"/>
        <v>Weekday</v>
      </c>
      <c r="M73" t="str" cm="1">
        <f t="array" ref="M73">_xlfn.IFS(I73&lt;6,"Night", I73&lt;12,"Morning", I73&lt;18,"Afternoon", TRUE,"Evening")</f>
        <v>Afternoon</v>
      </c>
      <c r="N73">
        <v>2</v>
      </c>
      <c r="O73">
        <v>0.16</v>
      </c>
      <c r="P73">
        <v>0.1515</v>
      </c>
      <c r="Q73">
        <v>0.59</v>
      </c>
      <c r="R73">
        <v>0.19400000000000001</v>
      </c>
      <c r="S73">
        <v>6</v>
      </c>
      <c r="T73">
        <v>155</v>
      </c>
      <c r="U73">
        <v>161</v>
      </c>
    </row>
    <row r="74" spans="1:21" x14ac:dyDescent="0.3">
      <c r="A74">
        <v>683</v>
      </c>
      <c r="B74" s="1">
        <v>40574</v>
      </c>
      <c r="C74">
        <f>YEAR(dataset_3[[#This Row],[Date Day]])</f>
        <v>2011</v>
      </c>
      <c r="D74" t="str">
        <f>TEXT(dataset_3[[#This Row],[Date Day]],"MMM")</f>
        <v>Jan</v>
      </c>
      <c r="E74" t="str">
        <f t="shared" si="3"/>
        <v>Q1</v>
      </c>
      <c r="F74">
        <v>1</v>
      </c>
      <c r="G74">
        <v>0</v>
      </c>
      <c r="H74">
        <v>1</v>
      </c>
      <c r="I74">
        <v>18</v>
      </c>
      <c r="J74" t="b">
        <v>0</v>
      </c>
      <c r="K74">
        <v>1</v>
      </c>
      <c r="L74" t="str">
        <f t="shared" si="2"/>
        <v>Weekday</v>
      </c>
      <c r="M74" t="str" cm="1">
        <f t="array" ref="M74">_xlfn.IFS(I74&lt;6,"Night", I74&lt;12,"Morning", I74&lt;18,"Afternoon", TRUE,"Evening")</f>
        <v>Evening</v>
      </c>
      <c r="N74">
        <v>2</v>
      </c>
      <c r="O74">
        <v>0.16</v>
      </c>
      <c r="P74">
        <v>0.1515</v>
      </c>
      <c r="Q74">
        <v>0.55000000000000004</v>
      </c>
      <c r="R74">
        <v>0.22389999999999999</v>
      </c>
      <c r="S74">
        <v>3</v>
      </c>
      <c r="T74">
        <v>153</v>
      </c>
      <c r="U74">
        <v>156</v>
      </c>
    </row>
    <row r="75" spans="1:21" x14ac:dyDescent="0.3">
      <c r="A75">
        <v>684</v>
      </c>
      <c r="B75" s="1">
        <v>40574</v>
      </c>
      <c r="C75">
        <f>YEAR(dataset_3[[#This Row],[Date Day]])</f>
        <v>2011</v>
      </c>
      <c r="D75" t="str">
        <f>TEXT(dataset_3[[#This Row],[Date Day]],"MMM")</f>
        <v>Jan</v>
      </c>
      <c r="E75" t="str">
        <f t="shared" si="3"/>
        <v>Q1</v>
      </c>
      <c r="F75">
        <v>1</v>
      </c>
      <c r="G75">
        <v>0</v>
      </c>
      <c r="H75">
        <v>1</v>
      </c>
      <c r="I75">
        <v>19</v>
      </c>
      <c r="J75" t="b">
        <v>0</v>
      </c>
      <c r="K75">
        <v>1</v>
      </c>
      <c r="L75" t="str">
        <f t="shared" si="2"/>
        <v>Weekday</v>
      </c>
      <c r="M75" t="str" cm="1">
        <f t="array" ref="M75">_xlfn.IFS(I75&lt;6,"Night", I75&lt;12,"Morning", I75&lt;18,"Afternoon", TRUE,"Evening")</f>
        <v>Evening</v>
      </c>
      <c r="N75">
        <v>1</v>
      </c>
      <c r="O75">
        <v>0.3</v>
      </c>
      <c r="P75">
        <v>0.31819999999999998</v>
      </c>
      <c r="Q75">
        <v>0.61</v>
      </c>
      <c r="R75">
        <v>0.1045</v>
      </c>
      <c r="S75">
        <v>3</v>
      </c>
      <c r="T75">
        <v>108</v>
      </c>
      <c r="U75">
        <v>111</v>
      </c>
    </row>
    <row r="76" spans="1:21" x14ac:dyDescent="0.3">
      <c r="A76">
        <v>685</v>
      </c>
      <c r="B76" s="1">
        <v>40574</v>
      </c>
      <c r="C76">
        <f>YEAR(dataset_3[[#This Row],[Date Day]])</f>
        <v>2011</v>
      </c>
      <c r="D76" t="str">
        <f>TEXT(dataset_3[[#This Row],[Date Day]],"MMM")</f>
        <v>Jan</v>
      </c>
      <c r="E76" t="str">
        <f t="shared" si="3"/>
        <v>Q1</v>
      </c>
      <c r="F76">
        <v>1</v>
      </c>
      <c r="G76">
        <v>0</v>
      </c>
      <c r="H76">
        <v>1</v>
      </c>
      <c r="I76">
        <v>20</v>
      </c>
      <c r="J76" t="b">
        <v>0</v>
      </c>
      <c r="K76">
        <v>1</v>
      </c>
      <c r="L76" t="str">
        <f t="shared" si="2"/>
        <v>Weekday</v>
      </c>
      <c r="M76" t="str" cm="1">
        <f t="array" ref="M76">_xlfn.IFS(I76&lt;6,"Night", I76&lt;12,"Morning", I76&lt;18,"Afternoon", TRUE,"Evening")</f>
        <v>Evening</v>
      </c>
      <c r="N76">
        <v>3</v>
      </c>
      <c r="O76">
        <v>0.16</v>
      </c>
      <c r="P76">
        <v>0.16669999999999999</v>
      </c>
      <c r="Q76">
        <v>0.59</v>
      </c>
      <c r="R76">
        <v>0.16420000000000001</v>
      </c>
      <c r="S76">
        <v>0</v>
      </c>
      <c r="T76">
        <v>78</v>
      </c>
      <c r="U76">
        <v>78</v>
      </c>
    </row>
    <row r="77" spans="1:21" x14ac:dyDescent="0.3">
      <c r="A77">
        <v>686</v>
      </c>
      <c r="B77" s="1">
        <v>40574</v>
      </c>
      <c r="C77">
        <f>YEAR(dataset_3[[#This Row],[Date Day]])</f>
        <v>2011</v>
      </c>
      <c r="D77" t="str">
        <f>TEXT(dataset_3[[#This Row],[Date Day]],"MMM")</f>
        <v>Jan</v>
      </c>
      <c r="E77" t="str">
        <f t="shared" si="3"/>
        <v>Q1</v>
      </c>
      <c r="F77">
        <v>1</v>
      </c>
      <c r="G77">
        <v>0</v>
      </c>
      <c r="H77">
        <v>1</v>
      </c>
      <c r="I77">
        <v>21</v>
      </c>
      <c r="J77" t="b">
        <v>0</v>
      </c>
      <c r="K77">
        <v>1</v>
      </c>
      <c r="L77" t="str">
        <f t="shared" si="2"/>
        <v>Weekday</v>
      </c>
      <c r="M77" t="str" cm="1">
        <f t="array" ref="M77">_xlfn.IFS(I77&lt;6,"Night", I77&lt;12,"Morning", I77&lt;18,"Afternoon", TRUE,"Evening")</f>
        <v>Evening</v>
      </c>
      <c r="N77">
        <v>3</v>
      </c>
      <c r="O77">
        <v>0.16</v>
      </c>
      <c r="P77">
        <v>0.19700000000000001</v>
      </c>
      <c r="Q77">
        <v>0.59</v>
      </c>
      <c r="R77">
        <v>8.9599999999999999E-2</v>
      </c>
      <c r="S77">
        <v>3</v>
      </c>
      <c r="T77">
        <v>53</v>
      </c>
      <c r="U77">
        <v>56</v>
      </c>
    </row>
    <row r="78" spans="1:21" x14ac:dyDescent="0.3">
      <c r="A78">
        <v>687</v>
      </c>
      <c r="B78" s="1">
        <v>40574</v>
      </c>
      <c r="C78">
        <f>YEAR(dataset_3[[#This Row],[Date Day]])</f>
        <v>2011</v>
      </c>
      <c r="D78" t="str">
        <f>TEXT(dataset_3[[#This Row],[Date Day]],"MMM")</f>
        <v>Jan</v>
      </c>
      <c r="E78" t="str">
        <f t="shared" si="3"/>
        <v>Q1</v>
      </c>
      <c r="F78">
        <v>1</v>
      </c>
      <c r="G78">
        <v>0</v>
      </c>
      <c r="H78">
        <v>1</v>
      </c>
      <c r="I78">
        <v>22</v>
      </c>
      <c r="J78" t="b">
        <v>0</v>
      </c>
      <c r="K78">
        <v>1</v>
      </c>
      <c r="L78" t="str">
        <f t="shared" si="2"/>
        <v>Weekday</v>
      </c>
      <c r="M78" t="str" cm="1">
        <f t="array" ref="M78">_xlfn.IFS(I78&lt;6,"Night", I78&lt;12,"Morning", I78&lt;18,"Afternoon", TRUE,"Evening")</f>
        <v>Evening</v>
      </c>
      <c r="N78">
        <v>2</v>
      </c>
      <c r="O78">
        <v>0.16</v>
      </c>
      <c r="P78">
        <v>0.18179999999999999</v>
      </c>
      <c r="Q78">
        <v>0.59</v>
      </c>
      <c r="R78">
        <v>0.1045</v>
      </c>
      <c r="S78">
        <v>0</v>
      </c>
      <c r="T78">
        <v>34</v>
      </c>
      <c r="U78">
        <v>34</v>
      </c>
    </row>
    <row r="79" spans="1:21" x14ac:dyDescent="0.3">
      <c r="A79">
        <v>688</v>
      </c>
      <c r="B79" s="1">
        <v>40574</v>
      </c>
      <c r="C79">
        <f>YEAR(dataset_3[[#This Row],[Date Day]])</f>
        <v>2011</v>
      </c>
      <c r="D79" t="str">
        <f>TEXT(dataset_3[[#This Row],[Date Day]],"MMM")</f>
        <v>Jan</v>
      </c>
      <c r="E79" t="str">
        <f t="shared" si="3"/>
        <v>Q1</v>
      </c>
      <c r="F79">
        <v>1</v>
      </c>
      <c r="G79">
        <v>0</v>
      </c>
      <c r="H79">
        <v>1</v>
      </c>
      <c r="I79">
        <v>23</v>
      </c>
      <c r="J79" t="b">
        <v>0</v>
      </c>
      <c r="K79">
        <v>1</v>
      </c>
      <c r="L79" t="str">
        <f t="shared" si="2"/>
        <v>Weekday</v>
      </c>
      <c r="M79" t="str" cm="1">
        <f t="array" ref="M79">_xlfn.IFS(I79&lt;6,"Night", I79&lt;12,"Morning", I79&lt;18,"Afternoon", TRUE,"Evening")</f>
        <v>Evening</v>
      </c>
      <c r="N79">
        <v>2</v>
      </c>
      <c r="O79">
        <v>0.16</v>
      </c>
      <c r="P79">
        <v>0.19700000000000001</v>
      </c>
      <c r="Q79">
        <v>0.64</v>
      </c>
      <c r="R79">
        <v>8.9599999999999999E-2</v>
      </c>
      <c r="S79">
        <v>2</v>
      </c>
      <c r="T79">
        <v>15</v>
      </c>
      <c r="U79">
        <v>17</v>
      </c>
    </row>
    <row r="80" spans="1:21" x14ac:dyDescent="0.3">
      <c r="A80">
        <v>689</v>
      </c>
      <c r="B80" s="1">
        <v>40575</v>
      </c>
      <c r="C80">
        <f>YEAR(dataset_3[[#This Row],[Date Day]])</f>
        <v>2011</v>
      </c>
      <c r="D80" t="str">
        <f>TEXT(dataset_3[[#This Row],[Date Day]],"MMM")</f>
        <v>Feb</v>
      </c>
      <c r="E80" t="str">
        <f t="shared" si="3"/>
        <v>Q1</v>
      </c>
      <c r="F80">
        <v>1</v>
      </c>
      <c r="G80">
        <v>0</v>
      </c>
      <c r="H80">
        <v>2</v>
      </c>
      <c r="I80">
        <v>0</v>
      </c>
      <c r="J80" t="b">
        <v>0</v>
      </c>
      <c r="K80">
        <v>2</v>
      </c>
      <c r="L80" t="str">
        <f t="shared" si="2"/>
        <v>Weekday</v>
      </c>
      <c r="M80" t="str" cm="1">
        <f t="array" ref="M80">_xlfn.IFS(I80&lt;6,"Night", I80&lt;12,"Morning", I80&lt;18,"Afternoon", TRUE,"Evening")</f>
        <v>Night</v>
      </c>
      <c r="N80">
        <v>2</v>
      </c>
      <c r="O80">
        <v>0.16</v>
      </c>
      <c r="P80">
        <v>0.18179999999999999</v>
      </c>
      <c r="Q80">
        <v>0.64</v>
      </c>
      <c r="R80">
        <v>0.1045</v>
      </c>
      <c r="S80">
        <v>2</v>
      </c>
      <c r="T80">
        <v>6</v>
      </c>
      <c r="U80">
        <v>8</v>
      </c>
    </row>
    <row r="81" spans="1:21" x14ac:dyDescent="0.3">
      <c r="A81">
        <v>690</v>
      </c>
      <c r="B81" s="1">
        <v>40575</v>
      </c>
      <c r="C81">
        <f>YEAR(dataset_3[[#This Row],[Date Day]])</f>
        <v>2011</v>
      </c>
      <c r="D81" t="str">
        <f>TEXT(dataset_3[[#This Row],[Date Day]],"MMM")</f>
        <v>Feb</v>
      </c>
      <c r="E81" t="str">
        <f t="shared" si="3"/>
        <v>Q1</v>
      </c>
      <c r="F81">
        <v>1</v>
      </c>
      <c r="G81">
        <v>0</v>
      </c>
      <c r="H81">
        <v>2</v>
      </c>
      <c r="I81">
        <v>1</v>
      </c>
      <c r="J81" t="b">
        <v>0</v>
      </c>
      <c r="K81">
        <v>2</v>
      </c>
      <c r="L81" t="str">
        <f t="shared" si="2"/>
        <v>Weekday</v>
      </c>
      <c r="M81" t="str" cm="1">
        <f t="array" ref="M81">_xlfn.IFS(I81&lt;6,"Night", I81&lt;12,"Morning", I81&lt;18,"Afternoon", TRUE,"Evening")</f>
        <v>Night</v>
      </c>
      <c r="N81">
        <v>2</v>
      </c>
      <c r="O81">
        <v>0.16</v>
      </c>
      <c r="P81">
        <v>0.18179999999999999</v>
      </c>
      <c r="Q81">
        <v>0.69</v>
      </c>
      <c r="R81">
        <v>0.1045</v>
      </c>
      <c r="S81">
        <v>0</v>
      </c>
      <c r="T81">
        <v>3</v>
      </c>
      <c r="U81">
        <v>3</v>
      </c>
    </row>
    <row r="82" spans="1:21" x14ac:dyDescent="0.3">
      <c r="A82">
        <v>691</v>
      </c>
      <c r="B82" s="1">
        <v>40575</v>
      </c>
      <c r="C82">
        <f>YEAR(dataset_3[[#This Row],[Date Day]])</f>
        <v>2011</v>
      </c>
      <c r="D82" t="str">
        <f>TEXT(dataset_3[[#This Row],[Date Day]],"MMM")</f>
        <v>Feb</v>
      </c>
      <c r="E82" t="str">
        <f t="shared" si="3"/>
        <v>Q1</v>
      </c>
      <c r="F82">
        <v>1</v>
      </c>
      <c r="G82">
        <v>0</v>
      </c>
      <c r="H82">
        <v>2</v>
      </c>
      <c r="I82">
        <v>2</v>
      </c>
      <c r="J82" t="b">
        <v>0</v>
      </c>
      <c r="K82">
        <v>2</v>
      </c>
      <c r="L82" t="str">
        <f t="shared" si="2"/>
        <v>Weekday</v>
      </c>
      <c r="M82" t="str" cm="1">
        <f t="array" ref="M82">_xlfn.IFS(I82&lt;6,"Night", I82&lt;12,"Morning", I82&lt;18,"Afternoon", TRUE,"Evening")</f>
        <v>Night</v>
      </c>
      <c r="N82">
        <v>2</v>
      </c>
      <c r="O82">
        <v>0.16</v>
      </c>
      <c r="P82">
        <v>0.2273</v>
      </c>
      <c r="Q82">
        <v>0.69</v>
      </c>
      <c r="R82">
        <v>0</v>
      </c>
      <c r="S82">
        <v>0</v>
      </c>
      <c r="T82">
        <v>2</v>
      </c>
      <c r="U82">
        <v>2</v>
      </c>
    </row>
    <row r="83" spans="1:21" x14ac:dyDescent="0.3">
      <c r="A83">
        <v>692</v>
      </c>
      <c r="B83" s="1">
        <v>40575</v>
      </c>
      <c r="C83">
        <f>YEAR(dataset_3[[#This Row],[Date Day]])</f>
        <v>2011</v>
      </c>
      <c r="D83" t="str">
        <f>TEXT(dataset_3[[#This Row],[Date Day]],"MMM")</f>
        <v>Feb</v>
      </c>
      <c r="E83" t="str">
        <f t="shared" si="3"/>
        <v>Q1</v>
      </c>
      <c r="F83">
        <v>1</v>
      </c>
      <c r="G83">
        <v>0</v>
      </c>
      <c r="H83">
        <v>2</v>
      </c>
      <c r="I83">
        <v>3</v>
      </c>
      <c r="J83" t="b">
        <v>0</v>
      </c>
      <c r="K83">
        <v>2</v>
      </c>
      <c r="L83" t="str">
        <f t="shared" si="2"/>
        <v>Weekday</v>
      </c>
      <c r="M83" t="str" cm="1">
        <f t="array" ref="M83">_xlfn.IFS(I83&lt;6,"Night", I83&lt;12,"Morning", I83&lt;18,"Afternoon", TRUE,"Evening")</f>
        <v>Night</v>
      </c>
      <c r="N83">
        <v>2</v>
      </c>
      <c r="O83">
        <v>0.16</v>
      </c>
      <c r="P83">
        <v>0.2273</v>
      </c>
      <c r="Q83">
        <v>0.69</v>
      </c>
      <c r="R83">
        <v>0</v>
      </c>
      <c r="S83">
        <v>0</v>
      </c>
      <c r="T83">
        <v>2</v>
      </c>
      <c r="U83">
        <v>2</v>
      </c>
    </row>
    <row r="84" spans="1:21" x14ac:dyDescent="0.3">
      <c r="A84">
        <v>693</v>
      </c>
      <c r="B84" s="1">
        <v>40575</v>
      </c>
      <c r="C84">
        <f>YEAR(dataset_3[[#This Row],[Date Day]])</f>
        <v>2011</v>
      </c>
      <c r="D84" t="str">
        <f>TEXT(dataset_3[[#This Row],[Date Day]],"MMM")</f>
        <v>Feb</v>
      </c>
      <c r="E84" t="str">
        <f t="shared" si="3"/>
        <v>Q1</v>
      </c>
      <c r="F84">
        <v>1</v>
      </c>
      <c r="G84">
        <v>0</v>
      </c>
      <c r="H84">
        <v>2</v>
      </c>
      <c r="I84">
        <v>5</v>
      </c>
      <c r="J84" t="b">
        <v>0</v>
      </c>
      <c r="K84">
        <v>2</v>
      </c>
      <c r="L84" t="str">
        <f t="shared" si="2"/>
        <v>Weekday</v>
      </c>
      <c r="M84" t="str" cm="1">
        <f t="array" ref="M84">_xlfn.IFS(I84&lt;6,"Night", I84&lt;12,"Morning", I84&lt;18,"Afternoon", TRUE,"Evening")</f>
        <v>Night</v>
      </c>
      <c r="N84">
        <v>3</v>
      </c>
      <c r="O84">
        <v>0.14000000000000001</v>
      </c>
      <c r="P84">
        <v>0.21210000000000001</v>
      </c>
      <c r="Q84">
        <v>0.93</v>
      </c>
      <c r="R84">
        <v>0</v>
      </c>
      <c r="S84">
        <v>0</v>
      </c>
      <c r="T84">
        <v>3</v>
      </c>
      <c r="U84">
        <v>3</v>
      </c>
    </row>
    <row r="85" spans="1:21" x14ac:dyDescent="0.3">
      <c r="A85">
        <v>694</v>
      </c>
      <c r="B85" s="1">
        <v>40575</v>
      </c>
      <c r="C85">
        <f>YEAR(dataset_3[[#This Row],[Date Day]])</f>
        <v>2011</v>
      </c>
      <c r="D85" t="str">
        <f>TEXT(dataset_3[[#This Row],[Date Day]],"MMM")</f>
        <v>Feb</v>
      </c>
      <c r="E85" t="str">
        <f t="shared" si="3"/>
        <v>Q1</v>
      </c>
      <c r="F85">
        <v>1</v>
      </c>
      <c r="G85">
        <v>0</v>
      </c>
      <c r="H85">
        <v>2</v>
      </c>
      <c r="I85">
        <v>6</v>
      </c>
      <c r="J85" t="b">
        <v>0</v>
      </c>
      <c r="K85">
        <v>2</v>
      </c>
      <c r="L85" t="str">
        <f t="shared" si="2"/>
        <v>Weekday</v>
      </c>
      <c r="M85" t="str" cm="1">
        <f t="array" ref="M85">_xlfn.IFS(I85&lt;6,"Night", I85&lt;12,"Morning", I85&lt;18,"Afternoon", TRUE,"Evening")</f>
        <v>Morning</v>
      </c>
      <c r="N85">
        <v>3</v>
      </c>
      <c r="O85">
        <v>0.14000000000000001</v>
      </c>
      <c r="P85">
        <v>0.21210000000000001</v>
      </c>
      <c r="Q85">
        <v>0.93</v>
      </c>
      <c r="R85">
        <v>0</v>
      </c>
      <c r="S85">
        <v>0</v>
      </c>
      <c r="T85">
        <v>22</v>
      </c>
      <c r="U85">
        <v>22</v>
      </c>
    </row>
    <row r="86" spans="1:21" x14ac:dyDescent="0.3">
      <c r="A86">
        <v>695</v>
      </c>
      <c r="B86" s="1">
        <v>40575</v>
      </c>
      <c r="C86">
        <f>YEAR(dataset_3[[#This Row],[Date Day]])</f>
        <v>2011</v>
      </c>
      <c r="D86" t="str">
        <f>TEXT(dataset_3[[#This Row],[Date Day]],"MMM")</f>
        <v>Feb</v>
      </c>
      <c r="E86" t="str">
        <f t="shared" si="3"/>
        <v>Q1</v>
      </c>
      <c r="F86">
        <v>1</v>
      </c>
      <c r="G86">
        <v>0</v>
      </c>
      <c r="H86">
        <v>2</v>
      </c>
      <c r="I86">
        <v>7</v>
      </c>
      <c r="J86" t="b">
        <v>0</v>
      </c>
      <c r="K86">
        <v>2</v>
      </c>
      <c r="L86" t="str">
        <f t="shared" si="2"/>
        <v>Weekday</v>
      </c>
      <c r="M86" t="str" cm="1">
        <f t="array" ref="M86">_xlfn.IFS(I86&lt;6,"Night", I86&lt;12,"Morning", I86&lt;18,"Afternoon", TRUE,"Evening")</f>
        <v>Morning</v>
      </c>
      <c r="N86">
        <v>3</v>
      </c>
      <c r="O86">
        <v>0.16</v>
      </c>
      <c r="P86">
        <v>0.2273</v>
      </c>
      <c r="Q86">
        <v>0.93</v>
      </c>
      <c r="R86">
        <v>0</v>
      </c>
      <c r="S86">
        <v>0</v>
      </c>
      <c r="T86">
        <v>52</v>
      </c>
      <c r="U86">
        <v>52</v>
      </c>
    </row>
    <row r="87" spans="1:21" x14ac:dyDescent="0.3">
      <c r="A87">
        <v>696</v>
      </c>
      <c r="B87" s="1">
        <v>40575</v>
      </c>
      <c r="C87">
        <f>YEAR(dataset_3[[#This Row],[Date Day]])</f>
        <v>2011</v>
      </c>
      <c r="D87" t="str">
        <f>TEXT(dataset_3[[#This Row],[Date Day]],"MMM")</f>
        <v>Feb</v>
      </c>
      <c r="E87" t="str">
        <f t="shared" si="3"/>
        <v>Q1</v>
      </c>
      <c r="F87">
        <v>1</v>
      </c>
      <c r="G87">
        <v>0</v>
      </c>
      <c r="H87">
        <v>2</v>
      </c>
      <c r="I87">
        <v>8</v>
      </c>
      <c r="J87" t="b">
        <v>0</v>
      </c>
      <c r="K87">
        <v>2</v>
      </c>
      <c r="L87" t="str">
        <f t="shared" si="2"/>
        <v>Weekday</v>
      </c>
      <c r="M87" t="str" cm="1">
        <f t="array" ref="M87">_xlfn.IFS(I87&lt;6,"Night", I87&lt;12,"Morning", I87&lt;18,"Afternoon", TRUE,"Evening")</f>
        <v>Morning</v>
      </c>
      <c r="N87">
        <v>3</v>
      </c>
      <c r="O87">
        <v>0.16</v>
      </c>
      <c r="P87">
        <v>0.2273</v>
      </c>
      <c r="Q87">
        <v>0.93</v>
      </c>
      <c r="R87">
        <v>0</v>
      </c>
      <c r="S87">
        <v>3</v>
      </c>
      <c r="T87">
        <v>132</v>
      </c>
      <c r="U87">
        <v>135</v>
      </c>
    </row>
    <row r="88" spans="1:21" x14ac:dyDescent="0.3">
      <c r="A88">
        <v>697</v>
      </c>
      <c r="B88" s="1">
        <v>40575</v>
      </c>
      <c r="C88">
        <f>YEAR(dataset_3[[#This Row],[Date Day]])</f>
        <v>2011</v>
      </c>
      <c r="D88" t="str">
        <f>TEXT(dataset_3[[#This Row],[Date Day]],"MMM")</f>
        <v>Feb</v>
      </c>
      <c r="E88" t="str">
        <f t="shared" si="3"/>
        <v>Q1</v>
      </c>
      <c r="F88">
        <v>1</v>
      </c>
      <c r="G88">
        <v>0</v>
      </c>
      <c r="H88">
        <v>2</v>
      </c>
      <c r="I88">
        <v>9</v>
      </c>
      <c r="J88" t="b">
        <v>0</v>
      </c>
      <c r="K88">
        <v>2</v>
      </c>
      <c r="L88" t="str">
        <f t="shared" si="2"/>
        <v>Weekday</v>
      </c>
      <c r="M88" t="str" cm="1">
        <f t="array" ref="M88">_xlfn.IFS(I88&lt;6,"Night", I88&lt;12,"Morning", I88&lt;18,"Afternoon", TRUE,"Evening")</f>
        <v>Morning</v>
      </c>
      <c r="N88">
        <v>2</v>
      </c>
      <c r="O88">
        <v>0.16</v>
      </c>
      <c r="P88">
        <v>0.2273</v>
      </c>
      <c r="Q88">
        <v>0.93</v>
      </c>
      <c r="R88">
        <v>0</v>
      </c>
      <c r="S88">
        <v>2</v>
      </c>
      <c r="T88">
        <v>114</v>
      </c>
      <c r="U88">
        <v>116</v>
      </c>
    </row>
    <row r="89" spans="1:21" x14ac:dyDescent="0.3">
      <c r="A89">
        <v>698</v>
      </c>
      <c r="B89" s="1">
        <v>40575</v>
      </c>
      <c r="C89">
        <f>YEAR(dataset_3[[#This Row],[Date Day]])</f>
        <v>2011</v>
      </c>
      <c r="D89" t="str">
        <f>TEXT(dataset_3[[#This Row],[Date Day]],"MMM")</f>
        <v>Feb</v>
      </c>
      <c r="E89" t="str">
        <f t="shared" si="3"/>
        <v>Q1</v>
      </c>
      <c r="F89">
        <v>1</v>
      </c>
      <c r="G89">
        <v>0</v>
      </c>
      <c r="H89">
        <v>2</v>
      </c>
      <c r="I89">
        <v>10</v>
      </c>
      <c r="J89" t="b">
        <v>0</v>
      </c>
      <c r="K89">
        <v>2</v>
      </c>
      <c r="L89" t="str">
        <f t="shared" si="2"/>
        <v>Weekday</v>
      </c>
      <c r="M89" t="str" cm="1">
        <f t="array" ref="M89">_xlfn.IFS(I89&lt;6,"Night", I89&lt;12,"Morning", I89&lt;18,"Afternoon", TRUE,"Evening")</f>
        <v>Morning</v>
      </c>
      <c r="N89">
        <v>2</v>
      </c>
      <c r="O89">
        <v>0.16</v>
      </c>
      <c r="P89">
        <v>0.2273</v>
      </c>
      <c r="Q89">
        <v>0.93</v>
      </c>
      <c r="R89">
        <v>0</v>
      </c>
      <c r="S89">
        <v>0</v>
      </c>
      <c r="T89">
        <v>47</v>
      </c>
      <c r="U89">
        <v>47</v>
      </c>
    </row>
    <row r="90" spans="1:21" x14ac:dyDescent="0.3">
      <c r="A90">
        <v>699</v>
      </c>
      <c r="B90" s="1">
        <v>40575</v>
      </c>
      <c r="C90">
        <f>YEAR(dataset_3[[#This Row],[Date Day]])</f>
        <v>2011</v>
      </c>
      <c r="D90" t="str">
        <f>TEXT(dataset_3[[#This Row],[Date Day]],"MMM")</f>
        <v>Feb</v>
      </c>
      <c r="E90" t="str">
        <f t="shared" si="3"/>
        <v>Q1</v>
      </c>
      <c r="F90">
        <v>1</v>
      </c>
      <c r="G90">
        <v>0</v>
      </c>
      <c r="H90">
        <v>2</v>
      </c>
      <c r="I90">
        <v>11</v>
      </c>
      <c r="J90" t="b">
        <v>0</v>
      </c>
      <c r="K90">
        <v>2</v>
      </c>
      <c r="L90" t="str">
        <f t="shared" si="2"/>
        <v>Weekday</v>
      </c>
      <c r="M90" t="str" cm="1">
        <f t="array" ref="M90">_xlfn.IFS(I90&lt;6,"Night", I90&lt;12,"Morning", I90&lt;18,"Afternoon", TRUE,"Evening")</f>
        <v>Morning</v>
      </c>
      <c r="N90">
        <v>2</v>
      </c>
      <c r="O90">
        <v>0.18</v>
      </c>
      <c r="P90">
        <v>0.2424</v>
      </c>
      <c r="Q90">
        <v>0.86</v>
      </c>
      <c r="R90">
        <v>0</v>
      </c>
      <c r="S90">
        <v>2</v>
      </c>
      <c r="T90">
        <v>49</v>
      </c>
      <c r="U90">
        <v>51</v>
      </c>
    </row>
    <row r="91" spans="1:21" x14ac:dyDescent="0.3">
      <c r="A91">
        <v>700</v>
      </c>
      <c r="B91" s="1">
        <v>40575</v>
      </c>
      <c r="C91">
        <f>YEAR(dataset_3[[#This Row],[Date Day]])</f>
        <v>2011</v>
      </c>
      <c r="D91" t="str">
        <f>TEXT(dataset_3[[#This Row],[Date Day]],"MMM")</f>
        <v>Feb</v>
      </c>
      <c r="E91" t="str">
        <f t="shared" si="3"/>
        <v>Q1</v>
      </c>
      <c r="F91">
        <v>1</v>
      </c>
      <c r="G91">
        <v>0</v>
      </c>
      <c r="H91">
        <v>2</v>
      </c>
      <c r="I91">
        <v>12</v>
      </c>
      <c r="J91" t="b">
        <v>0</v>
      </c>
      <c r="K91">
        <v>2</v>
      </c>
      <c r="L91" t="str">
        <f t="shared" si="2"/>
        <v>Weekday</v>
      </c>
      <c r="M91" t="str" cm="1">
        <f t="array" ref="M91">_xlfn.IFS(I91&lt;6,"Night", I91&lt;12,"Morning", I91&lt;18,"Afternoon", TRUE,"Evening")</f>
        <v>Afternoon</v>
      </c>
      <c r="N91">
        <v>2</v>
      </c>
      <c r="O91">
        <v>0.2</v>
      </c>
      <c r="P91">
        <v>0.2576</v>
      </c>
      <c r="Q91">
        <v>0.86</v>
      </c>
      <c r="R91">
        <v>0</v>
      </c>
      <c r="S91">
        <v>2</v>
      </c>
      <c r="T91">
        <v>53</v>
      </c>
      <c r="U91">
        <v>55</v>
      </c>
    </row>
    <row r="92" spans="1:21" x14ac:dyDescent="0.3">
      <c r="A92">
        <v>701</v>
      </c>
      <c r="B92" s="1">
        <v>40575</v>
      </c>
      <c r="C92">
        <f>YEAR(dataset_3[[#This Row],[Date Day]])</f>
        <v>2011</v>
      </c>
      <c r="D92" t="str">
        <f>TEXT(dataset_3[[#This Row],[Date Day]],"MMM")</f>
        <v>Feb</v>
      </c>
      <c r="E92" t="str">
        <f t="shared" si="3"/>
        <v>Q1</v>
      </c>
      <c r="F92">
        <v>1</v>
      </c>
      <c r="G92">
        <v>0</v>
      </c>
      <c r="H92">
        <v>2</v>
      </c>
      <c r="I92">
        <v>13</v>
      </c>
      <c r="J92" t="b">
        <v>0</v>
      </c>
      <c r="K92">
        <v>2</v>
      </c>
      <c r="L92" t="str">
        <f t="shared" si="2"/>
        <v>Weekday</v>
      </c>
      <c r="M92" t="str" cm="1">
        <f t="array" ref="M92">_xlfn.IFS(I92&lt;6,"Night", I92&lt;12,"Morning", I92&lt;18,"Afternoon", TRUE,"Evening")</f>
        <v>Afternoon</v>
      </c>
      <c r="N92">
        <v>2</v>
      </c>
      <c r="O92">
        <v>0.2</v>
      </c>
      <c r="P92">
        <v>0.2576</v>
      </c>
      <c r="Q92">
        <v>0.86</v>
      </c>
      <c r="R92">
        <v>0</v>
      </c>
      <c r="S92">
        <v>3</v>
      </c>
      <c r="T92">
        <v>49</v>
      </c>
      <c r="U92">
        <v>52</v>
      </c>
    </row>
    <row r="93" spans="1:21" x14ac:dyDescent="0.3">
      <c r="A93">
        <v>702</v>
      </c>
      <c r="B93" s="1">
        <v>40575</v>
      </c>
      <c r="C93">
        <f>YEAR(dataset_3[[#This Row],[Date Day]])</f>
        <v>2011</v>
      </c>
      <c r="D93" t="str">
        <f>TEXT(dataset_3[[#This Row],[Date Day]],"MMM")</f>
        <v>Feb</v>
      </c>
      <c r="E93" t="str">
        <f t="shared" si="3"/>
        <v>Q1</v>
      </c>
      <c r="F93">
        <v>1</v>
      </c>
      <c r="G93">
        <v>0</v>
      </c>
      <c r="H93">
        <v>2</v>
      </c>
      <c r="I93">
        <v>14</v>
      </c>
      <c r="J93" t="b">
        <v>0</v>
      </c>
      <c r="K93">
        <v>2</v>
      </c>
      <c r="L93" t="str">
        <f t="shared" si="2"/>
        <v>Weekday</v>
      </c>
      <c r="M93" t="str" cm="1">
        <f t="array" ref="M93">_xlfn.IFS(I93&lt;6,"Night", I93&lt;12,"Morning", I93&lt;18,"Afternoon", TRUE,"Evening")</f>
        <v>Afternoon</v>
      </c>
      <c r="N93">
        <v>2</v>
      </c>
      <c r="O93">
        <v>0.22</v>
      </c>
      <c r="P93">
        <v>0.2576</v>
      </c>
      <c r="Q93">
        <v>0.8</v>
      </c>
      <c r="R93">
        <v>8.9599999999999999E-2</v>
      </c>
      <c r="S93">
        <v>5</v>
      </c>
      <c r="T93">
        <v>49</v>
      </c>
      <c r="U93">
        <v>54</v>
      </c>
    </row>
    <row r="94" spans="1:21" x14ac:dyDescent="0.3">
      <c r="A94">
        <v>703</v>
      </c>
      <c r="B94" s="1">
        <v>40575</v>
      </c>
      <c r="C94">
        <f>YEAR(dataset_3[[#This Row],[Date Day]])</f>
        <v>2011</v>
      </c>
      <c r="D94" t="str">
        <f>TEXT(dataset_3[[#This Row],[Date Day]],"MMM")</f>
        <v>Feb</v>
      </c>
      <c r="E94" t="str">
        <f t="shared" si="3"/>
        <v>Q1</v>
      </c>
      <c r="F94">
        <v>1</v>
      </c>
      <c r="G94">
        <v>0</v>
      </c>
      <c r="H94">
        <v>2</v>
      </c>
      <c r="I94">
        <v>15</v>
      </c>
      <c r="J94" t="b">
        <v>0</v>
      </c>
      <c r="K94">
        <v>2</v>
      </c>
      <c r="L94" t="str">
        <f t="shared" si="2"/>
        <v>Weekday</v>
      </c>
      <c r="M94" t="str" cm="1">
        <f t="array" ref="M94">_xlfn.IFS(I94&lt;6,"Night", I94&lt;12,"Morning", I94&lt;18,"Afternoon", TRUE,"Evening")</f>
        <v>Afternoon</v>
      </c>
      <c r="N94">
        <v>2</v>
      </c>
      <c r="O94">
        <v>0.24</v>
      </c>
      <c r="P94">
        <v>0.28789999999999999</v>
      </c>
      <c r="Q94">
        <v>0.75</v>
      </c>
      <c r="R94">
        <v>0</v>
      </c>
      <c r="S94">
        <v>7</v>
      </c>
      <c r="T94">
        <v>45</v>
      </c>
      <c r="U94">
        <v>52</v>
      </c>
    </row>
    <row r="95" spans="1:21" x14ac:dyDescent="0.3">
      <c r="A95">
        <v>704</v>
      </c>
      <c r="B95" s="1">
        <v>40575</v>
      </c>
      <c r="C95">
        <f>YEAR(dataset_3[[#This Row],[Date Day]])</f>
        <v>2011</v>
      </c>
      <c r="D95" t="str">
        <f>TEXT(dataset_3[[#This Row],[Date Day]],"MMM")</f>
        <v>Feb</v>
      </c>
      <c r="E95" t="str">
        <f t="shared" si="3"/>
        <v>Q1</v>
      </c>
      <c r="F95">
        <v>1</v>
      </c>
      <c r="G95">
        <v>0</v>
      </c>
      <c r="H95">
        <v>2</v>
      </c>
      <c r="I95">
        <v>16</v>
      </c>
      <c r="J95" t="b">
        <v>0</v>
      </c>
      <c r="K95">
        <v>2</v>
      </c>
      <c r="L95" t="str">
        <f t="shared" si="2"/>
        <v>Weekday</v>
      </c>
      <c r="M95" t="str" cm="1">
        <f t="array" ref="M95">_xlfn.IFS(I95&lt;6,"Night", I95&lt;12,"Morning", I95&lt;18,"Afternoon", TRUE,"Evening")</f>
        <v>Afternoon</v>
      </c>
      <c r="N95">
        <v>2</v>
      </c>
      <c r="O95">
        <v>0.24</v>
      </c>
      <c r="P95">
        <v>0.2424</v>
      </c>
      <c r="Q95">
        <v>0.75</v>
      </c>
      <c r="R95">
        <v>0.1343</v>
      </c>
      <c r="S95">
        <v>3</v>
      </c>
      <c r="T95">
        <v>61</v>
      </c>
      <c r="U95">
        <v>64</v>
      </c>
    </row>
    <row r="96" spans="1:21" x14ac:dyDescent="0.3">
      <c r="A96">
        <v>705</v>
      </c>
      <c r="B96" s="1">
        <v>40575</v>
      </c>
      <c r="C96">
        <f>YEAR(dataset_3[[#This Row],[Date Day]])</f>
        <v>2011</v>
      </c>
      <c r="D96" t="str">
        <f>TEXT(dataset_3[[#This Row],[Date Day]],"MMM")</f>
        <v>Feb</v>
      </c>
      <c r="E96" t="str">
        <f t="shared" si="3"/>
        <v>Q1</v>
      </c>
      <c r="F96">
        <v>1</v>
      </c>
      <c r="G96">
        <v>0</v>
      </c>
      <c r="H96">
        <v>2</v>
      </c>
      <c r="I96">
        <v>17</v>
      </c>
      <c r="J96" t="b">
        <v>0</v>
      </c>
      <c r="K96">
        <v>2</v>
      </c>
      <c r="L96" t="str">
        <f t="shared" si="2"/>
        <v>Weekday</v>
      </c>
      <c r="M96" t="str" cm="1">
        <f t="array" ref="M96">_xlfn.IFS(I96&lt;6,"Night", I96&lt;12,"Morning", I96&lt;18,"Afternoon", TRUE,"Evening")</f>
        <v>Afternoon</v>
      </c>
      <c r="N96">
        <v>2</v>
      </c>
      <c r="O96">
        <v>0.24</v>
      </c>
      <c r="P96">
        <v>0.28789999999999999</v>
      </c>
      <c r="Q96">
        <v>0.75</v>
      </c>
      <c r="R96">
        <v>0</v>
      </c>
      <c r="S96">
        <v>4</v>
      </c>
      <c r="T96">
        <v>172</v>
      </c>
      <c r="U96">
        <v>176</v>
      </c>
    </row>
    <row r="97" spans="1:21" x14ac:dyDescent="0.3">
      <c r="A97">
        <v>706</v>
      </c>
      <c r="B97" s="1">
        <v>40575</v>
      </c>
      <c r="C97">
        <f>YEAR(dataset_3[[#This Row],[Date Day]])</f>
        <v>2011</v>
      </c>
      <c r="D97" t="str">
        <f>TEXT(dataset_3[[#This Row],[Date Day]],"MMM")</f>
        <v>Feb</v>
      </c>
      <c r="E97" t="str">
        <f t="shared" si="3"/>
        <v>Q1</v>
      </c>
      <c r="F97">
        <v>1</v>
      </c>
      <c r="G97">
        <v>0</v>
      </c>
      <c r="H97">
        <v>2</v>
      </c>
      <c r="I97">
        <v>18</v>
      </c>
      <c r="J97" t="b">
        <v>0</v>
      </c>
      <c r="K97">
        <v>2</v>
      </c>
      <c r="L97" t="str">
        <f t="shared" si="2"/>
        <v>Weekday</v>
      </c>
      <c r="M97" t="str" cm="1">
        <f t="array" ref="M97">_xlfn.IFS(I97&lt;6,"Night", I97&lt;12,"Morning", I97&lt;18,"Afternoon", TRUE,"Evening")</f>
        <v>Evening</v>
      </c>
      <c r="N97">
        <v>2</v>
      </c>
      <c r="O97">
        <v>0.24</v>
      </c>
      <c r="P97">
        <v>0.2576</v>
      </c>
      <c r="Q97">
        <v>0.81</v>
      </c>
      <c r="R97">
        <v>0.1045</v>
      </c>
      <c r="S97">
        <v>3</v>
      </c>
      <c r="T97">
        <v>165</v>
      </c>
      <c r="U97">
        <v>168</v>
      </c>
    </row>
    <row r="98" spans="1:21" x14ac:dyDescent="0.3">
      <c r="A98">
        <v>707</v>
      </c>
      <c r="B98" s="1">
        <v>40575</v>
      </c>
      <c r="C98">
        <f>YEAR(dataset_3[[#This Row],[Date Day]])</f>
        <v>2011</v>
      </c>
      <c r="D98" t="str">
        <f>TEXT(dataset_3[[#This Row],[Date Day]],"MMM")</f>
        <v>Feb</v>
      </c>
      <c r="E98" t="str">
        <f t="shared" si="3"/>
        <v>Q1</v>
      </c>
      <c r="F98">
        <v>1</v>
      </c>
      <c r="G98">
        <v>0</v>
      </c>
      <c r="H98">
        <v>2</v>
      </c>
      <c r="I98">
        <v>19</v>
      </c>
      <c r="J98" t="b">
        <v>0</v>
      </c>
      <c r="K98">
        <v>2</v>
      </c>
      <c r="L98" t="str">
        <f t="shared" si="2"/>
        <v>Weekday</v>
      </c>
      <c r="M98" t="str" cm="1">
        <f t="array" ref="M98">_xlfn.IFS(I98&lt;6,"Night", I98&lt;12,"Morning", I98&lt;18,"Afternoon", TRUE,"Evening")</f>
        <v>Evening</v>
      </c>
      <c r="N98">
        <v>2</v>
      </c>
      <c r="O98">
        <v>0.24</v>
      </c>
      <c r="P98">
        <v>0.2424</v>
      </c>
      <c r="Q98">
        <v>0.81</v>
      </c>
      <c r="R98">
        <v>0.1343</v>
      </c>
      <c r="S98">
        <v>3</v>
      </c>
      <c r="T98">
        <v>105</v>
      </c>
      <c r="U98">
        <v>108</v>
      </c>
    </row>
    <row r="99" spans="1:21" x14ac:dyDescent="0.3">
      <c r="A99">
        <v>708</v>
      </c>
      <c r="B99" s="1">
        <v>40575</v>
      </c>
      <c r="C99">
        <f>YEAR(dataset_3[[#This Row],[Date Day]])</f>
        <v>2011</v>
      </c>
      <c r="D99" t="str">
        <f>TEXT(dataset_3[[#This Row],[Date Day]],"MMM")</f>
        <v>Feb</v>
      </c>
      <c r="E99" t="str">
        <f t="shared" si="3"/>
        <v>Q1</v>
      </c>
      <c r="F99">
        <v>1</v>
      </c>
      <c r="G99">
        <v>0</v>
      </c>
      <c r="H99">
        <v>2</v>
      </c>
      <c r="I99">
        <v>20</v>
      </c>
      <c r="J99" t="b">
        <v>0</v>
      </c>
      <c r="K99">
        <v>2</v>
      </c>
      <c r="L99" t="str">
        <f t="shared" si="2"/>
        <v>Weekday</v>
      </c>
      <c r="M99" t="str" cm="1">
        <f t="array" ref="M99">_xlfn.IFS(I99&lt;6,"Night", I99&lt;12,"Morning", I99&lt;18,"Afternoon", TRUE,"Evening")</f>
        <v>Evening</v>
      </c>
      <c r="N99">
        <v>2</v>
      </c>
      <c r="O99">
        <v>0.22</v>
      </c>
      <c r="P99">
        <v>0.2273</v>
      </c>
      <c r="Q99">
        <v>0.87</v>
      </c>
      <c r="R99">
        <v>0.1343</v>
      </c>
      <c r="S99">
        <v>5</v>
      </c>
      <c r="T99">
        <v>69</v>
      </c>
      <c r="U99">
        <v>74</v>
      </c>
    </row>
    <row r="100" spans="1:21" x14ac:dyDescent="0.3">
      <c r="A100">
        <v>709</v>
      </c>
      <c r="B100" s="1">
        <v>40575</v>
      </c>
      <c r="C100">
        <f>YEAR(dataset_3[[#This Row],[Date Day]])</f>
        <v>2011</v>
      </c>
      <c r="D100" t="str">
        <f>TEXT(dataset_3[[#This Row],[Date Day]],"MMM")</f>
        <v>Feb</v>
      </c>
      <c r="E100" t="str">
        <f t="shared" si="3"/>
        <v>Q1</v>
      </c>
      <c r="F100">
        <v>1</v>
      </c>
      <c r="G100">
        <v>0</v>
      </c>
      <c r="H100">
        <v>2</v>
      </c>
      <c r="I100">
        <v>21</v>
      </c>
      <c r="J100" t="b">
        <v>0</v>
      </c>
      <c r="K100">
        <v>2</v>
      </c>
      <c r="L100" t="str">
        <f t="shared" si="2"/>
        <v>Weekday</v>
      </c>
      <c r="M100" t="str" cm="1">
        <f t="array" ref="M100">_xlfn.IFS(I100&lt;6,"Night", I100&lt;12,"Morning", I100&lt;18,"Afternoon", TRUE,"Evening")</f>
        <v>Evening</v>
      </c>
      <c r="N100">
        <v>2</v>
      </c>
      <c r="O100">
        <v>0.22</v>
      </c>
      <c r="P100">
        <v>0.2273</v>
      </c>
      <c r="Q100">
        <v>0.87</v>
      </c>
      <c r="R100">
        <v>0.1343</v>
      </c>
      <c r="S100">
        <v>0</v>
      </c>
      <c r="T100">
        <v>64</v>
      </c>
      <c r="U100">
        <v>64</v>
      </c>
    </row>
    <row r="101" spans="1:21" x14ac:dyDescent="0.3">
      <c r="A101">
        <v>710</v>
      </c>
      <c r="B101" s="1">
        <v>40575</v>
      </c>
      <c r="C101">
        <f>YEAR(dataset_3[[#This Row],[Date Day]])</f>
        <v>2011</v>
      </c>
      <c r="D101" t="str">
        <f>TEXT(dataset_3[[#This Row],[Date Day]],"MMM")</f>
        <v>Feb</v>
      </c>
      <c r="E101" t="str">
        <f t="shared" si="3"/>
        <v>Q1</v>
      </c>
      <c r="F101">
        <v>1</v>
      </c>
      <c r="G101">
        <v>0</v>
      </c>
      <c r="H101">
        <v>2</v>
      </c>
      <c r="I101">
        <v>22</v>
      </c>
      <c r="J101" t="b">
        <v>0</v>
      </c>
      <c r="K101">
        <v>2</v>
      </c>
      <c r="L101" t="str">
        <f t="shared" si="2"/>
        <v>Weekday</v>
      </c>
      <c r="M101" t="str" cm="1">
        <f t="array" ref="M101">_xlfn.IFS(I101&lt;6,"Night", I101&lt;12,"Morning", I101&lt;18,"Afternoon", TRUE,"Evening")</f>
        <v>Evening</v>
      </c>
      <c r="N101">
        <v>2</v>
      </c>
      <c r="O101">
        <v>0.22</v>
      </c>
      <c r="P101">
        <v>0.2576</v>
      </c>
      <c r="Q101">
        <v>0.87</v>
      </c>
      <c r="R101">
        <v>8.9599999999999999E-2</v>
      </c>
      <c r="S101">
        <v>2</v>
      </c>
      <c r="T101">
        <v>34</v>
      </c>
      <c r="U101">
        <v>36</v>
      </c>
    </row>
    <row r="102" spans="1:21" x14ac:dyDescent="0.3">
      <c r="A102">
        <v>711</v>
      </c>
      <c r="B102" s="1">
        <v>40575</v>
      </c>
      <c r="C102">
        <f>YEAR(dataset_3[[#This Row],[Date Day]])</f>
        <v>2011</v>
      </c>
      <c r="D102" t="str">
        <f>TEXT(dataset_3[[#This Row],[Date Day]],"MMM")</f>
        <v>Feb</v>
      </c>
      <c r="E102" t="str">
        <f t="shared" si="3"/>
        <v>Q1</v>
      </c>
      <c r="F102">
        <v>1</v>
      </c>
      <c r="G102">
        <v>0</v>
      </c>
      <c r="H102">
        <v>2</v>
      </c>
      <c r="I102">
        <v>23</v>
      </c>
      <c r="J102" t="b">
        <v>0</v>
      </c>
      <c r="K102">
        <v>2</v>
      </c>
      <c r="L102" t="str">
        <f t="shared" si="2"/>
        <v>Weekday</v>
      </c>
      <c r="M102" t="str" cm="1">
        <f t="array" ref="M102">_xlfn.IFS(I102&lt;6,"Night", I102&lt;12,"Morning", I102&lt;18,"Afternoon", TRUE,"Evening")</f>
        <v>Evening</v>
      </c>
      <c r="N102">
        <v>3</v>
      </c>
      <c r="O102">
        <v>0.2</v>
      </c>
      <c r="P102">
        <v>0.19700000000000001</v>
      </c>
      <c r="Q102">
        <v>0.93</v>
      </c>
      <c r="R102">
        <v>0.19400000000000001</v>
      </c>
      <c r="S102">
        <v>1</v>
      </c>
      <c r="T102">
        <v>15</v>
      </c>
      <c r="U102">
        <v>16</v>
      </c>
    </row>
    <row r="103" spans="1:21" x14ac:dyDescent="0.3">
      <c r="A103">
        <v>712</v>
      </c>
      <c r="B103" s="1">
        <v>40576</v>
      </c>
      <c r="C103">
        <f>YEAR(dataset_3[[#This Row],[Date Day]])</f>
        <v>2011</v>
      </c>
      <c r="D103" t="str">
        <f>TEXT(dataset_3[[#This Row],[Date Day]],"MMM")</f>
        <v>Feb</v>
      </c>
      <c r="E103" t="str">
        <f t="shared" si="3"/>
        <v>Q1</v>
      </c>
      <c r="F103">
        <v>1</v>
      </c>
      <c r="G103">
        <v>0</v>
      </c>
      <c r="H103">
        <v>2</v>
      </c>
      <c r="I103">
        <v>0</v>
      </c>
      <c r="J103" t="b">
        <v>0</v>
      </c>
      <c r="K103">
        <v>3</v>
      </c>
      <c r="L103" t="str">
        <f t="shared" si="2"/>
        <v>Weekday</v>
      </c>
      <c r="M103" t="str" cm="1">
        <f t="array" ref="M103">_xlfn.IFS(I103&lt;6,"Night", I103&lt;12,"Morning", I103&lt;18,"Afternoon", TRUE,"Evening")</f>
        <v>Night</v>
      </c>
      <c r="N103">
        <v>3</v>
      </c>
      <c r="O103">
        <v>0.22</v>
      </c>
      <c r="P103">
        <v>0.2424</v>
      </c>
      <c r="Q103">
        <v>0.93</v>
      </c>
      <c r="R103">
        <v>0.1045</v>
      </c>
      <c r="S103">
        <v>0</v>
      </c>
      <c r="T103">
        <v>2</v>
      </c>
      <c r="U103">
        <v>2</v>
      </c>
    </row>
    <row r="104" spans="1:21" x14ac:dyDescent="0.3">
      <c r="A104">
        <v>713</v>
      </c>
      <c r="B104" s="1">
        <v>40576</v>
      </c>
      <c r="C104">
        <f>YEAR(dataset_3[[#This Row],[Date Day]])</f>
        <v>2011</v>
      </c>
      <c r="D104" t="str">
        <f>TEXT(dataset_3[[#This Row],[Date Day]],"MMM")</f>
        <v>Feb</v>
      </c>
      <c r="E104" t="str">
        <f t="shared" si="3"/>
        <v>Q1</v>
      </c>
      <c r="F104">
        <v>1</v>
      </c>
      <c r="G104">
        <v>0</v>
      </c>
      <c r="H104">
        <v>2</v>
      </c>
      <c r="I104">
        <v>1</v>
      </c>
      <c r="J104" t="b">
        <v>0</v>
      </c>
      <c r="K104">
        <v>3</v>
      </c>
      <c r="L104" t="str">
        <f t="shared" si="2"/>
        <v>Weekday</v>
      </c>
      <c r="M104" t="str" cm="1">
        <f t="array" ref="M104">_xlfn.IFS(I104&lt;6,"Night", I104&lt;12,"Morning", I104&lt;18,"Afternoon", TRUE,"Evening")</f>
        <v>Night</v>
      </c>
      <c r="N104">
        <v>3</v>
      </c>
      <c r="O104">
        <v>0.22</v>
      </c>
      <c r="P104">
        <v>0.2273</v>
      </c>
      <c r="Q104">
        <v>0.93</v>
      </c>
      <c r="R104">
        <v>0.19400000000000001</v>
      </c>
      <c r="S104">
        <v>0</v>
      </c>
      <c r="T104">
        <v>3</v>
      </c>
      <c r="U104">
        <v>3</v>
      </c>
    </row>
    <row r="105" spans="1:21" x14ac:dyDescent="0.3">
      <c r="A105">
        <v>714</v>
      </c>
      <c r="B105" s="1">
        <v>40576</v>
      </c>
      <c r="C105">
        <f>YEAR(dataset_3[[#This Row],[Date Day]])</f>
        <v>2011</v>
      </c>
      <c r="D105" t="str">
        <f>TEXT(dataset_3[[#This Row],[Date Day]],"MMM")</f>
        <v>Feb</v>
      </c>
      <c r="E105" t="str">
        <f t="shared" si="3"/>
        <v>Q1</v>
      </c>
      <c r="F105">
        <v>1</v>
      </c>
      <c r="G105">
        <v>0</v>
      </c>
      <c r="H105">
        <v>2</v>
      </c>
      <c r="I105">
        <v>2</v>
      </c>
      <c r="J105" t="b">
        <v>0</v>
      </c>
      <c r="K105">
        <v>3</v>
      </c>
      <c r="L105" t="str">
        <f t="shared" si="2"/>
        <v>Weekday</v>
      </c>
      <c r="M105" t="str" cm="1">
        <f t="array" ref="M105">_xlfn.IFS(I105&lt;6,"Night", I105&lt;12,"Morning", I105&lt;18,"Afternoon", TRUE,"Evening")</f>
        <v>Night</v>
      </c>
      <c r="N105">
        <v>3</v>
      </c>
      <c r="O105">
        <v>0.22</v>
      </c>
      <c r="P105">
        <v>0.2273</v>
      </c>
      <c r="Q105">
        <v>0.93</v>
      </c>
      <c r="R105">
        <v>0.1343</v>
      </c>
      <c r="S105">
        <v>4</v>
      </c>
      <c r="T105">
        <v>0</v>
      </c>
      <c r="U105">
        <v>4</v>
      </c>
    </row>
    <row r="106" spans="1:21" x14ac:dyDescent="0.3">
      <c r="A106">
        <v>715</v>
      </c>
      <c r="B106" s="1">
        <v>40576</v>
      </c>
      <c r="C106">
        <f>YEAR(dataset_3[[#This Row],[Date Day]])</f>
        <v>2011</v>
      </c>
      <c r="D106" t="str">
        <f>TEXT(dataset_3[[#This Row],[Date Day]],"MMM")</f>
        <v>Feb</v>
      </c>
      <c r="E106" t="str">
        <f t="shared" si="3"/>
        <v>Q1</v>
      </c>
      <c r="F106">
        <v>1</v>
      </c>
      <c r="G106">
        <v>0</v>
      </c>
      <c r="H106">
        <v>2</v>
      </c>
      <c r="I106">
        <v>3</v>
      </c>
      <c r="J106" t="b">
        <v>0</v>
      </c>
      <c r="K106">
        <v>3</v>
      </c>
      <c r="L106" t="str">
        <f t="shared" si="2"/>
        <v>Weekday</v>
      </c>
      <c r="M106" t="str" cm="1">
        <f t="array" ref="M106">_xlfn.IFS(I106&lt;6,"Night", I106&lt;12,"Morning", I106&lt;18,"Afternoon", TRUE,"Evening")</f>
        <v>Night</v>
      </c>
      <c r="N106">
        <v>3</v>
      </c>
      <c r="O106">
        <v>0.22</v>
      </c>
      <c r="P106">
        <v>0.2273</v>
      </c>
      <c r="Q106">
        <v>0.93</v>
      </c>
      <c r="R106">
        <v>0.1343</v>
      </c>
      <c r="S106">
        <v>0</v>
      </c>
      <c r="T106">
        <v>1</v>
      </c>
      <c r="U106">
        <v>1</v>
      </c>
    </row>
    <row r="107" spans="1:21" x14ac:dyDescent="0.3">
      <c r="A107">
        <v>716</v>
      </c>
      <c r="B107" s="1">
        <v>40576</v>
      </c>
      <c r="C107">
        <f>YEAR(dataset_3[[#This Row],[Date Day]])</f>
        <v>2011</v>
      </c>
      <c r="D107" t="str">
        <f>TEXT(dataset_3[[#This Row],[Date Day]],"MMM")</f>
        <v>Feb</v>
      </c>
      <c r="E107" t="str">
        <f t="shared" si="3"/>
        <v>Q1</v>
      </c>
      <c r="F107">
        <v>1</v>
      </c>
      <c r="G107">
        <v>0</v>
      </c>
      <c r="H107">
        <v>2</v>
      </c>
      <c r="I107">
        <v>4</v>
      </c>
      <c r="J107" t="b">
        <v>0</v>
      </c>
      <c r="K107">
        <v>3</v>
      </c>
      <c r="L107" t="str">
        <f t="shared" si="2"/>
        <v>Weekday</v>
      </c>
      <c r="M107" t="str" cm="1">
        <f t="array" ref="M107">_xlfn.IFS(I107&lt;6,"Night", I107&lt;12,"Morning", I107&lt;18,"Afternoon", TRUE,"Evening")</f>
        <v>Night</v>
      </c>
      <c r="N107">
        <v>3</v>
      </c>
      <c r="O107">
        <v>0.22</v>
      </c>
      <c r="P107">
        <v>0.21210000000000001</v>
      </c>
      <c r="Q107">
        <v>0.93</v>
      </c>
      <c r="R107">
        <v>0.28360000000000002</v>
      </c>
      <c r="S107">
        <v>0</v>
      </c>
      <c r="T107">
        <v>1</v>
      </c>
      <c r="U107">
        <v>1</v>
      </c>
    </row>
    <row r="108" spans="1:21" x14ac:dyDescent="0.3">
      <c r="A108">
        <v>717</v>
      </c>
      <c r="B108" s="1">
        <v>40576</v>
      </c>
      <c r="C108">
        <f>YEAR(dataset_3[[#This Row],[Date Day]])</f>
        <v>2011</v>
      </c>
      <c r="D108" t="str">
        <f>TEXT(dataset_3[[#This Row],[Date Day]],"MMM")</f>
        <v>Feb</v>
      </c>
      <c r="E108" t="str">
        <f t="shared" si="3"/>
        <v>Q1</v>
      </c>
      <c r="F108">
        <v>1</v>
      </c>
      <c r="G108">
        <v>0</v>
      </c>
      <c r="H108">
        <v>2</v>
      </c>
      <c r="I108">
        <v>5</v>
      </c>
      <c r="J108" t="b">
        <v>0</v>
      </c>
      <c r="K108">
        <v>3</v>
      </c>
      <c r="L108" t="str">
        <f t="shared" si="2"/>
        <v>Weekday</v>
      </c>
      <c r="M108" t="str" cm="1">
        <f t="array" ref="M108">_xlfn.IFS(I108&lt;6,"Night", I108&lt;12,"Morning", I108&lt;18,"Afternoon", TRUE,"Evening")</f>
        <v>Night</v>
      </c>
      <c r="N108">
        <v>3</v>
      </c>
      <c r="O108">
        <v>0.22</v>
      </c>
      <c r="P108">
        <v>0.2424</v>
      </c>
      <c r="Q108">
        <v>0.93</v>
      </c>
      <c r="R108">
        <v>0.1045</v>
      </c>
      <c r="S108">
        <v>0</v>
      </c>
      <c r="T108">
        <v>3</v>
      </c>
      <c r="U108">
        <v>3</v>
      </c>
    </row>
    <row r="109" spans="1:21" x14ac:dyDescent="0.3">
      <c r="A109">
        <v>718</v>
      </c>
      <c r="B109" s="1">
        <v>40576</v>
      </c>
      <c r="C109">
        <f>YEAR(dataset_3[[#This Row],[Date Day]])</f>
        <v>2011</v>
      </c>
      <c r="D109" t="str">
        <f>TEXT(dataset_3[[#This Row],[Date Day]],"MMM")</f>
        <v>Feb</v>
      </c>
      <c r="E109" t="str">
        <f t="shared" si="3"/>
        <v>Q1</v>
      </c>
      <c r="F109">
        <v>1</v>
      </c>
      <c r="G109">
        <v>0</v>
      </c>
      <c r="H109">
        <v>2</v>
      </c>
      <c r="I109">
        <v>6</v>
      </c>
      <c r="J109" t="b">
        <v>0</v>
      </c>
      <c r="K109">
        <v>3</v>
      </c>
      <c r="L109" t="str">
        <f t="shared" si="2"/>
        <v>Weekday</v>
      </c>
      <c r="M109" t="str" cm="1">
        <f t="array" ref="M109">_xlfn.IFS(I109&lt;6,"Night", I109&lt;12,"Morning", I109&lt;18,"Afternoon", TRUE,"Evening")</f>
        <v>Morning</v>
      </c>
      <c r="N109">
        <v>3</v>
      </c>
      <c r="O109">
        <v>0.22</v>
      </c>
      <c r="P109">
        <v>0.2424</v>
      </c>
      <c r="Q109">
        <v>0.93</v>
      </c>
      <c r="R109">
        <v>0.1045</v>
      </c>
      <c r="S109">
        <v>1</v>
      </c>
      <c r="T109">
        <v>17</v>
      </c>
      <c r="U109">
        <v>18</v>
      </c>
    </row>
    <row r="110" spans="1:21" x14ac:dyDescent="0.3">
      <c r="A110">
        <v>719</v>
      </c>
      <c r="B110" s="1">
        <v>40576</v>
      </c>
      <c r="C110">
        <f>YEAR(dataset_3[[#This Row],[Date Day]])</f>
        <v>2011</v>
      </c>
      <c r="D110" t="str">
        <f>TEXT(dataset_3[[#This Row],[Date Day]],"MMM")</f>
        <v>Feb</v>
      </c>
      <c r="E110" t="str">
        <f t="shared" si="3"/>
        <v>Q1</v>
      </c>
      <c r="F110">
        <v>1</v>
      </c>
      <c r="G110">
        <v>0</v>
      </c>
      <c r="H110">
        <v>2</v>
      </c>
      <c r="I110">
        <v>7</v>
      </c>
      <c r="J110" t="b">
        <v>0</v>
      </c>
      <c r="K110">
        <v>3</v>
      </c>
      <c r="L110" t="str">
        <f t="shared" si="2"/>
        <v>Weekday</v>
      </c>
      <c r="M110" t="str" cm="1">
        <f t="array" ref="M110">_xlfn.IFS(I110&lt;6,"Night", I110&lt;12,"Morning", I110&lt;18,"Afternoon", TRUE,"Evening")</f>
        <v>Morning</v>
      </c>
      <c r="N110">
        <v>3</v>
      </c>
      <c r="O110">
        <v>0.22</v>
      </c>
      <c r="P110">
        <v>0.21210000000000001</v>
      </c>
      <c r="Q110">
        <v>0.93</v>
      </c>
      <c r="R110">
        <v>0.22389999999999999</v>
      </c>
      <c r="S110">
        <v>1</v>
      </c>
      <c r="T110">
        <v>48</v>
      </c>
      <c r="U110">
        <v>49</v>
      </c>
    </row>
    <row r="111" spans="1:21" x14ac:dyDescent="0.3">
      <c r="A111">
        <v>720</v>
      </c>
      <c r="B111" s="1">
        <v>40576</v>
      </c>
      <c r="C111">
        <f>YEAR(dataset_3[[#This Row],[Date Day]])</f>
        <v>2011</v>
      </c>
      <c r="D111" t="str">
        <f>TEXT(dataset_3[[#This Row],[Date Day]],"MMM")</f>
        <v>Feb</v>
      </c>
      <c r="E111" t="str">
        <f t="shared" si="3"/>
        <v>Q1</v>
      </c>
      <c r="F111">
        <v>1</v>
      </c>
      <c r="G111">
        <v>0</v>
      </c>
      <c r="H111">
        <v>2</v>
      </c>
      <c r="I111">
        <v>8</v>
      </c>
      <c r="J111" t="b">
        <v>0</v>
      </c>
      <c r="K111">
        <v>3</v>
      </c>
      <c r="L111" t="str">
        <f t="shared" si="2"/>
        <v>Weekday</v>
      </c>
      <c r="M111" t="str" cm="1">
        <f t="array" ref="M111">_xlfn.IFS(I111&lt;6,"Night", I111&lt;12,"Morning", I111&lt;18,"Afternoon", TRUE,"Evening")</f>
        <v>Morning</v>
      </c>
      <c r="N111">
        <v>3</v>
      </c>
      <c r="O111">
        <v>0.22</v>
      </c>
      <c r="P111">
        <v>0.21210000000000001</v>
      </c>
      <c r="Q111">
        <v>0.93</v>
      </c>
      <c r="R111">
        <v>0.22389999999999999</v>
      </c>
      <c r="S111">
        <v>1</v>
      </c>
      <c r="T111">
        <v>154</v>
      </c>
      <c r="U111">
        <v>155</v>
      </c>
    </row>
    <row r="112" spans="1:21" x14ac:dyDescent="0.3">
      <c r="A112">
        <v>721</v>
      </c>
      <c r="B112" s="1">
        <v>40576</v>
      </c>
      <c r="C112">
        <f>YEAR(dataset_3[[#This Row],[Date Day]])</f>
        <v>2011</v>
      </c>
      <c r="D112" t="str">
        <f>TEXT(dataset_3[[#This Row],[Date Day]],"MMM")</f>
        <v>Feb</v>
      </c>
      <c r="E112" t="str">
        <f t="shared" si="3"/>
        <v>Q1</v>
      </c>
      <c r="F112">
        <v>1</v>
      </c>
      <c r="G112">
        <v>0</v>
      </c>
      <c r="H112">
        <v>2</v>
      </c>
      <c r="I112">
        <v>9</v>
      </c>
      <c r="J112" t="b">
        <v>0</v>
      </c>
      <c r="K112">
        <v>3</v>
      </c>
      <c r="L112" t="str">
        <f t="shared" si="2"/>
        <v>Weekday</v>
      </c>
      <c r="M112" t="str" cm="1">
        <f t="array" ref="M112">_xlfn.IFS(I112&lt;6,"Night", I112&lt;12,"Morning", I112&lt;18,"Afternoon", TRUE,"Evening")</f>
        <v>Morning</v>
      </c>
      <c r="N112">
        <v>2</v>
      </c>
      <c r="O112">
        <v>0.24</v>
      </c>
      <c r="P112">
        <v>0.2576</v>
      </c>
      <c r="Q112">
        <v>0.93</v>
      </c>
      <c r="R112">
        <v>8.9599999999999999E-2</v>
      </c>
      <c r="S112">
        <v>4</v>
      </c>
      <c r="T112">
        <v>119</v>
      </c>
      <c r="U112">
        <v>123</v>
      </c>
    </row>
    <row r="113" spans="1:21" x14ac:dyDescent="0.3">
      <c r="A113">
        <v>722</v>
      </c>
      <c r="B113" s="1">
        <v>40576</v>
      </c>
      <c r="C113">
        <f>YEAR(dataset_3[[#This Row],[Date Day]])</f>
        <v>2011</v>
      </c>
      <c r="D113" t="str">
        <f>TEXT(dataset_3[[#This Row],[Date Day]],"MMM")</f>
        <v>Feb</v>
      </c>
      <c r="E113" t="str">
        <f t="shared" si="3"/>
        <v>Q1</v>
      </c>
      <c r="F113">
        <v>1</v>
      </c>
      <c r="G113">
        <v>0</v>
      </c>
      <c r="H113">
        <v>2</v>
      </c>
      <c r="I113">
        <v>10</v>
      </c>
      <c r="J113" t="b">
        <v>0</v>
      </c>
      <c r="K113">
        <v>3</v>
      </c>
      <c r="L113" t="str">
        <f t="shared" si="2"/>
        <v>Weekday</v>
      </c>
      <c r="M113" t="str" cm="1">
        <f t="array" ref="M113">_xlfn.IFS(I113&lt;6,"Night", I113&lt;12,"Morning", I113&lt;18,"Afternoon", TRUE,"Evening")</f>
        <v>Morning</v>
      </c>
      <c r="N113">
        <v>2</v>
      </c>
      <c r="O113">
        <v>0.22</v>
      </c>
      <c r="P113">
        <v>0.2727</v>
      </c>
      <c r="Q113">
        <v>1</v>
      </c>
      <c r="R113">
        <v>0</v>
      </c>
      <c r="S113">
        <v>2</v>
      </c>
      <c r="T113">
        <v>59</v>
      </c>
      <c r="U113">
        <v>61</v>
      </c>
    </row>
    <row r="114" spans="1:21" x14ac:dyDescent="0.3">
      <c r="A114">
        <v>723</v>
      </c>
      <c r="B114" s="1">
        <v>40576</v>
      </c>
      <c r="C114">
        <f>YEAR(dataset_3[[#This Row],[Date Day]])</f>
        <v>2011</v>
      </c>
      <c r="D114" t="str">
        <f>TEXT(dataset_3[[#This Row],[Date Day]],"MMM")</f>
        <v>Feb</v>
      </c>
      <c r="E114" t="str">
        <f t="shared" si="3"/>
        <v>Q1</v>
      </c>
      <c r="F114">
        <v>1</v>
      </c>
      <c r="G114">
        <v>0</v>
      </c>
      <c r="H114">
        <v>2</v>
      </c>
      <c r="I114">
        <v>11</v>
      </c>
      <c r="J114" t="b">
        <v>0</v>
      </c>
      <c r="K114">
        <v>3</v>
      </c>
      <c r="L114" t="str">
        <f t="shared" si="2"/>
        <v>Weekday</v>
      </c>
      <c r="M114" t="str" cm="1">
        <f t="array" ref="M114">_xlfn.IFS(I114&lt;6,"Night", I114&lt;12,"Morning", I114&lt;18,"Afternoon", TRUE,"Evening")</f>
        <v>Morning</v>
      </c>
      <c r="N114">
        <v>2</v>
      </c>
      <c r="O114">
        <v>0.24</v>
      </c>
      <c r="P114">
        <v>0.2273</v>
      </c>
      <c r="Q114">
        <v>0.93</v>
      </c>
      <c r="R114">
        <v>0.19400000000000001</v>
      </c>
      <c r="S114">
        <v>5</v>
      </c>
      <c r="T114">
        <v>47</v>
      </c>
      <c r="U114">
        <v>52</v>
      </c>
    </row>
    <row r="115" spans="1:21" x14ac:dyDescent="0.3">
      <c r="A115">
        <v>724</v>
      </c>
      <c r="B115" s="1">
        <v>40576</v>
      </c>
      <c r="C115">
        <f>YEAR(dataset_3[[#This Row],[Date Day]])</f>
        <v>2011</v>
      </c>
      <c r="D115" t="str">
        <f>TEXT(dataset_3[[#This Row],[Date Day]],"MMM")</f>
        <v>Feb</v>
      </c>
      <c r="E115" t="str">
        <f t="shared" si="3"/>
        <v>Q1</v>
      </c>
      <c r="F115">
        <v>1</v>
      </c>
      <c r="G115">
        <v>0</v>
      </c>
      <c r="H115">
        <v>2</v>
      </c>
      <c r="I115">
        <v>12</v>
      </c>
      <c r="J115" t="b">
        <v>0</v>
      </c>
      <c r="K115">
        <v>3</v>
      </c>
      <c r="L115" t="str">
        <f t="shared" si="2"/>
        <v>Weekday</v>
      </c>
      <c r="M115" t="str" cm="1">
        <f t="array" ref="M115">_xlfn.IFS(I115&lt;6,"Night", I115&lt;12,"Morning", I115&lt;18,"Afternoon", TRUE,"Evening")</f>
        <v>Afternoon</v>
      </c>
      <c r="N115">
        <v>2</v>
      </c>
      <c r="O115">
        <v>0.24</v>
      </c>
      <c r="P115">
        <v>0.2273</v>
      </c>
      <c r="Q115">
        <v>0.93</v>
      </c>
      <c r="R115">
        <v>0.22389999999999999</v>
      </c>
      <c r="S115">
        <v>3</v>
      </c>
      <c r="T115">
        <v>61</v>
      </c>
      <c r="U115">
        <v>64</v>
      </c>
    </row>
    <row r="116" spans="1:21" x14ac:dyDescent="0.3">
      <c r="A116">
        <v>725</v>
      </c>
      <c r="B116" s="1">
        <v>40576</v>
      </c>
      <c r="C116">
        <f>YEAR(dataset_3[[#This Row],[Date Day]])</f>
        <v>2011</v>
      </c>
      <c r="D116" t="str">
        <f>TEXT(dataset_3[[#This Row],[Date Day]],"MMM")</f>
        <v>Feb</v>
      </c>
      <c r="E116" t="str">
        <f t="shared" si="3"/>
        <v>Q1</v>
      </c>
      <c r="F116">
        <v>1</v>
      </c>
      <c r="G116">
        <v>0</v>
      </c>
      <c r="H116">
        <v>2</v>
      </c>
      <c r="I116">
        <v>13</v>
      </c>
      <c r="J116" t="b">
        <v>0</v>
      </c>
      <c r="K116">
        <v>3</v>
      </c>
      <c r="L116" t="str">
        <f t="shared" si="2"/>
        <v>Weekday</v>
      </c>
      <c r="M116" t="str" cm="1">
        <f t="array" ref="M116">_xlfn.IFS(I116&lt;6,"Night", I116&lt;12,"Morning", I116&lt;18,"Afternoon", TRUE,"Evening")</f>
        <v>Afternoon</v>
      </c>
      <c r="N116">
        <v>1</v>
      </c>
      <c r="O116">
        <v>0.34</v>
      </c>
      <c r="P116">
        <v>0.33329999999999999</v>
      </c>
      <c r="Q116">
        <v>0.93</v>
      </c>
      <c r="R116">
        <v>0.16420000000000001</v>
      </c>
      <c r="S116">
        <v>1</v>
      </c>
      <c r="T116">
        <v>74</v>
      </c>
      <c r="U116">
        <v>75</v>
      </c>
    </row>
    <row r="117" spans="1:21" x14ac:dyDescent="0.3">
      <c r="A117">
        <v>726</v>
      </c>
      <c r="B117" s="1">
        <v>40576</v>
      </c>
      <c r="C117">
        <f>YEAR(dataset_3[[#This Row],[Date Day]])</f>
        <v>2011</v>
      </c>
      <c r="D117" t="str">
        <f>TEXT(dataset_3[[#This Row],[Date Day]],"MMM")</f>
        <v>Feb</v>
      </c>
      <c r="E117" t="str">
        <f t="shared" si="3"/>
        <v>Q1</v>
      </c>
      <c r="F117">
        <v>1</v>
      </c>
      <c r="G117">
        <v>0</v>
      </c>
      <c r="H117">
        <v>2</v>
      </c>
      <c r="I117">
        <v>14</v>
      </c>
      <c r="J117" t="b">
        <v>0</v>
      </c>
      <c r="K117">
        <v>3</v>
      </c>
      <c r="L117" t="str">
        <f t="shared" si="2"/>
        <v>Weekday</v>
      </c>
      <c r="M117" t="str" cm="1">
        <f t="array" ref="M117">_xlfn.IFS(I117&lt;6,"Night", I117&lt;12,"Morning", I117&lt;18,"Afternoon", TRUE,"Evening")</f>
        <v>Afternoon</v>
      </c>
      <c r="N117">
        <v>1</v>
      </c>
      <c r="O117">
        <v>0.38</v>
      </c>
      <c r="P117">
        <v>0.39389999999999997</v>
      </c>
      <c r="Q117">
        <v>0.82</v>
      </c>
      <c r="R117">
        <v>0.3881</v>
      </c>
      <c r="S117">
        <v>2</v>
      </c>
      <c r="T117">
        <v>61</v>
      </c>
      <c r="U117">
        <v>63</v>
      </c>
    </row>
    <row r="118" spans="1:21" x14ac:dyDescent="0.3">
      <c r="A118">
        <v>727</v>
      </c>
      <c r="B118" s="1">
        <v>40576</v>
      </c>
      <c r="C118">
        <f>YEAR(dataset_3[[#This Row],[Date Day]])</f>
        <v>2011</v>
      </c>
      <c r="D118" t="str">
        <f>TEXT(dataset_3[[#This Row],[Date Day]],"MMM")</f>
        <v>Feb</v>
      </c>
      <c r="E118" t="str">
        <f t="shared" si="3"/>
        <v>Q1</v>
      </c>
      <c r="F118">
        <v>1</v>
      </c>
      <c r="G118">
        <v>0</v>
      </c>
      <c r="H118">
        <v>2</v>
      </c>
      <c r="I118">
        <v>15</v>
      </c>
      <c r="J118" t="b">
        <v>0</v>
      </c>
      <c r="K118">
        <v>3</v>
      </c>
      <c r="L118" t="str">
        <f t="shared" si="2"/>
        <v>Weekday</v>
      </c>
      <c r="M118" t="str" cm="1">
        <f t="array" ref="M118">_xlfn.IFS(I118&lt;6,"Night", I118&lt;12,"Morning", I118&lt;18,"Afternoon", TRUE,"Evening")</f>
        <v>Afternoon</v>
      </c>
      <c r="N118">
        <v>1</v>
      </c>
      <c r="O118">
        <v>0.38</v>
      </c>
      <c r="P118">
        <v>0.39389999999999997</v>
      </c>
      <c r="Q118">
        <v>0.76</v>
      </c>
      <c r="R118">
        <v>0.32840000000000003</v>
      </c>
      <c r="S118">
        <v>10</v>
      </c>
      <c r="T118">
        <v>66</v>
      </c>
      <c r="U118">
        <v>76</v>
      </c>
    </row>
    <row r="119" spans="1:21" x14ac:dyDescent="0.3">
      <c r="A119">
        <v>728</v>
      </c>
      <c r="B119" s="1">
        <v>40576</v>
      </c>
      <c r="C119">
        <f>YEAR(dataset_3[[#This Row],[Date Day]])</f>
        <v>2011</v>
      </c>
      <c r="D119" t="str">
        <f>TEXT(dataset_3[[#This Row],[Date Day]],"MMM")</f>
        <v>Feb</v>
      </c>
      <c r="E119" t="str">
        <f t="shared" si="3"/>
        <v>Q1</v>
      </c>
      <c r="F119">
        <v>1</v>
      </c>
      <c r="G119">
        <v>0</v>
      </c>
      <c r="H119">
        <v>2</v>
      </c>
      <c r="I119">
        <v>16</v>
      </c>
      <c r="J119" t="b">
        <v>0</v>
      </c>
      <c r="K119">
        <v>3</v>
      </c>
      <c r="L119" t="str">
        <f t="shared" si="2"/>
        <v>Weekday</v>
      </c>
      <c r="M119" t="str" cm="1">
        <f t="array" ref="M119">_xlfn.IFS(I119&lt;6,"Night", I119&lt;12,"Morning", I119&lt;18,"Afternoon", TRUE,"Evening")</f>
        <v>Afternoon</v>
      </c>
      <c r="N119">
        <v>1</v>
      </c>
      <c r="O119">
        <v>0.36</v>
      </c>
      <c r="P119">
        <v>0.33329999999999999</v>
      </c>
      <c r="Q119">
        <v>0.71</v>
      </c>
      <c r="R119">
        <v>0.29849999999999999</v>
      </c>
      <c r="S119">
        <v>8</v>
      </c>
      <c r="T119">
        <v>95</v>
      </c>
      <c r="U119">
        <v>103</v>
      </c>
    </row>
    <row r="120" spans="1:21" x14ac:dyDescent="0.3">
      <c r="A120">
        <v>729</v>
      </c>
      <c r="B120" s="1">
        <v>40576</v>
      </c>
      <c r="C120">
        <f>YEAR(dataset_3[[#This Row],[Date Day]])</f>
        <v>2011</v>
      </c>
      <c r="D120" t="str">
        <f>TEXT(dataset_3[[#This Row],[Date Day]],"MMM")</f>
        <v>Feb</v>
      </c>
      <c r="E120" t="str">
        <f t="shared" si="3"/>
        <v>Q1</v>
      </c>
      <c r="F120">
        <v>1</v>
      </c>
      <c r="G120">
        <v>0</v>
      </c>
      <c r="H120">
        <v>2</v>
      </c>
      <c r="I120">
        <v>17</v>
      </c>
      <c r="J120" t="b">
        <v>0</v>
      </c>
      <c r="K120">
        <v>3</v>
      </c>
      <c r="L120" t="str">
        <f t="shared" si="2"/>
        <v>Weekday</v>
      </c>
      <c r="M120" t="str" cm="1">
        <f t="array" ref="M120">_xlfn.IFS(I120&lt;6,"Night", I120&lt;12,"Morning", I120&lt;18,"Afternoon", TRUE,"Evening")</f>
        <v>Afternoon</v>
      </c>
      <c r="N120">
        <v>1</v>
      </c>
      <c r="O120">
        <v>0.36</v>
      </c>
      <c r="P120">
        <v>0.31819999999999998</v>
      </c>
      <c r="Q120">
        <v>0.53</v>
      </c>
      <c r="R120">
        <v>0.52239999999999998</v>
      </c>
      <c r="S120">
        <v>7</v>
      </c>
      <c r="T120">
        <v>183</v>
      </c>
      <c r="U120">
        <v>190</v>
      </c>
    </row>
    <row r="121" spans="1:21" x14ac:dyDescent="0.3">
      <c r="A121">
        <v>730</v>
      </c>
      <c r="B121" s="1">
        <v>40576</v>
      </c>
      <c r="C121">
        <f>YEAR(dataset_3[[#This Row],[Date Day]])</f>
        <v>2011</v>
      </c>
      <c r="D121" t="str">
        <f>TEXT(dataset_3[[#This Row],[Date Day]],"MMM")</f>
        <v>Feb</v>
      </c>
      <c r="E121" t="str">
        <f t="shared" si="3"/>
        <v>Q1</v>
      </c>
      <c r="F121">
        <v>1</v>
      </c>
      <c r="G121">
        <v>0</v>
      </c>
      <c r="H121">
        <v>2</v>
      </c>
      <c r="I121">
        <v>18</v>
      </c>
      <c r="J121" t="b">
        <v>0</v>
      </c>
      <c r="K121">
        <v>3</v>
      </c>
      <c r="L121" t="str">
        <f t="shared" si="2"/>
        <v>Weekday</v>
      </c>
      <c r="M121" t="str" cm="1">
        <f t="array" ref="M121">_xlfn.IFS(I121&lt;6,"Night", I121&lt;12,"Morning", I121&lt;18,"Afternoon", TRUE,"Evening")</f>
        <v>Evening</v>
      </c>
      <c r="N121">
        <v>1</v>
      </c>
      <c r="O121">
        <v>0.34</v>
      </c>
      <c r="P121">
        <v>0.28789999999999999</v>
      </c>
      <c r="Q121">
        <v>0.42</v>
      </c>
      <c r="R121">
        <v>0.55220000000000002</v>
      </c>
      <c r="S121">
        <v>7</v>
      </c>
      <c r="T121">
        <v>175</v>
      </c>
      <c r="U121">
        <v>182</v>
      </c>
    </row>
    <row r="122" spans="1:21" x14ac:dyDescent="0.3">
      <c r="A122">
        <v>731</v>
      </c>
      <c r="B122" s="1">
        <v>40576</v>
      </c>
      <c r="C122">
        <f>YEAR(dataset_3[[#This Row],[Date Day]])</f>
        <v>2011</v>
      </c>
      <c r="D122" t="str">
        <f>TEXT(dataset_3[[#This Row],[Date Day]],"MMM")</f>
        <v>Feb</v>
      </c>
      <c r="E122" t="str">
        <f t="shared" si="3"/>
        <v>Q1</v>
      </c>
      <c r="F122">
        <v>1</v>
      </c>
      <c r="G122">
        <v>0</v>
      </c>
      <c r="H122">
        <v>2</v>
      </c>
      <c r="I122">
        <v>19</v>
      </c>
      <c r="J122" t="b">
        <v>0</v>
      </c>
      <c r="K122">
        <v>3</v>
      </c>
      <c r="L122" t="str">
        <f t="shared" si="2"/>
        <v>Weekday</v>
      </c>
      <c r="M122" t="str" cm="1">
        <f t="array" ref="M122">_xlfn.IFS(I122&lt;6,"Night", I122&lt;12,"Morning", I122&lt;18,"Afternoon", TRUE,"Evening")</f>
        <v>Evening</v>
      </c>
      <c r="N122">
        <v>1</v>
      </c>
      <c r="O122">
        <v>0.28000000000000003</v>
      </c>
      <c r="P122">
        <v>0.2424</v>
      </c>
      <c r="Q122">
        <v>0.45</v>
      </c>
      <c r="R122">
        <v>0.49249999999999999</v>
      </c>
      <c r="S122">
        <v>3</v>
      </c>
      <c r="T122">
        <v>88</v>
      </c>
      <c r="U122">
        <v>91</v>
      </c>
    </row>
    <row r="123" spans="1:21" x14ac:dyDescent="0.3">
      <c r="A123">
        <v>732</v>
      </c>
      <c r="B123" s="1">
        <v>40576</v>
      </c>
      <c r="C123">
        <f>YEAR(dataset_3[[#This Row],[Date Day]])</f>
        <v>2011</v>
      </c>
      <c r="D123" t="str">
        <f>TEXT(dataset_3[[#This Row],[Date Day]],"MMM")</f>
        <v>Feb</v>
      </c>
      <c r="E123" t="str">
        <f t="shared" si="3"/>
        <v>Q1</v>
      </c>
      <c r="F123">
        <v>1</v>
      </c>
      <c r="G123">
        <v>0</v>
      </c>
      <c r="H123">
        <v>2</v>
      </c>
      <c r="I123">
        <v>20</v>
      </c>
      <c r="J123" t="b">
        <v>0</v>
      </c>
      <c r="K123">
        <v>3</v>
      </c>
      <c r="L123" t="str">
        <f t="shared" si="2"/>
        <v>Weekday</v>
      </c>
      <c r="M123" t="str" cm="1">
        <f t="array" ref="M123">_xlfn.IFS(I123&lt;6,"Night", I123&lt;12,"Morning", I123&lt;18,"Afternoon", TRUE,"Evening")</f>
        <v>Evening</v>
      </c>
      <c r="N123">
        <v>1</v>
      </c>
      <c r="O123">
        <v>0.24</v>
      </c>
      <c r="P123">
        <v>0.19700000000000001</v>
      </c>
      <c r="Q123">
        <v>0.48</v>
      </c>
      <c r="R123">
        <v>0.55220000000000002</v>
      </c>
      <c r="S123">
        <v>4</v>
      </c>
      <c r="T123">
        <v>71</v>
      </c>
      <c r="U123">
        <v>75</v>
      </c>
    </row>
    <row r="124" spans="1:21" x14ac:dyDescent="0.3">
      <c r="A124">
        <v>733</v>
      </c>
      <c r="B124" s="1">
        <v>40576</v>
      </c>
      <c r="C124">
        <f>YEAR(dataset_3[[#This Row],[Date Day]])</f>
        <v>2011</v>
      </c>
      <c r="D124" t="str">
        <f>TEXT(dataset_3[[#This Row],[Date Day]],"MMM")</f>
        <v>Feb</v>
      </c>
      <c r="E124" t="str">
        <f t="shared" si="3"/>
        <v>Q1</v>
      </c>
      <c r="F124">
        <v>1</v>
      </c>
      <c r="G124">
        <v>0</v>
      </c>
      <c r="H124">
        <v>2</v>
      </c>
      <c r="I124">
        <v>21</v>
      </c>
      <c r="J124" t="b">
        <v>0</v>
      </c>
      <c r="K124">
        <v>3</v>
      </c>
      <c r="L124" t="str">
        <f t="shared" si="2"/>
        <v>Weekday</v>
      </c>
      <c r="M124" t="str" cm="1">
        <f t="array" ref="M124">_xlfn.IFS(I124&lt;6,"Night", I124&lt;12,"Morning", I124&lt;18,"Afternoon", TRUE,"Evening")</f>
        <v>Evening</v>
      </c>
      <c r="N124">
        <v>1</v>
      </c>
      <c r="O124">
        <v>0.22</v>
      </c>
      <c r="P124">
        <v>0.19700000000000001</v>
      </c>
      <c r="Q124">
        <v>0.47</v>
      </c>
      <c r="R124">
        <v>0.32840000000000003</v>
      </c>
      <c r="S124">
        <v>1</v>
      </c>
      <c r="T124">
        <v>62</v>
      </c>
      <c r="U124">
        <v>63</v>
      </c>
    </row>
    <row r="125" spans="1:21" x14ac:dyDescent="0.3">
      <c r="A125">
        <v>734</v>
      </c>
      <c r="B125" s="1">
        <v>40576</v>
      </c>
      <c r="C125">
        <f>YEAR(dataset_3[[#This Row],[Date Day]])</f>
        <v>2011</v>
      </c>
      <c r="D125" t="str">
        <f>TEXT(dataset_3[[#This Row],[Date Day]],"MMM")</f>
        <v>Feb</v>
      </c>
      <c r="E125" t="str">
        <f t="shared" si="3"/>
        <v>Q1</v>
      </c>
      <c r="F125">
        <v>1</v>
      </c>
      <c r="G125">
        <v>0</v>
      </c>
      <c r="H125">
        <v>2</v>
      </c>
      <c r="I125">
        <v>22</v>
      </c>
      <c r="J125" t="b">
        <v>0</v>
      </c>
      <c r="K125">
        <v>3</v>
      </c>
      <c r="L125" t="str">
        <f t="shared" si="2"/>
        <v>Weekday</v>
      </c>
      <c r="M125" t="str" cm="1">
        <f t="array" ref="M125">_xlfn.IFS(I125&lt;6,"Night", I125&lt;12,"Morning", I125&lt;18,"Afternoon", TRUE,"Evening")</f>
        <v>Evening</v>
      </c>
      <c r="N125">
        <v>1</v>
      </c>
      <c r="O125">
        <v>0.22</v>
      </c>
      <c r="P125">
        <v>0.21210000000000001</v>
      </c>
      <c r="Q125">
        <v>0.44</v>
      </c>
      <c r="R125">
        <v>0.25369999999999998</v>
      </c>
      <c r="S125">
        <v>5</v>
      </c>
      <c r="T125">
        <v>35</v>
      </c>
      <c r="U125">
        <v>40</v>
      </c>
    </row>
    <row r="126" spans="1:21" x14ac:dyDescent="0.3">
      <c r="A126">
        <v>735</v>
      </c>
      <c r="B126" s="1">
        <v>40576</v>
      </c>
      <c r="C126">
        <f>YEAR(dataset_3[[#This Row],[Date Day]])</f>
        <v>2011</v>
      </c>
      <c r="D126" t="str">
        <f>TEXT(dataset_3[[#This Row],[Date Day]],"MMM")</f>
        <v>Feb</v>
      </c>
      <c r="E126" t="str">
        <f t="shared" si="3"/>
        <v>Q1</v>
      </c>
      <c r="F126">
        <v>1</v>
      </c>
      <c r="G126">
        <v>0</v>
      </c>
      <c r="H126">
        <v>2</v>
      </c>
      <c r="I126">
        <v>23</v>
      </c>
      <c r="J126" t="b">
        <v>0</v>
      </c>
      <c r="K126">
        <v>3</v>
      </c>
      <c r="L126" t="str">
        <f t="shared" si="2"/>
        <v>Weekday</v>
      </c>
      <c r="M126" t="str" cm="1">
        <f t="array" ref="M126">_xlfn.IFS(I126&lt;6,"Night", I126&lt;12,"Morning", I126&lt;18,"Afternoon", TRUE,"Evening")</f>
        <v>Evening</v>
      </c>
      <c r="N126">
        <v>1</v>
      </c>
      <c r="O126">
        <v>0.2</v>
      </c>
      <c r="P126">
        <v>0.16669999999999999</v>
      </c>
      <c r="Q126">
        <v>0.44</v>
      </c>
      <c r="R126">
        <v>0.44779999999999998</v>
      </c>
      <c r="S126">
        <v>3</v>
      </c>
      <c r="T126">
        <v>29</v>
      </c>
      <c r="U126">
        <v>32</v>
      </c>
    </row>
    <row r="127" spans="1:21" x14ac:dyDescent="0.3">
      <c r="A127">
        <v>736</v>
      </c>
      <c r="B127" s="1">
        <v>40577</v>
      </c>
      <c r="C127">
        <f>YEAR(dataset_3[[#This Row],[Date Day]])</f>
        <v>2011</v>
      </c>
      <c r="D127" t="str">
        <f>TEXT(dataset_3[[#This Row],[Date Day]],"MMM")</f>
        <v>Feb</v>
      </c>
      <c r="E127" t="str">
        <f t="shared" si="3"/>
        <v>Q1</v>
      </c>
      <c r="F127">
        <v>1</v>
      </c>
      <c r="G127">
        <v>0</v>
      </c>
      <c r="H127">
        <v>2</v>
      </c>
      <c r="I127">
        <v>0</v>
      </c>
      <c r="J127" t="b">
        <v>0</v>
      </c>
      <c r="K127">
        <v>4</v>
      </c>
      <c r="L127" t="str">
        <f t="shared" si="2"/>
        <v>Weekday</v>
      </c>
      <c r="M127" t="str" cm="1">
        <f t="array" ref="M127">_xlfn.IFS(I127&lt;6,"Night", I127&lt;12,"Morning", I127&lt;18,"Afternoon", TRUE,"Evening")</f>
        <v>Night</v>
      </c>
      <c r="N127">
        <v>1</v>
      </c>
      <c r="O127">
        <v>0.2</v>
      </c>
      <c r="P127">
        <v>0.16669999999999999</v>
      </c>
      <c r="Q127">
        <v>0.4</v>
      </c>
      <c r="R127">
        <v>0.44779999999999998</v>
      </c>
      <c r="S127">
        <v>1</v>
      </c>
      <c r="T127">
        <v>11</v>
      </c>
      <c r="U127">
        <v>12</v>
      </c>
    </row>
    <row r="128" spans="1:21" x14ac:dyDescent="0.3">
      <c r="A128">
        <v>737</v>
      </c>
      <c r="B128" s="1">
        <v>40577</v>
      </c>
      <c r="C128">
        <f>YEAR(dataset_3[[#This Row],[Date Day]])</f>
        <v>2011</v>
      </c>
      <c r="D128" t="str">
        <f>TEXT(dataset_3[[#This Row],[Date Day]],"MMM")</f>
        <v>Feb</v>
      </c>
      <c r="E128" t="str">
        <f t="shared" si="3"/>
        <v>Q1</v>
      </c>
      <c r="F128">
        <v>1</v>
      </c>
      <c r="G128">
        <v>0</v>
      </c>
      <c r="H128">
        <v>2</v>
      </c>
      <c r="I128">
        <v>1</v>
      </c>
      <c r="J128" t="b">
        <v>0</v>
      </c>
      <c r="K128">
        <v>4</v>
      </c>
      <c r="L128" t="str">
        <f t="shared" si="2"/>
        <v>Weekday</v>
      </c>
      <c r="M128" t="str" cm="1">
        <f t="array" ref="M128">_xlfn.IFS(I128&lt;6,"Night", I128&lt;12,"Morning", I128&lt;18,"Afternoon", TRUE,"Evening")</f>
        <v>Night</v>
      </c>
      <c r="N128">
        <v>1</v>
      </c>
      <c r="O128">
        <v>0.2</v>
      </c>
      <c r="P128">
        <v>0.1515</v>
      </c>
      <c r="Q128">
        <v>0.44</v>
      </c>
      <c r="R128">
        <v>0.52239999999999998</v>
      </c>
      <c r="S128">
        <v>0</v>
      </c>
      <c r="T128">
        <v>5</v>
      </c>
      <c r="U128">
        <v>5</v>
      </c>
    </row>
    <row r="129" spans="1:21" x14ac:dyDescent="0.3">
      <c r="A129">
        <v>738</v>
      </c>
      <c r="B129" s="1">
        <v>40577</v>
      </c>
      <c r="C129">
        <f>YEAR(dataset_3[[#This Row],[Date Day]])</f>
        <v>2011</v>
      </c>
      <c r="D129" t="str">
        <f>TEXT(dataset_3[[#This Row],[Date Day]],"MMM")</f>
        <v>Feb</v>
      </c>
      <c r="E129" t="str">
        <f t="shared" si="3"/>
        <v>Q1</v>
      </c>
      <c r="F129">
        <v>1</v>
      </c>
      <c r="G129">
        <v>0</v>
      </c>
      <c r="H129">
        <v>2</v>
      </c>
      <c r="I129">
        <v>2</v>
      </c>
      <c r="J129" t="b">
        <v>0</v>
      </c>
      <c r="K129">
        <v>4</v>
      </c>
      <c r="L129" t="str">
        <f t="shared" si="2"/>
        <v>Weekday</v>
      </c>
      <c r="M129" t="str" cm="1">
        <f t="array" ref="M129">_xlfn.IFS(I129&lt;6,"Night", I129&lt;12,"Morning", I129&lt;18,"Afternoon", TRUE,"Evening")</f>
        <v>Night</v>
      </c>
      <c r="N129">
        <v>1</v>
      </c>
      <c r="O129">
        <v>0.18</v>
      </c>
      <c r="P129">
        <v>0.16669999999999999</v>
      </c>
      <c r="Q129">
        <v>0.43</v>
      </c>
      <c r="R129">
        <v>0.25369999999999998</v>
      </c>
      <c r="S129">
        <v>0</v>
      </c>
      <c r="T129">
        <v>2</v>
      </c>
      <c r="U129">
        <v>2</v>
      </c>
    </row>
    <row r="130" spans="1:21" x14ac:dyDescent="0.3">
      <c r="A130">
        <v>739</v>
      </c>
      <c r="B130" s="1">
        <v>40577</v>
      </c>
      <c r="C130">
        <f>YEAR(dataset_3[[#This Row],[Date Day]])</f>
        <v>2011</v>
      </c>
      <c r="D130" t="str">
        <f>TEXT(dataset_3[[#This Row],[Date Day]],"MMM")</f>
        <v>Feb</v>
      </c>
      <c r="E130" t="str">
        <f t="shared" si="3"/>
        <v>Q1</v>
      </c>
      <c r="F130">
        <v>1</v>
      </c>
      <c r="G130">
        <v>0</v>
      </c>
      <c r="H130">
        <v>2</v>
      </c>
      <c r="I130">
        <v>3</v>
      </c>
      <c r="J130" t="b">
        <v>0</v>
      </c>
      <c r="K130">
        <v>4</v>
      </c>
      <c r="L130" t="str">
        <f t="shared" ref="L130:L193" si="4">IF(OR(K130=0,K130=6),"Weekend","Weekday")</f>
        <v>Weekday</v>
      </c>
      <c r="M130" t="str" cm="1">
        <f t="array" ref="M130">_xlfn.IFS(I130&lt;6,"Night", I130&lt;12,"Morning", I130&lt;18,"Afternoon", TRUE,"Evening")</f>
        <v>Night</v>
      </c>
      <c r="N130">
        <v>1</v>
      </c>
      <c r="O130">
        <v>0.18</v>
      </c>
      <c r="P130">
        <v>0.16669999999999999</v>
      </c>
      <c r="Q130">
        <v>0.43</v>
      </c>
      <c r="R130">
        <v>0.25369999999999998</v>
      </c>
      <c r="S130">
        <v>0</v>
      </c>
      <c r="T130">
        <v>1</v>
      </c>
      <c r="U130">
        <v>1</v>
      </c>
    </row>
    <row r="131" spans="1:21" x14ac:dyDescent="0.3">
      <c r="A131">
        <v>740</v>
      </c>
      <c r="B131" s="1">
        <v>40577</v>
      </c>
      <c r="C131">
        <f>YEAR(dataset_3[[#This Row],[Date Day]])</f>
        <v>2011</v>
      </c>
      <c r="D131" t="str">
        <f>TEXT(dataset_3[[#This Row],[Date Day]],"MMM")</f>
        <v>Feb</v>
      </c>
      <c r="E131" t="str">
        <f t="shared" ref="E131:E194" si="5">"Q" &amp; INT((MONTH(B131)-1)/3)+1</f>
        <v>Q1</v>
      </c>
      <c r="F131">
        <v>1</v>
      </c>
      <c r="G131">
        <v>0</v>
      </c>
      <c r="H131">
        <v>2</v>
      </c>
      <c r="I131">
        <v>5</v>
      </c>
      <c r="J131" t="b">
        <v>0</v>
      </c>
      <c r="K131">
        <v>4</v>
      </c>
      <c r="L131" t="str">
        <f t="shared" si="4"/>
        <v>Weekday</v>
      </c>
      <c r="M131" t="str" cm="1">
        <f t="array" ref="M131">_xlfn.IFS(I131&lt;6,"Night", I131&lt;12,"Morning", I131&lt;18,"Afternoon", TRUE,"Evening")</f>
        <v>Night</v>
      </c>
      <c r="N131">
        <v>1</v>
      </c>
      <c r="O131">
        <v>0.16</v>
      </c>
      <c r="P131">
        <v>0.13639999999999999</v>
      </c>
      <c r="Q131">
        <v>0.5</v>
      </c>
      <c r="R131">
        <v>0.29849999999999999</v>
      </c>
      <c r="S131">
        <v>0</v>
      </c>
      <c r="T131">
        <v>2</v>
      </c>
      <c r="U131">
        <v>2</v>
      </c>
    </row>
    <row r="132" spans="1:21" x14ac:dyDescent="0.3">
      <c r="A132">
        <v>741</v>
      </c>
      <c r="B132" s="1">
        <v>40577</v>
      </c>
      <c r="C132">
        <f>YEAR(dataset_3[[#This Row],[Date Day]])</f>
        <v>2011</v>
      </c>
      <c r="D132" t="str">
        <f>TEXT(dataset_3[[#This Row],[Date Day]],"MMM")</f>
        <v>Feb</v>
      </c>
      <c r="E132" t="str">
        <f t="shared" si="5"/>
        <v>Q1</v>
      </c>
      <c r="F132">
        <v>1</v>
      </c>
      <c r="G132">
        <v>0</v>
      </c>
      <c r="H132">
        <v>2</v>
      </c>
      <c r="I132">
        <v>6</v>
      </c>
      <c r="J132" t="b">
        <v>0</v>
      </c>
      <c r="K132">
        <v>4</v>
      </c>
      <c r="L132" t="str">
        <f t="shared" si="4"/>
        <v>Weekday</v>
      </c>
      <c r="M132" t="str" cm="1">
        <f t="array" ref="M132">_xlfn.IFS(I132&lt;6,"Night", I132&lt;12,"Morning", I132&lt;18,"Afternoon", TRUE,"Evening")</f>
        <v>Morning</v>
      </c>
      <c r="N132">
        <v>1</v>
      </c>
      <c r="O132">
        <v>0.16</v>
      </c>
      <c r="P132">
        <v>0.13639999999999999</v>
      </c>
      <c r="Q132">
        <v>0.43</v>
      </c>
      <c r="R132">
        <v>0.35820000000000002</v>
      </c>
      <c r="S132">
        <v>0</v>
      </c>
      <c r="T132">
        <v>39</v>
      </c>
      <c r="U132">
        <v>39</v>
      </c>
    </row>
    <row r="133" spans="1:21" x14ac:dyDescent="0.3">
      <c r="A133">
        <v>742</v>
      </c>
      <c r="B133" s="1">
        <v>40577</v>
      </c>
      <c r="C133">
        <f>YEAR(dataset_3[[#This Row],[Date Day]])</f>
        <v>2011</v>
      </c>
      <c r="D133" t="str">
        <f>TEXT(dataset_3[[#This Row],[Date Day]],"MMM")</f>
        <v>Feb</v>
      </c>
      <c r="E133" t="str">
        <f t="shared" si="5"/>
        <v>Q1</v>
      </c>
      <c r="F133">
        <v>1</v>
      </c>
      <c r="G133">
        <v>0</v>
      </c>
      <c r="H133">
        <v>2</v>
      </c>
      <c r="I133">
        <v>7</v>
      </c>
      <c r="J133" t="b">
        <v>0</v>
      </c>
      <c r="K133">
        <v>4</v>
      </c>
      <c r="L133" t="str">
        <f t="shared" si="4"/>
        <v>Weekday</v>
      </c>
      <c r="M133" t="str" cm="1">
        <f t="array" ref="M133">_xlfn.IFS(I133&lt;6,"Night", I133&lt;12,"Morning", I133&lt;18,"Afternoon", TRUE,"Evening")</f>
        <v>Morning</v>
      </c>
      <c r="N133">
        <v>1</v>
      </c>
      <c r="O133">
        <v>0.14000000000000001</v>
      </c>
      <c r="P133">
        <v>0.1212</v>
      </c>
      <c r="Q133">
        <v>0.5</v>
      </c>
      <c r="R133">
        <v>0.32840000000000003</v>
      </c>
      <c r="S133">
        <v>1</v>
      </c>
      <c r="T133">
        <v>86</v>
      </c>
      <c r="U133">
        <v>87</v>
      </c>
    </row>
    <row r="134" spans="1:21" x14ac:dyDescent="0.3">
      <c r="A134">
        <v>743</v>
      </c>
      <c r="B134" s="1">
        <v>40577</v>
      </c>
      <c r="C134">
        <f>YEAR(dataset_3[[#This Row],[Date Day]])</f>
        <v>2011</v>
      </c>
      <c r="D134" t="str">
        <f>TEXT(dataset_3[[#This Row],[Date Day]],"MMM")</f>
        <v>Feb</v>
      </c>
      <c r="E134" t="str">
        <f t="shared" si="5"/>
        <v>Q1</v>
      </c>
      <c r="F134">
        <v>1</v>
      </c>
      <c r="G134">
        <v>0</v>
      </c>
      <c r="H134">
        <v>2</v>
      </c>
      <c r="I134">
        <v>8</v>
      </c>
      <c r="J134" t="b">
        <v>0</v>
      </c>
      <c r="K134">
        <v>4</v>
      </c>
      <c r="L134" t="str">
        <f t="shared" si="4"/>
        <v>Weekday</v>
      </c>
      <c r="M134" t="str" cm="1">
        <f t="array" ref="M134">_xlfn.IFS(I134&lt;6,"Night", I134&lt;12,"Morning", I134&lt;18,"Afternoon", TRUE,"Evening")</f>
        <v>Morning</v>
      </c>
      <c r="N134">
        <v>1</v>
      </c>
      <c r="O134">
        <v>0.14000000000000001</v>
      </c>
      <c r="P134">
        <v>0.1212</v>
      </c>
      <c r="Q134">
        <v>0.5</v>
      </c>
      <c r="R134">
        <v>0.35820000000000002</v>
      </c>
      <c r="S134">
        <v>4</v>
      </c>
      <c r="T134">
        <v>184</v>
      </c>
      <c r="U134">
        <v>188</v>
      </c>
    </row>
    <row r="135" spans="1:21" x14ac:dyDescent="0.3">
      <c r="A135">
        <v>744</v>
      </c>
      <c r="B135" s="1">
        <v>40577</v>
      </c>
      <c r="C135">
        <f>YEAR(dataset_3[[#This Row],[Date Day]])</f>
        <v>2011</v>
      </c>
      <c r="D135" t="str">
        <f>TEXT(dataset_3[[#This Row],[Date Day]],"MMM")</f>
        <v>Feb</v>
      </c>
      <c r="E135" t="str">
        <f t="shared" si="5"/>
        <v>Q1</v>
      </c>
      <c r="F135">
        <v>1</v>
      </c>
      <c r="G135">
        <v>0</v>
      </c>
      <c r="H135">
        <v>2</v>
      </c>
      <c r="I135">
        <v>9</v>
      </c>
      <c r="J135" t="b">
        <v>0</v>
      </c>
      <c r="K135">
        <v>4</v>
      </c>
      <c r="L135" t="str">
        <f t="shared" si="4"/>
        <v>Weekday</v>
      </c>
      <c r="M135" t="str" cm="1">
        <f t="array" ref="M135">_xlfn.IFS(I135&lt;6,"Night", I135&lt;12,"Morning", I135&lt;18,"Afternoon", TRUE,"Evening")</f>
        <v>Morning</v>
      </c>
      <c r="N135">
        <v>1</v>
      </c>
      <c r="O135">
        <v>0.16</v>
      </c>
      <c r="P135">
        <v>0.13639999999999999</v>
      </c>
      <c r="Q135">
        <v>0.47</v>
      </c>
      <c r="R135">
        <v>0.29849999999999999</v>
      </c>
      <c r="S135">
        <v>6</v>
      </c>
      <c r="T135">
        <v>127</v>
      </c>
      <c r="U135">
        <v>133</v>
      </c>
    </row>
    <row r="136" spans="1:21" x14ac:dyDescent="0.3">
      <c r="A136">
        <v>745</v>
      </c>
      <c r="B136" s="1">
        <v>40577</v>
      </c>
      <c r="C136">
        <f>YEAR(dataset_3[[#This Row],[Date Day]])</f>
        <v>2011</v>
      </c>
      <c r="D136" t="str">
        <f>TEXT(dataset_3[[#This Row],[Date Day]],"MMM")</f>
        <v>Feb</v>
      </c>
      <c r="E136" t="str">
        <f t="shared" si="5"/>
        <v>Q1</v>
      </c>
      <c r="F136">
        <v>1</v>
      </c>
      <c r="G136">
        <v>0</v>
      </c>
      <c r="H136">
        <v>2</v>
      </c>
      <c r="I136">
        <v>10</v>
      </c>
      <c r="J136" t="b">
        <v>0</v>
      </c>
      <c r="K136">
        <v>4</v>
      </c>
      <c r="L136" t="str">
        <f t="shared" si="4"/>
        <v>Weekday</v>
      </c>
      <c r="M136" t="str" cm="1">
        <f t="array" ref="M136">_xlfn.IFS(I136&lt;6,"Night", I136&lt;12,"Morning", I136&lt;18,"Afternoon", TRUE,"Evening")</f>
        <v>Morning</v>
      </c>
      <c r="N136">
        <v>1</v>
      </c>
      <c r="O136">
        <v>0.18</v>
      </c>
      <c r="P136">
        <v>0.1515</v>
      </c>
      <c r="Q136">
        <v>0.43</v>
      </c>
      <c r="R136">
        <v>0.32840000000000003</v>
      </c>
      <c r="S136">
        <v>2</v>
      </c>
      <c r="T136">
        <v>50</v>
      </c>
      <c r="U136">
        <v>52</v>
      </c>
    </row>
    <row r="137" spans="1:21" x14ac:dyDescent="0.3">
      <c r="A137">
        <v>746</v>
      </c>
      <c r="B137" s="1">
        <v>40577</v>
      </c>
      <c r="C137">
        <f>YEAR(dataset_3[[#This Row],[Date Day]])</f>
        <v>2011</v>
      </c>
      <c r="D137" t="str">
        <f>TEXT(dataset_3[[#This Row],[Date Day]],"MMM")</f>
        <v>Feb</v>
      </c>
      <c r="E137" t="str">
        <f t="shared" si="5"/>
        <v>Q1</v>
      </c>
      <c r="F137">
        <v>1</v>
      </c>
      <c r="G137">
        <v>0</v>
      </c>
      <c r="H137">
        <v>2</v>
      </c>
      <c r="I137">
        <v>11</v>
      </c>
      <c r="J137" t="b">
        <v>0</v>
      </c>
      <c r="K137">
        <v>4</v>
      </c>
      <c r="L137" t="str">
        <f t="shared" si="4"/>
        <v>Weekday</v>
      </c>
      <c r="M137" t="str" cm="1">
        <f t="array" ref="M137">_xlfn.IFS(I137&lt;6,"Night", I137&lt;12,"Morning", I137&lt;18,"Afternoon", TRUE,"Evening")</f>
        <v>Morning</v>
      </c>
      <c r="N137">
        <v>1</v>
      </c>
      <c r="O137">
        <v>0.18</v>
      </c>
      <c r="P137">
        <v>0.13639999999999999</v>
      </c>
      <c r="Q137">
        <v>0.43</v>
      </c>
      <c r="R137">
        <v>0.44779999999999998</v>
      </c>
      <c r="S137">
        <v>9</v>
      </c>
      <c r="T137">
        <v>55</v>
      </c>
      <c r="U137">
        <v>64</v>
      </c>
    </row>
    <row r="138" spans="1:21" x14ac:dyDescent="0.3">
      <c r="A138">
        <v>747</v>
      </c>
      <c r="B138" s="1">
        <v>40577</v>
      </c>
      <c r="C138">
        <f>YEAR(dataset_3[[#This Row],[Date Day]])</f>
        <v>2011</v>
      </c>
      <c r="D138" t="str">
        <f>TEXT(dataset_3[[#This Row],[Date Day]],"MMM")</f>
        <v>Feb</v>
      </c>
      <c r="E138" t="str">
        <f t="shared" si="5"/>
        <v>Q1</v>
      </c>
      <c r="F138">
        <v>1</v>
      </c>
      <c r="G138">
        <v>0</v>
      </c>
      <c r="H138">
        <v>2</v>
      </c>
      <c r="I138">
        <v>12</v>
      </c>
      <c r="J138" t="b">
        <v>0</v>
      </c>
      <c r="K138">
        <v>4</v>
      </c>
      <c r="L138" t="str">
        <f t="shared" si="4"/>
        <v>Weekday</v>
      </c>
      <c r="M138" t="str" cm="1">
        <f t="array" ref="M138">_xlfn.IFS(I138&lt;6,"Night", I138&lt;12,"Morning", I138&lt;18,"Afternoon", TRUE,"Evening")</f>
        <v>Afternoon</v>
      </c>
      <c r="N138">
        <v>1</v>
      </c>
      <c r="O138">
        <v>0.2</v>
      </c>
      <c r="P138">
        <v>0.18179999999999999</v>
      </c>
      <c r="Q138">
        <v>0.4</v>
      </c>
      <c r="R138">
        <v>0.35820000000000002</v>
      </c>
      <c r="S138">
        <v>2</v>
      </c>
      <c r="T138">
        <v>67</v>
      </c>
      <c r="U138">
        <v>69</v>
      </c>
    </row>
    <row r="139" spans="1:21" x14ac:dyDescent="0.3">
      <c r="A139">
        <v>748</v>
      </c>
      <c r="B139" s="1">
        <v>40577</v>
      </c>
      <c r="C139">
        <f>YEAR(dataset_3[[#This Row],[Date Day]])</f>
        <v>2011</v>
      </c>
      <c r="D139" t="str">
        <f>TEXT(dataset_3[[#This Row],[Date Day]],"MMM")</f>
        <v>Feb</v>
      </c>
      <c r="E139" t="str">
        <f t="shared" si="5"/>
        <v>Q1</v>
      </c>
      <c r="F139">
        <v>1</v>
      </c>
      <c r="G139">
        <v>0</v>
      </c>
      <c r="H139">
        <v>2</v>
      </c>
      <c r="I139">
        <v>13</v>
      </c>
      <c r="J139" t="b">
        <v>0</v>
      </c>
      <c r="K139">
        <v>4</v>
      </c>
      <c r="L139" t="str">
        <f t="shared" si="4"/>
        <v>Weekday</v>
      </c>
      <c r="M139" t="str" cm="1">
        <f t="array" ref="M139">_xlfn.IFS(I139&lt;6,"Night", I139&lt;12,"Morning", I139&lt;18,"Afternoon", TRUE,"Evening")</f>
        <v>Afternoon</v>
      </c>
      <c r="N139">
        <v>1</v>
      </c>
      <c r="O139">
        <v>0.2</v>
      </c>
      <c r="P139">
        <v>0.16669999999999999</v>
      </c>
      <c r="Q139">
        <v>0.4</v>
      </c>
      <c r="R139">
        <v>0.41789999999999999</v>
      </c>
      <c r="S139">
        <v>4</v>
      </c>
      <c r="T139">
        <v>47</v>
      </c>
      <c r="U139">
        <v>51</v>
      </c>
    </row>
    <row r="140" spans="1:21" x14ac:dyDescent="0.3">
      <c r="A140">
        <v>749</v>
      </c>
      <c r="B140" s="1">
        <v>40577</v>
      </c>
      <c r="C140">
        <f>YEAR(dataset_3[[#This Row],[Date Day]])</f>
        <v>2011</v>
      </c>
      <c r="D140" t="str">
        <f>TEXT(dataset_3[[#This Row],[Date Day]],"MMM")</f>
        <v>Feb</v>
      </c>
      <c r="E140" t="str">
        <f t="shared" si="5"/>
        <v>Q1</v>
      </c>
      <c r="F140">
        <v>1</v>
      </c>
      <c r="G140">
        <v>0</v>
      </c>
      <c r="H140">
        <v>2</v>
      </c>
      <c r="I140">
        <v>14</v>
      </c>
      <c r="J140" t="b">
        <v>0</v>
      </c>
      <c r="K140">
        <v>4</v>
      </c>
      <c r="L140" t="str">
        <f t="shared" si="4"/>
        <v>Weekday</v>
      </c>
      <c r="M140" t="str" cm="1">
        <f t="array" ref="M140">_xlfn.IFS(I140&lt;6,"Night", I140&lt;12,"Morning", I140&lt;18,"Afternoon", TRUE,"Evening")</f>
        <v>Afternoon</v>
      </c>
      <c r="N140">
        <v>1</v>
      </c>
      <c r="O140">
        <v>0.22</v>
      </c>
      <c r="P140">
        <v>0.19700000000000001</v>
      </c>
      <c r="Q140">
        <v>0.37</v>
      </c>
      <c r="R140">
        <v>0.3881</v>
      </c>
      <c r="S140">
        <v>4</v>
      </c>
      <c r="T140">
        <v>43</v>
      </c>
      <c r="U140">
        <v>47</v>
      </c>
    </row>
    <row r="141" spans="1:21" x14ac:dyDescent="0.3">
      <c r="A141">
        <v>750</v>
      </c>
      <c r="B141" s="1">
        <v>40577</v>
      </c>
      <c r="C141">
        <f>YEAR(dataset_3[[#This Row],[Date Day]])</f>
        <v>2011</v>
      </c>
      <c r="D141" t="str">
        <f>TEXT(dataset_3[[#This Row],[Date Day]],"MMM")</f>
        <v>Feb</v>
      </c>
      <c r="E141" t="str">
        <f t="shared" si="5"/>
        <v>Q1</v>
      </c>
      <c r="F141">
        <v>1</v>
      </c>
      <c r="G141">
        <v>0</v>
      </c>
      <c r="H141">
        <v>2</v>
      </c>
      <c r="I141">
        <v>15</v>
      </c>
      <c r="J141" t="b">
        <v>0</v>
      </c>
      <c r="K141">
        <v>4</v>
      </c>
      <c r="L141" t="str">
        <f t="shared" si="4"/>
        <v>Weekday</v>
      </c>
      <c r="M141" t="str" cm="1">
        <f t="array" ref="M141">_xlfn.IFS(I141&lt;6,"Night", I141&lt;12,"Morning", I141&lt;18,"Afternoon", TRUE,"Evening")</f>
        <v>Afternoon</v>
      </c>
      <c r="N141">
        <v>1</v>
      </c>
      <c r="O141">
        <v>0.22</v>
      </c>
      <c r="P141">
        <v>0.19700000000000001</v>
      </c>
      <c r="Q141">
        <v>0.37</v>
      </c>
      <c r="R141">
        <v>0.32840000000000003</v>
      </c>
      <c r="S141">
        <v>4</v>
      </c>
      <c r="T141">
        <v>56</v>
      </c>
      <c r="U141">
        <v>60</v>
      </c>
    </row>
    <row r="142" spans="1:21" x14ac:dyDescent="0.3">
      <c r="A142">
        <v>751</v>
      </c>
      <c r="B142" s="1">
        <v>40577</v>
      </c>
      <c r="C142">
        <f>YEAR(dataset_3[[#This Row],[Date Day]])</f>
        <v>2011</v>
      </c>
      <c r="D142" t="str">
        <f>TEXT(dataset_3[[#This Row],[Date Day]],"MMM")</f>
        <v>Feb</v>
      </c>
      <c r="E142" t="str">
        <f t="shared" si="5"/>
        <v>Q1</v>
      </c>
      <c r="F142">
        <v>1</v>
      </c>
      <c r="G142">
        <v>0</v>
      </c>
      <c r="H142">
        <v>2</v>
      </c>
      <c r="I142">
        <v>16</v>
      </c>
      <c r="J142" t="b">
        <v>0</v>
      </c>
      <c r="K142">
        <v>4</v>
      </c>
      <c r="L142" t="str">
        <f t="shared" si="4"/>
        <v>Weekday</v>
      </c>
      <c r="M142" t="str" cm="1">
        <f t="array" ref="M142">_xlfn.IFS(I142&lt;6,"Night", I142&lt;12,"Morning", I142&lt;18,"Afternoon", TRUE,"Evening")</f>
        <v>Afternoon</v>
      </c>
      <c r="N142">
        <v>1</v>
      </c>
      <c r="O142">
        <v>0.22</v>
      </c>
      <c r="P142">
        <v>0.21210000000000001</v>
      </c>
      <c r="Q142">
        <v>0.37</v>
      </c>
      <c r="R142">
        <v>0.25369999999999998</v>
      </c>
      <c r="S142">
        <v>5</v>
      </c>
      <c r="T142">
        <v>73</v>
      </c>
      <c r="U142">
        <v>78</v>
      </c>
    </row>
    <row r="143" spans="1:21" x14ac:dyDescent="0.3">
      <c r="A143">
        <v>752</v>
      </c>
      <c r="B143" s="1">
        <v>40577</v>
      </c>
      <c r="C143">
        <f>YEAR(dataset_3[[#This Row],[Date Day]])</f>
        <v>2011</v>
      </c>
      <c r="D143" t="str">
        <f>TEXT(dataset_3[[#This Row],[Date Day]],"MMM")</f>
        <v>Feb</v>
      </c>
      <c r="E143" t="str">
        <f t="shared" si="5"/>
        <v>Q1</v>
      </c>
      <c r="F143">
        <v>1</v>
      </c>
      <c r="G143">
        <v>0</v>
      </c>
      <c r="H143">
        <v>2</v>
      </c>
      <c r="I143">
        <v>17</v>
      </c>
      <c r="J143" t="b">
        <v>0</v>
      </c>
      <c r="K143">
        <v>4</v>
      </c>
      <c r="L143" t="str">
        <f t="shared" si="4"/>
        <v>Weekday</v>
      </c>
      <c r="M143" t="str" cm="1">
        <f t="array" ref="M143">_xlfn.IFS(I143&lt;6,"Night", I143&lt;12,"Morning", I143&lt;18,"Afternoon", TRUE,"Evening")</f>
        <v>Afternoon</v>
      </c>
      <c r="N143">
        <v>1</v>
      </c>
      <c r="O143">
        <v>0.2</v>
      </c>
      <c r="P143">
        <v>0.19700000000000001</v>
      </c>
      <c r="Q143">
        <v>0.4</v>
      </c>
      <c r="R143">
        <v>0.19400000000000001</v>
      </c>
      <c r="S143">
        <v>5</v>
      </c>
      <c r="T143">
        <v>170</v>
      </c>
      <c r="U143">
        <v>175</v>
      </c>
    </row>
    <row r="144" spans="1:21" x14ac:dyDescent="0.3">
      <c r="A144">
        <v>753</v>
      </c>
      <c r="B144" s="1">
        <v>40577</v>
      </c>
      <c r="C144">
        <f>YEAR(dataset_3[[#This Row],[Date Day]])</f>
        <v>2011</v>
      </c>
      <c r="D144" t="str">
        <f>TEXT(dataset_3[[#This Row],[Date Day]],"MMM")</f>
        <v>Feb</v>
      </c>
      <c r="E144" t="str">
        <f t="shared" si="5"/>
        <v>Q1</v>
      </c>
      <c r="F144">
        <v>1</v>
      </c>
      <c r="G144">
        <v>0</v>
      </c>
      <c r="H144">
        <v>2</v>
      </c>
      <c r="I144">
        <v>18</v>
      </c>
      <c r="J144" t="b">
        <v>0</v>
      </c>
      <c r="K144">
        <v>4</v>
      </c>
      <c r="L144" t="str">
        <f t="shared" si="4"/>
        <v>Weekday</v>
      </c>
      <c r="M144" t="str" cm="1">
        <f t="array" ref="M144">_xlfn.IFS(I144&lt;6,"Night", I144&lt;12,"Morning", I144&lt;18,"Afternoon", TRUE,"Evening")</f>
        <v>Evening</v>
      </c>
      <c r="N144">
        <v>1</v>
      </c>
      <c r="O144">
        <v>0.2</v>
      </c>
      <c r="P144">
        <v>0.21210000000000001</v>
      </c>
      <c r="Q144">
        <v>0.4</v>
      </c>
      <c r="R144">
        <v>0.16420000000000001</v>
      </c>
      <c r="S144">
        <v>2</v>
      </c>
      <c r="T144">
        <v>145</v>
      </c>
      <c r="U144">
        <v>147</v>
      </c>
    </row>
    <row r="145" spans="1:21" x14ac:dyDescent="0.3">
      <c r="A145">
        <v>754</v>
      </c>
      <c r="B145" s="1">
        <v>40577</v>
      </c>
      <c r="C145">
        <f>YEAR(dataset_3[[#This Row],[Date Day]])</f>
        <v>2011</v>
      </c>
      <c r="D145" t="str">
        <f>TEXT(dataset_3[[#This Row],[Date Day]],"MMM")</f>
        <v>Feb</v>
      </c>
      <c r="E145" t="str">
        <f t="shared" si="5"/>
        <v>Q1</v>
      </c>
      <c r="F145">
        <v>1</v>
      </c>
      <c r="G145">
        <v>0</v>
      </c>
      <c r="H145">
        <v>2</v>
      </c>
      <c r="I145">
        <v>19</v>
      </c>
      <c r="J145" t="b">
        <v>0</v>
      </c>
      <c r="K145">
        <v>4</v>
      </c>
      <c r="L145" t="str">
        <f t="shared" si="4"/>
        <v>Weekday</v>
      </c>
      <c r="M145" t="str" cm="1">
        <f t="array" ref="M145">_xlfn.IFS(I145&lt;6,"Night", I145&lt;12,"Morning", I145&lt;18,"Afternoon", TRUE,"Evening")</f>
        <v>Evening</v>
      </c>
      <c r="N145">
        <v>1</v>
      </c>
      <c r="O145">
        <v>0.2</v>
      </c>
      <c r="P145">
        <v>0.2576</v>
      </c>
      <c r="Q145">
        <v>0.4</v>
      </c>
      <c r="R145">
        <v>0</v>
      </c>
      <c r="S145">
        <v>4</v>
      </c>
      <c r="T145">
        <v>92</v>
      </c>
      <c r="U145">
        <v>96</v>
      </c>
    </row>
    <row r="146" spans="1:21" x14ac:dyDescent="0.3">
      <c r="A146">
        <v>755</v>
      </c>
      <c r="B146" s="1">
        <v>40577</v>
      </c>
      <c r="C146">
        <f>YEAR(dataset_3[[#This Row],[Date Day]])</f>
        <v>2011</v>
      </c>
      <c r="D146" t="str">
        <f>TEXT(dataset_3[[#This Row],[Date Day]],"MMM")</f>
        <v>Feb</v>
      </c>
      <c r="E146" t="str">
        <f t="shared" si="5"/>
        <v>Q1</v>
      </c>
      <c r="F146">
        <v>1</v>
      </c>
      <c r="G146">
        <v>0</v>
      </c>
      <c r="H146">
        <v>2</v>
      </c>
      <c r="I146">
        <v>20</v>
      </c>
      <c r="J146" t="b">
        <v>0</v>
      </c>
      <c r="K146">
        <v>4</v>
      </c>
      <c r="L146" t="str">
        <f t="shared" si="4"/>
        <v>Weekday</v>
      </c>
      <c r="M146" t="str" cm="1">
        <f t="array" ref="M146">_xlfn.IFS(I146&lt;6,"Night", I146&lt;12,"Morning", I146&lt;18,"Afternoon", TRUE,"Evening")</f>
        <v>Evening</v>
      </c>
      <c r="N146">
        <v>1</v>
      </c>
      <c r="O146">
        <v>0.2</v>
      </c>
      <c r="P146">
        <v>0.2273</v>
      </c>
      <c r="Q146">
        <v>0.47</v>
      </c>
      <c r="R146">
        <v>8.9599999999999999E-2</v>
      </c>
      <c r="S146">
        <v>1</v>
      </c>
      <c r="T146">
        <v>108</v>
      </c>
      <c r="U146">
        <v>109</v>
      </c>
    </row>
    <row r="147" spans="1:21" x14ac:dyDescent="0.3">
      <c r="A147">
        <v>756</v>
      </c>
      <c r="B147" s="1">
        <v>40577</v>
      </c>
      <c r="C147">
        <f>YEAR(dataset_3[[#This Row],[Date Day]])</f>
        <v>2011</v>
      </c>
      <c r="D147" t="str">
        <f>TEXT(dataset_3[[#This Row],[Date Day]],"MMM")</f>
        <v>Feb</v>
      </c>
      <c r="E147" t="str">
        <f t="shared" si="5"/>
        <v>Q1</v>
      </c>
      <c r="F147">
        <v>1</v>
      </c>
      <c r="G147">
        <v>0</v>
      </c>
      <c r="H147">
        <v>2</v>
      </c>
      <c r="I147">
        <v>21</v>
      </c>
      <c r="J147" t="b">
        <v>0</v>
      </c>
      <c r="K147">
        <v>4</v>
      </c>
      <c r="L147" t="str">
        <f t="shared" si="4"/>
        <v>Weekday</v>
      </c>
      <c r="M147" t="str" cm="1">
        <f t="array" ref="M147">_xlfn.IFS(I147&lt;6,"Night", I147&lt;12,"Morning", I147&lt;18,"Afternoon", TRUE,"Evening")</f>
        <v>Evening</v>
      </c>
      <c r="N147">
        <v>1</v>
      </c>
      <c r="O147">
        <v>0.18</v>
      </c>
      <c r="P147">
        <v>0.21210000000000001</v>
      </c>
      <c r="Q147">
        <v>0.55000000000000004</v>
      </c>
      <c r="R147">
        <v>0.1045</v>
      </c>
      <c r="S147">
        <v>1</v>
      </c>
      <c r="T147">
        <v>53</v>
      </c>
      <c r="U147">
        <v>54</v>
      </c>
    </row>
    <row r="148" spans="1:21" x14ac:dyDescent="0.3">
      <c r="A148">
        <v>757</v>
      </c>
      <c r="B148" s="1">
        <v>40577</v>
      </c>
      <c r="C148">
        <f>YEAR(dataset_3[[#This Row],[Date Day]])</f>
        <v>2011</v>
      </c>
      <c r="D148" t="str">
        <f>TEXT(dataset_3[[#This Row],[Date Day]],"MMM")</f>
        <v>Feb</v>
      </c>
      <c r="E148" t="str">
        <f t="shared" si="5"/>
        <v>Q1</v>
      </c>
      <c r="F148">
        <v>1</v>
      </c>
      <c r="G148">
        <v>0</v>
      </c>
      <c r="H148">
        <v>2</v>
      </c>
      <c r="I148">
        <v>22</v>
      </c>
      <c r="J148" t="b">
        <v>0</v>
      </c>
      <c r="K148">
        <v>4</v>
      </c>
      <c r="L148" t="str">
        <f t="shared" si="4"/>
        <v>Weekday</v>
      </c>
      <c r="M148" t="str" cm="1">
        <f t="array" ref="M148">_xlfn.IFS(I148&lt;6,"Night", I148&lt;12,"Morning", I148&lt;18,"Afternoon", TRUE,"Evening")</f>
        <v>Evening</v>
      </c>
      <c r="N148">
        <v>1</v>
      </c>
      <c r="O148">
        <v>0.18</v>
      </c>
      <c r="P148">
        <v>0.21210000000000001</v>
      </c>
      <c r="Q148">
        <v>0.51</v>
      </c>
      <c r="R148">
        <v>8.9599999999999999E-2</v>
      </c>
      <c r="S148">
        <v>2</v>
      </c>
      <c r="T148">
        <v>39</v>
      </c>
      <c r="U148">
        <v>41</v>
      </c>
    </row>
    <row r="149" spans="1:21" x14ac:dyDescent="0.3">
      <c r="A149">
        <v>758</v>
      </c>
      <c r="B149" s="1">
        <v>40577</v>
      </c>
      <c r="C149">
        <f>YEAR(dataset_3[[#This Row],[Date Day]])</f>
        <v>2011</v>
      </c>
      <c r="D149" t="str">
        <f>TEXT(dataset_3[[#This Row],[Date Day]],"MMM")</f>
        <v>Feb</v>
      </c>
      <c r="E149" t="str">
        <f t="shared" si="5"/>
        <v>Q1</v>
      </c>
      <c r="F149">
        <v>1</v>
      </c>
      <c r="G149">
        <v>0</v>
      </c>
      <c r="H149">
        <v>2</v>
      </c>
      <c r="I149">
        <v>23</v>
      </c>
      <c r="J149" t="b">
        <v>0</v>
      </c>
      <c r="K149">
        <v>4</v>
      </c>
      <c r="L149" t="str">
        <f t="shared" si="4"/>
        <v>Weekday</v>
      </c>
      <c r="M149" t="str" cm="1">
        <f t="array" ref="M149">_xlfn.IFS(I149&lt;6,"Night", I149&lt;12,"Morning", I149&lt;18,"Afternoon", TRUE,"Evening")</f>
        <v>Evening</v>
      </c>
      <c r="N149">
        <v>1</v>
      </c>
      <c r="O149">
        <v>0.2</v>
      </c>
      <c r="P149">
        <v>0.2273</v>
      </c>
      <c r="Q149">
        <v>0.47</v>
      </c>
      <c r="R149">
        <v>0.1045</v>
      </c>
      <c r="S149">
        <v>4</v>
      </c>
      <c r="T149">
        <v>34</v>
      </c>
      <c r="U149">
        <v>38</v>
      </c>
    </row>
    <row r="150" spans="1:21" x14ac:dyDescent="0.3">
      <c r="A150">
        <v>759</v>
      </c>
      <c r="B150" s="1">
        <v>40578</v>
      </c>
      <c r="C150">
        <f>YEAR(dataset_3[[#This Row],[Date Day]])</f>
        <v>2011</v>
      </c>
      <c r="D150" t="str">
        <f>TEXT(dataset_3[[#This Row],[Date Day]],"MMM")</f>
        <v>Feb</v>
      </c>
      <c r="E150" t="str">
        <f t="shared" si="5"/>
        <v>Q1</v>
      </c>
      <c r="F150">
        <v>1</v>
      </c>
      <c r="G150">
        <v>0</v>
      </c>
      <c r="H150">
        <v>2</v>
      </c>
      <c r="I150">
        <v>0</v>
      </c>
      <c r="J150" t="b">
        <v>0</v>
      </c>
      <c r="K150">
        <v>5</v>
      </c>
      <c r="L150" t="str">
        <f t="shared" si="4"/>
        <v>Weekday</v>
      </c>
      <c r="M150" t="str" cm="1">
        <f t="array" ref="M150">_xlfn.IFS(I150&lt;6,"Night", I150&lt;12,"Morning", I150&lt;18,"Afternoon", TRUE,"Evening")</f>
        <v>Night</v>
      </c>
      <c r="N150">
        <v>2</v>
      </c>
      <c r="O150">
        <v>0.2</v>
      </c>
      <c r="P150">
        <v>0.2576</v>
      </c>
      <c r="Q150">
        <v>0.44</v>
      </c>
      <c r="R150">
        <v>0</v>
      </c>
      <c r="S150">
        <v>3</v>
      </c>
      <c r="T150">
        <v>10</v>
      </c>
      <c r="U150">
        <v>13</v>
      </c>
    </row>
    <row r="151" spans="1:21" x14ac:dyDescent="0.3">
      <c r="A151">
        <v>760</v>
      </c>
      <c r="B151" s="1">
        <v>40578</v>
      </c>
      <c r="C151">
        <f>YEAR(dataset_3[[#This Row],[Date Day]])</f>
        <v>2011</v>
      </c>
      <c r="D151" t="str">
        <f>TEXT(dataset_3[[#This Row],[Date Day]],"MMM")</f>
        <v>Feb</v>
      </c>
      <c r="E151" t="str">
        <f t="shared" si="5"/>
        <v>Q1</v>
      </c>
      <c r="F151">
        <v>1</v>
      </c>
      <c r="G151">
        <v>0</v>
      </c>
      <c r="H151">
        <v>2</v>
      </c>
      <c r="I151">
        <v>1</v>
      </c>
      <c r="J151" t="b">
        <v>0</v>
      </c>
      <c r="K151">
        <v>5</v>
      </c>
      <c r="L151" t="str">
        <f t="shared" si="4"/>
        <v>Weekday</v>
      </c>
      <c r="M151" t="str" cm="1">
        <f t="array" ref="M151">_xlfn.IFS(I151&lt;6,"Night", I151&lt;12,"Morning", I151&lt;18,"Afternoon", TRUE,"Evening")</f>
        <v>Night</v>
      </c>
      <c r="N151">
        <v>2</v>
      </c>
      <c r="O151">
        <v>0.16</v>
      </c>
      <c r="P151">
        <v>0.2273</v>
      </c>
      <c r="Q151">
        <v>0.59</v>
      </c>
      <c r="R151">
        <v>0</v>
      </c>
      <c r="S151">
        <v>0</v>
      </c>
      <c r="T151">
        <v>7</v>
      </c>
      <c r="U151">
        <v>7</v>
      </c>
    </row>
    <row r="152" spans="1:21" x14ac:dyDescent="0.3">
      <c r="A152">
        <v>761</v>
      </c>
      <c r="B152" s="1">
        <v>40578</v>
      </c>
      <c r="C152">
        <f>YEAR(dataset_3[[#This Row],[Date Day]])</f>
        <v>2011</v>
      </c>
      <c r="D152" t="str">
        <f>TEXT(dataset_3[[#This Row],[Date Day]],"MMM")</f>
        <v>Feb</v>
      </c>
      <c r="E152" t="str">
        <f t="shared" si="5"/>
        <v>Q1</v>
      </c>
      <c r="F152">
        <v>1</v>
      </c>
      <c r="G152">
        <v>0</v>
      </c>
      <c r="H152">
        <v>2</v>
      </c>
      <c r="I152">
        <v>2</v>
      </c>
      <c r="J152" t="b">
        <v>0</v>
      </c>
      <c r="K152">
        <v>5</v>
      </c>
      <c r="L152" t="str">
        <f t="shared" si="4"/>
        <v>Weekday</v>
      </c>
      <c r="M152" t="str" cm="1">
        <f t="array" ref="M152">_xlfn.IFS(I152&lt;6,"Night", I152&lt;12,"Morning", I152&lt;18,"Afternoon", TRUE,"Evening")</f>
        <v>Night</v>
      </c>
      <c r="N152">
        <v>2</v>
      </c>
      <c r="O152">
        <v>0.14000000000000001</v>
      </c>
      <c r="P152">
        <v>0.16669999999999999</v>
      </c>
      <c r="Q152">
        <v>0.63</v>
      </c>
      <c r="R152">
        <v>0.1045</v>
      </c>
      <c r="S152">
        <v>0</v>
      </c>
      <c r="T152">
        <v>1</v>
      </c>
      <c r="U152">
        <v>1</v>
      </c>
    </row>
    <row r="153" spans="1:21" x14ac:dyDescent="0.3">
      <c r="A153">
        <v>762</v>
      </c>
      <c r="B153" s="1">
        <v>40578</v>
      </c>
      <c r="C153">
        <f>YEAR(dataset_3[[#This Row],[Date Day]])</f>
        <v>2011</v>
      </c>
      <c r="D153" t="str">
        <f>TEXT(dataset_3[[#This Row],[Date Day]],"MMM")</f>
        <v>Feb</v>
      </c>
      <c r="E153" t="str">
        <f t="shared" si="5"/>
        <v>Q1</v>
      </c>
      <c r="F153">
        <v>1</v>
      </c>
      <c r="G153">
        <v>0</v>
      </c>
      <c r="H153">
        <v>2</v>
      </c>
      <c r="I153">
        <v>3</v>
      </c>
      <c r="J153" t="b">
        <v>0</v>
      </c>
      <c r="K153">
        <v>5</v>
      </c>
      <c r="L153" t="str">
        <f t="shared" si="4"/>
        <v>Weekday</v>
      </c>
      <c r="M153" t="str" cm="1">
        <f t="array" ref="M153">_xlfn.IFS(I153&lt;6,"Night", I153&lt;12,"Morning", I153&lt;18,"Afternoon", TRUE,"Evening")</f>
        <v>Night</v>
      </c>
      <c r="N153">
        <v>2</v>
      </c>
      <c r="O153">
        <v>0.14000000000000001</v>
      </c>
      <c r="P153">
        <v>0.16669999999999999</v>
      </c>
      <c r="Q153">
        <v>0.63</v>
      </c>
      <c r="R153">
        <v>0.1045</v>
      </c>
      <c r="S153">
        <v>0</v>
      </c>
      <c r="T153">
        <v>1</v>
      </c>
      <c r="U153">
        <v>1</v>
      </c>
    </row>
    <row r="154" spans="1:21" x14ac:dyDescent="0.3">
      <c r="A154">
        <v>763</v>
      </c>
      <c r="B154" s="1">
        <v>40578</v>
      </c>
      <c r="C154">
        <f>YEAR(dataset_3[[#This Row],[Date Day]])</f>
        <v>2011</v>
      </c>
      <c r="D154" t="str">
        <f>TEXT(dataset_3[[#This Row],[Date Day]],"MMM")</f>
        <v>Feb</v>
      </c>
      <c r="E154" t="str">
        <f t="shared" si="5"/>
        <v>Q1</v>
      </c>
      <c r="F154">
        <v>1</v>
      </c>
      <c r="G154">
        <v>0</v>
      </c>
      <c r="H154">
        <v>2</v>
      </c>
      <c r="I154">
        <v>5</v>
      </c>
      <c r="J154" t="b">
        <v>0</v>
      </c>
      <c r="K154">
        <v>5</v>
      </c>
      <c r="L154" t="str">
        <f t="shared" si="4"/>
        <v>Weekday</v>
      </c>
      <c r="M154" t="str" cm="1">
        <f t="array" ref="M154">_xlfn.IFS(I154&lt;6,"Night", I154&lt;12,"Morning", I154&lt;18,"Afternoon", TRUE,"Evening")</f>
        <v>Night</v>
      </c>
      <c r="N154">
        <v>2</v>
      </c>
      <c r="O154">
        <v>0.14000000000000001</v>
      </c>
      <c r="P154">
        <v>0.1515</v>
      </c>
      <c r="Q154">
        <v>0.63</v>
      </c>
      <c r="R154">
        <v>0.1343</v>
      </c>
      <c r="S154">
        <v>0</v>
      </c>
      <c r="T154">
        <v>7</v>
      </c>
      <c r="U154">
        <v>7</v>
      </c>
    </row>
    <row r="155" spans="1:21" x14ac:dyDescent="0.3">
      <c r="A155">
        <v>764</v>
      </c>
      <c r="B155" s="1">
        <v>40578</v>
      </c>
      <c r="C155">
        <f>YEAR(dataset_3[[#This Row],[Date Day]])</f>
        <v>2011</v>
      </c>
      <c r="D155" t="str">
        <f>TEXT(dataset_3[[#This Row],[Date Day]],"MMM")</f>
        <v>Feb</v>
      </c>
      <c r="E155" t="str">
        <f t="shared" si="5"/>
        <v>Q1</v>
      </c>
      <c r="F155">
        <v>1</v>
      </c>
      <c r="G155">
        <v>0</v>
      </c>
      <c r="H155">
        <v>2</v>
      </c>
      <c r="I155">
        <v>6</v>
      </c>
      <c r="J155" t="b">
        <v>0</v>
      </c>
      <c r="K155">
        <v>5</v>
      </c>
      <c r="L155" t="str">
        <f t="shared" si="4"/>
        <v>Weekday</v>
      </c>
      <c r="M155" t="str" cm="1">
        <f t="array" ref="M155">_xlfn.IFS(I155&lt;6,"Night", I155&lt;12,"Morning", I155&lt;18,"Afternoon", TRUE,"Evening")</f>
        <v>Morning</v>
      </c>
      <c r="N155">
        <v>2</v>
      </c>
      <c r="O155">
        <v>0.16</v>
      </c>
      <c r="P155">
        <v>0.2273</v>
      </c>
      <c r="Q155">
        <v>0.55000000000000004</v>
      </c>
      <c r="R155">
        <v>0</v>
      </c>
      <c r="S155">
        <v>2</v>
      </c>
      <c r="T155">
        <v>26</v>
      </c>
      <c r="U155">
        <v>28</v>
      </c>
    </row>
    <row r="156" spans="1:21" x14ac:dyDescent="0.3">
      <c r="A156">
        <v>765</v>
      </c>
      <c r="B156" s="1">
        <v>40578</v>
      </c>
      <c r="C156">
        <f>YEAR(dataset_3[[#This Row],[Date Day]])</f>
        <v>2011</v>
      </c>
      <c r="D156" t="str">
        <f>TEXT(dataset_3[[#This Row],[Date Day]],"MMM")</f>
        <v>Feb</v>
      </c>
      <c r="E156" t="str">
        <f t="shared" si="5"/>
        <v>Q1</v>
      </c>
      <c r="F156">
        <v>1</v>
      </c>
      <c r="G156">
        <v>0</v>
      </c>
      <c r="H156">
        <v>2</v>
      </c>
      <c r="I156">
        <v>7</v>
      </c>
      <c r="J156" t="b">
        <v>0</v>
      </c>
      <c r="K156">
        <v>5</v>
      </c>
      <c r="L156" t="str">
        <f t="shared" si="4"/>
        <v>Weekday</v>
      </c>
      <c r="M156" t="str" cm="1">
        <f t="array" ref="M156">_xlfn.IFS(I156&lt;6,"Night", I156&lt;12,"Morning", I156&lt;18,"Afternoon", TRUE,"Evening")</f>
        <v>Morning</v>
      </c>
      <c r="N156">
        <v>1</v>
      </c>
      <c r="O156">
        <v>0.14000000000000001</v>
      </c>
      <c r="P156">
        <v>0.21210000000000001</v>
      </c>
      <c r="Q156">
        <v>0.59</v>
      </c>
      <c r="R156">
        <v>0</v>
      </c>
      <c r="S156">
        <v>0</v>
      </c>
      <c r="T156">
        <v>87</v>
      </c>
      <c r="U156">
        <v>87</v>
      </c>
    </row>
    <row r="157" spans="1:21" x14ac:dyDescent="0.3">
      <c r="A157">
        <v>766</v>
      </c>
      <c r="B157" s="1">
        <v>40578</v>
      </c>
      <c r="C157">
        <f>YEAR(dataset_3[[#This Row],[Date Day]])</f>
        <v>2011</v>
      </c>
      <c r="D157" t="str">
        <f>TEXT(dataset_3[[#This Row],[Date Day]],"MMM")</f>
        <v>Feb</v>
      </c>
      <c r="E157" t="str">
        <f t="shared" si="5"/>
        <v>Q1</v>
      </c>
      <c r="F157">
        <v>1</v>
      </c>
      <c r="G157">
        <v>0</v>
      </c>
      <c r="H157">
        <v>2</v>
      </c>
      <c r="I157">
        <v>8</v>
      </c>
      <c r="J157" t="b">
        <v>0</v>
      </c>
      <c r="K157">
        <v>5</v>
      </c>
      <c r="L157" t="str">
        <f t="shared" si="4"/>
        <v>Weekday</v>
      </c>
      <c r="M157" t="str" cm="1">
        <f t="array" ref="M157">_xlfn.IFS(I157&lt;6,"Night", I157&lt;12,"Morning", I157&lt;18,"Afternoon", TRUE,"Evening")</f>
        <v>Morning</v>
      </c>
      <c r="N157">
        <v>1</v>
      </c>
      <c r="O157">
        <v>0.14000000000000001</v>
      </c>
      <c r="P157">
        <v>0.1515</v>
      </c>
      <c r="Q157">
        <v>0.74</v>
      </c>
      <c r="R157">
        <v>0.1343</v>
      </c>
      <c r="S157">
        <v>3</v>
      </c>
      <c r="T157">
        <v>217</v>
      </c>
      <c r="U157">
        <v>220</v>
      </c>
    </row>
    <row r="158" spans="1:21" x14ac:dyDescent="0.3">
      <c r="A158">
        <v>767</v>
      </c>
      <c r="B158" s="1">
        <v>40578</v>
      </c>
      <c r="C158">
        <f>YEAR(dataset_3[[#This Row],[Date Day]])</f>
        <v>2011</v>
      </c>
      <c r="D158" t="str">
        <f>TEXT(dataset_3[[#This Row],[Date Day]],"MMM")</f>
        <v>Feb</v>
      </c>
      <c r="E158" t="str">
        <f t="shared" si="5"/>
        <v>Q1</v>
      </c>
      <c r="F158">
        <v>1</v>
      </c>
      <c r="G158">
        <v>0</v>
      </c>
      <c r="H158">
        <v>2</v>
      </c>
      <c r="I158">
        <v>9</v>
      </c>
      <c r="J158" t="b">
        <v>0</v>
      </c>
      <c r="K158">
        <v>5</v>
      </c>
      <c r="L158" t="str">
        <f t="shared" si="4"/>
        <v>Weekday</v>
      </c>
      <c r="M158" t="str" cm="1">
        <f t="array" ref="M158">_xlfn.IFS(I158&lt;6,"Night", I158&lt;12,"Morning", I158&lt;18,"Afternoon", TRUE,"Evening")</f>
        <v>Morning</v>
      </c>
      <c r="N158">
        <v>2</v>
      </c>
      <c r="O158">
        <v>0.16</v>
      </c>
      <c r="P158">
        <v>0.18179999999999999</v>
      </c>
      <c r="Q158">
        <v>0.8</v>
      </c>
      <c r="R158">
        <v>0.1343</v>
      </c>
      <c r="S158">
        <v>3</v>
      </c>
      <c r="T158">
        <v>124</v>
      </c>
      <c r="U158">
        <v>127</v>
      </c>
    </row>
    <row r="159" spans="1:21" x14ac:dyDescent="0.3">
      <c r="A159">
        <v>768</v>
      </c>
      <c r="B159" s="1">
        <v>40578</v>
      </c>
      <c r="C159">
        <f>YEAR(dataset_3[[#This Row],[Date Day]])</f>
        <v>2011</v>
      </c>
      <c r="D159" t="str">
        <f>TEXT(dataset_3[[#This Row],[Date Day]],"MMM")</f>
        <v>Feb</v>
      </c>
      <c r="E159" t="str">
        <f t="shared" si="5"/>
        <v>Q1</v>
      </c>
      <c r="F159">
        <v>1</v>
      </c>
      <c r="G159">
        <v>0</v>
      </c>
      <c r="H159">
        <v>2</v>
      </c>
      <c r="I159">
        <v>10</v>
      </c>
      <c r="J159" t="b">
        <v>0</v>
      </c>
      <c r="K159">
        <v>5</v>
      </c>
      <c r="L159" t="str">
        <f t="shared" si="4"/>
        <v>Weekday</v>
      </c>
      <c r="M159" t="str" cm="1">
        <f t="array" ref="M159">_xlfn.IFS(I159&lt;6,"Night", I159&lt;12,"Morning", I159&lt;18,"Afternoon", TRUE,"Evening")</f>
        <v>Morning</v>
      </c>
      <c r="N159">
        <v>2</v>
      </c>
      <c r="O159">
        <v>0.2</v>
      </c>
      <c r="P159">
        <v>0.21210000000000001</v>
      </c>
      <c r="Q159">
        <v>0.51</v>
      </c>
      <c r="R159">
        <v>0.1343</v>
      </c>
      <c r="S159">
        <v>5</v>
      </c>
      <c r="T159">
        <v>46</v>
      </c>
      <c r="U159">
        <v>51</v>
      </c>
    </row>
    <row r="160" spans="1:21" x14ac:dyDescent="0.3">
      <c r="A160">
        <v>769</v>
      </c>
      <c r="B160" s="1">
        <v>40578</v>
      </c>
      <c r="C160">
        <f>YEAR(dataset_3[[#This Row],[Date Day]])</f>
        <v>2011</v>
      </c>
      <c r="D160" t="str">
        <f>TEXT(dataset_3[[#This Row],[Date Day]],"MMM")</f>
        <v>Feb</v>
      </c>
      <c r="E160" t="str">
        <f t="shared" si="5"/>
        <v>Q1</v>
      </c>
      <c r="F160">
        <v>1</v>
      </c>
      <c r="G160">
        <v>0</v>
      </c>
      <c r="H160">
        <v>2</v>
      </c>
      <c r="I160">
        <v>11</v>
      </c>
      <c r="J160" t="b">
        <v>0</v>
      </c>
      <c r="K160">
        <v>5</v>
      </c>
      <c r="L160" t="str">
        <f t="shared" si="4"/>
        <v>Weekday</v>
      </c>
      <c r="M160" t="str" cm="1">
        <f t="array" ref="M160">_xlfn.IFS(I160&lt;6,"Night", I160&lt;12,"Morning", I160&lt;18,"Afternoon", TRUE,"Evening")</f>
        <v>Morning</v>
      </c>
      <c r="N160">
        <v>1</v>
      </c>
      <c r="O160">
        <v>0.22</v>
      </c>
      <c r="P160">
        <v>0.2273</v>
      </c>
      <c r="Q160">
        <v>0.51</v>
      </c>
      <c r="R160">
        <v>0.16420000000000001</v>
      </c>
      <c r="S160">
        <v>3</v>
      </c>
      <c r="T160">
        <v>61</v>
      </c>
      <c r="U160">
        <v>64</v>
      </c>
    </row>
    <row r="161" spans="1:21" x14ac:dyDescent="0.3">
      <c r="A161">
        <v>770</v>
      </c>
      <c r="B161" s="1">
        <v>40578</v>
      </c>
      <c r="C161">
        <f>YEAR(dataset_3[[#This Row],[Date Day]])</f>
        <v>2011</v>
      </c>
      <c r="D161" t="str">
        <f>TEXT(dataset_3[[#This Row],[Date Day]],"MMM")</f>
        <v>Feb</v>
      </c>
      <c r="E161" t="str">
        <f t="shared" si="5"/>
        <v>Q1</v>
      </c>
      <c r="F161">
        <v>1</v>
      </c>
      <c r="G161">
        <v>0</v>
      </c>
      <c r="H161">
        <v>2</v>
      </c>
      <c r="I161">
        <v>12</v>
      </c>
      <c r="J161" t="b">
        <v>0</v>
      </c>
      <c r="K161">
        <v>5</v>
      </c>
      <c r="L161" t="str">
        <f t="shared" si="4"/>
        <v>Weekday</v>
      </c>
      <c r="M161" t="str" cm="1">
        <f t="array" ref="M161">_xlfn.IFS(I161&lt;6,"Night", I161&lt;12,"Morning", I161&lt;18,"Afternoon", TRUE,"Evening")</f>
        <v>Afternoon</v>
      </c>
      <c r="N161">
        <v>2</v>
      </c>
      <c r="O161">
        <v>0.24</v>
      </c>
      <c r="P161">
        <v>0.2424</v>
      </c>
      <c r="Q161">
        <v>0.48</v>
      </c>
      <c r="R161">
        <v>0.16420000000000001</v>
      </c>
      <c r="S161">
        <v>8</v>
      </c>
      <c r="T161">
        <v>78</v>
      </c>
      <c r="U161">
        <v>86</v>
      </c>
    </row>
    <row r="162" spans="1:21" x14ac:dyDescent="0.3">
      <c r="A162">
        <v>771</v>
      </c>
      <c r="B162" s="1">
        <v>40578</v>
      </c>
      <c r="C162">
        <f>YEAR(dataset_3[[#This Row],[Date Day]])</f>
        <v>2011</v>
      </c>
      <c r="D162" t="str">
        <f>TEXT(dataset_3[[#This Row],[Date Day]],"MMM")</f>
        <v>Feb</v>
      </c>
      <c r="E162" t="str">
        <f t="shared" si="5"/>
        <v>Q1</v>
      </c>
      <c r="F162">
        <v>1</v>
      </c>
      <c r="G162">
        <v>0</v>
      </c>
      <c r="H162">
        <v>2</v>
      </c>
      <c r="I162">
        <v>13</v>
      </c>
      <c r="J162" t="b">
        <v>0</v>
      </c>
      <c r="K162">
        <v>5</v>
      </c>
      <c r="L162" t="str">
        <f t="shared" si="4"/>
        <v>Weekday</v>
      </c>
      <c r="M162" t="str" cm="1">
        <f t="array" ref="M162">_xlfn.IFS(I162&lt;6,"Night", I162&lt;12,"Morning", I162&lt;18,"Afternoon", TRUE,"Evening")</f>
        <v>Afternoon</v>
      </c>
      <c r="N162">
        <v>2</v>
      </c>
      <c r="O162">
        <v>0.26</v>
      </c>
      <c r="P162">
        <v>0.2576</v>
      </c>
      <c r="Q162">
        <v>0.5</v>
      </c>
      <c r="R162">
        <v>0.22389999999999999</v>
      </c>
      <c r="S162">
        <v>9</v>
      </c>
      <c r="T162">
        <v>73</v>
      </c>
      <c r="U162">
        <v>82</v>
      </c>
    </row>
    <row r="163" spans="1:21" x14ac:dyDescent="0.3">
      <c r="A163">
        <v>772</v>
      </c>
      <c r="B163" s="1">
        <v>40578</v>
      </c>
      <c r="C163">
        <f>YEAR(dataset_3[[#This Row],[Date Day]])</f>
        <v>2011</v>
      </c>
      <c r="D163" t="str">
        <f>TEXT(dataset_3[[#This Row],[Date Day]],"MMM")</f>
        <v>Feb</v>
      </c>
      <c r="E163" t="str">
        <f t="shared" si="5"/>
        <v>Q1</v>
      </c>
      <c r="F163">
        <v>1</v>
      </c>
      <c r="G163">
        <v>0</v>
      </c>
      <c r="H163">
        <v>2</v>
      </c>
      <c r="I163">
        <v>14</v>
      </c>
      <c r="J163" t="b">
        <v>0</v>
      </c>
      <c r="K163">
        <v>5</v>
      </c>
      <c r="L163" t="str">
        <f t="shared" si="4"/>
        <v>Weekday</v>
      </c>
      <c r="M163" t="str" cm="1">
        <f t="array" ref="M163">_xlfn.IFS(I163&lt;6,"Night", I163&lt;12,"Morning", I163&lt;18,"Afternoon", TRUE,"Evening")</f>
        <v>Afternoon</v>
      </c>
      <c r="N163">
        <v>2</v>
      </c>
      <c r="O163">
        <v>0.28000000000000003</v>
      </c>
      <c r="P163">
        <v>0.2727</v>
      </c>
      <c r="Q163">
        <v>0.45</v>
      </c>
      <c r="R163">
        <v>0.16420000000000001</v>
      </c>
      <c r="S163">
        <v>15</v>
      </c>
      <c r="T163">
        <v>76</v>
      </c>
      <c r="U163">
        <v>91</v>
      </c>
    </row>
    <row r="164" spans="1:21" x14ac:dyDescent="0.3">
      <c r="A164">
        <v>773</v>
      </c>
      <c r="B164" s="1">
        <v>40578</v>
      </c>
      <c r="C164">
        <f>YEAR(dataset_3[[#This Row],[Date Day]])</f>
        <v>2011</v>
      </c>
      <c r="D164" t="str">
        <f>TEXT(dataset_3[[#This Row],[Date Day]],"MMM")</f>
        <v>Feb</v>
      </c>
      <c r="E164" t="str">
        <f t="shared" si="5"/>
        <v>Q1</v>
      </c>
      <c r="F164">
        <v>1</v>
      </c>
      <c r="G164">
        <v>0</v>
      </c>
      <c r="H164">
        <v>2</v>
      </c>
      <c r="I164">
        <v>15</v>
      </c>
      <c r="J164" t="b">
        <v>0</v>
      </c>
      <c r="K164">
        <v>5</v>
      </c>
      <c r="L164" t="str">
        <f t="shared" si="4"/>
        <v>Weekday</v>
      </c>
      <c r="M164" t="str" cm="1">
        <f t="array" ref="M164">_xlfn.IFS(I164&lt;6,"Night", I164&lt;12,"Morning", I164&lt;18,"Afternoon", TRUE,"Evening")</f>
        <v>Afternoon</v>
      </c>
      <c r="N164">
        <v>2</v>
      </c>
      <c r="O164">
        <v>0.28000000000000003</v>
      </c>
      <c r="P164">
        <v>0.2727</v>
      </c>
      <c r="Q164">
        <v>0.48</v>
      </c>
      <c r="R164">
        <v>0.25369999999999998</v>
      </c>
      <c r="S164">
        <v>9</v>
      </c>
      <c r="T164">
        <v>81</v>
      </c>
      <c r="U164">
        <v>90</v>
      </c>
    </row>
    <row r="165" spans="1:21" x14ac:dyDescent="0.3">
      <c r="A165">
        <v>774</v>
      </c>
      <c r="B165" s="1">
        <v>40578</v>
      </c>
      <c r="C165">
        <f>YEAR(dataset_3[[#This Row],[Date Day]])</f>
        <v>2011</v>
      </c>
      <c r="D165" t="str">
        <f>TEXT(dataset_3[[#This Row],[Date Day]],"MMM")</f>
        <v>Feb</v>
      </c>
      <c r="E165" t="str">
        <f t="shared" si="5"/>
        <v>Q1</v>
      </c>
      <c r="F165">
        <v>1</v>
      </c>
      <c r="G165">
        <v>0</v>
      </c>
      <c r="H165">
        <v>2</v>
      </c>
      <c r="I165">
        <v>16</v>
      </c>
      <c r="J165" t="b">
        <v>0</v>
      </c>
      <c r="K165">
        <v>5</v>
      </c>
      <c r="L165" t="str">
        <f t="shared" si="4"/>
        <v>Weekday</v>
      </c>
      <c r="M165" t="str" cm="1">
        <f t="array" ref="M165">_xlfn.IFS(I165&lt;6,"Night", I165&lt;12,"Morning", I165&lt;18,"Afternoon", TRUE,"Evening")</f>
        <v>Afternoon</v>
      </c>
      <c r="N165">
        <v>2</v>
      </c>
      <c r="O165">
        <v>0.3</v>
      </c>
      <c r="P165">
        <v>0.28789999999999999</v>
      </c>
      <c r="Q165">
        <v>0.42</v>
      </c>
      <c r="R165">
        <v>0.22389999999999999</v>
      </c>
      <c r="S165">
        <v>8</v>
      </c>
      <c r="T165">
        <v>91</v>
      </c>
      <c r="U165">
        <v>99</v>
      </c>
    </row>
    <row r="166" spans="1:21" x14ac:dyDescent="0.3">
      <c r="A166">
        <v>775</v>
      </c>
      <c r="B166" s="1">
        <v>40578</v>
      </c>
      <c r="C166">
        <f>YEAR(dataset_3[[#This Row],[Date Day]])</f>
        <v>2011</v>
      </c>
      <c r="D166" t="str">
        <f>TEXT(dataset_3[[#This Row],[Date Day]],"MMM")</f>
        <v>Feb</v>
      </c>
      <c r="E166" t="str">
        <f t="shared" si="5"/>
        <v>Q1</v>
      </c>
      <c r="F166">
        <v>1</v>
      </c>
      <c r="G166">
        <v>0</v>
      </c>
      <c r="H166">
        <v>2</v>
      </c>
      <c r="I166">
        <v>17</v>
      </c>
      <c r="J166" t="b">
        <v>0</v>
      </c>
      <c r="K166">
        <v>5</v>
      </c>
      <c r="L166" t="str">
        <f t="shared" si="4"/>
        <v>Weekday</v>
      </c>
      <c r="M166" t="str" cm="1">
        <f t="array" ref="M166">_xlfn.IFS(I166&lt;6,"Night", I166&lt;12,"Morning", I166&lt;18,"Afternoon", TRUE,"Evening")</f>
        <v>Afternoon</v>
      </c>
      <c r="N166">
        <v>2</v>
      </c>
      <c r="O166">
        <v>0.26</v>
      </c>
      <c r="P166">
        <v>0.2727</v>
      </c>
      <c r="Q166">
        <v>0.56000000000000005</v>
      </c>
      <c r="R166">
        <v>0.1343</v>
      </c>
      <c r="S166">
        <v>10</v>
      </c>
      <c r="T166">
        <v>195</v>
      </c>
      <c r="U166">
        <v>205</v>
      </c>
    </row>
    <row r="167" spans="1:21" x14ac:dyDescent="0.3">
      <c r="A167">
        <v>776</v>
      </c>
      <c r="B167" s="1">
        <v>40578</v>
      </c>
      <c r="C167">
        <f>YEAR(dataset_3[[#This Row],[Date Day]])</f>
        <v>2011</v>
      </c>
      <c r="D167" t="str">
        <f>TEXT(dataset_3[[#This Row],[Date Day]],"MMM")</f>
        <v>Feb</v>
      </c>
      <c r="E167" t="str">
        <f t="shared" si="5"/>
        <v>Q1</v>
      </c>
      <c r="F167">
        <v>1</v>
      </c>
      <c r="G167">
        <v>0</v>
      </c>
      <c r="H167">
        <v>2</v>
      </c>
      <c r="I167">
        <v>18</v>
      </c>
      <c r="J167" t="b">
        <v>0</v>
      </c>
      <c r="K167">
        <v>5</v>
      </c>
      <c r="L167" t="str">
        <f t="shared" si="4"/>
        <v>Weekday</v>
      </c>
      <c r="M167" t="str" cm="1">
        <f t="array" ref="M167">_xlfn.IFS(I167&lt;6,"Night", I167&lt;12,"Morning", I167&lt;18,"Afternoon", TRUE,"Evening")</f>
        <v>Evening</v>
      </c>
      <c r="N167">
        <v>2</v>
      </c>
      <c r="O167">
        <v>0.24</v>
      </c>
      <c r="P167">
        <v>0.2576</v>
      </c>
      <c r="Q167">
        <v>0.6</v>
      </c>
      <c r="R167">
        <v>0.1045</v>
      </c>
      <c r="S167">
        <v>3</v>
      </c>
      <c r="T167">
        <v>152</v>
      </c>
      <c r="U167">
        <v>155</v>
      </c>
    </row>
    <row r="168" spans="1:21" x14ac:dyDescent="0.3">
      <c r="A168">
        <v>777</v>
      </c>
      <c r="B168" s="1">
        <v>40578</v>
      </c>
      <c r="C168">
        <f>YEAR(dataset_3[[#This Row],[Date Day]])</f>
        <v>2011</v>
      </c>
      <c r="D168" t="str">
        <f>TEXT(dataset_3[[#This Row],[Date Day]],"MMM")</f>
        <v>Feb</v>
      </c>
      <c r="E168" t="str">
        <f t="shared" si="5"/>
        <v>Q1</v>
      </c>
      <c r="F168">
        <v>1</v>
      </c>
      <c r="G168">
        <v>0</v>
      </c>
      <c r="H168">
        <v>2</v>
      </c>
      <c r="I168">
        <v>19</v>
      </c>
      <c r="J168" t="b">
        <v>0</v>
      </c>
      <c r="K168">
        <v>5</v>
      </c>
      <c r="L168" t="str">
        <f t="shared" si="4"/>
        <v>Weekday</v>
      </c>
      <c r="M168" t="str" cm="1">
        <f t="array" ref="M168">_xlfn.IFS(I168&lt;6,"Night", I168&lt;12,"Morning", I168&lt;18,"Afternoon", TRUE,"Evening")</f>
        <v>Evening</v>
      </c>
      <c r="N168">
        <v>2</v>
      </c>
      <c r="O168">
        <v>0.24</v>
      </c>
      <c r="P168">
        <v>0.2424</v>
      </c>
      <c r="Q168">
        <v>0.65</v>
      </c>
      <c r="R168">
        <v>0.1343</v>
      </c>
      <c r="S168">
        <v>1</v>
      </c>
      <c r="T168">
        <v>102</v>
      </c>
      <c r="U168">
        <v>103</v>
      </c>
    </row>
    <row r="169" spans="1:21" x14ac:dyDescent="0.3">
      <c r="A169">
        <v>778</v>
      </c>
      <c r="B169" s="1">
        <v>40578</v>
      </c>
      <c r="C169">
        <f>YEAR(dataset_3[[#This Row],[Date Day]])</f>
        <v>2011</v>
      </c>
      <c r="D169" t="str">
        <f>TEXT(dataset_3[[#This Row],[Date Day]],"MMM")</f>
        <v>Feb</v>
      </c>
      <c r="E169" t="str">
        <f t="shared" si="5"/>
        <v>Q1</v>
      </c>
      <c r="F169">
        <v>1</v>
      </c>
      <c r="G169">
        <v>0</v>
      </c>
      <c r="H169">
        <v>2</v>
      </c>
      <c r="I169">
        <v>20</v>
      </c>
      <c r="J169" t="b">
        <v>0</v>
      </c>
      <c r="K169">
        <v>5</v>
      </c>
      <c r="L169" t="str">
        <f t="shared" si="4"/>
        <v>Weekday</v>
      </c>
      <c r="M169" t="str" cm="1">
        <f t="array" ref="M169">_xlfn.IFS(I169&lt;6,"Night", I169&lt;12,"Morning", I169&lt;18,"Afternoon", TRUE,"Evening")</f>
        <v>Evening</v>
      </c>
      <c r="N169">
        <v>2</v>
      </c>
      <c r="O169">
        <v>0.24</v>
      </c>
      <c r="P169">
        <v>0.2424</v>
      </c>
      <c r="Q169">
        <v>0.65</v>
      </c>
      <c r="R169">
        <v>0.16420000000000001</v>
      </c>
      <c r="S169">
        <v>2</v>
      </c>
      <c r="T169">
        <v>69</v>
      </c>
      <c r="U169">
        <v>71</v>
      </c>
    </row>
    <row r="170" spans="1:21" x14ac:dyDescent="0.3">
      <c r="A170">
        <v>779</v>
      </c>
      <c r="B170" s="1">
        <v>40578</v>
      </c>
      <c r="C170">
        <f>YEAR(dataset_3[[#This Row],[Date Day]])</f>
        <v>2011</v>
      </c>
      <c r="D170" t="str">
        <f>TEXT(dataset_3[[#This Row],[Date Day]],"MMM")</f>
        <v>Feb</v>
      </c>
      <c r="E170" t="str">
        <f t="shared" si="5"/>
        <v>Q1</v>
      </c>
      <c r="F170">
        <v>1</v>
      </c>
      <c r="G170">
        <v>0</v>
      </c>
      <c r="H170">
        <v>2</v>
      </c>
      <c r="I170">
        <v>21</v>
      </c>
      <c r="J170" t="b">
        <v>0</v>
      </c>
      <c r="K170">
        <v>5</v>
      </c>
      <c r="L170" t="str">
        <f t="shared" si="4"/>
        <v>Weekday</v>
      </c>
      <c r="M170" t="str" cm="1">
        <f t="array" ref="M170">_xlfn.IFS(I170&lt;6,"Night", I170&lt;12,"Morning", I170&lt;18,"Afternoon", TRUE,"Evening")</f>
        <v>Evening</v>
      </c>
      <c r="N170">
        <v>2</v>
      </c>
      <c r="O170">
        <v>0.24</v>
      </c>
      <c r="P170">
        <v>0.2424</v>
      </c>
      <c r="Q170">
        <v>0.7</v>
      </c>
      <c r="R170">
        <v>0.16420000000000001</v>
      </c>
      <c r="S170">
        <v>2</v>
      </c>
      <c r="T170">
        <v>41</v>
      </c>
      <c r="U170">
        <v>43</v>
      </c>
    </row>
    <row r="171" spans="1:21" x14ac:dyDescent="0.3">
      <c r="A171">
        <v>780</v>
      </c>
      <c r="B171" s="1">
        <v>40578</v>
      </c>
      <c r="C171">
        <f>YEAR(dataset_3[[#This Row],[Date Day]])</f>
        <v>2011</v>
      </c>
      <c r="D171" t="str">
        <f>TEXT(dataset_3[[#This Row],[Date Day]],"MMM")</f>
        <v>Feb</v>
      </c>
      <c r="E171" t="str">
        <f t="shared" si="5"/>
        <v>Q1</v>
      </c>
      <c r="F171">
        <v>1</v>
      </c>
      <c r="G171">
        <v>0</v>
      </c>
      <c r="H171">
        <v>2</v>
      </c>
      <c r="I171">
        <v>22</v>
      </c>
      <c r="J171" t="b">
        <v>0</v>
      </c>
      <c r="K171">
        <v>5</v>
      </c>
      <c r="L171" t="str">
        <f t="shared" si="4"/>
        <v>Weekday</v>
      </c>
      <c r="M171" t="str" cm="1">
        <f t="array" ref="M171">_xlfn.IFS(I171&lt;6,"Night", I171&lt;12,"Morning", I171&lt;18,"Afternoon", TRUE,"Evening")</f>
        <v>Evening</v>
      </c>
      <c r="N171">
        <v>2</v>
      </c>
      <c r="O171">
        <v>0.24</v>
      </c>
      <c r="P171">
        <v>0.2424</v>
      </c>
      <c r="Q171">
        <v>0.65</v>
      </c>
      <c r="R171">
        <v>0.16420000000000001</v>
      </c>
      <c r="S171">
        <v>1</v>
      </c>
      <c r="T171">
        <v>45</v>
      </c>
      <c r="U171">
        <v>46</v>
      </c>
    </row>
    <row r="172" spans="1:21" x14ac:dyDescent="0.3">
      <c r="A172">
        <v>781</v>
      </c>
      <c r="B172" s="1">
        <v>40578</v>
      </c>
      <c r="C172">
        <f>YEAR(dataset_3[[#This Row],[Date Day]])</f>
        <v>2011</v>
      </c>
      <c r="D172" t="str">
        <f>TEXT(dataset_3[[#This Row],[Date Day]],"MMM")</f>
        <v>Feb</v>
      </c>
      <c r="E172" t="str">
        <f t="shared" si="5"/>
        <v>Q1</v>
      </c>
      <c r="F172">
        <v>1</v>
      </c>
      <c r="G172">
        <v>0</v>
      </c>
      <c r="H172">
        <v>2</v>
      </c>
      <c r="I172">
        <v>23</v>
      </c>
      <c r="J172" t="b">
        <v>0</v>
      </c>
      <c r="K172">
        <v>5</v>
      </c>
      <c r="L172" t="str">
        <f t="shared" si="4"/>
        <v>Weekday</v>
      </c>
      <c r="M172" t="str" cm="1">
        <f t="array" ref="M172">_xlfn.IFS(I172&lt;6,"Night", I172&lt;12,"Morning", I172&lt;18,"Afternoon", TRUE,"Evening")</f>
        <v>Evening</v>
      </c>
      <c r="N172">
        <v>2</v>
      </c>
      <c r="O172">
        <v>0.24</v>
      </c>
      <c r="P172">
        <v>0.2424</v>
      </c>
      <c r="Q172">
        <v>0.7</v>
      </c>
      <c r="R172">
        <v>0.1343</v>
      </c>
      <c r="S172">
        <v>1</v>
      </c>
      <c r="T172">
        <v>30</v>
      </c>
      <c r="U172">
        <v>31</v>
      </c>
    </row>
    <row r="173" spans="1:21" x14ac:dyDescent="0.3">
      <c r="A173">
        <v>782</v>
      </c>
      <c r="B173" s="1">
        <v>40579</v>
      </c>
      <c r="C173">
        <f>YEAR(dataset_3[[#This Row],[Date Day]])</f>
        <v>2011</v>
      </c>
      <c r="D173" t="str">
        <f>TEXT(dataset_3[[#This Row],[Date Day]],"MMM")</f>
        <v>Feb</v>
      </c>
      <c r="E173" t="str">
        <f t="shared" si="5"/>
        <v>Q1</v>
      </c>
      <c r="F173">
        <v>1</v>
      </c>
      <c r="G173">
        <v>0</v>
      </c>
      <c r="H173">
        <v>2</v>
      </c>
      <c r="I173">
        <v>0</v>
      </c>
      <c r="J173" t="b">
        <v>0</v>
      </c>
      <c r="K173">
        <v>6</v>
      </c>
      <c r="L173" t="str">
        <f t="shared" si="4"/>
        <v>Weekend</v>
      </c>
      <c r="M173" t="str" cm="1">
        <f t="array" ref="M173">_xlfn.IFS(I173&lt;6,"Night", I173&lt;12,"Morning", I173&lt;18,"Afternoon", TRUE,"Evening")</f>
        <v>Night</v>
      </c>
      <c r="N173">
        <v>2</v>
      </c>
      <c r="O173">
        <v>0.24</v>
      </c>
      <c r="P173">
        <v>0.2424</v>
      </c>
      <c r="Q173">
        <v>0.7</v>
      </c>
      <c r="R173">
        <v>0.16420000000000001</v>
      </c>
      <c r="S173">
        <v>3</v>
      </c>
      <c r="T173">
        <v>36</v>
      </c>
      <c r="U173">
        <v>39</v>
      </c>
    </row>
    <row r="174" spans="1:21" x14ac:dyDescent="0.3">
      <c r="A174">
        <v>783</v>
      </c>
      <c r="B174" s="1">
        <v>40579</v>
      </c>
      <c r="C174">
        <f>YEAR(dataset_3[[#This Row],[Date Day]])</f>
        <v>2011</v>
      </c>
      <c r="D174" t="str">
        <f>TEXT(dataset_3[[#This Row],[Date Day]],"MMM")</f>
        <v>Feb</v>
      </c>
      <c r="E174" t="str">
        <f t="shared" si="5"/>
        <v>Q1</v>
      </c>
      <c r="F174">
        <v>1</v>
      </c>
      <c r="G174">
        <v>0</v>
      </c>
      <c r="H174">
        <v>2</v>
      </c>
      <c r="I174">
        <v>1</v>
      </c>
      <c r="J174" t="b">
        <v>0</v>
      </c>
      <c r="K174">
        <v>6</v>
      </c>
      <c r="L174" t="str">
        <f t="shared" si="4"/>
        <v>Weekend</v>
      </c>
      <c r="M174" t="str" cm="1">
        <f t="array" ref="M174">_xlfn.IFS(I174&lt;6,"Night", I174&lt;12,"Morning", I174&lt;18,"Afternoon", TRUE,"Evening")</f>
        <v>Night</v>
      </c>
      <c r="N174">
        <v>2</v>
      </c>
      <c r="O174">
        <v>0.24</v>
      </c>
      <c r="P174">
        <v>0.2424</v>
      </c>
      <c r="Q174">
        <v>0.65</v>
      </c>
      <c r="R174">
        <v>0.16420000000000001</v>
      </c>
      <c r="S174">
        <v>1</v>
      </c>
      <c r="T174">
        <v>17</v>
      </c>
      <c r="U174">
        <v>18</v>
      </c>
    </row>
    <row r="175" spans="1:21" x14ac:dyDescent="0.3">
      <c r="A175">
        <v>784</v>
      </c>
      <c r="B175" s="1">
        <v>40579</v>
      </c>
      <c r="C175">
        <f>YEAR(dataset_3[[#This Row],[Date Day]])</f>
        <v>2011</v>
      </c>
      <c r="D175" t="str">
        <f>TEXT(dataset_3[[#This Row],[Date Day]],"MMM")</f>
        <v>Feb</v>
      </c>
      <c r="E175" t="str">
        <f t="shared" si="5"/>
        <v>Q1</v>
      </c>
      <c r="F175">
        <v>1</v>
      </c>
      <c r="G175">
        <v>0</v>
      </c>
      <c r="H175">
        <v>2</v>
      </c>
      <c r="I175">
        <v>2</v>
      </c>
      <c r="J175" t="b">
        <v>0</v>
      </c>
      <c r="K175">
        <v>6</v>
      </c>
      <c r="L175" t="str">
        <f t="shared" si="4"/>
        <v>Weekend</v>
      </c>
      <c r="M175" t="str" cm="1">
        <f t="array" ref="M175">_xlfn.IFS(I175&lt;6,"Night", I175&lt;12,"Morning", I175&lt;18,"Afternoon", TRUE,"Evening")</f>
        <v>Night</v>
      </c>
      <c r="N175">
        <v>2</v>
      </c>
      <c r="O175">
        <v>0.24</v>
      </c>
      <c r="P175">
        <v>0.2424</v>
      </c>
      <c r="Q175">
        <v>0.75</v>
      </c>
      <c r="R175">
        <v>0.16420000000000001</v>
      </c>
      <c r="S175">
        <v>5</v>
      </c>
      <c r="T175">
        <v>12</v>
      </c>
      <c r="U175">
        <v>17</v>
      </c>
    </row>
    <row r="176" spans="1:21" x14ac:dyDescent="0.3">
      <c r="A176">
        <v>785</v>
      </c>
      <c r="B176" s="1">
        <v>40579</v>
      </c>
      <c r="C176">
        <f>YEAR(dataset_3[[#This Row],[Date Day]])</f>
        <v>2011</v>
      </c>
      <c r="D176" t="str">
        <f>TEXT(dataset_3[[#This Row],[Date Day]],"MMM")</f>
        <v>Feb</v>
      </c>
      <c r="E176" t="str">
        <f t="shared" si="5"/>
        <v>Q1</v>
      </c>
      <c r="F176">
        <v>1</v>
      </c>
      <c r="G176">
        <v>0</v>
      </c>
      <c r="H176">
        <v>2</v>
      </c>
      <c r="I176">
        <v>3</v>
      </c>
      <c r="J176" t="b">
        <v>0</v>
      </c>
      <c r="K176">
        <v>6</v>
      </c>
      <c r="L176" t="str">
        <f t="shared" si="4"/>
        <v>Weekend</v>
      </c>
      <c r="M176" t="str" cm="1">
        <f t="array" ref="M176">_xlfn.IFS(I176&lt;6,"Night", I176&lt;12,"Morning", I176&lt;18,"Afternoon", TRUE,"Evening")</f>
        <v>Night</v>
      </c>
      <c r="N176">
        <v>2</v>
      </c>
      <c r="O176">
        <v>0.24</v>
      </c>
      <c r="P176">
        <v>0.2424</v>
      </c>
      <c r="Q176">
        <v>0.75</v>
      </c>
      <c r="R176">
        <v>0.16420000000000001</v>
      </c>
      <c r="S176">
        <v>1</v>
      </c>
      <c r="T176">
        <v>10</v>
      </c>
      <c r="U176">
        <v>11</v>
      </c>
    </row>
    <row r="177" spans="1:21" x14ac:dyDescent="0.3">
      <c r="A177">
        <v>786</v>
      </c>
      <c r="B177" s="1">
        <v>40579</v>
      </c>
      <c r="C177">
        <f>YEAR(dataset_3[[#This Row],[Date Day]])</f>
        <v>2011</v>
      </c>
      <c r="D177" t="str">
        <f>TEXT(dataset_3[[#This Row],[Date Day]],"MMM")</f>
        <v>Feb</v>
      </c>
      <c r="E177" t="str">
        <f t="shared" si="5"/>
        <v>Q1</v>
      </c>
      <c r="F177">
        <v>1</v>
      </c>
      <c r="G177">
        <v>0</v>
      </c>
      <c r="H177">
        <v>2</v>
      </c>
      <c r="I177">
        <v>4</v>
      </c>
      <c r="J177" t="b">
        <v>0</v>
      </c>
      <c r="K177">
        <v>6</v>
      </c>
      <c r="L177" t="str">
        <f t="shared" si="4"/>
        <v>Weekend</v>
      </c>
      <c r="M177" t="str" cm="1">
        <f t="array" ref="M177">_xlfn.IFS(I177&lt;6,"Night", I177&lt;12,"Morning", I177&lt;18,"Afternoon", TRUE,"Evening")</f>
        <v>Night</v>
      </c>
      <c r="N177">
        <v>3</v>
      </c>
      <c r="O177">
        <v>0.22</v>
      </c>
      <c r="P177">
        <v>0.2273</v>
      </c>
      <c r="Q177">
        <v>0.93</v>
      </c>
      <c r="R177">
        <v>0.1343</v>
      </c>
      <c r="S177">
        <v>0</v>
      </c>
      <c r="T177">
        <v>8</v>
      </c>
      <c r="U177">
        <v>8</v>
      </c>
    </row>
    <row r="178" spans="1:21" x14ac:dyDescent="0.3">
      <c r="A178">
        <v>787</v>
      </c>
      <c r="B178" s="1">
        <v>40579</v>
      </c>
      <c r="C178">
        <f>YEAR(dataset_3[[#This Row],[Date Day]])</f>
        <v>2011</v>
      </c>
      <c r="D178" t="str">
        <f>TEXT(dataset_3[[#This Row],[Date Day]],"MMM")</f>
        <v>Feb</v>
      </c>
      <c r="E178" t="str">
        <f t="shared" si="5"/>
        <v>Q1</v>
      </c>
      <c r="F178">
        <v>1</v>
      </c>
      <c r="G178">
        <v>0</v>
      </c>
      <c r="H178">
        <v>2</v>
      </c>
      <c r="I178">
        <v>5</v>
      </c>
      <c r="J178" t="b">
        <v>0</v>
      </c>
      <c r="K178">
        <v>6</v>
      </c>
      <c r="L178" t="str">
        <f t="shared" si="4"/>
        <v>Weekend</v>
      </c>
      <c r="M178" t="str" cm="1">
        <f t="array" ref="M178">_xlfn.IFS(I178&lt;6,"Night", I178&lt;12,"Morning", I178&lt;18,"Afternoon", TRUE,"Evening")</f>
        <v>Night</v>
      </c>
      <c r="N178">
        <v>3</v>
      </c>
      <c r="O178">
        <v>0.2</v>
      </c>
      <c r="P178">
        <v>0.2273</v>
      </c>
      <c r="Q178">
        <v>1</v>
      </c>
      <c r="R178">
        <v>8.9599999999999999E-2</v>
      </c>
      <c r="S178">
        <v>0</v>
      </c>
      <c r="T178">
        <v>9</v>
      </c>
      <c r="U178">
        <v>9</v>
      </c>
    </row>
    <row r="179" spans="1:21" x14ac:dyDescent="0.3">
      <c r="A179">
        <v>788</v>
      </c>
      <c r="B179" s="1">
        <v>40579</v>
      </c>
      <c r="C179">
        <f>YEAR(dataset_3[[#This Row],[Date Day]])</f>
        <v>2011</v>
      </c>
      <c r="D179" t="str">
        <f>TEXT(dataset_3[[#This Row],[Date Day]],"MMM")</f>
        <v>Feb</v>
      </c>
      <c r="E179" t="str">
        <f t="shared" si="5"/>
        <v>Q1</v>
      </c>
      <c r="F179">
        <v>1</v>
      </c>
      <c r="G179">
        <v>0</v>
      </c>
      <c r="H179">
        <v>2</v>
      </c>
      <c r="I179">
        <v>6</v>
      </c>
      <c r="J179" t="b">
        <v>0</v>
      </c>
      <c r="K179">
        <v>6</v>
      </c>
      <c r="L179" t="str">
        <f t="shared" si="4"/>
        <v>Weekend</v>
      </c>
      <c r="M179" t="str" cm="1">
        <f t="array" ref="M179">_xlfn.IFS(I179&lt;6,"Night", I179&lt;12,"Morning", I179&lt;18,"Afternoon", TRUE,"Evening")</f>
        <v>Morning</v>
      </c>
      <c r="N179">
        <v>3</v>
      </c>
      <c r="O179">
        <v>0.2</v>
      </c>
      <c r="P179">
        <v>0.2576</v>
      </c>
      <c r="Q179">
        <v>1</v>
      </c>
      <c r="R179">
        <v>0</v>
      </c>
      <c r="S179">
        <v>0</v>
      </c>
      <c r="T179">
        <v>4</v>
      </c>
      <c r="U179">
        <v>4</v>
      </c>
    </row>
    <row r="180" spans="1:21" x14ac:dyDescent="0.3">
      <c r="A180">
        <v>789</v>
      </c>
      <c r="B180" s="1">
        <v>40579</v>
      </c>
      <c r="C180">
        <f>YEAR(dataset_3[[#This Row],[Date Day]])</f>
        <v>2011</v>
      </c>
      <c r="D180" t="str">
        <f>TEXT(dataset_3[[#This Row],[Date Day]],"MMM")</f>
        <v>Feb</v>
      </c>
      <c r="E180" t="str">
        <f t="shared" si="5"/>
        <v>Q1</v>
      </c>
      <c r="F180">
        <v>1</v>
      </c>
      <c r="G180">
        <v>0</v>
      </c>
      <c r="H180">
        <v>2</v>
      </c>
      <c r="I180">
        <v>7</v>
      </c>
      <c r="J180" t="b">
        <v>0</v>
      </c>
      <c r="K180">
        <v>6</v>
      </c>
      <c r="L180" t="str">
        <f t="shared" si="4"/>
        <v>Weekend</v>
      </c>
      <c r="M180" t="str" cm="1">
        <f t="array" ref="M180">_xlfn.IFS(I180&lt;6,"Night", I180&lt;12,"Morning", I180&lt;18,"Afternoon", TRUE,"Evening")</f>
        <v>Morning</v>
      </c>
      <c r="N180">
        <v>3</v>
      </c>
      <c r="O180">
        <v>0.22</v>
      </c>
      <c r="P180">
        <v>0.2576</v>
      </c>
      <c r="Q180">
        <v>0.93</v>
      </c>
      <c r="R180">
        <v>8.9599999999999999E-2</v>
      </c>
      <c r="S180">
        <v>0</v>
      </c>
      <c r="T180">
        <v>4</v>
      </c>
      <c r="U180">
        <v>4</v>
      </c>
    </row>
    <row r="181" spans="1:21" x14ac:dyDescent="0.3">
      <c r="A181">
        <v>790</v>
      </c>
      <c r="B181" s="1">
        <v>40579</v>
      </c>
      <c r="C181">
        <f>YEAR(dataset_3[[#This Row],[Date Day]])</f>
        <v>2011</v>
      </c>
      <c r="D181" t="str">
        <f>TEXT(dataset_3[[#This Row],[Date Day]],"MMM")</f>
        <v>Feb</v>
      </c>
      <c r="E181" t="str">
        <f t="shared" si="5"/>
        <v>Q1</v>
      </c>
      <c r="F181">
        <v>1</v>
      </c>
      <c r="G181">
        <v>0</v>
      </c>
      <c r="H181">
        <v>2</v>
      </c>
      <c r="I181">
        <v>8</v>
      </c>
      <c r="J181" t="b">
        <v>0</v>
      </c>
      <c r="K181">
        <v>6</v>
      </c>
      <c r="L181" t="str">
        <f t="shared" si="4"/>
        <v>Weekend</v>
      </c>
      <c r="M181" t="str" cm="1">
        <f t="array" ref="M181">_xlfn.IFS(I181&lt;6,"Night", I181&lt;12,"Morning", I181&lt;18,"Afternoon", TRUE,"Evening")</f>
        <v>Morning</v>
      </c>
      <c r="N181">
        <v>3</v>
      </c>
      <c r="O181">
        <v>0.2</v>
      </c>
      <c r="P181">
        <v>0.2273</v>
      </c>
      <c r="Q181">
        <v>1</v>
      </c>
      <c r="R181">
        <v>8.9599999999999999E-2</v>
      </c>
      <c r="S181">
        <v>0</v>
      </c>
      <c r="T181">
        <v>10</v>
      </c>
      <c r="U181">
        <v>10</v>
      </c>
    </row>
    <row r="182" spans="1:21" x14ac:dyDescent="0.3">
      <c r="A182">
        <v>791</v>
      </c>
      <c r="B182" s="1">
        <v>40579</v>
      </c>
      <c r="C182">
        <f>YEAR(dataset_3[[#This Row],[Date Day]])</f>
        <v>2011</v>
      </c>
      <c r="D182" t="str">
        <f>TEXT(dataset_3[[#This Row],[Date Day]],"MMM")</f>
        <v>Feb</v>
      </c>
      <c r="E182" t="str">
        <f t="shared" si="5"/>
        <v>Q1</v>
      </c>
      <c r="F182">
        <v>1</v>
      </c>
      <c r="G182">
        <v>0</v>
      </c>
      <c r="H182">
        <v>2</v>
      </c>
      <c r="I182">
        <v>9</v>
      </c>
      <c r="J182" t="b">
        <v>0</v>
      </c>
      <c r="K182">
        <v>6</v>
      </c>
      <c r="L182" t="str">
        <f t="shared" si="4"/>
        <v>Weekend</v>
      </c>
      <c r="M182" t="str" cm="1">
        <f t="array" ref="M182">_xlfn.IFS(I182&lt;6,"Night", I182&lt;12,"Morning", I182&lt;18,"Afternoon", TRUE,"Evening")</f>
        <v>Morning</v>
      </c>
      <c r="N182">
        <v>3</v>
      </c>
      <c r="O182">
        <v>0.2</v>
      </c>
      <c r="P182">
        <v>0.2273</v>
      </c>
      <c r="Q182">
        <v>1</v>
      </c>
      <c r="R182">
        <v>8.9599999999999999E-2</v>
      </c>
      <c r="S182">
        <v>3</v>
      </c>
      <c r="T182">
        <v>17</v>
      </c>
      <c r="U182">
        <v>20</v>
      </c>
    </row>
    <row r="183" spans="1:21" x14ac:dyDescent="0.3">
      <c r="A183">
        <v>792</v>
      </c>
      <c r="B183" s="1">
        <v>40579</v>
      </c>
      <c r="C183">
        <f>YEAR(dataset_3[[#This Row],[Date Day]])</f>
        <v>2011</v>
      </c>
      <c r="D183" t="str">
        <f>TEXT(dataset_3[[#This Row],[Date Day]],"MMM")</f>
        <v>Feb</v>
      </c>
      <c r="E183" t="str">
        <f t="shared" si="5"/>
        <v>Q1</v>
      </c>
      <c r="F183">
        <v>1</v>
      </c>
      <c r="G183">
        <v>0</v>
      </c>
      <c r="H183">
        <v>2</v>
      </c>
      <c r="I183">
        <v>10</v>
      </c>
      <c r="J183" t="b">
        <v>0</v>
      </c>
      <c r="K183">
        <v>6</v>
      </c>
      <c r="L183" t="str">
        <f t="shared" si="4"/>
        <v>Weekend</v>
      </c>
      <c r="M183" t="str" cm="1">
        <f t="array" ref="M183">_xlfn.IFS(I183&lt;6,"Night", I183&lt;12,"Morning", I183&lt;18,"Afternoon", TRUE,"Evening")</f>
        <v>Morning</v>
      </c>
      <c r="N183">
        <v>3</v>
      </c>
      <c r="O183">
        <v>0.2</v>
      </c>
      <c r="P183">
        <v>0.21210000000000001</v>
      </c>
      <c r="Q183">
        <v>1</v>
      </c>
      <c r="R183">
        <v>0.1343</v>
      </c>
      <c r="S183">
        <v>3</v>
      </c>
      <c r="T183">
        <v>31</v>
      </c>
      <c r="U183">
        <v>34</v>
      </c>
    </row>
    <row r="184" spans="1:21" x14ac:dyDescent="0.3">
      <c r="A184">
        <v>793</v>
      </c>
      <c r="B184" s="1">
        <v>40579</v>
      </c>
      <c r="C184">
        <f>YEAR(dataset_3[[#This Row],[Date Day]])</f>
        <v>2011</v>
      </c>
      <c r="D184" t="str">
        <f>TEXT(dataset_3[[#This Row],[Date Day]],"MMM")</f>
        <v>Feb</v>
      </c>
      <c r="E184" t="str">
        <f t="shared" si="5"/>
        <v>Q1</v>
      </c>
      <c r="F184">
        <v>1</v>
      </c>
      <c r="G184">
        <v>0</v>
      </c>
      <c r="H184">
        <v>2</v>
      </c>
      <c r="I184">
        <v>11</v>
      </c>
      <c r="J184" t="b">
        <v>0</v>
      </c>
      <c r="K184">
        <v>6</v>
      </c>
      <c r="L184" t="str">
        <f t="shared" si="4"/>
        <v>Weekend</v>
      </c>
      <c r="M184" t="str" cm="1">
        <f t="array" ref="M184">_xlfn.IFS(I184&lt;6,"Night", I184&lt;12,"Morning", I184&lt;18,"Afternoon", TRUE,"Evening")</f>
        <v>Morning</v>
      </c>
      <c r="N184">
        <v>3</v>
      </c>
      <c r="O184">
        <v>0.22</v>
      </c>
      <c r="P184">
        <v>0.2273</v>
      </c>
      <c r="Q184">
        <v>1</v>
      </c>
      <c r="R184">
        <v>0.1343</v>
      </c>
      <c r="S184">
        <v>1</v>
      </c>
      <c r="T184">
        <v>46</v>
      </c>
      <c r="U184">
        <v>47</v>
      </c>
    </row>
    <row r="185" spans="1:21" x14ac:dyDescent="0.3">
      <c r="A185">
        <v>794</v>
      </c>
      <c r="B185" s="1">
        <v>40579</v>
      </c>
      <c r="C185">
        <f>YEAR(dataset_3[[#This Row],[Date Day]])</f>
        <v>2011</v>
      </c>
      <c r="D185" t="str">
        <f>TEXT(dataset_3[[#This Row],[Date Day]],"MMM")</f>
        <v>Feb</v>
      </c>
      <c r="E185" t="str">
        <f t="shared" si="5"/>
        <v>Q1</v>
      </c>
      <c r="F185">
        <v>1</v>
      </c>
      <c r="G185">
        <v>0</v>
      </c>
      <c r="H185">
        <v>2</v>
      </c>
      <c r="I185">
        <v>12</v>
      </c>
      <c r="J185" t="b">
        <v>0</v>
      </c>
      <c r="K185">
        <v>6</v>
      </c>
      <c r="L185" t="str">
        <f t="shared" si="4"/>
        <v>Weekend</v>
      </c>
      <c r="M185" t="str" cm="1">
        <f t="array" ref="M185">_xlfn.IFS(I185&lt;6,"Night", I185&lt;12,"Morning", I185&lt;18,"Afternoon", TRUE,"Evening")</f>
        <v>Afternoon</v>
      </c>
      <c r="N185">
        <v>3</v>
      </c>
      <c r="O185">
        <v>0.22</v>
      </c>
      <c r="P185">
        <v>0.2273</v>
      </c>
      <c r="Q185">
        <v>1</v>
      </c>
      <c r="R185">
        <v>0.16420000000000001</v>
      </c>
      <c r="S185">
        <v>10</v>
      </c>
      <c r="T185">
        <v>42</v>
      </c>
      <c r="U185">
        <v>52</v>
      </c>
    </row>
    <row r="186" spans="1:21" x14ac:dyDescent="0.3">
      <c r="A186">
        <v>795</v>
      </c>
      <c r="B186" s="1">
        <v>40579</v>
      </c>
      <c r="C186">
        <f>YEAR(dataset_3[[#This Row],[Date Day]])</f>
        <v>2011</v>
      </c>
      <c r="D186" t="str">
        <f>TEXT(dataset_3[[#This Row],[Date Day]],"MMM")</f>
        <v>Feb</v>
      </c>
      <c r="E186" t="str">
        <f t="shared" si="5"/>
        <v>Q1</v>
      </c>
      <c r="F186">
        <v>1</v>
      </c>
      <c r="G186">
        <v>0</v>
      </c>
      <c r="H186">
        <v>2</v>
      </c>
      <c r="I186">
        <v>13</v>
      </c>
      <c r="J186" t="b">
        <v>0</v>
      </c>
      <c r="K186">
        <v>6</v>
      </c>
      <c r="L186" t="str">
        <f t="shared" si="4"/>
        <v>Weekend</v>
      </c>
      <c r="M186" t="str" cm="1">
        <f t="array" ref="M186">_xlfn.IFS(I186&lt;6,"Night", I186&lt;12,"Morning", I186&lt;18,"Afternoon", TRUE,"Evening")</f>
        <v>Afternoon</v>
      </c>
      <c r="N186">
        <v>3</v>
      </c>
      <c r="O186">
        <v>0.22</v>
      </c>
      <c r="P186">
        <v>0.2273</v>
      </c>
      <c r="Q186">
        <v>1</v>
      </c>
      <c r="R186">
        <v>0.16420000000000001</v>
      </c>
      <c r="S186">
        <v>10</v>
      </c>
      <c r="T186">
        <v>62</v>
      </c>
      <c r="U186">
        <v>72</v>
      </c>
    </row>
    <row r="187" spans="1:21" x14ac:dyDescent="0.3">
      <c r="A187">
        <v>796</v>
      </c>
      <c r="B187" s="1">
        <v>40579</v>
      </c>
      <c r="C187">
        <f>YEAR(dataset_3[[#This Row],[Date Day]])</f>
        <v>2011</v>
      </c>
      <c r="D187" t="str">
        <f>TEXT(dataset_3[[#This Row],[Date Day]],"MMM")</f>
        <v>Feb</v>
      </c>
      <c r="E187" t="str">
        <f t="shared" si="5"/>
        <v>Q1</v>
      </c>
      <c r="F187">
        <v>1</v>
      </c>
      <c r="G187">
        <v>0</v>
      </c>
      <c r="H187">
        <v>2</v>
      </c>
      <c r="I187">
        <v>14</v>
      </c>
      <c r="J187" t="b">
        <v>0</v>
      </c>
      <c r="K187">
        <v>6</v>
      </c>
      <c r="L187" t="str">
        <f t="shared" si="4"/>
        <v>Weekend</v>
      </c>
      <c r="M187" t="str" cm="1">
        <f t="array" ref="M187">_xlfn.IFS(I187&lt;6,"Night", I187&lt;12,"Morning", I187&lt;18,"Afternoon", TRUE,"Evening")</f>
        <v>Afternoon</v>
      </c>
      <c r="N187">
        <v>3</v>
      </c>
      <c r="O187">
        <v>0.22</v>
      </c>
      <c r="P187">
        <v>0.2727</v>
      </c>
      <c r="Q187">
        <v>1</v>
      </c>
      <c r="R187">
        <v>0</v>
      </c>
      <c r="S187">
        <v>5</v>
      </c>
      <c r="T187">
        <v>50</v>
      </c>
      <c r="U187">
        <v>55</v>
      </c>
    </row>
    <row r="188" spans="1:21" x14ac:dyDescent="0.3">
      <c r="A188">
        <v>797</v>
      </c>
      <c r="B188" s="1">
        <v>40579</v>
      </c>
      <c r="C188">
        <f>YEAR(dataset_3[[#This Row],[Date Day]])</f>
        <v>2011</v>
      </c>
      <c r="D188" t="str">
        <f>TEXT(dataset_3[[#This Row],[Date Day]],"MMM")</f>
        <v>Feb</v>
      </c>
      <c r="E188" t="str">
        <f t="shared" si="5"/>
        <v>Q1</v>
      </c>
      <c r="F188">
        <v>1</v>
      </c>
      <c r="G188">
        <v>0</v>
      </c>
      <c r="H188">
        <v>2</v>
      </c>
      <c r="I188">
        <v>15</v>
      </c>
      <c r="J188" t="b">
        <v>0</v>
      </c>
      <c r="K188">
        <v>6</v>
      </c>
      <c r="L188" t="str">
        <f t="shared" si="4"/>
        <v>Weekend</v>
      </c>
      <c r="M188" t="str" cm="1">
        <f t="array" ref="M188">_xlfn.IFS(I188&lt;6,"Night", I188&lt;12,"Morning", I188&lt;18,"Afternoon", TRUE,"Evening")</f>
        <v>Afternoon</v>
      </c>
      <c r="N188">
        <v>3</v>
      </c>
      <c r="O188">
        <v>0.22</v>
      </c>
      <c r="P188">
        <v>0.2727</v>
      </c>
      <c r="Q188">
        <v>1</v>
      </c>
      <c r="R188">
        <v>0</v>
      </c>
      <c r="S188">
        <v>11</v>
      </c>
      <c r="T188">
        <v>49</v>
      </c>
      <c r="U188">
        <v>60</v>
      </c>
    </row>
    <row r="189" spans="1:21" x14ac:dyDescent="0.3">
      <c r="A189">
        <v>798</v>
      </c>
      <c r="B189" s="1">
        <v>40579</v>
      </c>
      <c r="C189">
        <f>YEAR(dataset_3[[#This Row],[Date Day]])</f>
        <v>2011</v>
      </c>
      <c r="D189" t="str">
        <f>TEXT(dataset_3[[#This Row],[Date Day]],"MMM")</f>
        <v>Feb</v>
      </c>
      <c r="E189" t="str">
        <f t="shared" si="5"/>
        <v>Q1</v>
      </c>
      <c r="F189">
        <v>1</v>
      </c>
      <c r="G189">
        <v>0</v>
      </c>
      <c r="H189">
        <v>2</v>
      </c>
      <c r="I189">
        <v>16</v>
      </c>
      <c r="J189" t="b">
        <v>0</v>
      </c>
      <c r="K189">
        <v>6</v>
      </c>
      <c r="L189" t="str">
        <f t="shared" si="4"/>
        <v>Weekend</v>
      </c>
      <c r="M189" t="str" cm="1">
        <f t="array" ref="M189">_xlfn.IFS(I189&lt;6,"Night", I189&lt;12,"Morning", I189&lt;18,"Afternoon", TRUE,"Evening")</f>
        <v>Afternoon</v>
      </c>
      <c r="N189">
        <v>3</v>
      </c>
      <c r="O189">
        <v>0.22</v>
      </c>
      <c r="P189">
        <v>0.2273</v>
      </c>
      <c r="Q189">
        <v>1</v>
      </c>
      <c r="R189">
        <v>0.1343</v>
      </c>
      <c r="S189">
        <v>8</v>
      </c>
      <c r="T189">
        <v>63</v>
      </c>
      <c r="U189">
        <v>71</v>
      </c>
    </row>
    <row r="190" spans="1:21" x14ac:dyDescent="0.3">
      <c r="A190">
        <v>799</v>
      </c>
      <c r="B190" s="1">
        <v>40579</v>
      </c>
      <c r="C190">
        <f>YEAR(dataset_3[[#This Row],[Date Day]])</f>
        <v>2011</v>
      </c>
      <c r="D190" t="str">
        <f>TEXT(dataset_3[[#This Row],[Date Day]],"MMM")</f>
        <v>Feb</v>
      </c>
      <c r="E190" t="str">
        <f t="shared" si="5"/>
        <v>Q1</v>
      </c>
      <c r="F190">
        <v>1</v>
      </c>
      <c r="G190">
        <v>0</v>
      </c>
      <c r="H190">
        <v>2</v>
      </c>
      <c r="I190">
        <v>17</v>
      </c>
      <c r="J190" t="b">
        <v>0</v>
      </c>
      <c r="K190">
        <v>6</v>
      </c>
      <c r="L190" t="str">
        <f t="shared" si="4"/>
        <v>Weekend</v>
      </c>
      <c r="M190" t="str" cm="1">
        <f t="array" ref="M190">_xlfn.IFS(I190&lt;6,"Night", I190&lt;12,"Morning", I190&lt;18,"Afternoon", TRUE,"Evening")</f>
        <v>Afternoon</v>
      </c>
      <c r="N190">
        <v>2</v>
      </c>
      <c r="O190">
        <v>0.24</v>
      </c>
      <c r="P190">
        <v>0.21210000000000001</v>
      </c>
      <c r="Q190">
        <v>1</v>
      </c>
      <c r="R190">
        <v>0.28360000000000002</v>
      </c>
      <c r="S190">
        <v>14</v>
      </c>
      <c r="T190">
        <v>64</v>
      </c>
      <c r="U190">
        <v>78</v>
      </c>
    </row>
    <row r="191" spans="1:21" x14ac:dyDescent="0.3">
      <c r="A191">
        <v>800</v>
      </c>
      <c r="B191" s="1">
        <v>40579</v>
      </c>
      <c r="C191">
        <f>YEAR(dataset_3[[#This Row],[Date Day]])</f>
        <v>2011</v>
      </c>
      <c r="D191" t="str">
        <f>TEXT(dataset_3[[#This Row],[Date Day]],"MMM")</f>
        <v>Feb</v>
      </c>
      <c r="E191" t="str">
        <f t="shared" si="5"/>
        <v>Q1</v>
      </c>
      <c r="F191">
        <v>1</v>
      </c>
      <c r="G191">
        <v>0</v>
      </c>
      <c r="H191">
        <v>2</v>
      </c>
      <c r="I191">
        <v>18</v>
      </c>
      <c r="J191" t="b">
        <v>0</v>
      </c>
      <c r="K191">
        <v>6</v>
      </c>
      <c r="L191" t="str">
        <f t="shared" si="4"/>
        <v>Weekend</v>
      </c>
      <c r="M191" t="str" cm="1">
        <f t="array" ref="M191">_xlfn.IFS(I191&lt;6,"Night", I191&lt;12,"Morning", I191&lt;18,"Afternoon", TRUE,"Evening")</f>
        <v>Evening</v>
      </c>
      <c r="N191">
        <v>2</v>
      </c>
      <c r="O191">
        <v>0.28000000000000003</v>
      </c>
      <c r="P191">
        <v>0.2424</v>
      </c>
      <c r="Q191">
        <v>0.93</v>
      </c>
      <c r="R191">
        <v>0.44779999999999998</v>
      </c>
      <c r="S191">
        <v>2</v>
      </c>
      <c r="T191">
        <v>81</v>
      </c>
      <c r="U191">
        <v>83</v>
      </c>
    </row>
    <row r="192" spans="1:21" x14ac:dyDescent="0.3">
      <c r="A192">
        <v>801</v>
      </c>
      <c r="B192" s="1">
        <v>40579</v>
      </c>
      <c r="C192">
        <f>YEAR(dataset_3[[#This Row],[Date Day]])</f>
        <v>2011</v>
      </c>
      <c r="D192" t="str">
        <f>TEXT(dataset_3[[#This Row],[Date Day]],"MMM")</f>
        <v>Feb</v>
      </c>
      <c r="E192" t="str">
        <f t="shared" si="5"/>
        <v>Q1</v>
      </c>
      <c r="F192">
        <v>1</v>
      </c>
      <c r="G192">
        <v>0</v>
      </c>
      <c r="H192">
        <v>2</v>
      </c>
      <c r="I192">
        <v>19</v>
      </c>
      <c r="J192" t="b">
        <v>0</v>
      </c>
      <c r="K192">
        <v>6</v>
      </c>
      <c r="L192" t="str">
        <f t="shared" si="4"/>
        <v>Weekend</v>
      </c>
      <c r="M192" t="str" cm="1">
        <f t="array" ref="M192">_xlfn.IFS(I192&lt;6,"Night", I192&lt;12,"Morning", I192&lt;18,"Afternoon", TRUE,"Evening")</f>
        <v>Evening</v>
      </c>
      <c r="N192">
        <v>2</v>
      </c>
      <c r="O192">
        <v>0.28000000000000003</v>
      </c>
      <c r="P192">
        <v>0.2424</v>
      </c>
      <c r="Q192">
        <v>0.93</v>
      </c>
      <c r="R192">
        <v>0.44779999999999998</v>
      </c>
      <c r="S192">
        <v>6</v>
      </c>
      <c r="T192">
        <v>78</v>
      </c>
      <c r="U192">
        <v>84</v>
      </c>
    </row>
    <row r="193" spans="1:21" x14ac:dyDescent="0.3">
      <c r="A193">
        <v>802</v>
      </c>
      <c r="B193" s="1">
        <v>40579</v>
      </c>
      <c r="C193">
        <f>YEAR(dataset_3[[#This Row],[Date Day]])</f>
        <v>2011</v>
      </c>
      <c r="D193" t="str">
        <f>TEXT(dataset_3[[#This Row],[Date Day]],"MMM")</f>
        <v>Feb</v>
      </c>
      <c r="E193" t="str">
        <f t="shared" si="5"/>
        <v>Q1</v>
      </c>
      <c r="F193">
        <v>1</v>
      </c>
      <c r="G193">
        <v>0</v>
      </c>
      <c r="H193">
        <v>2</v>
      </c>
      <c r="I193">
        <v>20</v>
      </c>
      <c r="J193" t="b">
        <v>0</v>
      </c>
      <c r="K193">
        <v>6</v>
      </c>
      <c r="L193" t="str">
        <f t="shared" si="4"/>
        <v>Weekend</v>
      </c>
      <c r="M193" t="str" cm="1">
        <f t="array" ref="M193">_xlfn.IFS(I193&lt;6,"Night", I193&lt;12,"Morning", I193&lt;18,"Afternoon", TRUE,"Evening")</f>
        <v>Evening</v>
      </c>
      <c r="N193">
        <v>1</v>
      </c>
      <c r="O193">
        <v>0.3</v>
      </c>
      <c r="P193">
        <v>0.28789999999999999</v>
      </c>
      <c r="Q193">
        <v>0.87</v>
      </c>
      <c r="R193">
        <v>0.25369999999999998</v>
      </c>
      <c r="S193">
        <v>5</v>
      </c>
      <c r="T193">
        <v>64</v>
      </c>
      <c r="U193">
        <v>69</v>
      </c>
    </row>
    <row r="194" spans="1:21" x14ac:dyDescent="0.3">
      <c r="A194">
        <v>803</v>
      </c>
      <c r="B194" s="1">
        <v>40579</v>
      </c>
      <c r="C194">
        <f>YEAR(dataset_3[[#This Row],[Date Day]])</f>
        <v>2011</v>
      </c>
      <c r="D194" t="str">
        <f>TEXT(dataset_3[[#This Row],[Date Day]],"MMM")</f>
        <v>Feb</v>
      </c>
      <c r="E194" t="str">
        <f t="shared" si="5"/>
        <v>Q1</v>
      </c>
      <c r="F194">
        <v>1</v>
      </c>
      <c r="G194">
        <v>0</v>
      </c>
      <c r="H194">
        <v>2</v>
      </c>
      <c r="I194">
        <v>21</v>
      </c>
      <c r="J194" t="b">
        <v>0</v>
      </c>
      <c r="K194">
        <v>6</v>
      </c>
      <c r="L194" t="str">
        <f t="shared" ref="L194:L257" si="6">IF(OR(K194=0,K194=6),"Weekend","Weekday")</f>
        <v>Weekend</v>
      </c>
      <c r="M194" t="str" cm="1">
        <f t="array" ref="M194">_xlfn.IFS(I194&lt;6,"Night", I194&lt;12,"Morning", I194&lt;18,"Afternoon", TRUE,"Evening")</f>
        <v>Evening</v>
      </c>
      <c r="N194">
        <v>1</v>
      </c>
      <c r="O194">
        <v>0.26</v>
      </c>
      <c r="P194">
        <v>0.2576</v>
      </c>
      <c r="Q194">
        <v>1</v>
      </c>
      <c r="R194">
        <v>0.19400000000000001</v>
      </c>
      <c r="S194">
        <v>3</v>
      </c>
      <c r="T194">
        <v>53</v>
      </c>
      <c r="U194">
        <v>56</v>
      </c>
    </row>
    <row r="195" spans="1:21" x14ac:dyDescent="0.3">
      <c r="A195">
        <v>804</v>
      </c>
      <c r="B195" s="1">
        <v>40579</v>
      </c>
      <c r="C195">
        <f>YEAR(dataset_3[[#This Row],[Date Day]])</f>
        <v>2011</v>
      </c>
      <c r="D195" t="str">
        <f>TEXT(dataset_3[[#This Row],[Date Day]],"MMM")</f>
        <v>Feb</v>
      </c>
      <c r="E195" t="str">
        <f t="shared" ref="E195:E258" si="7">"Q" &amp; INT((MONTH(B195)-1)/3)+1</f>
        <v>Q1</v>
      </c>
      <c r="F195">
        <v>1</v>
      </c>
      <c r="G195">
        <v>0</v>
      </c>
      <c r="H195">
        <v>2</v>
      </c>
      <c r="I195">
        <v>22</v>
      </c>
      <c r="J195" t="b">
        <v>0</v>
      </c>
      <c r="K195">
        <v>6</v>
      </c>
      <c r="L195" t="str">
        <f t="shared" si="6"/>
        <v>Weekend</v>
      </c>
      <c r="M195" t="str" cm="1">
        <f t="array" ref="M195">_xlfn.IFS(I195&lt;6,"Night", I195&lt;12,"Morning", I195&lt;18,"Afternoon", TRUE,"Evening")</f>
        <v>Evening</v>
      </c>
      <c r="N195">
        <v>1</v>
      </c>
      <c r="O195">
        <v>0.26</v>
      </c>
      <c r="P195">
        <v>0.2727</v>
      </c>
      <c r="Q195">
        <v>0.93</v>
      </c>
      <c r="R195">
        <v>0.1343</v>
      </c>
      <c r="S195">
        <v>2</v>
      </c>
      <c r="T195">
        <v>43</v>
      </c>
      <c r="U195">
        <v>45</v>
      </c>
    </row>
    <row r="196" spans="1:21" x14ac:dyDescent="0.3">
      <c r="A196">
        <v>805</v>
      </c>
      <c r="B196" s="1">
        <v>40579</v>
      </c>
      <c r="C196">
        <f>YEAR(dataset_3[[#This Row],[Date Day]])</f>
        <v>2011</v>
      </c>
      <c r="D196" t="str">
        <f>TEXT(dataset_3[[#This Row],[Date Day]],"MMM")</f>
        <v>Feb</v>
      </c>
      <c r="E196" t="str">
        <f t="shared" si="7"/>
        <v>Q1</v>
      </c>
      <c r="F196">
        <v>1</v>
      </c>
      <c r="G196">
        <v>0</v>
      </c>
      <c r="H196">
        <v>2</v>
      </c>
      <c r="I196">
        <v>23</v>
      </c>
      <c r="J196" t="b">
        <v>0</v>
      </c>
      <c r="K196">
        <v>6</v>
      </c>
      <c r="L196" t="str">
        <f t="shared" si="6"/>
        <v>Weekend</v>
      </c>
      <c r="M196" t="str" cm="1">
        <f t="array" ref="M196">_xlfn.IFS(I196&lt;6,"Night", I196&lt;12,"Morning", I196&lt;18,"Afternoon", TRUE,"Evening")</f>
        <v>Evening</v>
      </c>
      <c r="N196">
        <v>1</v>
      </c>
      <c r="O196">
        <v>0.26</v>
      </c>
      <c r="P196">
        <v>0.2576</v>
      </c>
      <c r="Q196">
        <v>0.93</v>
      </c>
      <c r="R196">
        <v>0.22389999999999999</v>
      </c>
      <c r="S196">
        <v>7</v>
      </c>
      <c r="T196">
        <v>52</v>
      </c>
      <c r="U196">
        <v>59</v>
      </c>
    </row>
    <row r="197" spans="1:21" x14ac:dyDescent="0.3">
      <c r="A197">
        <v>806</v>
      </c>
      <c r="B197" s="1">
        <v>40580</v>
      </c>
      <c r="C197">
        <f>YEAR(dataset_3[[#This Row],[Date Day]])</f>
        <v>2011</v>
      </c>
      <c r="D197" t="str">
        <f>TEXT(dataset_3[[#This Row],[Date Day]],"MMM")</f>
        <v>Feb</v>
      </c>
      <c r="E197" t="str">
        <f t="shared" si="7"/>
        <v>Q1</v>
      </c>
      <c r="F197">
        <v>1</v>
      </c>
      <c r="G197">
        <v>0</v>
      </c>
      <c r="H197">
        <v>2</v>
      </c>
      <c r="I197">
        <v>0</v>
      </c>
      <c r="J197" t="b">
        <v>0</v>
      </c>
      <c r="K197">
        <v>0</v>
      </c>
      <c r="L197" t="str">
        <f t="shared" si="6"/>
        <v>Weekend</v>
      </c>
      <c r="M197" t="str" cm="1">
        <f t="array" ref="M197">_xlfn.IFS(I197&lt;6,"Night", I197&lt;12,"Morning", I197&lt;18,"Afternoon", TRUE,"Evening")</f>
        <v>Night</v>
      </c>
      <c r="N197">
        <v>1</v>
      </c>
      <c r="O197">
        <v>0.26</v>
      </c>
      <c r="P197">
        <v>0.2576</v>
      </c>
      <c r="Q197">
        <v>0.7</v>
      </c>
      <c r="R197">
        <v>0.19400000000000001</v>
      </c>
      <c r="S197">
        <v>2</v>
      </c>
      <c r="T197">
        <v>37</v>
      </c>
      <c r="U197">
        <v>39</v>
      </c>
    </row>
    <row r="198" spans="1:21" x14ac:dyDescent="0.3">
      <c r="A198">
        <v>807</v>
      </c>
      <c r="B198" s="1">
        <v>40580</v>
      </c>
      <c r="C198">
        <f>YEAR(dataset_3[[#This Row],[Date Day]])</f>
        <v>2011</v>
      </c>
      <c r="D198" t="str">
        <f>TEXT(dataset_3[[#This Row],[Date Day]],"MMM")</f>
        <v>Feb</v>
      </c>
      <c r="E198" t="str">
        <f t="shared" si="7"/>
        <v>Q1</v>
      </c>
      <c r="F198">
        <v>1</v>
      </c>
      <c r="G198">
        <v>0</v>
      </c>
      <c r="H198">
        <v>2</v>
      </c>
      <c r="I198">
        <v>1</v>
      </c>
      <c r="J198" t="b">
        <v>0</v>
      </c>
      <c r="K198">
        <v>0</v>
      </c>
      <c r="L198" t="str">
        <f t="shared" si="6"/>
        <v>Weekend</v>
      </c>
      <c r="M198" t="str" cm="1">
        <f t="array" ref="M198">_xlfn.IFS(I198&lt;6,"Night", I198&lt;12,"Morning", I198&lt;18,"Afternoon", TRUE,"Evening")</f>
        <v>Night</v>
      </c>
      <c r="N198">
        <v>1</v>
      </c>
      <c r="O198">
        <v>0.26</v>
      </c>
      <c r="P198">
        <v>0.2273</v>
      </c>
      <c r="Q198">
        <v>0.65</v>
      </c>
      <c r="R198">
        <v>0.41789999999999999</v>
      </c>
      <c r="S198">
        <v>4</v>
      </c>
      <c r="T198">
        <v>40</v>
      </c>
      <c r="U198">
        <v>44</v>
      </c>
    </row>
    <row r="199" spans="1:21" x14ac:dyDescent="0.3">
      <c r="A199">
        <v>808</v>
      </c>
      <c r="B199" s="1">
        <v>40580</v>
      </c>
      <c r="C199">
        <f>YEAR(dataset_3[[#This Row],[Date Day]])</f>
        <v>2011</v>
      </c>
      <c r="D199" t="str">
        <f>TEXT(dataset_3[[#This Row],[Date Day]],"MMM")</f>
        <v>Feb</v>
      </c>
      <c r="E199" t="str">
        <f t="shared" si="7"/>
        <v>Q1</v>
      </c>
      <c r="F199">
        <v>1</v>
      </c>
      <c r="G199">
        <v>0</v>
      </c>
      <c r="H199">
        <v>2</v>
      </c>
      <c r="I199">
        <v>2</v>
      </c>
      <c r="J199" t="b">
        <v>0</v>
      </c>
      <c r="K199">
        <v>0</v>
      </c>
      <c r="L199" t="str">
        <f t="shared" si="6"/>
        <v>Weekend</v>
      </c>
      <c r="M199" t="str" cm="1">
        <f t="array" ref="M199">_xlfn.IFS(I199&lt;6,"Night", I199&lt;12,"Morning", I199&lt;18,"Afternoon", TRUE,"Evening")</f>
        <v>Night</v>
      </c>
      <c r="N199">
        <v>1</v>
      </c>
      <c r="O199">
        <v>0.26</v>
      </c>
      <c r="P199">
        <v>0.2273</v>
      </c>
      <c r="Q199">
        <v>0.6</v>
      </c>
      <c r="R199">
        <v>0.32840000000000003</v>
      </c>
      <c r="S199">
        <v>0</v>
      </c>
      <c r="T199">
        <v>20</v>
      </c>
      <c r="U199">
        <v>20</v>
      </c>
    </row>
    <row r="200" spans="1:21" x14ac:dyDescent="0.3">
      <c r="A200">
        <v>809</v>
      </c>
      <c r="B200" s="1">
        <v>40580</v>
      </c>
      <c r="C200">
        <f>YEAR(dataset_3[[#This Row],[Date Day]])</f>
        <v>2011</v>
      </c>
      <c r="D200" t="str">
        <f>TEXT(dataset_3[[#This Row],[Date Day]],"MMM")</f>
        <v>Feb</v>
      </c>
      <c r="E200" t="str">
        <f t="shared" si="7"/>
        <v>Q1</v>
      </c>
      <c r="F200">
        <v>1</v>
      </c>
      <c r="G200">
        <v>0</v>
      </c>
      <c r="H200">
        <v>2</v>
      </c>
      <c r="I200">
        <v>3</v>
      </c>
      <c r="J200" t="b">
        <v>0</v>
      </c>
      <c r="K200">
        <v>0</v>
      </c>
      <c r="L200" t="str">
        <f t="shared" si="6"/>
        <v>Weekend</v>
      </c>
      <c r="M200" t="str" cm="1">
        <f t="array" ref="M200">_xlfn.IFS(I200&lt;6,"Night", I200&lt;12,"Morning", I200&lt;18,"Afternoon", TRUE,"Evening")</f>
        <v>Night</v>
      </c>
      <c r="N200">
        <v>1</v>
      </c>
      <c r="O200">
        <v>0.26</v>
      </c>
      <c r="P200">
        <v>0.28789999999999999</v>
      </c>
      <c r="Q200">
        <v>0.6</v>
      </c>
      <c r="R200">
        <v>8.9599999999999999E-2</v>
      </c>
      <c r="S200">
        <v>3</v>
      </c>
      <c r="T200">
        <v>10</v>
      </c>
      <c r="U200">
        <v>13</v>
      </c>
    </row>
    <row r="201" spans="1:21" x14ac:dyDescent="0.3">
      <c r="A201">
        <v>810</v>
      </c>
      <c r="B201" s="1">
        <v>40580</v>
      </c>
      <c r="C201">
        <f>YEAR(dataset_3[[#This Row],[Date Day]])</f>
        <v>2011</v>
      </c>
      <c r="D201" t="str">
        <f>TEXT(dataset_3[[#This Row],[Date Day]],"MMM")</f>
        <v>Feb</v>
      </c>
      <c r="E201" t="str">
        <f t="shared" si="7"/>
        <v>Q1</v>
      </c>
      <c r="F201">
        <v>1</v>
      </c>
      <c r="G201">
        <v>0</v>
      </c>
      <c r="H201">
        <v>2</v>
      </c>
      <c r="I201">
        <v>4</v>
      </c>
      <c r="J201" t="b">
        <v>0</v>
      </c>
      <c r="K201">
        <v>0</v>
      </c>
      <c r="L201" t="str">
        <f t="shared" si="6"/>
        <v>Weekend</v>
      </c>
      <c r="M201" t="str" cm="1">
        <f t="array" ref="M201">_xlfn.IFS(I201&lt;6,"Night", I201&lt;12,"Morning", I201&lt;18,"Afternoon", TRUE,"Evening")</f>
        <v>Night</v>
      </c>
      <c r="N201">
        <v>1</v>
      </c>
      <c r="O201">
        <v>0.26</v>
      </c>
      <c r="P201">
        <v>0.2273</v>
      </c>
      <c r="Q201">
        <v>0.6</v>
      </c>
      <c r="R201">
        <v>0.35820000000000002</v>
      </c>
      <c r="S201">
        <v>0</v>
      </c>
      <c r="T201">
        <v>2</v>
      </c>
      <c r="U201">
        <v>2</v>
      </c>
    </row>
    <row r="202" spans="1:21" x14ac:dyDescent="0.3">
      <c r="A202">
        <v>811</v>
      </c>
      <c r="B202" s="1">
        <v>40580</v>
      </c>
      <c r="C202">
        <f>YEAR(dataset_3[[#This Row],[Date Day]])</f>
        <v>2011</v>
      </c>
      <c r="D202" t="str">
        <f>TEXT(dataset_3[[#This Row],[Date Day]],"MMM")</f>
        <v>Feb</v>
      </c>
      <c r="E202" t="str">
        <f t="shared" si="7"/>
        <v>Q1</v>
      </c>
      <c r="F202">
        <v>1</v>
      </c>
      <c r="G202">
        <v>0</v>
      </c>
      <c r="H202">
        <v>2</v>
      </c>
      <c r="I202">
        <v>5</v>
      </c>
      <c r="J202" t="b">
        <v>0</v>
      </c>
      <c r="K202">
        <v>0</v>
      </c>
      <c r="L202" t="str">
        <f t="shared" si="6"/>
        <v>Weekend</v>
      </c>
      <c r="M202" t="str" cm="1">
        <f t="array" ref="M202">_xlfn.IFS(I202&lt;6,"Night", I202&lt;12,"Morning", I202&lt;18,"Afternoon", TRUE,"Evening")</f>
        <v>Night</v>
      </c>
      <c r="N202">
        <v>1</v>
      </c>
      <c r="O202">
        <v>0.26</v>
      </c>
      <c r="P202">
        <v>0.2576</v>
      </c>
      <c r="Q202">
        <v>0.6</v>
      </c>
      <c r="R202">
        <v>0.22389999999999999</v>
      </c>
      <c r="S202">
        <v>0</v>
      </c>
      <c r="T202">
        <v>1</v>
      </c>
      <c r="U202">
        <v>1</v>
      </c>
    </row>
    <row r="203" spans="1:21" x14ac:dyDescent="0.3">
      <c r="A203">
        <v>812</v>
      </c>
      <c r="B203" s="1">
        <v>40580</v>
      </c>
      <c r="C203">
        <f>YEAR(dataset_3[[#This Row],[Date Day]])</f>
        <v>2011</v>
      </c>
      <c r="D203" t="str">
        <f>TEXT(dataset_3[[#This Row],[Date Day]],"MMM")</f>
        <v>Feb</v>
      </c>
      <c r="E203" t="str">
        <f t="shared" si="7"/>
        <v>Q1</v>
      </c>
      <c r="F203">
        <v>1</v>
      </c>
      <c r="G203">
        <v>0</v>
      </c>
      <c r="H203">
        <v>2</v>
      </c>
      <c r="I203">
        <v>6</v>
      </c>
      <c r="J203" t="b">
        <v>0</v>
      </c>
      <c r="K203">
        <v>0</v>
      </c>
      <c r="L203" t="str">
        <f t="shared" si="6"/>
        <v>Weekend</v>
      </c>
      <c r="M203" t="str" cm="1">
        <f t="array" ref="M203">_xlfn.IFS(I203&lt;6,"Night", I203&lt;12,"Morning", I203&lt;18,"Afternoon", TRUE,"Evening")</f>
        <v>Morning</v>
      </c>
      <c r="N203">
        <v>1</v>
      </c>
      <c r="O203">
        <v>0.26</v>
      </c>
      <c r="P203">
        <v>0.2576</v>
      </c>
      <c r="Q203">
        <v>0.6</v>
      </c>
      <c r="R203">
        <v>0.22389999999999999</v>
      </c>
      <c r="S203">
        <v>0</v>
      </c>
      <c r="T203">
        <v>1</v>
      </c>
      <c r="U203">
        <v>1</v>
      </c>
    </row>
    <row r="204" spans="1:21" x14ac:dyDescent="0.3">
      <c r="A204">
        <v>813</v>
      </c>
      <c r="B204" s="1">
        <v>40580</v>
      </c>
      <c r="C204">
        <f>YEAR(dataset_3[[#This Row],[Date Day]])</f>
        <v>2011</v>
      </c>
      <c r="D204" t="str">
        <f>TEXT(dataset_3[[#This Row],[Date Day]],"MMM")</f>
        <v>Feb</v>
      </c>
      <c r="E204" t="str">
        <f t="shared" si="7"/>
        <v>Q1</v>
      </c>
      <c r="F204">
        <v>1</v>
      </c>
      <c r="G204">
        <v>0</v>
      </c>
      <c r="H204">
        <v>2</v>
      </c>
      <c r="I204">
        <v>7</v>
      </c>
      <c r="J204" t="b">
        <v>0</v>
      </c>
      <c r="K204">
        <v>0</v>
      </c>
      <c r="L204" t="str">
        <f t="shared" si="6"/>
        <v>Weekend</v>
      </c>
      <c r="M204" t="str" cm="1">
        <f t="array" ref="M204">_xlfn.IFS(I204&lt;6,"Night", I204&lt;12,"Morning", I204&lt;18,"Afternoon", TRUE,"Evening")</f>
        <v>Morning</v>
      </c>
      <c r="N204">
        <v>1</v>
      </c>
      <c r="O204">
        <v>0.24</v>
      </c>
      <c r="P204">
        <v>0.2424</v>
      </c>
      <c r="Q204">
        <v>0.65</v>
      </c>
      <c r="R204">
        <v>0.16420000000000001</v>
      </c>
      <c r="S204">
        <v>0</v>
      </c>
      <c r="T204">
        <v>8</v>
      </c>
      <c r="U204">
        <v>8</v>
      </c>
    </row>
    <row r="205" spans="1:21" x14ac:dyDescent="0.3">
      <c r="A205">
        <v>814</v>
      </c>
      <c r="B205" s="1">
        <v>40580</v>
      </c>
      <c r="C205">
        <f>YEAR(dataset_3[[#This Row],[Date Day]])</f>
        <v>2011</v>
      </c>
      <c r="D205" t="str">
        <f>TEXT(dataset_3[[#This Row],[Date Day]],"MMM")</f>
        <v>Feb</v>
      </c>
      <c r="E205" t="str">
        <f t="shared" si="7"/>
        <v>Q1</v>
      </c>
      <c r="F205">
        <v>1</v>
      </c>
      <c r="G205">
        <v>0</v>
      </c>
      <c r="H205">
        <v>2</v>
      </c>
      <c r="I205">
        <v>8</v>
      </c>
      <c r="J205" t="b">
        <v>0</v>
      </c>
      <c r="K205">
        <v>0</v>
      </c>
      <c r="L205" t="str">
        <f t="shared" si="6"/>
        <v>Weekend</v>
      </c>
      <c r="M205" t="str" cm="1">
        <f t="array" ref="M205">_xlfn.IFS(I205&lt;6,"Night", I205&lt;12,"Morning", I205&lt;18,"Afternoon", TRUE,"Evening")</f>
        <v>Morning</v>
      </c>
      <c r="N205">
        <v>1</v>
      </c>
      <c r="O205">
        <v>0.24</v>
      </c>
      <c r="P205">
        <v>0.2576</v>
      </c>
      <c r="Q205">
        <v>0.65</v>
      </c>
      <c r="R205">
        <v>0.1045</v>
      </c>
      <c r="S205">
        <v>2</v>
      </c>
      <c r="T205">
        <v>21</v>
      </c>
      <c r="U205">
        <v>23</v>
      </c>
    </row>
    <row r="206" spans="1:21" x14ac:dyDescent="0.3">
      <c r="A206">
        <v>815</v>
      </c>
      <c r="B206" s="1">
        <v>40580</v>
      </c>
      <c r="C206">
        <f>YEAR(dataset_3[[#This Row],[Date Day]])</f>
        <v>2011</v>
      </c>
      <c r="D206" t="str">
        <f>TEXT(dataset_3[[#This Row],[Date Day]],"MMM")</f>
        <v>Feb</v>
      </c>
      <c r="E206" t="str">
        <f t="shared" si="7"/>
        <v>Q1</v>
      </c>
      <c r="F206">
        <v>1</v>
      </c>
      <c r="G206">
        <v>0</v>
      </c>
      <c r="H206">
        <v>2</v>
      </c>
      <c r="I206">
        <v>9</v>
      </c>
      <c r="J206" t="b">
        <v>0</v>
      </c>
      <c r="K206">
        <v>0</v>
      </c>
      <c r="L206" t="str">
        <f t="shared" si="6"/>
        <v>Weekend</v>
      </c>
      <c r="M206" t="str" cm="1">
        <f t="array" ref="M206">_xlfn.IFS(I206&lt;6,"Night", I206&lt;12,"Morning", I206&lt;18,"Afternoon", TRUE,"Evening")</f>
        <v>Morning</v>
      </c>
      <c r="N206">
        <v>1</v>
      </c>
      <c r="O206">
        <v>0.28000000000000003</v>
      </c>
      <c r="P206">
        <v>0.28789999999999999</v>
      </c>
      <c r="Q206">
        <v>0.56000000000000005</v>
      </c>
      <c r="R206">
        <v>0.1045</v>
      </c>
      <c r="S206">
        <v>7</v>
      </c>
      <c r="T206">
        <v>38</v>
      </c>
      <c r="U206">
        <v>45</v>
      </c>
    </row>
    <row r="207" spans="1:21" x14ac:dyDescent="0.3">
      <c r="A207">
        <v>816</v>
      </c>
      <c r="B207" s="1">
        <v>40580</v>
      </c>
      <c r="C207">
        <f>YEAR(dataset_3[[#This Row],[Date Day]])</f>
        <v>2011</v>
      </c>
      <c r="D207" t="str">
        <f>TEXT(dataset_3[[#This Row],[Date Day]],"MMM")</f>
        <v>Feb</v>
      </c>
      <c r="E207" t="str">
        <f t="shared" si="7"/>
        <v>Q1</v>
      </c>
      <c r="F207">
        <v>1</v>
      </c>
      <c r="G207">
        <v>0</v>
      </c>
      <c r="H207">
        <v>2</v>
      </c>
      <c r="I207">
        <v>10</v>
      </c>
      <c r="J207" t="b">
        <v>0</v>
      </c>
      <c r="K207">
        <v>0</v>
      </c>
      <c r="L207" t="str">
        <f t="shared" si="6"/>
        <v>Weekend</v>
      </c>
      <c r="M207" t="str" cm="1">
        <f t="array" ref="M207">_xlfn.IFS(I207&lt;6,"Night", I207&lt;12,"Morning", I207&lt;18,"Afternoon", TRUE,"Evening")</f>
        <v>Morning</v>
      </c>
      <c r="N207">
        <v>1</v>
      </c>
      <c r="O207">
        <v>0.3</v>
      </c>
      <c r="P207">
        <v>0.28789999999999999</v>
      </c>
      <c r="Q207">
        <v>0.52</v>
      </c>
      <c r="R207">
        <v>0.25369999999999998</v>
      </c>
      <c r="S207">
        <v>15</v>
      </c>
      <c r="T207">
        <v>74</v>
      </c>
      <c r="U207">
        <v>89</v>
      </c>
    </row>
    <row r="208" spans="1:21" x14ac:dyDescent="0.3">
      <c r="A208">
        <v>817</v>
      </c>
      <c r="B208" s="1">
        <v>40580</v>
      </c>
      <c r="C208">
        <f>YEAR(dataset_3[[#This Row],[Date Day]])</f>
        <v>2011</v>
      </c>
      <c r="D208" t="str">
        <f>TEXT(dataset_3[[#This Row],[Date Day]],"MMM")</f>
        <v>Feb</v>
      </c>
      <c r="E208" t="str">
        <f t="shared" si="7"/>
        <v>Q1</v>
      </c>
      <c r="F208">
        <v>1</v>
      </c>
      <c r="G208">
        <v>0</v>
      </c>
      <c r="H208">
        <v>2</v>
      </c>
      <c r="I208">
        <v>11</v>
      </c>
      <c r="J208" t="b">
        <v>0</v>
      </c>
      <c r="K208">
        <v>0</v>
      </c>
      <c r="L208" t="str">
        <f t="shared" si="6"/>
        <v>Weekend</v>
      </c>
      <c r="M208" t="str" cm="1">
        <f t="array" ref="M208">_xlfn.IFS(I208&lt;6,"Night", I208&lt;12,"Morning", I208&lt;18,"Afternoon", TRUE,"Evening")</f>
        <v>Morning</v>
      </c>
      <c r="N208">
        <v>1</v>
      </c>
      <c r="O208">
        <v>0.32</v>
      </c>
      <c r="P208">
        <v>0.30299999999999999</v>
      </c>
      <c r="Q208">
        <v>0.49</v>
      </c>
      <c r="R208">
        <v>0.25369999999999998</v>
      </c>
      <c r="S208">
        <v>28</v>
      </c>
      <c r="T208">
        <v>89</v>
      </c>
      <c r="U208">
        <v>117</v>
      </c>
    </row>
    <row r="209" spans="1:21" x14ac:dyDescent="0.3">
      <c r="A209">
        <v>818</v>
      </c>
      <c r="B209" s="1">
        <v>40580</v>
      </c>
      <c r="C209">
        <f>YEAR(dataset_3[[#This Row],[Date Day]])</f>
        <v>2011</v>
      </c>
      <c r="D209" t="str">
        <f>TEXT(dataset_3[[#This Row],[Date Day]],"MMM")</f>
        <v>Feb</v>
      </c>
      <c r="E209" t="str">
        <f t="shared" si="7"/>
        <v>Q1</v>
      </c>
      <c r="F209">
        <v>1</v>
      </c>
      <c r="G209">
        <v>0</v>
      </c>
      <c r="H209">
        <v>2</v>
      </c>
      <c r="I209">
        <v>12</v>
      </c>
      <c r="J209" t="b">
        <v>0</v>
      </c>
      <c r="K209">
        <v>0</v>
      </c>
      <c r="L209" t="str">
        <f t="shared" si="6"/>
        <v>Weekend</v>
      </c>
      <c r="M209" t="str" cm="1">
        <f t="array" ref="M209">_xlfn.IFS(I209&lt;6,"Night", I209&lt;12,"Morning", I209&lt;18,"Afternoon", TRUE,"Evening")</f>
        <v>Afternoon</v>
      </c>
      <c r="N209">
        <v>1</v>
      </c>
      <c r="O209">
        <v>0.34</v>
      </c>
      <c r="P209">
        <v>0.33329999999999999</v>
      </c>
      <c r="Q209">
        <v>0.46</v>
      </c>
      <c r="R209">
        <v>0</v>
      </c>
      <c r="S209">
        <v>48</v>
      </c>
      <c r="T209">
        <v>126</v>
      </c>
      <c r="U209">
        <v>174</v>
      </c>
    </row>
    <row r="210" spans="1:21" x14ac:dyDescent="0.3">
      <c r="A210">
        <v>819</v>
      </c>
      <c r="B210" s="1">
        <v>40580</v>
      </c>
      <c r="C210">
        <f>YEAR(dataset_3[[#This Row],[Date Day]])</f>
        <v>2011</v>
      </c>
      <c r="D210" t="str">
        <f>TEXT(dataset_3[[#This Row],[Date Day]],"MMM")</f>
        <v>Feb</v>
      </c>
      <c r="E210" t="str">
        <f t="shared" si="7"/>
        <v>Q1</v>
      </c>
      <c r="F210">
        <v>1</v>
      </c>
      <c r="G210">
        <v>0</v>
      </c>
      <c r="H210">
        <v>2</v>
      </c>
      <c r="I210">
        <v>13</v>
      </c>
      <c r="J210" t="b">
        <v>0</v>
      </c>
      <c r="K210">
        <v>0</v>
      </c>
      <c r="L210" t="str">
        <f t="shared" si="6"/>
        <v>Weekend</v>
      </c>
      <c r="M210" t="str" cm="1">
        <f t="array" ref="M210">_xlfn.IFS(I210&lt;6,"Night", I210&lt;12,"Morning", I210&lt;18,"Afternoon", TRUE,"Evening")</f>
        <v>Afternoon</v>
      </c>
      <c r="N210">
        <v>1</v>
      </c>
      <c r="O210">
        <v>0.34</v>
      </c>
      <c r="P210">
        <v>0.36359999999999998</v>
      </c>
      <c r="Q210">
        <v>0.46</v>
      </c>
      <c r="R210">
        <v>0</v>
      </c>
      <c r="S210">
        <v>47</v>
      </c>
      <c r="T210">
        <v>135</v>
      </c>
      <c r="U210">
        <v>182</v>
      </c>
    </row>
    <row r="211" spans="1:21" x14ac:dyDescent="0.3">
      <c r="A211">
        <v>820</v>
      </c>
      <c r="B211" s="1">
        <v>40580</v>
      </c>
      <c r="C211">
        <f>YEAR(dataset_3[[#This Row],[Date Day]])</f>
        <v>2011</v>
      </c>
      <c r="D211" t="str">
        <f>TEXT(dataset_3[[#This Row],[Date Day]],"MMM")</f>
        <v>Feb</v>
      </c>
      <c r="E211" t="str">
        <f t="shared" si="7"/>
        <v>Q1</v>
      </c>
      <c r="F211">
        <v>1</v>
      </c>
      <c r="G211">
        <v>0</v>
      </c>
      <c r="H211">
        <v>2</v>
      </c>
      <c r="I211">
        <v>14</v>
      </c>
      <c r="J211" t="b">
        <v>0</v>
      </c>
      <c r="K211">
        <v>0</v>
      </c>
      <c r="L211" t="str">
        <f t="shared" si="6"/>
        <v>Weekend</v>
      </c>
      <c r="M211" t="str" cm="1">
        <f t="array" ref="M211">_xlfn.IFS(I211&lt;6,"Night", I211&lt;12,"Morning", I211&lt;18,"Afternoon", TRUE,"Evening")</f>
        <v>Afternoon</v>
      </c>
      <c r="N211">
        <v>1</v>
      </c>
      <c r="O211">
        <v>0.34</v>
      </c>
      <c r="P211">
        <v>0.34849999999999998</v>
      </c>
      <c r="Q211">
        <v>0.46</v>
      </c>
      <c r="R211">
        <v>8.9599999999999999E-2</v>
      </c>
      <c r="S211">
        <v>47</v>
      </c>
      <c r="T211">
        <v>114</v>
      </c>
      <c r="U211">
        <v>161</v>
      </c>
    </row>
    <row r="212" spans="1:21" x14ac:dyDescent="0.3">
      <c r="A212">
        <v>821</v>
      </c>
      <c r="B212" s="1">
        <v>40580</v>
      </c>
      <c r="C212">
        <f>YEAR(dataset_3[[#This Row],[Date Day]])</f>
        <v>2011</v>
      </c>
      <c r="D212" t="str">
        <f>TEXT(dataset_3[[#This Row],[Date Day]],"MMM")</f>
        <v>Feb</v>
      </c>
      <c r="E212" t="str">
        <f t="shared" si="7"/>
        <v>Q1</v>
      </c>
      <c r="F212">
        <v>1</v>
      </c>
      <c r="G212">
        <v>0</v>
      </c>
      <c r="H212">
        <v>2</v>
      </c>
      <c r="I212">
        <v>15</v>
      </c>
      <c r="J212" t="b">
        <v>0</v>
      </c>
      <c r="K212">
        <v>0</v>
      </c>
      <c r="L212" t="str">
        <f t="shared" si="6"/>
        <v>Weekend</v>
      </c>
      <c r="M212" t="str" cm="1">
        <f t="array" ref="M212">_xlfn.IFS(I212&lt;6,"Night", I212&lt;12,"Morning", I212&lt;18,"Afternoon", TRUE,"Evening")</f>
        <v>Afternoon</v>
      </c>
      <c r="N212">
        <v>1</v>
      </c>
      <c r="O212">
        <v>0.34</v>
      </c>
      <c r="P212">
        <v>0.34849999999999998</v>
      </c>
      <c r="Q212">
        <v>0.46</v>
      </c>
      <c r="R212">
        <v>8.9599999999999999E-2</v>
      </c>
      <c r="S212">
        <v>52</v>
      </c>
      <c r="T212">
        <v>130</v>
      </c>
      <c r="U212">
        <v>182</v>
      </c>
    </row>
    <row r="213" spans="1:21" x14ac:dyDescent="0.3">
      <c r="A213">
        <v>822</v>
      </c>
      <c r="B213" s="1">
        <v>40580</v>
      </c>
      <c r="C213">
        <f>YEAR(dataset_3[[#This Row],[Date Day]])</f>
        <v>2011</v>
      </c>
      <c r="D213" t="str">
        <f>TEXT(dataset_3[[#This Row],[Date Day]],"MMM")</f>
        <v>Feb</v>
      </c>
      <c r="E213" t="str">
        <f t="shared" si="7"/>
        <v>Q1</v>
      </c>
      <c r="F213">
        <v>1</v>
      </c>
      <c r="G213">
        <v>0</v>
      </c>
      <c r="H213">
        <v>2</v>
      </c>
      <c r="I213">
        <v>16</v>
      </c>
      <c r="J213" t="b">
        <v>0</v>
      </c>
      <c r="K213">
        <v>0</v>
      </c>
      <c r="L213" t="str">
        <f t="shared" si="6"/>
        <v>Weekend</v>
      </c>
      <c r="M213" t="str" cm="1">
        <f t="array" ref="M213">_xlfn.IFS(I213&lt;6,"Night", I213&lt;12,"Morning", I213&lt;18,"Afternoon", TRUE,"Evening")</f>
        <v>Afternoon</v>
      </c>
      <c r="N213">
        <v>1</v>
      </c>
      <c r="O213">
        <v>0.34</v>
      </c>
      <c r="P213">
        <v>0.34849999999999998</v>
      </c>
      <c r="Q213">
        <v>0.49</v>
      </c>
      <c r="R213">
        <v>0.1045</v>
      </c>
      <c r="S213">
        <v>42</v>
      </c>
      <c r="T213">
        <v>115</v>
      </c>
      <c r="U213">
        <v>157</v>
      </c>
    </row>
    <row r="214" spans="1:21" x14ac:dyDescent="0.3">
      <c r="A214">
        <v>823</v>
      </c>
      <c r="B214" s="1">
        <v>40580</v>
      </c>
      <c r="C214">
        <f>YEAR(dataset_3[[#This Row],[Date Day]])</f>
        <v>2011</v>
      </c>
      <c r="D214" t="str">
        <f>TEXT(dataset_3[[#This Row],[Date Day]],"MMM")</f>
        <v>Feb</v>
      </c>
      <c r="E214" t="str">
        <f t="shared" si="7"/>
        <v>Q1</v>
      </c>
      <c r="F214">
        <v>1</v>
      </c>
      <c r="G214">
        <v>0</v>
      </c>
      <c r="H214">
        <v>2</v>
      </c>
      <c r="I214">
        <v>17</v>
      </c>
      <c r="J214" t="b">
        <v>0</v>
      </c>
      <c r="K214">
        <v>0</v>
      </c>
      <c r="L214" t="str">
        <f t="shared" si="6"/>
        <v>Weekend</v>
      </c>
      <c r="M214" t="str" cm="1">
        <f t="array" ref="M214">_xlfn.IFS(I214&lt;6,"Night", I214&lt;12,"Morning", I214&lt;18,"Afternoon", TRUE,"Evening")</f>
        <v>Afternoon</v>
      </c>
      <c r="N214">
        <v>1</v>
      </c>
      <c r="O214">
        <v>0.34</v>
      </c>
      <c r="P214">
        <v>0.36359999999999998</v>
      </c>
      <c r="Q214">
        <v>0.46</v>
      </c>
      <c r="R214">
        <v>0</v>
      </c>
      <c r="S214">
        <v>24</v>
      </c>
      <c r="T214">
        <v>97</v>
      </c>
      <c r="U214">
        <v>121</v>
      </c>
    </row>
    <row r="215" spans="1:21" x14ac:dyDescent="0.3">
      <c r="A215">
        <v>824</v>
      </c>
      <c r="B215" s="1">
        <v>40580</v>
      </c>
      <c r="C215">
        <f>YEAR(dataset_3[[#This Row],[Date Day]])</f>
        <v>2011</v>
      </c>
      <c r="D215" t="str">
        <f>TEXT(dataset_3[[#This Row],[Date Day]],"MMM")</f>
        <v>Feb</v>
      </c>
      <c r="E215" t="str">
        <f t="shared" si="7"/>
        <v>Q1</v>
      </c>
      <c r="F215">
        <v>1</v>
      </c>
      <c r="G215">
        <v>0</v>
      </c>
      <c r="H215">
        <v>2</v>
      </c>
      <c r="I215">
        <v>18</v>
      </c>
      <c r="J215" t="b">
        <v>0</v>
      </c>
      <c r="K215">
        <v>0</v>
      </c>
      <c r="L215" t="str">
        <f t="shared" si="6"/>
        <v>Weekend</v>
      </c>
      <c r="M215" t="str" cm="1">
        <f t="array" ref="M215">_xlfn.IFS(I215&lt;6,"Night", I215&lt;12,"Morning", I215&lt;18,"Afternoon", TRUE,"Evening")</f>
        <v>Evening</v>
      </c>
      <c r="N215">
        <v>1</v>
      </c>
      <c r="O215">
        <v>0.3</v>
      </c>
      <c r="P215">
        <v>0.30299999999999999</v>
      </c>
      <c r="Q215">
        <v>0.56000000000000005</v>
      </c>
      <c r="R215">
        <v>0.16420000000000001</v>
      </c>
      <c r="S215">
        <v>13</v>
      </c>
      <c r="T215">
        <v>65</v>
      </c>
      <c r="U215">
        <v>78</v>
      </c>
    </row>
    <row r="216" spans="1:21" x14ac:dyDescent="0.3">
      <c r="A216">
        <v>825</v>
      </c>
      <c r="B216" s="1">
        <v>40580</v>
      </c>
      <c r="C216">
        <f>YEAR(dataset_3[[#This Row],[Date Day]])</f>
        <v>2011</v>
      </c>
      <c r="D216" t="str">
        <f>TEXT(dataset_3[[#This Row],[Date Day]],"MMM")</f>
        <v>Feb</v>
      </c>
      <c r="E216" t="str">
        <f t="shared" si="7"/>
        <v>Q1</v>
      </c>
      <c r="F216">
        <v>1</v>
      </c>
      <c r="G216">
        <v>0</v>
      </c>
      <c r="H216">
        <v>2</v>
      </c>
      <c r="I216">
        <v>19</v>
      </c>
      <c r="J216" t="b">
        <v>0</v>
      </c>
      <c r="K216">
        <v>0</v>
      </c>
      <c r="L216" t="str">
        <f t="shared" si="6"/>
        <v>Weekend</v>
      </c>
      <c r="M216" t="str" cm="1">
        <f t="array" ref="M216">_xlfn.IFS(I216&lt;6,"Night", I216&lt;12,"Morning", I216&lt;18,"Afternoon", TRUE,"Evening")</f>
        <v>Evening</v>
      </c>
      <c r="N216">
        <v>1</v>
      </c>
      <c r="O216">
        <v>0.28000000000000003</v>
      </c>
      <c r="P216">
        <v>0.28789999999999999</v>
      </c>
      <c r="Q216">
        <v>0.61</v>
      </c>
      <c r="R216">
        <v>0.1343</v>
      </c>
      <c r="S216">
        <v>1</v>
      </c>
      <c r="T216">
        <v>20</v>
      </c>
      <c r="U216">
        <v>21</v>
      </c>
    </row>
    <row r="217" spans="1:21" x14ac:dyDescent="0.3">
      <c r="A217">
        <v>826</v>
      </c>
      <c r="B217" s="1">
        <v>40580</v>
      </c>
      <c r="C217">
        <f>YEAR(dataset_3[[#This Row],[Date Day]])</f>
        <v>2011</v>
      </c>
      <c r="D217" t="str">
        <f>TEXT(dataset_3[[#This Row],[Date Day]],"MMM")</f>
        <v>Feb</v>
      </c>
      <c r="E217" t="str">
        <f t="shared" si="7"/>
        <v>Q1</v>
      </c>
      <c r="F217">
        <v>1</v>
      </c>
      <c r="G217">
        <v>0</v>
      </c>
      <c r="H217">
        <v>2</v>
      </c>
      <c r="I217">
        <v>20</v>
      </c>
      <c r="J217" t="b">
        <v>0</v>
      </c>
      <c r="K217">
        <v>0</v>
      </c>
      <c r="L217" t="str">
        <f t="shared" si="6"/>
        <v>Weekend</v>
      </c>
      <c r="M217" t="str" cm="1">
        <f t="array" ref="M217">_xlfn.IFS(I217&lt;6,"Night", I217&lt;12,"Morning", I217&lt;18,"Afternoon", TRUE,"Evening")</f>
        <v>Evening</v>
      </c>
      <c r="N217">
        <v>1</v>
      </c>
      <c r="O217">
        <v>0.28000000000000003</v>
      </c>
      <c r="P217">
        <v>0.28789999999999999</v>
      </c>
      <c r="Q217">
        <v>0.61</v>
      </c>
      <c r="R217">
        <v>0.1045</v>
      </c>
      <c r="S217">
        <v>5</v>
      </c>
      <c r="T217">
        <v>21</v>
      </c>
      <c r="U217">
        <v>26</v>
      </c>
    </row>
    <row r="218" spans="1:21" x14ac:dyDescent="0.3">
      <c r="A218">
        <v>827</v>
      </c>
      <c r="B218" s="1">
        <v>40580</v>
      </c>
      <c r="C218">
        <f>YEAR(dataset_3[[#This Row],[Date Day]])</f>
        <v>2011</v>
      </c>
      <c r="D218" t="str">
        <f>TEXT(dataset_3[[#This Row],[Date Day]],"MMM")</f>
        <v>Feb</v>
      </c>
      <c r="E218" t="str">
        <f t="shared" si="7"/>
        <v>Q1</v>
      </c>
      <c r="F218">
        <v>1</v>
      </c>
      <c r="G218">
        <v>0</v>
      </c>
      <c r="H218">
        <v>2</v>
      </c>
      <c r="I218">
        <v>21</v>
      </c>
      <c r="J218" t="b">
        <v>0</v>
      </c>
      <c r="K218">
        <v>0</v>
      </c>
      <c r="L218" t="str">
        <f t="shared" si="6"/>
        <v>Weekend</v>
      </c>
      <c r="M218" t="str" cm="1">
        <f t="array" ref="M218">_xlfn.IFS(I218&lt;6,"Night", I218&lt;12,"Morning", I218&lt;18,"Afternoon", TRUE,"Evening")</f>
        <v>Evening</v>
      </c>
      <c r="N218">
        <v>1</v>
      </c>
      <c r="O218">
        <v>0.26</v>
      </c>
      <c r="P218">
        <v>0.30299999999999999</v>
      </c>
      <c r="Q218">
        <v>0.6</v>
      </c>
      <c r="R218">
        <v>0</v>
      </c>
      <c r="S218">
        <v>5</v>
      </c>
      <c r="T218">
        <v>22</v>
      </c>
      <c r="U218">
        <v>27</v>
      </c>
    </row>
    <row r="219" spans="1:21" x14ac:dyDescent="0.3">
      <c r="A219">
        <v>828</v>
      </c>
      <c r="B219" s="1">
        <v>40580</v>
      </c>
      <c r="C219">
        <f>YEAR(dataset_3[[#This Row],[Date Day]])</f>
        <v>2011</v>
      </c>
      <c r="D219" t="str">
        <f>TEXT(dataset_3[[#This Row],[Date Day]],"MMM")</f>
        <v>Feb</v>
      </c>
      <c r="E219" t="str">
        <f t="shared" si="7"/>
        <v>Q1</v>
      </c>
      <c r="F219">
        <v>1</v>
      </c>
      <c r="G219">
        <v>0</v>
      </c>
      <c r="H219">
        <v>2</v>
      </c>
      <c r="I219">
        <v>22</v>
      </c>
      <c r="J219" t="b">
        <v>0</v>
      </c>
      <c r="K219">
        <v>0</v>
      </c>
      <c r="L219" t="str">
        <f t="shared" si="6"/>
        <v>Weekend</v>
      </c>
      <c r="M219" t="str" cm="1">
        <f t="array" ref="M219">_xlfn.IFS(I219&lt;6,"Night", I219&lt;12,"Morning", I219&lt;18,"Afternoon", TRUE,"Evening")</f>
        <v>Evening</v>
      </c>
      <c r="N219">
        <v>1</v>
      </c>
      <c r="O219">
        <v>0.26</v>
      </c>
      <c r="P219">
        <v>0.30299999999999999</v>
      </c>
      <c r="Q219">
        <v>0.6</v>
      </c>
      <c r="R219">
        <v>0</v>
      </c>
      <c r="S219">
        <v>5</v>
      </c>
      <c r="T219">
        <v>57</v>
      </c>
      <c r="U219">
        <v>62</v>
      </c>
    </row>
    <row r="220" spans="1:21" x14ac:dyDescent="0.3">
      <c r="A220">
        <v>829</v>
      </c>
      <c r="B220" s="1">
        <v>40580</v>
      </c>
      <c r="C220">
        <f>YEAR(dataset_3[[#This Row],[Date Day]])</f>
        <v>2011</v>
      </c>
      <c r="D220" t="str">
        <f>TEXT(dataset_3[[#This Row],[Date Day]],"MMM")</f>
        <v>Feb</v>
      </c>
      <c r="E220" t="str">
        <f t="shared" si="7"/>
        <v>Q1</v>
      </c>
      <c r="F220">
        <v>1</v>
      </c>
      <c r="G220">
        <v>0</v>
      </c>
      <c r="H220">
        <v>2</v>
      </c>
      <c r="I220">
        <v>23</v>
      </c>
      <c r="J220" t="b">
        <v>0</v>
      </c>
      <c r="K220">
        <v>0</v>
      </c>
      <c r="L220" t="str">
        <f t="shared" si="6"/>
        <v>Weekend</v>
      </c>
      <c r="M220" t="str" cm="1">
        <f t="array" ref="M220">_xlfn.IFS(I220&lt;6,"Night", I220&lt;12,"Morning", I220&lt;18,"Afternoon", TRUE,"Evening")</f>
        <v>Evening</v>
      </c>
      <c r="N220">
        <v>1</v>
      </c>
      <c r="O220">
        <v>0.24</v>
      </c>
      <c r="P220">
        <v>0.28789999999999999</v>
      </c>
      <c r="Q220">
        <v>0.65</v>
      </c>
      <c r="R220">
        <v>0</v>
      </c>
      <c r="S220">
        <v>4</v>
      </c>
      <c r="T220">
        <v>26</v>
      </c>
      <c r="U220">
        <v>30</v>
      </c>
    </row>
    <row r="221" spans="1:21" x14ac:dyDescent="0.3">
      <c r="A221">
        <v>830</v>
      </c>
      <c r="B221" s="1">
        <v>40581</v>
      </c>
      <c r="C221">
        <f>YEAR(dataset_3[[#This Row],[Date Day]])</f>
        <v>2011</v>
      </c>
      <c r="D221" t="str">
        <f>TEXT(dataset_3[[#This Row],[Date Day]],"MMM")</f>
        <v>Feb</v>
      </c>
      <c r="E221" t="str">
        <f t="shared" si="7"/>
        <v>Q1</v>
      </c>
      <c r="F221">
        <v>1</v>
      </c>
      <c r="G221">
        <v>0</v>
      </c>
      <c r="H221">
        <v>2</v>
      </c>
      <c r="I221">
        <v>0</v>
      </c>
      <c r="J221" t="b">
        <v>0</v>
      </c>
      <c r="K221">
        <v>1</v>
      </c>
      <c r="L221" t="str">
        <f t="shared" si="6"/>
        <v>Weekday</v>
      </c>
      <c r="M221" t="str" cm="1">
        <f t="array" ref="M221">_xlfn.IFS(I221&lt;6,"Night", I221&lt;12,"Morning", I221&lt;18,"Afternoon", TRUE,"Evening")</f>
        <v>Night</v>
      </c>
      <c r="N221">
        <v>1</v>
      </c>
      <c r="O221">
        <v>0.24</v>
      </c>
      <c r="P221">
        <v>0.28789999999999999</v>
      </c>
      <c r="Q221">
        <v>0.65</v>
      </c>
      <c r="R221">
        <v>0</v>
      </c>
      <c r="S221">
        <v>1</v>
      </c>
      <c r="T221">
        <v>14</v>
      </c>
      <c r="U221">
        <v>15</v>
      </c>
    </row>
    <row r="222" spans="1:21" x14ac:dyDescent="0.3">
      <c r="A222">
        <v>831</v>
      </c>
      <c r="B222" s="1">
        <v>40581</v>
      </c>
      <c r="C222">
        <f>YEAR(dataset_3[[#This Row],[Date Day]])</f>
        <v>2011</v>
      </c>
      <c r="D222" t="str">
        <f>TEXT(dataset_3[[#This Row],[Date Day]],"MMM")</f>
        <v>Feb</v>
      </c>
      <c r="E222" t="str">
        <f t="shared" si="7"/>
        <v>Q1</v>
      </c>
      <c r="F222">
        <v>1</v>
      </c>
      <c r="G222">
        <v>0</v>
      </c>
      <c r="H222">
        <v>2</v>
      </c>
      <c r="I222">
        <v>1</v>
      </c>
      <c r="J222" t="b">
        <v>0</v>
      </c>
      <c r="K222">
        <v>1</v>
      </c>
      <c r="L222" t="str">
        <f t="shared" si="6"/>
        <v>Weekday</v>
      </c>
      <c r="M222" t="str" cm="1">
        <f t="array" ref="M222">_xlfn.IFS(I222&lt;6,"Night", I222&lt;12,"Morning", I222&lt;18,"Afternoon", TRUE,"Evening")</f>
        <v>Night</v>
      </c>
      <c r="N222">
        <v>1</v>
      </c>
      <c r="O222">
        <v>0.22</v>
      </c>
      <c r="P222">
        <v>0.2727</v>
      </c>
      <c r="Q222">
        <v>0.75</v>
      </c>
      <c r="R222">
        <v>0</v>
      </c>
      <c r="S222">
        <v>1</v>
      </c>
      <c r="T222">
        <v>4</v>
      </c>
      <c r="U222">
        <v>5</v>
      </c>
    </row>
    <row r="223" spans="1:21" x14ac:dyDescent="0.3">
      <c r="A223">
        <v>832</v>
      </c>
      <c r="B223" s="1">
        <v>40581</v>
      </c>
      <c r="C223">
        <f>YEAR(dataset_3[[#This Row],[Date Day]])</f>
        <v>2011</v>
      </c>
      <c r="D223" t="str">
        <f>TEXT(dataset_3[[#This Row],[Date Day]],"MMM")</f>
        <v>Feb</v>
      </c>
      <c r="E223" t="str">
        <f t="shared" si="7"/>
        <v>Q1</v>
      </c>
      <c r="F223">
        <v>1</v>
      </c>
      <c r="G223">
        <v>0</v>
      </c>
      <c r="H223">
        <v>2</v>
      </c>
      <c r="I223">
        <v>2</v>
      </c>
      <c r="J223" t="b">
        <v>0</v>
      </c>
      <c r="K223">
        <v>1</v>
      </c>
      <c r="L223" t="str">
        <f t="shared" si="6"/>
        <v>Weekday</v>
      </c>
      <c r="M223" t="str" cm="1">
        <f t="array" ref="M223">_xlfn.IFS(I223&lt;6,"Night", I223&lt;12,"Morning", I223&lt;18,"Afternoon", TRUE,"Evening")</f>
        <v>Night</v>
      </c>
      <c r="N223">
        <v>1</v>
      </c>
      <c r="O223">
        <v>0.2</v>
      </c>
      <c r="P223">
        <v>0.2576</v>
      </c>
      <c r="Q223">
        <v>0.8</v>
      </c>
      <c r="R223">
        <v>0</v>
      </c>
      <c r="S223">
        <v>0</v>
      </c>
      <c r="T223">
        <v>3</v>
      </c>
      <c r="U223">
        <v>3</v>
      </c>
    </row>
    <row r="224" spans="1:21" x14ac:dyDescent="0.3">
      <c r="A224">
        <v>833</v>
      </c>
      <c r="B224" s="1">
        <v>40581</v>
      </c>
      <c r="C224">
        <f>YEAR(dataset_3[[#This Row],[Date Day]])</f>
        <v>2011</v>
      </c>
      <c r="D224" t="str">
        <f>TEXT(dataset_3[[#This Row],[Date Day]],"MMM")</f>
        <v>Feb</v>
      </c>
      <c r="E224" t="str">
        <f t="shared" si="7"/>
        <v>Q1</v>
      </c>
      <c r="F224">
        <v>1</v>
      </c>
      <c r="G224">
        <v>0</v>
      </c>
      <c r="H224">
        <v>2</v>
      </c>
      <c r="I224">
        <v>3</v>
      </c>
      <c r="J224" t="b">
        <v>0</v>
      </c>
      <c r="K224">
        <v>1</v>
      </c>
      <c r="L224" t="str">
        <f t="shared" si="6"/>
        <v>Weekday</v>
      </c>
      <c r="M224" t="str" cm="1">
        <f t="array" ref="M224">_xlfn.IFS(I224&lt;6,"Night", I224&lt;12,"Morning", I224&lt;18,"Afternoon", TRUE,"Evening")</f>
        <v>Night</v>
      </c>
      <c r="N224">
        <v>1</v>
      </c>
      <c r="O224">
        <v>0.2</v>
      </c>
      <c r="P224">
        <v>0.2576</v>
      </c>
      <c r="Q224">
        <v>0.86</v>
      </c>
      <c r="R224">
        <v>0</v>
      </c>
      <c r="S224">
        <v>0</v>
      </c>
      <c r="T224">
        <v>1</v>
      </c>
      <c r="U224">
        <v>1</v>
      </c>
    </row>
    <row r="225" spans="1:21" x14ac:dyDescent="0.3">
      <c r="A225">
        <v>834</v>
      </c>
      <c r="B225" s="1">
        <v>40581</v>
      </c>
      <c r="C225">
        <f>YEAR(dataset_3[[#This Row],[Date Day]])</f>
        <v>2011</v>
      </c>
      <c r="D225" t="str">
        <f>TEXT(dataset_3[[#This Row],[Date Day]],"MMM")</f>
        <v>Feb</v>
      </c>
      <c r="E225" t="str">
        <f t="shared" si="7"/>
        <v>Q1</v>
      </c>
      <c r="F225">
        <v>1</v>
      </c>
      <c r="G225">
        <v>0</v>
      </c>
      <c r="H225">
        <v>2</v>
      </c>
      <c r="I225">
        <v>4</v>
      </c>
      <c r="J225" t="b">
        <v>0</v>
      </c>
      <c r="K225">
        <v>1</v>
      </c>
      <c r="L225" t="str">
        <f t="shared" si="6"/>
        <v>Weekday</v>
      </c>
      <c r="M225" t="str" cm="1">
        <f t="array" ref="M225">_xlfn.IFS(I225&lt;6,"Night", I225&lt;12,"Morning", I225&lt;18,"Afternoon", TRUE,"Evening")</f>
        <v>Night</v>
      </c>
      <c r="N225">
        <v>1</v>
      </c>
      <c r="O225">
        <v>0.2</v>
      </c>
      <c r="P225">
        <v>0.2576</v>
      </c>
      <c r="Q225">
        <v>0.86</v>
      </c>
      <c r="R225">
        <v>0</v>
      </c>
      <c r="S225">
        <v>1</v>
      </c>
      <c r="T225">
        <v>1</v>
      </c>
      <c r="U225">
        <v>2</v>
      </c>
    </row>
    <row r="226" spans="1:21" x14ac:dyDescent="0.3">
      <c r="A226">
        <v>835</v>
      </c>
      <c r="B226" s="1">
        <v>40581</v>
      </c>
      <c r="C226">
        <f>YEAR(dataset_3[[#This Row],[Date Day]])</f>
        <v>2011</v>
      </c>
      <c r="D226" t="str">
        <f>TEXT(dataset_3[[#This Row],[Date Day]],"MMM")</f>
        <v>Feb</v>
      </c>
      <c r="E226" t="str">
        <f t="shared" si="7"/>
        <v>Q1</v>
      </c>
      <c r="F226">
        <v>1</v>
      </c>
      <c r="G226">
        <v>0</v>
      </c>
      <c r="H226">
        <v>2</v>
      </c>
      <c r="I226">
        <v>5</v>
      </c>
      <c r="J226" t="b">
        <v>0</v>
      </c>
      <c r="K226">
        <v>1</v>
      </c>
      <c r="L226" t="str">
        <f t="shared" si="6"/>
        <v>Weekday</v>
      </c>
      <c r="M226" t="str" cm="1">
        <f t="array" ref="M226">_xlfn.IFS(I226&lt;6,"Night", I226&lt;12,"Morning", I226&lt;18,"Afternoon", TRUE,"Evening")</f>
        <v>Night</v>
      </c>
      <c r="N226">
        <v>1</v>
      </c>
      <c r="O226">
        <v>0.2</v>
      </c>
      <c r="P226">
        <v>0.2576</v>
      </c>
      <c r="Q226">
        <v>0.86</v>
      </c>
      <c r="R226">
        <v>0</v>
      </c>
      <c r="S226">
        <v>1</v>
      </c>
      <c r="T226">
        <v>9</v>
      </c>
      <c r="U226">
        <v>10</v>
      </c>
    </row>
    <row r="227" spans="1:21" x14ac:dyDescent="0.3">
      <c r="A227">
        <v>836</v>
      </c>
      <c r="B227" s="1">
        <v>40581</v>
      </c>
      <c r="C227">
        <f>YEAR(dataset_3[[#This Row],[Date Day]])</f>
        <v>2011</v>
      </c>
      <c r="D227" t="str">
        <f>TEXT(dataset_3[[#This Row],[Date Day]],"MMM")</f>
        <v>Feb</v>
      </c>
      <c r="E227" t="str">
        <f t="shared" si="7"/>
        <v>Q1</v>
      </c>
      <c r="F227">
        <v>1</v>
      </c>
      <c r="G227">
        <v>0</v>
      </c>
      <c r="H227">
        <v>2</v>
      </c>
      <c r="I227">
        <v>6</v>
      </c>
      <c r="J227" t="b">
        <v>0</v>
      </c>
      <c r="K227">
        <v>1</v>
      </c>
      <c r="L227" t="str">
        <f t="shared" si="6"/>
        <v>Weekday</v>
      </c>
      <c r="M227" t="str" cm="1">
        <f t="array" ref="M227">_xlfn.IFS(I227&lt;6,"Night", I227&lt;12,"Morning", I227&lt;18,"Afternoon", TRUE,"Evening")</f>
        <v>Morning</v>
      </c>
      <c r="N227">
        <v>1</v>
      </c>
      <c r="O227">
        <v>0.18</v>
      </c>
      <c r="P227">
        <v>0.2424</v>
      </c>
      <c r="Q227">
        <v>0.93</v>
      </c>
      <c r="R227">
        <v>0</v>
      </c>
      <c r="S227">
        <v>1</v>
      </c>
      <c r="T227">
        <v>29</v>
      </c>
      <c r="U227">
        <v>30</v>
      </c>
    </row>
    <row r="228" spans="1:21" x14ac:dyDescent="0.3">
      <c r="A228">
        <v>837</v>
      </c>
      <c r="B228" s="1">
        <v>40581</v>
      </c>
      <c r="C228">
        <f>YEAR(dataset_3[[#This Row],[Date Day]])</f>
        <v>2011</v>
      </c>
      <c r="D228" t="str">
        <f>TEXT(dataset_3[[#This Row],[Date Day]],"MMM")</f>
        <v>Feb</v>
      </c>
      <c r="E228" t="str">
        <f t="shared" si="7"/>
        <v>Q1</v>
      </c>
      <c r="F228">
        <v>1</v>
      </c>
      <c r="G228">
        <v>0</v>
      </c>
      <c r="H228">
        <v>2</v>
      </c>
      <c r="I228">
        <v>7</v>
      </c>
      <c r="J228" t="b">
        <v>0</v>
      </c>
      <c r="K228">
        <v>1</v>
      </c>
      <c r="L228" t="str">
        <f t="shared" si="6"/>
        <v>Weekday</v>
      </c>
      <c r="M228" t="str" cm="1">
        <f t="array" ref="M228">_xlfn.IFS(I228&lt;6,"Night", I228&lt;12,"Morning", I228&lt;18,"Afternoon", TRUE,"Evening")</f>
        <v>Morning</v>
      </c>
      <c r="N228">
        <v>1</v>
      </c>
      <c r="O228">
        <v>0.18</v>
      </c>
      <c r="P228">
        <v>0.2424</v>
      </c>
      <c r="Q228">
        <v>0.86</v>
      </c>
      <c r="R228">
        <v>0</v>
      </c>
      <c r="S228">
        <v>6</v>
      </c>
      <c r="T228">
        <v>89</v>
      </c>
      <c r="U228">
        <v>95</v>
      </c>
    </row>
    <row r="229" spans="1:21" x14ac:dyDescent="0.3">
      <c r="A229">
        <v>838</v>
      </c>
      <c r="B229" s="1">
        <v>40581</v>
      </c>
      <c r="C229">
        <f>YEAR(dataset_3[[#This Row],[Date Day]])</f>
        <v>2011</v>
      </c>
      <c r="D229" t="str">
        <f>TEXT(dataset_3[[#This Row],[Date Day]],"MMM")</f>
        <v>Feb</v>
      </c>
      <c r="E229" t="str">
        <f t="shared" si="7"/>
        <v>Q1</v>
      </c>
      <c r="F229">
        <v>1</v>
      </c>
      <c r="G229">
        <v>0</v>
      </c>
      <c r="H229">
        <v>2</v>
      </c>
      <c r="I229">
        <v>8</v>
      </c>
      <c r="J229" t="b">
        <v>0</v>
      </c>
      <c r="K229">
        <v>1</v>
      </c>
      <c r="L229" t="str">
        <f t="shared" si="6"/>
        <v>Weekday</v>
      </c>
      <c r="M229" t="str" cm="1">
        <f t="array" ref="M229">_xlfn.IFS(I229&lt;6,"Night", I229&lt;12,"Morning", I229&lt;18,"Afternoon", TRUE,"Evening")</f>
        <v>Morning</v>
      </c>
      <c r="N229">
        <v>2</v>
      </c>
      <c r="O229">
        <v>0.16</v>
      </c>
      <c r="P229">
        <v>0.2273</v>
      </c>
      <c r="Q229">
        <v>1</v>
      </c>
      <c r="R229">
        <v>0</v>
      </c>
      <c r="S229">
        <v>7</v>
      </c>
      <c r="T229">
        <v>223</v>
      </c>
      <c r="U229">
        <v>230</v>
      </c>
    </row>
    <row r="230" spans="1:21" x14ac:dyDescent="0.3">
      <c r="A230">
        <v>839</v>
      </c>
      <c r="B230" s="1">
        <v>40581</v>
      </c>
      <c r="C230">
        <f>YEAR(dataset_3[[#This Row],[Date Day]])</f>
        <v>2011</v>
      </c>
      <c r="D230" t="str">
        <f>TEXT(dataset_3[[#This Row],[Date Day]],"MMM")</f>
        <v>Feb</v>
      </c>
      <c r="E230" t="str">
        <f t="shared" si="7"/>
        <v>Q1</v>
      </c>
      <c r="F230">
        <v>1</v>
      </c>
      <c r="G230">
        <v>0</v>
      </c>
      <c r="H230">
        <v>2</v>
      </c>
      <c r="I230">
        <v>9</v>
      </c>
      <c r="J230" t="b">
        <v>0</v>
      </c>
      <c r="K230">
        <v>1</v>
      </c>
      <c r="L230" t="str">
        <f t="shared" si="6"/>
        <v>Weekday</v>
      </c>
      <c r="M230" t="str" cm="1">
        <f t="array" ref="M230">_xlfn.IFS(I230&lt;6,"Night", I230&lt;12,"Morning", I230&lt;18,"Afternoon", TRUE,"Evening")</f>
        <v>Morning</v>
      </c>
      <c r="N230">
        <v>1</v>
      </c>
      <c r="O230">
        <v>0.22</v>
      </c>
      <c r="P230">
        <v>0.2727</v>
      </c>
      <c r="Q230">
        <v>0.8</v>
      </c>
      <c r="R230">
        <v>0</v>
      </c>
      <c r="S230">
        <v>3</v>
      </c>
      <c r="T230">
        <v>115</v>
      </c>
      <c r="U230">
        <v>118</v>
      </c>
    </row>
    <row r="231" spans="1:21" x14ac:dyDescent="0.3">
      <c r="A231">
        <v>840</v>
      </c>
      <c r="B231" s="1">
        <v>40581</v>
      </c>
      <c r="C231">
        <f>YEAR(dataset_3[[#This Row],[Date Day]])</f>
        <v>2011</v>
      </c>
      <c r="D231" t="str">
        <f>TEXT(dataset_3[[#This Row],[Date Day]],"MMM")</f>
        <v>Feb</v>
      </c>
      <c r="E231" t="str">
        <f t="shared" si="7"/>
        <v>Q1</v>
      </c>
      <c r="F231">
        <v>1</v>
      </c>
      <c r="G231">
        <v>0</v>
      </c>
      <c r="H231">
        <v>2</v>
      </c>
      <c r="I231">
        <v>10</v>
      </c>
      <c r="J231" t="b">
        <v>0</v>
      </c>
      <c r="K231">
        <v>1</v>
      </c>
      <c r="L231" t="str">
        <f t="shared" si="6"/>
        <v>Weekday</v>
      </c>
      <c r="M231" t="str" cm="1">
        <f t="array" ref="M231">_xlfn.IFS(I231&lt;6,"Night", I231&lt;12,"Morning", I231&lt;18,"Afternoon", TRUE,"Evening")</f>
        <v>Morning</v>
      </c>
      <c r="N231">
        <v>1</v>
      </c>
      <c r="O231">
        <v>0.24</v>
      </c>
      <c r="P231">
        <v>0.2576</v>
      </c>
      <c r="Q231">
        <v>0.75</v>
      </c>
      <c r="R231">
        <v>0.1045</v>
      </c>
      <c r="S231">
        <v>6</v>
      </c>
      <c r="T231">
        <v>49</v>
      </c>
      <c r="U231">
        <v>55</v>
      </c>
    </row>
    <row r="232" spans="1:21" x14ac:dyDescent="0.3">
      <c r="A232">
        <v>841</v>
      </c>
      <c r="B232" s="1">
        <v>40581</v>
      </c>
      <c r="C232">
        <f>YEAR(dataset_3[[#This Row],[Date Day]])</f>
        <v>2011</v>
      </c>
      <c r="D232" t="str">
        <f>TEXT(dataset_3[[#This Row],[Date Day]],"MMM")</f>
        <v>Feb</v>
      </c>
      <c r="E232" t="str">
        <f t="shared" si="7"/>
        <v>Q1</v>
      </c>
      <c r="F232">
        <v>1</v>
      </c>
      <c r="G232">
        <v>0</v>
      </c>
      <c r="H232">
        <v>2</v>
      </c>
      <c r="I232">
        <v>11</v>
      </c>
      <c r="J232" t="b">
        <v>0</v>
      </c>
      <c r="K232">
        <v>1</v>
      </c>
      <c r="L232" t="str">
        <f t="shared" si="6"/>
        <v>Weekday</v>
      </c>
      <c r="M232" t="str" cm="1">
        <f t="array" ref="M232">_xlfn.IFS(I232&lt;6,"Night", I232&lt;12,"Morning", I232&lt;18,"Afternoon", TRUE,"Evening")</f>
        <v>Morning</v>
      </c>
      <c r="N232">
        <v>1</v>
      </c>
      <c r="O232">
        <v>0.3</v>
      </c>
      <c r="P232">
        <v>0.31819999999999998</v>
      </c>
      <c r="Q232">
        <v>0.65</v>
      </c>
      <c r="R232">
        <v>8.9599999999999999E-2</v>
      </c>
      <c r="S232">
        <v>11</v>
      </c>
      <c r="T232">
        <v>36</v>
      </c>
      <c r="U232">
        <v>47</v>
      </c>
    </row>
    <row r="233" spans="1:21" x14ac:dyDescent="0.3">
      <c r="A233">
        <v>842</v>
      </c>
      <c r="B233" s="1">
        <v>40581</v>
      </c>
      <c r="C233">
        <f>YEAR(dataset_3[[#This Row],[Date Day]])</f>
        <v>2011</v>
      </c>
      <c r="D233" t="str">
        <f>TEXT(dataset_3[[#This Row],[Date Day]],"MMM")</f>
        <v>Feb</v>
      </c>
      <c r="E233" t="str">
        <f t="shared" si="7"/>
        <v>Q1</v>
      </c>
      <c r="F233">
        <v>1</v>
      </c>
      <c r="G233">
        <v>0</v>
      </c>
      <c r="H233">
        <v>2</v>
      </c>
      <c r="I233">
        <v>12</v>
      </c>
      <c r="J233" t="b">
        <v>0</v>
      </c>
      <c r="K233">
        <v>1</v>
      </c>
      <c r="L233" t="str">
        <f t="shared" si="6"/>
        <v>Weekday</v>
      </c>
      <c r="M233" t="str" cm="1">
        <f t="array" ref="M233">_xlfn.IFS(I233&lt;6,"Night", I233&lt;12,"Morning", I233&lt;18,"Afternoon", TRUE,"Evening")</f>
        <v>Afternoon</v>
      </c>
      <c r="N233">
        <v>2</v>
      </c>
      <c r="O233">
        <v>0.32</v>
      </c>
      <c r="P233">
        <v>0.34849999999999998</v>
      </c>
      <c r="Q233">
        <v>0.62</v>
      </c>
      <c r="R233">
        <v>0</v>
      </c>
      <c r="S233">
        <v>7</v>
      </c>
      <c r="T233">
        <v>59</v>
      </c>
      <c r="U233">
        <v>66</v>
      </c>
    </row>
    <row r="234" spans="1:21" x14ac:dyDescent="0.3">
      <c r="A234">
        <v>843</v>
      </c>
      <c r="B234" s="1">
        <v>40581</v>
      </c>
      <c r="C234">
        <f>YEAR(dataset_3[[#This Row],[Date Day]])</f>
        <v>2011</v>
      </c>
      <c r="D234" t="str">
        <f>TEXT(dataset_3[[#This Row],[Date Day]],"MMM")</f>
        <v>Feb</v>
      </c>
      <c r="E234" t="str">
        <f t="shared" si="7"/>
        <v>Q1</v>
      </c>
      <c r="F234">
        <v>1</v>
      </c>
      <c r="G234">
        <v>0</v>
      </c>
      <c r="H234">
        <v>2</v>
      </c>
      <c r="I234">
        <v>13</v>
      </c>
      <c r="J234" t="b">
        <v>0</v>
      </c>
      <c r="K234">
        <v>1</v>
      </c>
      <c r="L234" t="str">
        <f t="shared" si="6"/>
        <v>Weekday</v>
      </c>
      <c r="M234" t="str" cm="1">
        <f t="array" ref="M234">_xlfn.IFS(I234&lt;6,"Night", I234&lt;12,"Morning", I234&lt;18,"Afternoon", TRUE,"Evening")</f>
        <v>Afternoon</v>
      </c>
      <c r="N234">
        <v>2</v>
      </c>
      <c r="O234">
        <v>0.36</v>
      </c>
      <c r="P234">
        <v>0.36359999999999998</v>
      </c>
      <c r="Q234">
        <v>0.56999999999999995</v>
      </c>
      <c r="R234">
        <v>8.9599999999999999E-2</v>
      </c>
      <c r="S234">
        <v>10</v>
      </c>
      <c r="T234">
        <v>54</v>
      </c>
      <c r="U234">
        <v>64</v>
      </c>
    </row>
    <row r="235" spans="1:21" x14ac:dyDescent="0.3">
      <c r="A235">
        <v>844</v>
      </c>
      <c r="B235" s="1">
        <v>40581</v>
      </c>
      <c r="C235">
        <f>YEAR(dataset_3[[#This Row],[Date Day]])</f>
        <v>2011</v>
      </c>
      <c r="D235" t="str">
        <f>TEXT(dataset_3[[#This Row],[Date Day]],"MMM")</f>
        <v>Feb</v>
      </c>
      <c r="E235" t="str">
        <f t="shared" si="7"/>
        <v>Q1</v>
      </c>
      <c r="F235">
        <v>1</v>
      </c>
      <c r="G235">
        <v>0</v>
      </c>
      <c r="H235">
        <v>2</v>
      </c>
      <c r="I235">
        <v>14</v>
      </c>
      <c r="J235" t="b">
        <v>0</v>
      </c>
      <c r="K235">
        <v>1</v>
      </c>
      <c r="L235" t="str">
        <f t="shared" si="6"/>
        <v>Weekday</v>
      </c>
      <c r="M235" t="str" cm="1">
        <f t="array" ref="M235">_xlfn.IFS(I235&lt;6,"Night", I235&lt;12,"Morning", I235&lt;18,"Afternoon", TRUE,"Evening")</f>
        <v>Afternoon</v>
      </c>
      <c r="N235">
        <v>2</v>
      </c>
      <c r="O235">
        <v>0.36</v>
      </c>
      <c r="P235">
        <v>0.36359999999999998</v>
      </c>
      <c r="Q235">
        <v>0.56999999999999995</v>
      </c>
      <c r="R235">
        <v>8.9599999999999999E-2</v>
      </c>
      <c r="S235">
        <v>8</v>
      </c>
      <c r="T235">
        <v>52</v>
      </c>
      <c r="U235">
        <v>60</v>
      </c>
    </row>
    <row r="236" spans="1:21" x14ac:dyDescent="0.3">
      <c r="A236">
        <v>845</v>
      </c>
      <c r="B236" s="1">
        <v>40581</v>
      </c>
      <c r="C236">
        <f>YEAR(dataset_3[[#This Row],[Date Day]])</f>
        <v>2011</v>
      </c>
      <c r="D236" t="str">
        <f>TEXT(dataset_3[[#This Row],[Date Day]],"MMM")</f>
        <v>Feb</v>
      </c>
      <c r="E236" t="str">
        <f t="shared" si="7"/>
        <v>Q1</v>
      </c>
      <c r="F236">
        <v>1</v>
      </c>
      <c r="G236">
        <v>0</v>
      </c>
      <c r="H236">
        <v>2</v>
      </c>
      <c r="I236">
        <v>15</v>
      </c>
      <c r="J236" t="b">
        <v>0</v>
      </c>
      <c r="K236">
        <v>1</v>
      </c>
      <c r="L236" t="str">
        <f t="shared" si="6"/>
        <v>Weekday</v>
      </c>
      <c r="M236" t="str" cm="1">
        <f t="array" ref="M236">_xlfn.IFS(I236&lt;6,"Night", I236&lt;12,"Morning", I236&lt;18,"Afternoon", TRUE,"Evening")</f>
        <v>Afternoon</v>
      </c>
      <c r="N236">
        <v>2</v>
      </c>
      <c r="O236">
        <v>0.38</v>
      </c>
      <c r="P236">
        <v>0.39389999999999997</v>
      </c>
      <c r="Q236">
        <v>0.54</v>
      </c>
      <c r="R236">
        <v>8.9599999999999999E-2</v>
      </c>
      <c r="S236">
        <v>4</v>
      </c>
      <c r="T236">
        <v>46</v>
      </c>
      <c r="U236">
        <v>50</v>
      </c>
    </row>
    <row r="237" spans="1:21" x14ac:dyDescent="0.3">
      <c r="A237">
        <v>846</v>
      </c>
      <c r="B237" s="1">
        <v>40581</v>
      </c>
      <c r="C237">
        <f>YEAR(dataset_3[[#This Row],[Date Day]])</f>
        <v>2011</v>
      </c>
      <c r="D237" t="str">
        <f>TEXT(dataset_3[[#This Row],[Date Day]],"MMM")</f>
        <v>Feb</v>
      </c>
      <c r="E237" t="str">
        <f t="shared" si="7"/>
        <v>Q1</v>
      </c>
      <c r="F237">
        <v>1</v>
      </c>
      <c r="G237">
        <v>0</v>
      </c>
      <c r="H237">
        <v>2</v>
      </c>
      <c r="I237">
        <v>16</v>
      </c>
      <c r="J237" t="b">
        <v>0</v>
      </c>
      <c r="K237">
        <v>1</v>
      </c>
      <c r="L237" t="str">
        <f t="shared" si="6"/>
        <v>Weekday</v>
      </c>
      <c r="M237" t="str" cm="1">
        <f t="array" ref="M237">_xlfn.IFS(I237&lt;6,"Night", I237&lt;12,"Morning", I237&lt;18,"Afternoon", TRUE,"Evening")</f>
        <v>Afternoon</v>
      </c>
      <c r="N237">
        <v>2</v>
      </c>
      <c r="O237">
        <v>0.36</v>
      </c>
      <c r="P237">
        <v>0.34849999999999998</v>
      </c>
      <c r="Q237">
        <v>0.56999999999999995</v>
      </c>
      <c r="R237">
        <v>0.1343</v>
      </c>
      <c r="S237">
        <v>16</v>
      </c>
      <c r="T237">
        <v>98</v>
      </c>
      <c r="U237">
        <v>114</v>
      </c>
    </row>
    <row r="238" spans="1:21" x14ac:dyDescent="0.3">
      <c r="A238">
        <v>847</v>
      </c>
      <c r="B238" s="1">
        <v>40581</v>
      </c>
      <c r="C238">
        <f>YEAR(dataset_3[[#This Row],[Date Day]])</f>
        <v>2011</v>
      </c>
      <c r="D238" t="str">
        <f>TEXT(dataset_3[[#This Row],[Date Day]],"MMM")</f>
        <v>Feb</v>
      </c>
      <c r="E238" t="str">
        <f t="shared" si="7"/>
        <v>Q1</v>
      </c>
      <c r="F238">
        <v>1</v>
      </c>
      <c r="G238">
        <v>0</v>
      </c>
      <c r="H238">
        <v>2</v>
      </c>
      <c r="I238">
        <v>17</v>
      </c>
      <c r="J238" t="b">
        <v>0</v>
      </c>
      <c r="K238">
        <v>1</v>
      </c>
      <c r="L238" t="str">
        <f t="shared" si="6"/>
        <v>Weekday</v>
      </c>
      <c r="M238" t="str" cm="1">
        <f t="array" ref="M238">_xlfn.IFS(I238&lt;6,"Night", I238&lt;12,"Morning", I238&lt;18,"Afternoon", TRUE,"Evening")</f>
        <v>Afternoon</v>
      </c>
      <c r="N238">
        <v>2</v>
      </c>
      <c r="O238">
        <v>0.32</v>
      </c>
      <c r="P238">
        <v>0.31819999999999998</v>
      </c>
      <c r="Q238">
        <v>0.7</v>
      </c>
      <c r="R238">
        <v>0.16420000000000001</v>
      </c>
      <c r="S238">
        <v>9</v>
      </c>
      <c r="T238">
        <v>207</v>
      </c>
      <c r="U238">
        <v>216</v>
      </c>
    </row>
    <row r="239" spans="1:21" x14ac:dyDescent="0.3">
      <c r="A239">
        <v>848</v>
      </c>
      <c r="B239" s="1">
        <v>40581</v>
      </c>
      <c r="C239">
        <f>YEAR(dataset_3[[#This Row],[Date Day]])</f>
        <v>2011</v>
      </c>
      <c r="D239" t="str">
        <f>TEXT(dataset_3[[#This Row],[Date Day]],"MMM")</f>
        <v>Feb</v>
      </c>
      <c r="E239" t="str">
        <f t="shared" si="7"/>
        <v>Q1</v>
      </c>
      <c r="F239">
        <v>1</v>
      </c>
      <c r="G239">
        <v>0</v>
      </c>
      <c r="H239">
        <v>2</v>
      </c>
      <c r="I239">
        <v>18</v>
      </c>
      <c r="J239" t="b">
        <v>0</v>
      </c>
      <c r="K239">
        <v>1</v>
      </c>
      <c r="L239" t="str">
        <f t="shared" si="6"/>
        <v>Weekday</v>
      </c>
      <c r="M239" t="str" cm="1">
        <f t="array" ref="M239">_xlfn.IFS(I239&lt;6,"Night", I239&lt;12,"Morning", I239&lt;18,"Afternoon", TRUE,"Evening")</f>
        <v>Evening</v>
      </c>
      <c r="N239">
        <v>2</v>
      </c>
      <c r="O239">
        <v>0.34</v>
      </c>
      <c r="P239">
        <v>0.33329999999999999</v>
      </c>
      <c r="Q239">
        <v>0.66</v>
      </c>
      <c r="R239">
        <v>0.1343</v>
      </c>
      <c r="S239">
        <v>5</v>
      </c>
      <c r="T239">
        <v>170</v>
      </c>
      <c r="U239">
        <v>175</v>
      </c>
    </row>
    <row r="240" spans="1:21" x14ac:dyDescent="0.3">
      <c r="A240">
        <v>849</v>
      </c>
      <c r="B240" s="1">
        <v>40581</v>
      </c>
      <c r="C240">
        <f>YEAR(dataset_3[[#This Row],[Date Day]])</f>
        <v>2011</v>
      </c>
      <c r="D240" t="str">
        <f>TEXT(dataset_3[[#This Row],[Date Day]],"MMM")</f>
        <v>Feb</v>
      </c>
      <c r="E240" t="str">
        <f t="shared" si="7"/>
        <v>Q1</v>
      </c>
      <c r="F240">
        <v>1</v>
      </c>
      <c r="G240">
        <v>0</v>
      </c>
      <c r="H240">
        <v>2</v>
      </c>
      <c r="I240">
        <v>19</v>
      </c>
      <c r="J240" t="b">
        <v>0</v>
      </c>
      <c r="K240">
        <v>1</v>
      </c>
      <c r="L240" t="str">
        <f t="shared" si="6"/>
        <v>Weekday</v>
      </c>
      <c r="M240" t="str" cm="1">
        <f t="array" ref="M240">_xlfn.IFS(I240&lt;6,"Night", I240&lt;12,"Morning", I240&lt;18,"Afternoon", TRUE,"Evening")</f>
        <v>Evening</v>
      </c>
      <c r="N240">
        <v>2</v>
      </c>
      <c r="O240">
        <v>0.32</v>
      </c>
      <c r="P240">
        <v>0.34849999999999998</v>
      </c>
      <c r="Q240">
        <v>0.7</v>
      </c>
      <c r="R240">
        <v>0</v>
      </c>
      <c r="S240">
        <v>5</v>
      </c>
      <c r="T240">
        <v>123</v>
      </c>
      <c r="U240">
        <v>128</v>
      </c>
    </row>
    <row r="241" spans="1:21" x14ac:dyDescent="0.3">
      <c r="A241">
        <v>850</v>
      </c>
      <c r="B241" s="1">
        <v>40581</v>
      </c>
      <c r="C241">
        <f>YEAR(dataset_3[[#This Row],[Date Day]])</f>
        <v>2011</v>
      </c>
      <c r="D241" t="str">
        <f>TEXT(dataset_3[[#This Row],[Date Day]],"MMM")</f>
        <v>Feb</v>
      </c>
      <c r="E241" t="str">
        <f t="shared" si="7"/>
        <v>Q1</v>
      </c>
      <c r="F241">
        <v>1</v>
      </c>
      <c r="G241">
        <v>0</v>
      </c>
      <c r="H241">
        <v>2</v>
      </c>
      <c r="I241">
        <v>20</v>
      </c>
      <c r="J241" t="b">
        <v>0</v>
      </c>
      <c r="K241">
        <v>1</v>
      </c>
      <c r="L241" t="str">
        <f t="shared" si="6"/>
        <v>Weekday</v>
      </c>
      <c r="M241" t="str" cm="1">
        <f t="array" ref="M241">_xlfn.IFS(I241&lt;6,"Night", I241&lt;12,"Morning", I241&lt;18,"Afternoon", TRUE,"Evening")</f>
        <v>Evening</v>
      </c>
      <c r="N241">
        <v>2</v>
      </c>
      <c r="O241">
        <v>0.32</v>
      </c>
      <c r="P241">
        <v>0.33329999999999999</v>
      </c>
      <c r="Q241">
        <v>0.7</v>
      </c>
      <c r="R241">
        <v>0.1045</v>
      </c>
      <c r="S241">
        <v>6</v>
      </c>
      <c r="T241">
        <v>82</v>
      </c>
      <c r="U241">
        <v>88</v>
      </c>
    </row>
    <row r="242" spans="1:21" x14ac:dyDescent="0.3">
      <c r="A242">
        <v>851</v>
      </c>
      <c r="B242" s="1">
        <v>40581</v>
      </c>
      <c r="C242">
        <f>YEAR(dataset_3[[#This Row],[Date Day]])</f>
        <v>2011</v>
      </c>
      <c r="D242" t="str">
        <f>TEXT(dataset_3[[#This Row],[Date Day]],"MMM")</f>
        <v>Feb</v>
      </c>
      <c r="E242" t="str">
        <f t="shared" si="7"/>
        <v>Q1</v>
      </c>
      <c r="F242">
        <v>1</v>
      </c>
      <c r="G242">
        <v>0</v>
      </c>
      <c r="H242">
        <v>2</v>
      </c>
      <c r="I242">
        <v>21</v>
      </c>
      <c r="J242" t="b">
        <v>0</v>
      </c>
      <c r="K242">
        <v>1</v>
      </c>
      <c r="L242" t="str">
        <f t="shared" si="6"/>
        <v>Weekday</v>
      </c>
      <c r="M242" t="str" cm="1">
        <f t="array" ref="M242">_xlfn.IFS(I242&lt;6,"Night", I242&lt;12,"Morning", I242&lt;18,"Afternoon", TRUE,"Evening")</f>
        <v>Evening</v>
      </c>
      <c r="N242">
        <v>1</v>
      </c>
      <c r="O242">
        <v>0.32</v>
      </c>
      <c r="P242">
        <v>0.34849999999999998</v>
      </c>
      <c r="Q242">
        <v>0.7</v>
      </c>
      <c r="R242">
        <v>0</v>
      </c>
      <c r="S242">
        <v>3</v>
      </c>
      <c r="T242">
        <v>75</v>
      </c>
      <c r="U242">
        <v>78</v>
      </c>
    </row>
    <row r="243" spans="1:21" x14ac:dyDescent="0.3">
      <c r="A243">
        <v>852</v>
      </c>
      <c r="B243" s="1">
        <v>40581</v>
      </c>
      <c r="C243">
        <f>YEAR(dataset_3[[#This Row],[Date Day]])</f>
        <v>2011</v>
      </c>
      <c r="D243" t="str">
        <f>TEXT(dataset_3[[#This Row],[Date Day]],"MMM")</f>
        <v>Feb</v>
      </c>
      <c r="E243" t="str">
        <f t="shared" si="7"/>
        <v>Q1</v>
      </c>
      <c r="F243">
        <v>1</v>
      </c>
      <c r="G243">
        <v>0</v>
      </c>
      <c r="H243">
        <v>2</v>
      </c>
      <c r="I243">
        <v>22</v>
      </c>
      <c r="J243" t="b">
        <v>0</v>
      </c>
      <c r="K243">
        <v>1</v>
      </c>
      <c r="L243" t="str">
        <f t="shared" si="6"/>
        <v>Weekday</v>
      </c>
      <c r="M243" t="str" cm="1">
        <f t="array" ref="M243">_xlfn.IFS(I243&lt;6,"Night", I243&lt;12,"Morning", I243&lt;18,"Afternoon", TRUE,"Evening")</f>
        <v>Evening</v>
      </c>
      <c r="N243">
        <v>1</v>
      </c>
      <c r="O243">
        <v>0.28000000000000003</v>
      </c>
      <c r="P243">
        <v>0.30299999999999999</v>
      </c>
      <c r="Q243">
        <v>0.81</v>
      </c>
      <c r="R243">
        <v>8.9599999999999999E-2</v>
      </c>
      <c r="S243">
        <v>3</v>
      </c>
      <c r="T243">
        <v>34</v>
      </c>
      <c r="U243">
        <v>37</v>
      </c>
    </row>
    <row r="244" spans="1:21" x14ac:dyDescent="0.3">
      <c r="A244">
        <v>853</v>
      </c>
      <c r="B244" s="1">
        <v>40581</v>
      </c>
      <c r="C244">
        <f>YEAR(dataset_3[[#This Row],[Date Day]])</f>
        <v>2011</v>
      </c>
      <c r="D244" t="str">
        <f>TEXT(dataset_3[[#This Row],[Date Day]],"MMM")</f>
        <v>Feb</v>
      </c>
      <c r="E244" t="str">
        <f t="shared" si="7"/>
        <v>Q1</v>
      </c>
      <c r="F244">
        <v>1</v>
      </c>
      <c r="G244">
        <v>0</v>
      </c>
      <c r="H244">
        <v>2</v>
      </c>
      <c r="I244">
        <v>23</v>
      </c>
      <c r="J244" t="b">
        <v>0</v>
      </c>
      <c r="K244">
        <v>1</v>
      </c>
      <c r="L244" t="str">
        <f t="shared" si="6"/>
        <v>Weekday</v>
      </c>
      <c r="M244" t="str" cm="1">
        <f t="array" ref="M244">_xlfn.IFS(I244&lt;6,"Night", I244&lt;12,"Morning", I244&lt;18,"Afternoon", TRUE,"Evening")</f>
        <v>Evening</v>
      </c>
      <c r="N244">
        <v>2</v>
      </c>
      <c r="O244">
        <v>0.3</v>
      </c>
      <c r="P244">
        <v>0.33329999999999999</v>
      </c>
      <c r="Q244">
        <v>0.81</v>
      </c>
      <c r="R244">
        <v>0</v>
      </c>
      <c r="S244">
        <v>6</v>
      </c>
      <c r="T244">
        <v>19</v>
      </c>
      <c r="U244">
        <v>25</v>
      </c>
    </row>
    <row r="245" spans="1:21" x14ac:dyDescent="0.3">
      <c r="A245">
        <v>854</v>
      </c>
      <c r="B245" s="1">
        <v>40582</v>
      </c>
      <c r="C245">
        <f>YEAR(dataset_3[[#This Row],[Date Day]])</f>
        <v>2011</v>
      </c>
      <c r="D245" t="str">
        <f>TEXT(dataset_3[[#This Row],[Date Day]],"MMM")</f>
        <v>Feb</v>
      </c>
      <c r="E245" t="str">
        <f t="shared" si="7"/>
        <v>Q1</v>
      </c>
      <c r="F245">
        <v>1</v>
      </c>
      <c r="G245">
        <v>0</v>
      </c>
      <c r="H245">
        <v>2</v>
      </c>
      <c r="I245">
        <v>0</v>
      </c>
      <c r="J245" t="b">
        <v>0</v>
      </c>
      <c r="K245">
        <v>2</v>
      </c>
      <c r="L245" t="str">
        <f t="shared" si="6"/>
        <v>Weekday</v>
      </c>
      <c r="M245" t="str" cm="1">
        <f t="array" ref="M245">_xlfn.IFS(I245&lt;6,"Night", I245&lt;12,"Morning", I245&lt;18,"Afternoon", TRUE,"Evening")</f>
        <v>Night</v>
      </c>
      <c r="N245">
        <v>2</v>
      </c>
      <c r="O245">
        <v>0.28000000000000003</v>
      </c>
      <c r="P245">
        <v>0.31819999999999998</v>
      </c>
      <c r="Q245">
        <v>0.87</v>
      </c>
      <c r="R245">
        <v>0</v>
      </c>
      <c r="S245">
        <v>4</v>
      </c>
      <c r="T245">
        <v>6</v>
      </c>
      <c r="U245">
        <v>10</v>
      </c>
    </row>
    <row r="246" spans="1:21" x14ac:dyDescent="0.3">
      <c r="A246">
        <v>855</v>
      </c>
      <c r="B246" s="1">
        <v>40582</v>
      </c>
      <c r="C246">
        <f>YEAR(dataset_3[[#This Row],[Date Day]])</f>
        <v>2011</v>
      </c>
      <c r="D246" t="str">
        <f>TEXT(dataset_3[[#This Row],[Date Day]],"MMM")</f>
        <v>Feb</v>
      </c>
      <c r="E246" t="str">
        <f t="shared" si="7"/>
        <v>Q1</v>
      </c>
      <c r="F246">
        <v>1</v>
      </c>
      <c r="G246">
        <v>0</v>
      </c>
      <c r="H246">
        <v>2</v>
      </c>
      <c r="I246">
        <v>1</v>
      </c>
      <c r="J246" t="b">
        <v>0</v>
      </c>
      <c r="K246">
        <v>2</v>
      </c>
      <c r="L246" t="str">
        <f t="shared" si="6"/>
        <v>Weekday</v>
      </c>
      <c r="M246" t="str" cm="1">
        <f t="array" ref="M246">_xlfn.IFS(I246&lt;6,"Night", I246&lt;12,"Morning", I246&lt;18,"Afternoon", TRUE,"Evening")</f>
        <v>Night</v>
      </c>
      <c r="N246">
        <v>2</v>
      </c>
      <c r="O246">
        <v>0.28000000000000003</v>
      </c>
      <c r="P246">
        <v>0.31819999999999998</v>
      </c>
      <c r="Q246">
        <v>0.87</v>
      </c>
      <c r="R246">
        <v>0</v>
      </c>
      <c r="S246">
        <v>0</v>
      </c>
      <c r="T246">
        <v>4</v>
      </c>
      <c r="U246">
        <v>4</v>
      </c>
    </row>
    <row r="247" spans="1:21" x14ac:dyDescent="0.3">
      <c r="A247">
        <v>856</v>
      </c>
      <c r="B247" s="1">
        <v>40582</v>
      </c>
      <c r="C247">
        <f>YEAR(dataset_3[[#This Row],[Date Day]])</f>
        <v>2011</v>
      </c>
      <c r="D247" t="str">
        <f>TEXT(dataset_3[[#This Row],[Date Day]],"MMM")</f>
        <v>Feb</v>
      </c>
      <c r="E247" t="str">
        <f t="shared" si="7"/>
        <v>Q1</v>
      </c>
      <c r="F247">
        <v>1</v>
      </c>
      <c r="G247">
        <v>0</v>
      </c>
      <c r="H247">
        <v>2</v>
      </c>
      <c r="I247">
        <v>2</v>
      </c>
      <c r="J247" t="b">
        <v>0</v>
      </c>
      <c r="K247">
        <v>2</v>
      </c>
      <c r="L247" t="str">
        <f t="shared" si="6"/>
        <v>Weekday</v>
      </c>
      <c r="M247" t="str" cm="1">
        <f t="array" ref="M247">_xlfn.IFS(I247&lt;6,"Night", I247&lt;12,"Morning", I247&lt;18,"Afternoon", TRUE,"Evening")</f>
        <v>Night</v>
      </c>
      <c r="N247">
        <v>2</v>
      </c>
      <c r="O247">
        <v>0.26</v>
      </c>
      <c r="P247">
        <v>0.2727</v>
      </c>
      <c r="Q247">
        <v>0.93</v>
      </c>
      <c r="R247">
        <v>0.1045</v>
      </c>
      <c r="S247">
        <v>1</v>
      </c>
      <c r="T247">
        <v>1</v>
      </c>
      <c r="U247">
        <v>2</v>
      </c>
    </row>
    <row r="248" spans="1:21" x14ac:dyDescent="0.3">
      <c r="A248">
        <v>857</v>
      </c>
      <c r="B248" s="1">
        <v>40582</v>
      </c>
      <c r="C248">
        <f>YEAR(dataset_3[[#This Row],[Date Day]])</f>
        <v>2011</v>
      </c>
      <c r="D248" t="str">
        <f>TEXT(dataset_3[[#This Row],[Date Day]],"MMM")</f>
        <v>Feb</v>
      </c>
      <c r="E248" t="str">
        <f t="shared" si="7"/>
        <v>Q1</v>
      </c>
      <c r="F248">
        <v>1</v>
      </c>
      <c r="G248">
        <v>0</v>
      </c>
      <c r="H248">
        <v>2</v>
      </c>
      <c r="I248">
        <v>3</v>
      </c>
      <c r="J248" t="b">
        <v>0</v>
      </c>
      <c r="K248">
        <v>2</v>
      </c>
      <c r="L248" t="str">
        <f t="shared" si="6"/>
        <v>Weekday</v>
      </c>
      <c r="M248" t="str" cm="1">
        <f t="array" ref="M248">_xlfn.IFS(I248&lt;6,"Night", I248&lt;12,"Morning", I248&lt;18,"Afternoon", TRUE,"Evening")</f>
        <v>Night</v>
      </c>
      <c r="N248">
        <v>3</v>
      </c>
      <c r="O248">
        <v>0.28000000000000003</v>
      </c>
      <c r="P248">
        <v>0.2727</v>
      </c>
      <c r="Q248">
        <v>0.93</v>
      </c>
      <c r="R248">
        <v>0.16420000000000001</v>
      </c>
      <c r="S248">
        <v>0</v>
      </c>
      <c r="T248">
        <v>1</v>
      </c>
      <c r="U248">
        <v>1</v>
      </c>
    </row>
    <row r="249" spans="1:21" x14ac:dyDescent="0.3">
      <c r="A249">
        <v>858</v>
      </c>
      <c r="B249" s="1">
        <v>40582</v>
      </c>
      <c r="C249">
        <f>YEAR(dataset_3[[#This Row],[Date Day]])</f>
        <v>2011</v>
      </c>
      <c r="D249" t="str">
        <f>TEXT(dataset_3[[#This Row],[Date Day]],"MMM")</f>
        <v>Feb</v>
      </c>
      <c r="E249" t="str">
        <f t="shared" si="7"/>
        <v>Q1</v>
      </c>
      <c r="F249">
        <v>1</v>
      </c>
      <c r="G249">
        <v>0</v>
      </c>
      <c r="H249">
        <v>2</v>
      </c>
      <c r="I249">
        <v>4</v>
      </c>
      <c r="J249" t="b">
        <v>0</v>
      </c>
      <c r="K249">
        <v>2</v>
      </c>
      <c r="L249" t="str">
        <f t="shared" si="6"/>
        <v>Weekday</v>
      </c>
      <c r="M249" t="str" cm="1">
        <f t="array" ref="M249">_xlfn.IFS(I249&lt;6,"Night", I249&lt;12,"Morning", I249&lt;18,"Afternoon", TRUE,"Evening")</f>
        <v>Night</v>
      </c>
      <c r="N249">
        <v>1</v>
      </c>
      <c r="O249">
        <v>0.26</v>
      </c>
      <c r="P249">
        <v>0.2576</v>
      </c>
      <c r="Q249">
        <v>0.93</v>
      </c>
      <c r="R249">
        <v>0.16420000000000001</v>
      </c>
      <c r="S249">
        <v>0</v>
      </c>
      <c r="T249">
        <v>3</v>
      </c>
      <c r="U249">
        <v>3</v>
      </c>
    </row>
    <row r="250" spans="1:21" x14ac:dyDescent="0.3">
      <c r="A250">
        <v>859</v>
      </c>
      <c r="B250" s="1">
        <v>40582</v>
      </c>
      <c r="C250">
        <f>YEAR(dataset_3[[#This Row],[Date Day]])</f>
        <v>2011</v>
      </c>
      <c r="D250" t="str">
        <f>TEXT(dataset_3[[#This Row],[Date Day]],"MMM")</f>
        <v>Feb</v>
      </c>
      <c r="E250" t="str">
        <f t="shared" si="7"/>
        <v>Q1</v>
      </c>
      <c r="F250">
        <v>1</v>
      </c>
      <c r="G250">
        <v>0</v>
      </c>
      <c r="H250">
        <v>2</v>
      </c>
      <c r="I250">
        <v>5</v>
      </c>
      <c r="J250" t="b">
        <v>0</v>
      </c>
      <c r="K250">
        <v>2</v>
      </c>
      <c r="L250" t="str">
        <f t="shared" si="6"/>
        <v>Weekday</v>
      </c>
      <c r="M250" t="str" cm="1">
        <f t="array" ref="M250">_xlfn.IFS(I250&lt;6,"Night", I250&lt;12,"Morning", I250&lt;18,"Afternoon", TRUE,"Evening")</f>
        <v>Night</v>
      </c>
      <c r="N250">
        <v>1</v>
      </c>
      <c r="O250">
        <v>0.26</v>
      </c>
      <c r="P250">
        <v>0.2273</v>
      </c>
      <c r="Q250">
        <v>0.81</v>
      </c>
      <c r="R250">
        <v>0.32840000000000003</v>
      </c>
      <c r="S250">
        <v>0</v>
      </c>
      <c r="T250">
        <v>2</v>
      </c>
      <c r="U250">
        <v>2</v>
      </c>
    </row>
    <row r="251" spans="1:21" x14ac:dyDescent="0.3">
      <c r="A251">
        <v>860</v>
      </c>
      <c r="B251" s="1">
        <v>40582</v>
      </c>
      <c r="C251">
        <f>YEAR(dataset_3[[#This Row],[Date Day]])</f>
        <v>2011</v>
      </c>
      <c r="D251" t="str">
        <f>TEXT(dataset_3[[#This Row],[Date Day]],"MMM")</f>
        <v>Feb</v>
      </c>
      <c r="E251" t="str">
        <f t="shared" si="7"/>
        <v>Q1</v>
      </c>
      <c r="F251">
        <v>1</v>
      </c>
      <c r="G251">
        <v>0</v>
      </c>
      <c r="H251">
        <v>2</v>
      </c>
      <c r="I251">
        <v>6</v>
      </c>
      <c r="J251" t="b">
        <v>0</v>
      </c>
      <c r="K251">
        <v>2</v>
      </c>
      <c r="L251" t="str">
        <f t="shared" si="6"/>
        <v>Weekday</v>
      </c>
      <c r="M251" t="str" cm="1">
        <f t="array" ref="M251">_xlfn.IFS(I251&lt;6,"Night", I251&lt;12,"Morning", I251&lt;18,"Afternoon", TRUE,"Evening")</f>
        <v>Morning</v>
      </c>
      <c r="N251">
        <v>1</v>
      </c>
      <c r="O251">
        <v>0.26</v>
      </c>
      <c r="P251">
        <v>0.2273</v>
      </c>
      <c r="Q251">
        <v>0.7</v>
      </c>
      <c r="R251">
        <v>0.32840000000000003</v>
      </c>
      <c r="S251">
        <v>0</v>
      </c>
      <c r="T251">
        <v>39</v>
      </c>
      <c r="U251">
        <v>39</v>
      </c>
    </row>
    <row r="252" spans="1:21" x14ac:dyDescent="0.3">
      <c r="A252">
        <v>861</v>
      </c>
      <c r="B252" s="1">
        <v>40582</v>
      </c>
      <c r="C252">
        <f>YEAR(dataset_3[[#This Row],[Date Day]])</f>
        <v>2011</v>
      </c>
      <c r="D252" t="str">
        <f>TEXT(dataset_3[[#This Row],[Date Day]],"MMM")</f>
        <v>Feb</v>
      </c>
      <c r="E252" t="str">
        <f t="shared" si="7"/>
        <v>Q1</v>
      </c>
      <c r="F252">
        <v>1</v>
      </c>
      <c r="G252">
        <v>0</v>
      </c>
      <c r="H252">
        <v>2</v>
      </c>
      <c r="I252">
        <v>7</v>
      </c>
      <c r="J252" t="b">
        <v>0</v>
      </c>
      <c r="K252">
        <v>2</v>
      </c>
      <c r="L252" t="str">
        <f t="shared" si="6"/>
        <v>Weekday</v>
      </c>
      <c r="M252" t="str" cm="1">
        <f t="array" ref="M252">_xlfn.IFS(I252&lt;6,"Night", I252&lt;12,"Morning", I252&lt;18,"Afternoon", TRUE,"Evening")</f>
        <v>Morning</v>
      </c>
      <c r="N252">
        <v>1</v>
      </c>
      <c r="O252">
        <v>0.24</v>
      </c>
      <c r="P252">
        <v>0.19700000000000001</v>
      </c>
      <c r="Q252">
        <v>0.65</v>
      </c>
      <c r="R252">
        <v>0.41789999999999999</v>
      </c>
      <c r="S252">
        <v>3</v>
      </c>
      <c r="T252">
        <v>97</v>
      </c>
      <c r="U252">
        <v>100</v>
      </c>
    </row>
    <row r="253" spans="1:21" x14ac:dyDescent="0.3">
      <c r="A253">
        <v>862</v>
      </c>
      <c r="B253" s="1">
        <v>40582</v>
      </c>
      <c r="C253">
        <f>YEAR(dataset_3[[#This Row],[Date Day]])</f>
        <v>2011</v>
      </c>
      <c r="D253" t="str">
        <f>TEXT(dataset_3[[#This Row],[Date Day]],"MMM")</f>
        <v>Feb</v>
      </c>
      <c r="E253" t="str">
        <f t="shared" si="7"/>
        <v>Q1</v>
      </c>
      <c r="F253">
        <v>1</v>
      </c>
      <c r="G253">
        <v>0</v>
      </c>
      <c r="H253">
        <v>2</v>
      </c>
      <c r="I253">
        <v>8</v>
      </c>
      <c r="J253" t="b">
        <v>0</v>
      </c>
      <c r="K253">
        <v>2</v>
      </c>
      <c r="L253" t="str">
        <f t="shared" si="6"/>
        <v>Weekday</v>
      </c>
      <c r="M253" t="str" cm="1">
        <f t="array" ref="M253">_xlfn.IFS(I253&lt;6,"Night", I253&lt;12,"Morning", I253&lt;18,"Afternoon", TRUE,"Evening")</f>
        <v>Morning</v>
      </c>
      <c r="N253">
        <v>1</v>
      </c>
      <c r="O253">
        <v>0.24</v>
      </c>
      <c r="P253">
        <v>0.19700000000000001</v>
      </c>
      <c r="Q253">
        <v>0.56000000000000005</v>
      </c>
      <c r="R253">
        <v>0.49249999999999999</v>
      </c>
      <c r="S253">
        <v>7</v>
      </c>
      <c r="T253">
        <v>236</v>
      </c>
      <c r="U253">
        <v>243</v>
      </c>
    </row>
    <row r="254" spans="1:21" x14ac:dyDescent="0.3">
      <c r="A254">
        <v>863</v>
      </c>
      <c r="B254" s="1">
        <v>40582</v>
      </c>
      <c r="C254">
        <f>YEAR(dataset_3[[#This Row],[Date Day]])</f>
        <v>2011</v>
      </c>
      <c r="D254" t="str">
        <f>TEXT(dataset_3[[#This Row],[Date Day]],"MMM")</f>
        <v>Feb</v>
      </c>
      <c r="E254" t="str">
        <f t="shared" si="7"/>
        <v>Q1</v>
      </c>
      <c r="F254">
        <v>1</v>
      </c>
      <c r="G254">
        <v>0</v>
      </c>
      <c r="H254">
        <v>2</v>
      </c>
      <c r="I254">
        <v>9</v>
      </c>
      <c r="J254" t="b">
        <v>0</v>
      </c>
      <c r="K254">
        <v>2</v>
      </c>
      <c r="L254" t="str">
        <f t="shared" si="6"/>
        <v>Weekday</v>
      </c>
      <c r="M254" t="str" cm="1">
        <f t="array" ref="M254">_xlfn.IFS(I254&lt;6,"Night", I254&lt;12,"Morning", I254&lt;18,"Afternoon", TRUE,"Evening")</f>
        <v>Morning</v>
      </c>
      <c r="N254">
        <v>1</v>
      </c>
      <c r="O254">
        <v>0.24</v>
      </c>
      <c r="P254">
        <v>0.19700000000000001</v>
      </c>
      <c r="Q254">
        <v>0.52</v>
      </c>
      <c r="R254">
        <v>0.49249999999999999</v>
      </c>
      <c r="S254">
        <v>7</v>
      </c>
      <c r="T254">
        <v>128</v>
      </c>
      <c r="U254">
        <v>135</v>
      </c>
    </row>
    <row r="255" spans="1:21" x14ac:dyDescent="0.3">
      <c r="A255">
        <v>864</v>
      </c>
      <c r="B255" s="1">
        <v>40582</v>
      </c>
      <c r="C255">
        <f>YEAR(dataset_3[[#This Row],[Date Day]])</f>
        <v>2011</v>
      </c>
      <c r="D255" t="str">
        <f>TEXT(dataset_3[[#This Row],[Date Day]],"MMM")</f>
        <v>Feb</v>
      </c>
      <c r="E255" t="str">
        <f t="shared" si="7"/>
        <v>Q1</v>
      </c>
      <c r="F255">
        <v>1</v>
      </c>
      <c r="G255">
        <v>0</v>
      </c>
      <c r="H255">
        <v>2</v>
      </c>
      <c r="I255">
        <v>10</v>
      </c>
      <c r="J255" t="b">
        <v>0</v>
      </c>
      <c r="K255">
        <v>2</v>
      </c>
      <c r="L255" t="str">
        <f t="shared" si="6"/>
        <v>Weekday</v>
      </c>
      <c r="M255" t="str" cm="1">
        <f t="array" ref="M255">_xlfn.IFS(I255&lt;6,"Night", I255&lt;12,"Morning", I255&lt;18,"Afternoon", TRUE,"Evening")</f>
        <v>Morning</v>
      </c>
      <c r="N255">
        <v>1</v>
      </c>
      <c r="O255">
        <v>0.22</v>
      </c>
      <c r="P255">
        <v>0.18179999999999999</v>
      </c>
      <c r="Q255">
        <v>0.47</v>
      </c>
      <c r="R255">
        <v>0.55220000000000002</v>
      </c>
      <c r="S255">
        <v>4</v>
      </c>
      <c r="T255">
        <v>44</v>
      </c>
      <c r="U255">
        <v>48</v>
      </c>
    </row>
    <row r="256" spans="1:21" x14ac:dyDescent="0.3">
      <c r="A256">
        <v>865</v>
      </c>
      <c r="B256" s="1">
        <v>40582</v>
      </c>
      <c r="C256">
        <f>YEAR(dataset_3[[#This Row],[Date Day]])</f>
        <v>2011</v>
      </c>
      <c r="D256" t="str">
        <f>TEXT(dataset_3[[#This Row],[Date Day]],"MMM")</f>
        <v>Feb</v>
      </c>
      <c r="E256" t="str">
        <f t="shared" si="7"/>
        <v>Q1</v>
      </c>
      <c r="F256">
        <v>1</v>
      </c>
      <c r="G256">
        <v>0</v>
      </c>
      <c r="H256">
        <v>2</v>
      </c>
      <c r="I256">
        <v>11</v>
      </c>
      <c r="J256" t="b">
        <v>0</v>
      </c>
      <c r="K256">
        <v>2</v>
      </c>
      <c r="L256" t="str">
        <f t="shared" si="6"/>
        <v>Weekday</v>
      </c>
      <c r="M256" t="str" cm="1">
        <f t="array" ref="M256">_xlfn.IFS(I256&lt;6,"Night", I256&lt;12,"Morning", I256&lt;18,"Afternoon", TRUE,"Evening")</f>
        <v>Morning</v>
      </c>
      <c r="N256">
        <v>1</v>
      </c>
      <c r="O256">
        <v>0.22</v>
      </c>
      <c r="P256">
        <v>0.18179999999999999</v>
      </c>
      <c r="Q256">
        <v>0.47</v>
      </c>
      <c r="R256">
        <v>0.4627</v>
      </c>
      <c r="S256">
        <v>1</v>
      </c>
      <c r="T256">
        <v>49</v>
      </c>
      <c r="U256">
        <v>50</v>
      </c>
    </row>
    <row r="257" spans="1:21" x14ac:dyDescent="0.3">
      <c r="A257">
        <v>866</v>
      </c>
      <c r="B257" s="1">
        <v>40582</v>
      </c>
      <c r="C257">
        <f>YEAR(dataset_3[[#This Row],[Date Day]])</f>
        <v>2011</v>
      </c>
      <c r="D257" t="str">
        <f>TEXT(dataset_3[[#This Row],[Date Day]],"MMM")</f>
        <v>Feb</v>
      </c>
      <c r="E257" t="str">
        <f t="shared" si="7"/>
        <v>Q1</v>
      </c>
      <c r="F257">
        <v>1</v>
      </c>
      <c r="G257">
        <v>0</v>
      </c>
      <c r="H257">
        <v>2</v>
      </c>
      <c r="I257">
        <v>12</v>
      </c>
      <c r="J257" t="b">
        <v>0</v>
      </c>
      <c r="K257">
        <v>2</v>
      </c>
      <c r="L257" t="str">
        <f t="shared" si="6"/>
        <v>Weekday</v>
      </c>
      <c r="M257" t="str" cm="1">
        <f t="array" ref="M257">_xlfn.IFS(I257&lt;6,"Night", I257&lt;12,"Morning", I257&lt;18,"Afternoon", TRUE,"Evening")</f>
        <v>Afternoon</v>
      </c>
      <c r="N257">
        <v>1</v>
      </c>
      <c r="O257">
        <v>0.24</v>
      </c>
      <c r="P257">
        <v>0.19700000000000001</v>
      </c>
      <c r="Q257">
        <v>0.38</v>
      </c>
      <c r="R257">
        <v>0.49249999999999999</v>
      </c>
      <c r="S257">
        <v>2</v>
      </c>
      <c r="T257">
        <v>63</v>
      </c>
      <c r="U257">
        <v>65</v>
      </c>
    </row>
    <row r="258" spans="1:21" x14ac:dyDescent="0.3">
      <c r="A258">
        <v>867</v>
      </c>
      <c r="B258" s="1">
        <v>40582</v>
      </c>
      <c r="C258">
        <f>YEAR(dataset_3[[#This Row],[Date Day]])</f>
        <v>2011</v>
      </c>
      <c r="D258" t="str">
        <f>TEXT(dataset_3[[#This Row],[Date Day]],"MMM")</f>
        <v>Feb</v>
      </c>
      <c r="E258" t="str">
        <f t="shared" si="7"/>
        <v>Q1</v>
      </c>
      <c r="F258">
        <v>1</v>
      </c>
      <c r="G258">
        <v>0</v>
      </c>
      <c r="H258">
        <v>2</v>
      </c>
      <c r="I258">
        <v>13</v>
      </c>
      <c r="J258" t="b">
        <v>0</v>
      </c>
      <c r="K258">
        <v>2</v>
      </c>
      <c r="L258" t="str">
        <f t="shared" ref="L258:L321" si="8">IF(OR(K258=0,K258=6),"Weekend","Weekday")</f>
        <v>Weekday</v>
      </c>
      <c r="M258" t="str" cm="1">
        <f t="array" ref="M258">_xlfn.IFS(I258&lt;6,"Night", I258&lt;12,"Morning", I258&lt;18,"Afternoon", TRUE,"Evening")</f>
        <v>Afternoon</v>
      </c>
      <c r="N258">
        <v>2</v>
      </c>
      <c r="O258">
        <v>0.24</v>
      </c>
      <c r="P258">
        <v>0.19700000000000001</v>
      </c>
      <c r="Q258">
        <v>0.32</v>
      </c>
      <c r="R258">
        <v>0.44779999999999998</v>
      </c>
      <c r="S258">
        <v>2</v>
      </c>
      <c r="T258">
        <v>48</v>
      </c>
      <c r="U258">
        <v>50</v>
      </c>
    </row>
    <row r="259" spans="1:21" x14ac:dyDescent="0.3">
      <c r="A259">
        <v>868</v>
      </c>
      <c r="B259" s="1">
        <v>40582</v>
      </c>
      <c r="C259">
        <f>YEAR(dataset_3[[#This Row],[Date Day]])</f>
        <v>2011</v>
      </c>
      <c r="D259" t="str">
        <f>TEXT(dataset_3[[#This Row],[Date Day]],"MMM")</f>
        <v>Feb</v>
      </c>
      <c r="E259" t="str">
        <f t="shared" ref="E259:E322" si="9">"Q" &amp; INT((MONTH(B259)-1)/3)+1</f>
        <v>Q1</v>
      </c>
      <c r="F259">
        <v>1</v>
      </c>
      <c r="G259">
        <v>0</v>
      </c>
      <c r="H259">
        <v>2</v>
      </c>
      <c r="I259">
        <v>14</v>
      </c>
      <c r="J259" t="b">
        <v>0</v>
      </c>
      <c r="K259">
        <v>2</v>
      </c>
      <c r="L259" t="str">
        <f t="shared" si="8"/>
        <v>Weekday</v>
      </c>
      <c r="M259" t="str" cm="1">
        <f t="array" ref="M259">_xlfn.IFS(I259&lt;6,"Night", I259&lt;12,"Morning", I259&lt;18,"Afternoon", TRUE,"Evening")</f>
        <v>Afternoon</v>
      </c>
      <c r="N259">
        <v>1</v>
      </c>
      <c r="O259">
        <v>0.22</v>
      </c>
      <c r="P259">
        <v>0.19700000000000001</v>
      </c>
      <c r="Q259">
        <v>0.37</v>
      </c>
      <c r="R259">
        <v>0.41789999999999999</v>
      </c>
      <c r="S259">
        <v>3</v>
      </c>
      <c r="T259">
        <v>61</v>
      </c>
      <c r="U259">
        <v>64</v>
      </c>
    </row>
    <row r="260" spans="1:21" x14ac:dyDescent="0.3">
      <c r="A260">
        <v>869</v>
      </c>
      <c r="B260" s="1">
        <v>40582</v>
      </c>
      <c r="C260">
        <f>YEAR(dataset_3[[#This Row],[Date Day]])</f>
        <v>2011</v>
      </c>
      <c r="D260" t="str">
        <f>TEXT(dataset_3[[#This Row],[Date Day]],"MMM")</f>
        <v>Feb</v>
      </c>
      <c r="E260" t="str">
        <f t="shared" si="9"/>
        <v>Q1</v>
      </c>
      <c r="F260">
        <v>1</v>
      </c>
      <c r="G260">
        <v>0</v>
      </c>
      <c r="H260">
        <v>2</v>
      </c>
      <c r="I260">
        <v>15</v>
      </c>
      <c r="J260" t="b">
        <v>0</v>
      </c>
      <c r="K260">
        <v>2</v>
      </c>
      <c r="L260" t="str">
        <f t="shared" si="8"/>
        <v>Weekday</v>
      </c>
      <c r="M260" t="str" cm="1">
        <f t="array" ref="M260">_xlfn.IFS(I260&lt;6,"Night", I260&lt;12,"Morning", I260&lt;18,"Afternoon", TRUE,"Evening")</f>
        <v>Afternoon</v>
      </c>
      <c r="N260">
        <v>1</v>
      </c>
      <c r="O260">
        <v>0.22</v>
      </c>
      <c r="P260">
        <v>0.19700000000000001</v>
      </c>
      <c r="Q260">
        <v>0.35</v>
      </c>
      <c r="R260">
        <v>0.3881</v>
      </c>
      <c r="S260">
        <v>6</v>
      </c>
      <c r="T260">
        <v>45</v>
      </c>
      <c r="U260">
        <v>51</v>
      </c>
    </row>
    <row r="261" spans="1:21" x14ac:dyDescent="0.3">
      <c r="A261">
        <v>870</v>
      </c>
      <c r="B261" s="1">
        <v>40582</v>
      </c>
      <c r="C261">
        <f>YEAR(dataset_3[[#This Row],[Date Day]])</f>
        <v>2011</v>
      </c>
      <c r="D261" t="str">
        <f>TEXT(dataset_3[[#This Row],[Date Day]],"MMM")</f>
        <v>Feb</v>
      </c>
      <c r="E261" t="str">
        <f t="shared" si="9"/>
        <v>Q1</v>
      </c>
      <c r="F261">
        <v>1</v>
      </c>
      <c r="G261">
        <v>0</v>
      </c>
      <c r="H261">
        <v>2</v>
      </c>
      <c r="I261">
        <v>16</v>
      </c>
      <c r="J261" t="b">
        <v>0</v>
      </c>
      <c r="K261">
        <v>2</v>
      </c>
      <c r="L261" t="str">
        <f t="shared" si="8"/>
        <v>Weekday</v>
      </c>
      <c r="M261" t="str" cm="1">
        <f t="array" ref="M261">_xlfn.IFS(I261&lt;6,"Night", I261&lt;12,"Morning", I261&lt;18,"Afternoon", TRUE,"Evening")</f>
        <v>Afternoon</v>
      </c>
      <c r="N261">
        <v>1</v>
      </c>
      <c r="O261">
        <v>0.22</v>
      </c>
      <c r="P261">
        <v>0.18179999999999999</v>
      </c>
      <c r="Q261">
        <v>0.35</v>
      </c>
      <c r="R261">
        <v>0.52239999999999998</v>
      </c>
      <c r="S261">
        <v>4</v>
      </c>
      <c r="T261">
        <v>79</v>
      </c>
      <c r="U261">
        <v>83</v>
      </c>
    </row>
    <row r="262" spans="1:21" x14ac:dyDescent="0.3">
      <c r="A262">
        <v>871</v>
      </c>
      <c r="B262" s="1">
        <v>40582</v>
      </c>
      <c r="C262">
        <f>YEAR(dataset_3[[#This Row],[Date Day]])</f>
        <v>2011</v>
      </c>
      <c r="D262" t="str">
        <f>TEXT(dataset_3[[#This Row],[Date Day]],"MMM")</f>
        <v>Feb</v>
      </c>
      <c r="E262" t="str">
        <f t="shared" si="9"/>
        <v>Q1</v>
      </c>
      <c r="F262">
        <v>1</v>
      </c>
      <c r="G262">
        <v>0</v>
      </c>
      <c r="H262">
        <v>2</v>
      </c>
      <c r="I262">
        <v>17</v>
      </c>
      <c r="J262" t="b">
        <v>0</v>
      </c>
      <c r="K262">
        <v>2</v>
      </c>
      <c r="L262" t="str">
        <f t="shared" si="8"/>
        <v>Weekday</v>
      </c>
      <c r="M262" t="str" cm="1">
        <f t="array" ref="M262">_xlfn.IFS(I262&lt;6,"Night", I262&lt;12,"Morning", I262&lt;18,"Afternoon", TRUE,"Evening")</f>
        <v>Afternoon</v>
      </c>
      <c r="N262">
        <v>1</v>
      </c>
      <c r="O262">
        <v>0.22</v>
      </c>
      <c r="P262">
        <v>0.18179999999999999</v>
      </c>
      <c r="Q262">
        <v>0.32</v>
      </c>
      <c r="R262">
        <v>0.58209999999999995</v>
      </c>
      <c r="S262">
        <v>4</v>
      </c>
      <c r="T262">
        <v>172</v>
      </c>
      <c r="U262">
        <v>176</v>
      </c>
    </row>
    <row r="263" spans="1:21" x14ac:dyDescent="0.3">
      <c r="A263">
        <v>872</v>
      </c>
      <c r="B263" s="1">
        <v>40582</v>
      </c>
      <c r="C263">
        <f>YEAR(dataset_3[[#This Row],[Date Day]])</f>
        <v>2011</v>
      </c>
      <c r="D263" t="str">
        <f>TEXT(dataset_3[[#This Row],[Date Day]],"MMM")</f>
        <v>Feb</v>
      </c>
      <c r="E263" t="str">
        <f t="shared" si="9"/>
        <v>Q1</v>
      </c>
      <c r="F263">
        <v>1</v>
      </c>
      <c r="G263">
        <v>0</v>
      </c>
      <c r="H263">
        <v>2</v>
      </c>
      <c r="I263">
        <v>18</v>
      </c>
      <c r="J263" t="b">
        <v>0</v>
      </c>
      <c r="K263">
        <v>2</v>
      </c>
      <c r="L263" t="str">
        <f t="shared" si="8"/>
        <v>Weekday</v>
      </c>
      <c r="M263" t="str" cm="1">
        <f t="array" ref="M263">_xlfn.IFS(I263&lt;6,"Night", I263&lt;12,"Morning", I263&lt;18,"Afternoon", TRUE,"Evening")</f>
        <v>Evening</v>
      </c>
      <c r="N263">
        <v>1</v>
      </c>
      <c r="O263">
        <v>0.2</v>
      </c>
      <c r="P263">
        <v>0.18179999999999999</v>
      </c>
      <c r="Q263">
        <v>0.32</v>
      </c>
      <c r="R263">
        <v>0.3881</v>
      </c>
      <c r="S263">
        <v>1</v>
      </c>
      <c r="T263">
        <v>151</v>
      </c>
      <c r="U263">
        <v>152</v>
      </c>
    </row>
    <row r="264" spans="1:21" x14ac:dyDescent="0.3">
      <c r="A264">
        <v>873</v>
      </c>
      <c r="B264" s="1">
        <v>40582</v>
      </c>
      <c r="C264">
        <f>YEAR(dataset_3[[#This Row],[Date Day]])</f>
        <v>2011</v>
      </c>
      <c r="D264" t="str">
        <f>TEXT(dataset_3[[#This Row],[Date Day]],"MMM")</f>
        <v>Feb</v>
      </c>
      <c r="E264" t="str">
        <f t="shared" si="9"/>
        <v>Q1</v>
      </c>
      <c r="F264">
        <v>1</v>
      </c>
      <c r="G264">
        <v>0</v>
      </c>
      <c r="H264">
        <v>2</v>
      </c>
      <c r="I264">
        <v>19</v>
      </c>
      <c r="J264" t="b">
        <v>0</v>
      </c>
      <c r="K264">
        <v>2</v>
      </c>
      <c r="L264" t="str">
        <f t="shared" si="8"/>
        <v>Weekday</v>
      </c>
      <c r="M264" t="str" cm="1">
        <f t="array" ref="M264">_xlfn.IFS(I264&lt;6,"Night", I264&lt;12,"Morning", I264&lt;18,"Afternoon", TRUE,"Evening")</f>
        <v>Evening</v>
      </c>
      <c r="N264">
        <v>1</v>
      </c>
      <c r="O264">
        <v>0.16</v>
      </c>
      <c r="P264">
        <v>0.1212</v>
      </c>
      <c r="Q264">
        <v>0.4</v>
      </c>
      <c r="R264">
        <v>0.4627</v>
      </c>
      <c r="S264">
        <v>1</v>
      </c>
      <c r="T264">
        <v>100</v>
      </c>
      <c r="U264">
        <v>101</v>
      </c>
    </row>
    <row r="265" spans="1:21" x14ac:dyDescent="0.3">
      <c r="A265">
        <v>874</v>
      </c>
      <c r="B265" s="1">
        <v>40582</v>
      </c>
      <c r="C265">
        <f>YEAR(dataset_3[[#This Row],[Date Day]])</f>
        <v>2011</v>
      </c>
      <c r="D265" t="str">
        <f>TEXT(dataset_3[[#This Row],[Date Day]],"MMM")</f>
        <v>Feb</v>
      </c>
      <c r="E265" t="str">
        <f t="shared" si="9"/>
        <v>Q1</v>
      </c>
      <c r="F265">
        <v>1</v>
      </c>
      <c r="G265">
        <v>0</v>
      </c>
      <c r="H265">
        <v>2</v>
      </c>
      <c r="I265">
        <v>20</v>
      </c>
      <c r="J265" t="b">
        <v>0</v>
      </c>
      <c r="K265">
        <v>2</v>
      </c>
      <c r="L265" t="str">
        <f t="shared" si="8"/>
        <v>Weekday</v>
      </c>
      <c r="M265" t="str" cm="1">
        <f t="array" ref="M265">_xlfn.IFS(I265&lt;6,"Night", I265&lt;12,"Morning", I265&lt;18,"Afternoon", TRUE,"Evening")</f>
        <v>Evening</v>
      </c>
      <c r="N265">
        <v>1</v>
      </c>
      <c r="O265">
        <v>0.16</v>
      </c>
      <c r="P265">
        <v>0.13639999999999999</v>
      </c>
      <c r="Q265">
        <v>0.4</v>
      </c>
      <c r="R265">
        <v>0.32840000000000003</v>
      </c>
      <c r="S265">
        <v>3</v>
      </c>
      <c r="T265">
        <v>53</v>
      </c>
      <c r="U265">
        <v>56</v>
      </c>
    </row>
    <row r="266" spans="1:21" x14ac:dyDescent="0.3">
      <c r="A266">
        <v>875</v>
      </c>
      <c r="B266" s="1">
        <v>40582</v>
      </c>
      <c r="C266">
        <f>YEAR(dataset_3[[#This Row],[Date Day]])</f>
        <v>2011</v>
      </c>
      <c r="D266" t="str">
        <f>TEXT(dataset_3[[#This Row],[Date Day]],"MMM")</f>
        <v>Feb</v>
      </c>
      <c r="E266" t="str">
        <f t="shared" si="9"/>
        <v>Q1</v>
      </c>
      <c r="F266">
        <v>1</v>
      </c>
      <c r="G266">
        <v>0</v>
      </c>
      <c r="H266">
        <v>2</v>
      </c>
      <c r="I266">
        <v>21</v>
      </c>
      <c r="J266" t="b">
        <v>0</v>
      </c>
      <c r="K266">
        <v>2</v>
      </c>
      <c r="L266" t="str">
        <f t="shared" si="8"/>
        <v>Weekday</v>
      </c>
      <c r="M266" t="str" cm="1">
        <f t="array" ref="M266">_xlfn.IFS(I266&lt;6,"Night", I266&lt;12,"Morning", I266&lt;18,"Afternoon", TRUE,"Evening")</f>
        <v>Evening</v>
      </c>
      <c r="N266">
        <v>1</v>
      </c>
      <c r="O266">
        <v>0.14000000000000001</v>
      </c>
      <c r="P266">
        <v>0.1061</v>
      </c>
      <c r="Q266">
        <v>0.33</v>
      </c>
      <c r="R266">
        <v>0.4627</v>
      </c>
      <c r="S266">
        <v>8</v>
      </c>
      <c r="T266">
        <v>46</v>
      </c>
      <c r="U266">
        <v>54</v>
      </c>
    </row>
    <row r="267" spans="1:21" x14ac:dyDescent="0.3">
      <c r="A267">
        <v>876</v>
      </c>
      <c r="B267" s="1">
        <v>40582</v>
      </c>
      <c r="C267">
        <f>YEAR(dataset_3[[#This Row],[Date Day]])</f>
        <v>2011</v>
      </c>
      <c r="D267" t="str">
        <f>TEXT(dataset_3[[#This Row],[Date Day]],"MMM")</f>
        <v>Feb</v>
      </c>
      <c r="E267" t="str">
        <f t="shared" si="9"/>
        <v>Q1</v>
      </c>
      <c r="F267">
        <v>1</v>
      </c>
      <c r="G267">
        <v>0</v>
      </c>
      <c r="H267">
        <v>2</v>
      </c>
      <c r="I267">
        <v>22</v>
      </c>
      <c r="J267" t="b">
        <v>0</v>
      </c>
      <c r="K267">
        <v>2</v>
      </c>
      <c r="L267" t="str">
        <f t="shared" si="8"/>
        <v>Weekday</v>
      </c>
      <c r="M267" t="str" cm="1">
        <f t="array" ref="M267">_xlfn.IFS(I267&lt;6,"Night", I267&lt;12,"Morning", I267&lt;18,"Afternoon", TRUE,"Evening")</f>
        <v>Evening</v>
      </c>
      <c r="N267">
        <v>1</v>
      </c>
      <c r="O267">
        <v>0.12</v>
      </c>
      <c r="P267">
        <v>0.1061</v>
      </c>
      <c r="Q267">
        <v>0.33</v>
      </c>
      <c r="R267">
        <v>0.35820000000000002</v>
      </c>
      <c r="S267">
        <v>0</v>
      </c>
      <c r="T267">
        <v>29</v>
      </c>
      <c r="U267">
        <v>29</v>
      </c>
    </row>
    <row r="268" spans="1:21" x14ac:dyDescent="0.3">
      <c r="A268">
        <v>877</v>
      </c>
      <c r="B268" s="1">
        <v>40582</v>
      </c>
      <c r="C268">
        <f>YEAR(dataset_3[[#This Row],[Date Day]])</f>
        <v>2011</v>
      </c>
      <c r="D268" t="str">
        <f>TEXT(dataset_3[[#This Row],[Date Day]],"MMM")</f>
        <v>Feb</v>
      </c>
      <c r="E268" t="str">
        <f t="shared" si="9"/>
        <v>Q1</v>
      </c>
      <c r="F268">
        <v>1</v>
      </c>
      <c r="G268">
        <v>0</v>
      </c>
      <c r="H268">
        <v>2</v>
      </c>
      <c r="I268">
        <v>23</v>
      </c>
      <c r="J268" t="b">
        <v>0</v>
      </c>
      <c r="K268">
        <v>2</v>
      </c>
      <c r="L268" t="str">
        <f t="shared" si="8"/>
        <v>Weekday</v>
      </c>
      <c r="M268" t="str" cm="1">
        <f t="array" ref="M268">_xlfn.IFS(I268&lt;6,"Night", I268&lt;12,"Morning", I268&lt;18,"Afternoon", TRUE,"Evening")</f>
        <v>Evening</v>
      </c>
      <c r="N268">
        <v>1</v>
      </c>
      <c r="O268">
        <v>0.12</v>
      </c>
      <c r="P268">
        <v>0.1061</v>
      </c>
      <c r="Q268">
        <v>0.33</v>
      </c>
      <c r="R268">
        <v>0.32840000000000003</v>
      </c>
      <c r="S268">
        <v>3</v>
      </c>
      <c r="T268">
        <v>9</v>
      </c>
      <c r="U268">
        <v>12</v>
      </c>
    </row>
    <row r="269" spans="1:21" x14ac:dyDescent="0.3">
      <c r="A269">
        <v>878</v>
      </c>
      <c r="B269" s="1">
        <v>40583</v>
      </c>
      <c r="C269">
        <f>YEAR(dataset_3[[#This Row],[Date Day]])</f>
        <v>2011</v>
      </c>
      <c r="D269" t="str">
        <f>TEXT(dataset_3[[#This Row],[Date Day]],"MMM")</f>
        <v>Feb</v>
      </c>
      <c r="E269" t="str">
        <f t="shared" si="9"/>
        <v>Q1</v>
      </c>
      <c r="F269">
        <v>1</v>
      </c>
      <c r="G269">
        <v>0</v>
      </c>
      <c r="H269">
        <v>2</v>
      </c>
      <c r="I269">
        <v>0</v>
      </c>
      <c r="J269" t="b">
        <v>0</v>
      </c>
      <c r="K269">
        <v>3</v>
      </c>
      <c r="L269" t="str">
        <f t="shared" si="8"/>
        <v>Weekday</v>
      </c>
      <c r="M269" t="str" cm="1">
        <f t="array" ref="M269">_xlfn.IFS(I269&lt;6,"Night", I269&lt;12,"Morning", I269&lt;18,"Afternoon", TRUE,"Evening")</f>
        <v>Night</v>
      </c>
      <c r="N269">
        <v>1</v>
      </c>
      <c r="O269">
        <v>0.1</v>
      </c>
      <c r="P269">
        <v>7.5800000000000006E-2</v>
      </c>
      <c r="Q269">
        <v>0.36</v>
      </c>
      <c r="R269">
        <v>0.35820000000000002</v>
      </c>
      <c r="S269">
        <v>0</v>
      </c>
      <c r="T269">
        <v>17</v>
      </c>
      <c r="U269">
        <v>17</v>
      </c>
    </row>
    <row r="270" spans="1:21" x14ac:dyDescent="0.3">
      <c r="A270">
        <v>879</v>
      </c>
      <c r="B270" s="1">
        <v>40583</v>
      </c>
      <c r="C270">
        <f>YEAR(dataset_3[[#This Row],[Date Day]])</f>
        <v>2011</v>
      </c>
      <c r="D270" t="str">
        <f>TEXT(dataset_3[[#This Row],[Date Day]],"MMM")</f>
        <v>Feb</v>
      </c>
      <c r="E270" t="str">
        <f t="shared" si="9"/>
        <v>Q1</v>
      </c>
      <c r="F270">
        <v>1</v>
      </c>
      <c r="G270">
        <v>0</v>
      </c>
      <c r="H270">
        <v>2</v>
      </c>
      <c r="I270">
        <v>1</v>
      </c>
      <c r="J270" t="b">
        <v>0</v>
      </c>
      <c r="K270">
        <v>3</v>
      </c>
      <c r="L270" t="str">
        <f t="shared" si="8"/>
        <v>Weekday</v>
      </c>
      <c r="M270" t="str" cm="1">
        <f t="array" ref="M270">_xlfn.IFS(I270&lt;6,"Night", I270&lt;12,"Morning", I270&lt;18,"Afternoon", TRUE,"Evening")</f>
        <v>Night</v>
      </c>
      <c r="N270">
        <v>1</v>
      </c>
      <c r="O270">
        <v>0.1</v>
      </c>
      <c r="P270">
        <v>0.1061</v>
      </c>
      <c r="Q270">
        <v>0.36</v>
      </c>
      <c r="R270">
        <v>0.22389999999999999</v>
      </c>
      <c r="S270">
        <v>0</v>
      </c>
      <c r="T270">
        <v>7</v>
      </c>
      <c r="U270">
        <v>7</v>
      </c>
    </row>
    <row r="271" spans="1:21" x14ac:dyDescent="0.3">
      <c r="A271">
        <v>880</v>
      </c>
      <c r="B271" s="1">
        <v>40583</v>
      </c>
      <c r="C271">
        <f>YEAR(dataset_3[[#This Row],[Date Day]])</f>
        <v>2011</v>
      </c>
      <c r="D271" t="str">
        <f>TEXT(dataset_3[[#This Row],[Date Day]],"MMM")</f>
        <v>Feb</v>
      </c>
      <c r="E271" t="str">
        <f t="shared" si="9"/>
        <v>Q1</v>
      </c>
      <c r="F271">
        <v>1</v>
      </c>
      <c r="G271">
        <v>0</v>
      </c>
      <c r="H271">
        <v>2</v>
      </c>
      <c r="I271">
        <v>2</v>
      </c>
      <c r="J271" t="b">
        <v>0</v>
      </c>
      <c r="K271">
        <v>3</v>
      </c>
      <c r="L271" t="str">
        <f t="shared" si="8"/>
        <v>Weekday</v>
      </c>
      <c r="M271" t="str" cm="1">
        <f t="array" ref="M271">_xlfn.IFS(I271&lt;6,"Night", I271&lt;12,"Morning", I271&lt;18,"Afternoon", TRUE,"Evening")</f>
        <v>Night</v>
      </c>
      <c r="N271">
        <v>1</v>
      </c>
      <c r="O271">
        <v>0.08</v>
      </c>
      <c r="P271">
        <v>7.5800000000000006E-2</v>
      </c>
      <c r="Q271">
        <v>0.38</v>
      </c>
      <c r="R271">
        <v>0.28360000000000002</v>
      </c>
      <c r="S271">
        <v>1</v>
      </c>
      <c r="T271">
        <v>2</v>
      </c>
      <c r="U271">
        <v>3</v>
      </c>
    </row>
    <row r="272" spans="1:21" x14ac:dyDescent="0.3">
      <c r="A272">
        <v>881</v>
      </c>
      <c r="B272" s="1">
        <v>40583</v>
      </c>
      <c r="C272">
        <f>YEAR(dataset_3[[#This Row],[Date Day]])</f>
        <v>2011</v>
      </c>
      <c r="D272" t="str">
        <f>TEXT(dataset_3[[#This Row],[Date Day]],"MMM")</f>
        <v>Feb</v>
      </c>
      <c r="E272" t="str">
        <f t="shared" si="9"/>
        <v>Q1</v>
      </c>
      <c r="F272">
        <v>1</v>
      </c>
      <c r="G272">
        <v>0</v>
      </c>
      <c r="H272">
        <v>2</v>
      </c>
      <c r="I272">
        <v>3</v>
      </c>
      <c r="J272" t="b">
        <v>0</v>
      </c>
      <c r="K272">
        <v>3</v>
      </c>
      <c r="L272" t="str">
        <f t="shared" si="8"/>
        <v>Weekday</v>
      </c>
      <c r="M272" t="str" cm="1">
        <f t="array" ref="M272">_xlfn.IFS(I272&lt;6,"Night", I272&lt;12,"Morning", I272&lt;18,"Afternoon", TRUE,"Evening")</f>
        <v>Night</v>
      </c>
      <c r="N272">
        <v>1</v>
      </c>
      <c r="O272">
        <v>0.06</v>
      </c>
      <c r="P272">
        <v>7.5800000000000006E-2</v>
      </c>
      <c r="Q272">
        <v>0.45</v>
      </c>
      <c r="R272">
        <v>0.1343</v>
      </c>
      <c r="S272">
        <v>0</v>
      </c>
      <c r="T272">
        <v>2</v>
      </c>
      <c r="U272">
        <v>2</v>
      </c>
    </row>
    <row r="273" spans="1:21" x14ac:dyDescent="0.3">
      <c r="A273">
        <v>882</v>
      </c>
      <c r="B273" s="1">
        <v>40583</v>
      </c>
      <c r="C273">
        <f>YEAR(dataset_3[[#This Row],[Date Day]])</f>
        <v>2011</v>
      </c>
      <c r="D273" t="str">
        <f>TEXT(dataset_3[[#This Row],[Date Day]],"MMM")</f>
        <v>Feb</v>
      </c>
      <c r="E273" t="str">
        <f t="shared" si="9"/>
        <v>Q1</v>
      </c>
      <c r="F273">
        <v>1</v>
      </c>
      <c r="G273">
        <v>0</v>
      </c>
      <c r="H273">
        <v>2</v>
      </c>
      <c r="I273">
        <v>5</v>
      </c>
      <c r="J273" t="b">
        <v>0</v>
      </c>
      <c r="K273">
        <v>3</v>
      </c>
      <c r="L273" t="str">
        <f t="shared" si="8"/>
        <v>Weekday</v>
      </c>
      <c r="M273" t="str" cm="1">
        <f t="array" ref="M273">_xlfn.IFS(I273&lt;6,"Night", I273&lt;12,"Morning", I273&lt;18,"Afternoon", TRUE,"Evening")</f>
        <v>Night</v>
      </c>
      <c r="N273">
        <v>1</v>
      </c>
      <c r="O273">
        <v>0.06</v>
      </c>
      <c r="P273">
        <v>0.1061</v>
      </c>
      <c r="Q273">
        <v>0.45</v>
      </c>
      <c r="R273">
        <v>0.1045</v>
      </c>
      <c r="S273">
        <v>0</v>
      </c>
      <c r="T273">
        <v>7</v>
      </c>
      <c r="U273">
        <v>7</v>
      </c>
    </row>
    <row r="274" spans="1:21" x14ac:dyDescent="0.3">
      <c r="A274">
        <v>883</v>
      </c>
      <c r="B274" s="1">
        <v>40583</v>
      </c>
      <c r="C274">
        <f>YEAR(dataset_3[[#This Row],[Date Day]])</f>
        <v>2011</v>
      </c>
      <c r="D274" t="str">
        <f>TEXT(dataset_3[[#This Row],[Date Day]],"MMM")</f>
        <v>Feb</v>
      </c>
      <c r="E274" t="str">
        <f t="shared" si="9"/>
        <v>Q1</v>
      </c>
      <c r="F274">
        <v>1</v>
      </c>
      <c r="G274">
        <v>0</v>
      </c>
      <c r="H274">
        <v>2</v>
      </c>
      <c r="I274">
        <v>6</v>
      </c>
      <c r="J274" t="b">
        <v>0</v>
      </c>
      <c r="K274">
        <v>3</v>
      </c>
      <c r="L274" t="str">
        <f t="shared" si="8"/>
        <v>Weekday</v>
      </c>
      <c r="M274" t="str" cm="1">
        <f t="array" ref="M274">_xlfn.IFS(I274&lt;6,"Night", I274&lt;12,"Morning", I274&lt;18,"Afternoon", TRUE,"Evening")</f>
        <v>Morning</v>
      </c>
      <c r="N274">
        <v>1</v>
      </c>
      <c r="O274">
        <v>0.06</v>
      </c>
      <c r="P274">
        <v>0.1515</v>
      </c>
      <c r="Q274">
        <v>0.45</v>
      </c>
      <c r="R274">
        <v>0</v>
      </c>
      <c r="S274">
        <v>0</v>
      </c>
      <c r="T274">
        <v>43</v>
      </c>
      <c r="U274">
        <v>43</v>
      </c>
    </row>
    <row r="275" spans="1:21" x14ac:dyDescent="0.3">
      <c r="A275">
        <v>884</v>
      </c>
      <c r="B275" s="1">
        <v>40583</v>
      </c>
      <c r="C275">
        <f>YEAR(dataset_3[[#This Row],[Date Day]])</f>
        <v>2011</v>
      </c>
      <c r="D275" t="str">
        <f>TEXT(dataset_3[[#This Row],[Date Day]],"MMM")</f>
        <v>Feb</v>
      </c>
      <c r="E275" t="str">
        <f t="shared" si="9"/>
        <v>Q1</v>
      </c>
      <c r="F275">
        <v>1</v>
      </c>
      <c r="G275">
        <v>0</v>
      </c>
      <c r="H275">
        <v>2</v>
      </c>
      <c r="I275">
        <v>7</v>
      </c>
      <c r="J275" t="b">
        <v>0</v>
      </c>
      <c r="K275">
        <v>3</v>
      </c>
      <c r="L275" t="str">
        <f t="shared" si="8"/>
        <v>Weekday</v>
      </c>
      <c r="M275" t="str" cm="1">
        <f t="array" ref="M275">_xlfn.IFS(I275&lt;6,"Night", I275&lt;12,"Morning", I275&lt;18,"Afternoon", TRUE,"Evening")</f>
        <v>Morning</v>
      </c>
      <c r="N275">
        <v>1</v>
      </c>
      <c r="O275">
        <v>0.06</v>
      </c>
      <c r="P275">
        <v>0.1061</v>
      </c>
      <c r="Q275">
        <v>0.49</v>
      </c>
      <c r="R275">
        <v>0.1045</v>
      </c>
      <c r="S275">
        <v>4</v>
      </c>
      <c r="T275">
        <v>95</v>
      </c>
      <c r="U275">
        <v>99</v>
      </c>
    </row>
    <row r="276" spans="1:21" x14ac:dyDescent="0.3">
      <c r="A276">
        <v>885</v>
      </c>
      <c r="B276" s="1">
        <v>40583</v>
      </c>
      <c r="C276">
        <f>YEAR(dataset_3[[#This Row],[Date Day]])</f>
        <v>2011</v>
      </c>
      <c r="D276" t="str">
        <f>TEXT(dataset_3[[#This Row],[Date Day]],"MMM")</f>
        <v>Feb</v>
      </c>
      <c r="E276" t="str">
        <f t="shared" si="9"/>
        <v>Q1</v>
      </c>
      <c r="F276">
        <v>1</v>
      </c>
      <c r="G276">
        <v>0</v>
      </c>
      <c r="H276">
        <v>2</v>
      </c>
      <c r="I276">
        <v>8</v>
      </c>
      <c r="J276" t="b">
        <v>0</v>
      </c>
      <c r="K276">
        <v>3</v>
      </c>
      <c r="L276" t="str">
        <f t="shared" si="8"/>
        <v>Weekday</v>
      </c>
      <c r="M276" t="str" cm="1">
        <f t="array" ref="M276">_xlfn.IFS(I276&lt;6,"Night", I276&lt;12,"Morning", I276&lt;18,"Afternoon", TRUE,"Evening")</f>
        <v>Morning</v>
      </c>
      <c r="N276">
        <v>1</v>
      </c>
      <c r="O276">
        <v>0.1</v>
      </c>
      <c r="P276">
        <v>0.13639999999999999</v>
      </c>
      <c r="Q276">
        <v>0.42</v>
      </c>
      <c r="R276">
        <v>0</v>
      </c>
      <c r="S276">
        <v>1</v>
      </c>
      <c r="T276">
        <v>198</v>
      </c>
      <c r="U276">
        <v>199</v>
      </c>
    </row>
    <row r="277" spans="1:21" x14ac:dyDescent="0.3">
      <c r="A277">
        <v>886</v>
      </c>
      <c r="B277" s="1">
        <v>40583</v>
      </c>
      <c r="C277">
        <f>YEAR(dataset_3[[#This Row],[Date Day]])</f>
        <v>2011</v>
      </c>
      <c r="D277" t="str">
        <f>TEXT(dataset_3[[#This Row],[Date Day]],"MMM")</f>
        <v>Feb</v>
      </c>
      <c r="E277" t="str">
        <f t="shared" si="9"/>
        <v>Q1</v>
      </c>
      <c r="F277">
        <v>1</v>
      </c>
      <c r="G277">
        <v>0</v>
      </c>
      <c r="H277">
        <v>2</v>
      </c>
      <c r="I277">
        <v>9</v>
      </c>
      <c r="J277" t="b">
        <v>0</v>
      </c>
      <c r="K277">
        <v>3</v>
      </c>
      <c r="L277" t="str">
        <f t="shared" si="8"/>
        <v>Weekday</v>
      </c>
      <c r="M277" t="str" cm="1">
        <f t="array" ref="M277">_xlfn.IFS(I277&lt;6,"Night", I277&lt;12,"Morning", I277&lt;18,"Afternoon", TRUE,"Evening")</f>
        <v>Morning</v>
      </c>
      <c r="N277">
        <v>1</v>
      </c>
      <c r="O277">
        <v>0.12</v>
      </c>
      <c r="P277">
        <v>0.13639999999999999</v>
      </c>
      <c r="Q277">
        <v>0.39</v>
      </c>
      <c r="R277">
        <v>0.16420000000000001</v>
      </c>
      <c r="S277">
        <v>4</v>
      </c>
      <c r="T277">
        <v>119</v>
      </c>
      <c r="U277">
        <v>123</v>
      </c>
    </row>
    <row r="278" spans="1:21" x14ac:dyDescent="0.3">
      <c r="A278">
        <v>887</v>
      </c>
      <c r="B278" s="1">
        <v>40583</v>
      </c>
      <c r="C278">
        <f>YEAR(dataset_3[[#This Row],[Date Day]])</f>
        <v>2011</v>
      </c>
      <c r="D278" t="str">
        <f>TEXT(dataset_3[[#This Row],[Date Day]],"MMM")</f>
        <v>Feb</v>
      </c>
      <c r="E278" t="str">
        <f t="shared" si="9"/>
        <v>Q1</v>
      </c>
      <c r="F278">
        <v>1</v>
      </c>
      <c r="G278">
        <v>0</v>
      </c>
      <c r="H278">
        <v>2</v>
      </c>
      <c r="I278">
        <v>10</v>
      </c>
      <c r="J278" t="b">
        <v>0</v>
      </c>
      <c r="K278">
        <v>3</v>
      </c>
      <c r="L278" t="str">
        <f t="shared" si="8"/>
        <v>Weekday</v>
      </c>
      <c r="M278" t="str" cm="1">
        <f t="array" ref="M278">_xlfn.IFS(I278&lt;6,"Night", I278&lt;12,"Morning", I278&lt;18,"Afternoon", TRUE,"Evening")</f>
        <v>Morning</v>
      </c>
      <c r="N278">
        <v>1</v>
      </c>
      <c r="O278">
        <v>0.14000000000000001</v>
      </c>
      <c r="P278">
        <v>0.18179999999999999</v>
      </c>
      <c r="Q278">
        <v>0.36</v>
      </c>
      <c r="R278">
        <v>0</v>
      </c>
      <c r="S278">
        <v>8</v>
      </c>
      <c r="T278">
        <v>51</v>
      </c>
      <c r="U278">
        <v>59</v>
      </c>
    </row>
    <row r="279" spans="1:21" x14ac:dyDescent="0.3">
      <c r="A279">
        <v>888</v>
      </c>
      <c r="B279" s="1">
        <v>40583</v>
      </c>
      <c r="C279">
        <f>YEAR(dataset_3[[#This Row],[Date Day]])</f>
        <v>2011</v>
      </c>
      <c r="D279" t="str">
        <f>TEXT(dataset_3[[#This Row],[Date Day]],"MMM")</f>
        <v>Feb</v>
      </c>
      <c r="E279" t="str">
        <f t="shared" si="9"/>
        <v>Q1</v>
      </c>
      <c r="F279">
        <v>1</v>
      </c>
      <c r="G279">
        <v>0</v>
      </c>
      <c r="H279">
        <v>2</v>
      </c>
      <c r="I279">
        <v>11</v>
      </c>
      <c r="J279" t="b">
        <v>0</v>
      </c>
      <c r="K279">
        <v>3</v>
      </c>
      <c r="L279" t="str">
        <f t="shared" si="8"/>
        <v>Weekday</v>
      </c>
      <c r="M279" t="str" cm="1">
        <f t="array" ref="M279">_xlfn.IFS(I279&lt;6,"Night", I279&lt;12,"Morning", I279&lt;18,"Afternoon", TRUE,"Evening")</f>
        <v>Morning</v>
      </c>
      <c r="N279">
        <v>2</v>
      </c>
      <c r="O279">
        <v>0.14000000000000001</v>
      </c>
      <c r="P279">
        <v>0.1515</v>
      </c>
      <c r="Q279">
        <v>0.43</v>
      </c>
      <c r="R279">
        <v>0.16420000000000001</v>
      </c>
      <c r="S279">
        <v>1</v>
      </c>
      <c r="T279">
        <v>40</v>
      </c>
      <c r="U279">
        <v>41</v>
      </c>
    </row>
    <row r="280" spans="1:21" x14ac:dyDescent="0.3">
      <c r="A280">
        <v>889</v>
      </c>
      <c r="B280" s="1">
        <v>40583</v>
      </c>
      <c r="C280">
        <f>YEAR(dataset_3[[#This Row],[Date Day]])</f>
        <v>2011</v>
      </c>
      <c r="D280" t="str">
        <f>TEXT(dataset_3[[#This Row],[Date Day]],"MMM")</f>
        <v>Feb</v>
      </c>
      <c r="E280" t="str">
        <f t="shared" si="9"/>
        <v>Q1</v>
      </c>
      <c r="F280">
        <v>1</v>
      </c>
      <c r="G280">
        <v>0</v>
      </c>
      <c r="H280">
        <v>2</v>
      </c>
      <c r="I280">
        <v>12</v>
      </c>
      <c r="J280" t="b">
        <v>0</v>
      </c>
      <c r="K280">
        <v>3</v>
      </c>
      <c r="L280" t="str">
        <f t="shared" si="8"/>
        <v>Weekday</v>
      </c>
      <c r="M280" t="str" cm="1">
        <f t="array" ref="M280">_xlfn.IFS(I280&lt;6,"Night", I280&lt;12,"Morning", I280&lt;18,"Afternoon", TRUE,"Evening")</f>
        <v>Afternoon</v>
      </c>
      <c r="N280">
        <v>2</v>
      </c>
      <c r="O280">
        <v>0.18</v>
      </c>
      <c r="P280">
        <v>0.18179999999999999</v>
      </c>
      <c r="Q280">
        <v>0.4</v>
      </c>
      <c r="R280">
        <v>0.22389999999999999</v>
      </c>
      <c r="S280">
        <v>4</v>
      </c>
      <c r="T280">
        <v>57</v>
      </c>
      <c r="U280">
        <v>61</v>
      </c>
    </row>
    <row r="281" spans="1:21" x14ac:dyDescent="0.3">
      <c r="A281">
        <v>890</v>
      </c>
      <c r="B281" s="1">
        <v>40583</v>
      </c>
      <c r="C281">
        <f>YEAR(dataset_3[[#This Row],[Date Day]])</f>
        <v>2011</v>
      </c>
      <c r="D281" t="str">
        <f>TEXT(dataset_3[[#This Row],[Date Day]],"MMM")</f>
        <v>Feb</v>
      </c>
      <c r="E281" t="str">
        <f t="shared" si="9"/>
        <v>Q1</v>
      </c>
      <c r="F281">
        <v>1</v>
      </c>
      <c r="G281">
        <v>0</v>
      </c>
      <c r="H281">
        <v>2</v>
      </c>
      <c r="I281">
        <v>13</v>
      </c>
      <c r="J281" t="b">
        <v>0</v>
      </c>
      <c r="K281">
        <v>3</v>
      </c>
      <c r="L281" t="str">
        <f t="shared" si="8"/>
        <v>Weekday</v>
      </c>
      <c r="M281" t="str" cm="1">
        <f t="array" ref="M281">_xlfn.IFS(I281&lt;6,"Night", I281&lt;12,"Morning", I281&lt;18,"Afternoon", TRUE,"Evening")</f>
        <v>Afternoon</v>
      </c>
      <c r="N281">
        <v>1</v>
      </c>
      <c r="O281">
        <v>0.18</v>
      </c>
      <c r="P281">
        <v>0.16669999999999999</v>
      </c>
      <c r="Q281">
        <v>0.4</v>
      </c>
      <c r="R281">
        <v>0.25369999999999998</v>
      </c>
      <c r="S281">
        <v>2</v>
      </c>
      <c r="T281">
        <v>67</v>
      </c>
      <c r="U281">
        <v>69</v>
      </c>
    </row>
    <row r="282" spans="1:21" x14ac:dyDescent="0.3">
      <c r="A282">
        <v>891</v>
      </c>
      <c r="B282" s="1">
        <v>40583</v>
      </c>
      <c r="C282">
        <f>YEAR(dataset_3[[#This Row],[Date Day]])</f>
        <v>2011</v>
      </c>
      <c r="D282" t="str">
        <f>TEXT(dataset_3[[#This Row],[Date Day]],"MMM")</f>
        <v>Feb</v>
      </c>
      <c r="E282" t="str">
        <f t="shared" si="9"/>
        <v>Q1</v>
      </c>
      <c r="F282">
        <v>1</v>
      </c>
      <c r="G282">
        <v>0</v>
      </c>
      <c r="H282">
        <v>2</v>
      </c>
      <c r="I282">
        <v>14</v>
      </c>
      <c r="J282" t="b">
        <v>0</v>
      </c>
      <c r="K282">
        <v>3</v>
      </c>
      <c r="L282" t="str">
        <f t="shared" si="8"/>
        <v>Weekday</v>
      </c>
      <c r="M282" t="str" cm="1">
        <f t="array" ref="M282">_xlfn.IFS(I282&lt;6,"Night", I282&lt;12,"Morning", I282&lt;18,"Afternoon", TRUE,"Evening")</f>
        <v>Afternoon</v>
      </c>
      <c r="N282">
        <v>1</v>
      </c>
      <c r="O282">
        <v>0.2</v>
      </c>
      <c r="P282">
        <v>0.18179999999999999</v>
      </c>
      <c r="Q282">
        <v>0.34</v>
      </c>
      <c r="R282">
        <v>0.29849999999999999</v>
      </c>
      <c r="S282">
        <v>2</v>
      </c>
      <c r="T282">
        <v>56</v>
      </c>
      <c r="U282">
        <v>58</v>
      </c>
    </row>
    <row r="283" spans="1:21" x14ac:dyDescent="0.3">
      <c r="A283">
        <v>892</v>
      </c>
      <c r="B283" s="1">
        <v>40583</v>
      </c>
      <c r="C283">
        <f>YEAR(dataset_3[[#This Row],[Date Day]])</f>
        <v>2011</v>
      </c>
      <c r="D283" t="str">
        <f>TEXT(dataset_3[[#This Row],[Date Day]],"MMM")</f>
        <v>Feb</v>
      </c>
      <c r="E283" t="str">
        <f t="shared" si="9"/>
        <v>Q1</v>
      </c>
      <c r="F283">
        <v>1</v>
      </c>
      <c r="G283">
        <v>0</v>
      </c>
      <c r="H283">
        <v>2</v>
      </c>
      <c r="I283">
        <v>15</v>
      </c>
      <c r="J283" t="b">
        <v>0</v>
      </c>
      <c r="K283">
        <v>3</v>
      </c>
      <c r="L283" t="str">
        <f t="shared" si="8"/>
        <v>Weekday</v>
      </c>
      <c r="M283" t="str" cm="1">
        <f t="array" ref="M283">_xlfn.IFS(I283&lt;6,"Night", I283&lt;12,"Morning", I283&lt;18,"Afternoon", TRUE,"Evening")</f>
        <v>Afternoon</v>
      </c>
      <c r="N283">
        <v>2</v>
      </c>
      <c r="O283">
        <v>0.2</v>
      </c>
      <c r="P283">
        <v>0.18179999999999999</v>
      </c>
      <c r="Q283">
        <v>0.34</v>
      </c>
      <c r="R283">
        <v>0.28360000000000002</v>
      </c>
      <c r="S283">
        <v>3</v>
      </c>
      <c r="T283">
        <v>61</v>
      </c>
      <c r="U283">
        <v>64</v>
      </c>
    </row>
    <row r="284" spans="1:21" x14ac:dyDescent="0.3">
      <c r="A284">
        <v>893</v>
      </c>
      <c r="B284" s="1">
        <v>40583</v>
      </c>
      <c r="C284">
        <f>YEAR(dataset_3[[#This Row],[Date Day]])</f>
        <v>2011</v>
      </c>
      <c r="D284" t="str">
        <f>TEXT(dataset_3[[#This Row],[Date Day]],"MMM")</f>
        <v>Feb</v>
      </c>
      <c r="E284" t="str">
        <f t="shared" si="9"/>
        <v>Q1</v>
      </c>
      <c r="F284">
        <v>1</v>
      </c>
      <c r="G284">
        <v>0</v>
      </c>
      <c r="H284">
        <v>2</v>
      </c>
      <c r="I284">
        <v>16</v>
      </c>
      <c r="J284" t="b">
        <v>0</v>
      </c>
      <c r="K284">
        <v>3</v>
      </c>
      <c r="L284" t="str">
        <f t="shared" si="8"/>
        <v>Weekday</v>
      </c>
      <c r="M284" t="str" cm="1">
        <f t="array" ref="M284">_xlfn.IFS(I284&lt;6,"Night", I284&lt;12,"Morning", I284&lt;18,"Afternoon", TRUE,"Evening")</f>
        <v>Afternoon</v>
      </c>
      <c r="N284">
        <v>2</v>
      </c>
      <c r="O284">
        <v>0.2</v>
      </c>
      <c r="P284">
        <v>0.19700000000000001</v>
      </c>
      <c r="Q284">
        <v>0.37</v>
      </c>
      <c r="R284">
        <v>0.25369999999999998</v>
      </c>
      <c r="S284">
        <v>7</v>
      </c>
      <c r="T284">
        <v>72</v>
      </c>
      <c r="U284">
        <v>79</v>
      </c>
    </row>
    <row r="285" spans="1:21" x14ac:dyDescent="0.3">
      <c r="A285">
        <v>894</v>
      </c>
      <c r="B285" s="1">
        <v>40583</v>
      </c>
      <c r="C285">
        <f>YEAR(dataset_3[[#This Row],[Date Day]])</f>
        <v>2011</v>
      </c>
      <c r="D285" t="str">
        <f>TEXT(dataset_3[[#This Row],[Date Day]],"MMM")</f>
        <v>Feb</v>
      </c>
      <c r="E285" t="str">
        <f t="shared" si="9"/>
        <v>Q1</v>
      </c>
      <c r="F285">
        <v>1</v>
      </c>
      <c r="G285">
        <v>0</v>
      </c>
      <c r="H285">
        <v>2</v>
      </c>
      <c r="I285">
        <v>17</v>
      </c>
      <c r="J285" t="b">
        <v>0</v>
      </c>
      <c r="K285">
        <v>3</v>
      </c>
      <c r="L285" t="str">
        <f t="shared" si="8"/>
        <v>Weekday</v>
      </c>
      <c r="M285" t="str" cm="1">
        <f t="array" ref="M285">_xlfn.IFS(I285&lt;6,"Night", I285&lt;12,"Morning", I285&lt;18,"Afternoon", TRUE,"Evening")</f>
        <v>Afternoon</v>
      </c>
      <c r="N285">
        <v>2</v>
      </c>
      <c r="O285">
        <v>0.2</v>
      </c>
      <c r="P285">
        <v>0.19700000000000001</v>
      </c>
      <c r="Q285">
        <v>0.34</v>
      </c>
      <c r="R285">
        <v>0.25369999999999998</v>
      </c>
      <c r="S285">
        <v>9</v>
      </c>
      <c r="T285">
        <v>157</v>
      </c>
      <c r="U285">
        <v>166</v>
      </c>
    </row>
    <row r="286" spans="1:21" x14ac:dyDescent="0.3">
      <c r="A286">
        <v>895</v>
      </c>
      <c r="B286" s="1">
        <v>40583</v>
      </c>
      <c r="C286">
        <f>YEAR(dataset_3[[#This Row],[Date Day]])</f>
        <v>2011</v>
      </c>
      <c r="D286" t="str">
        <f>TEXT(dataset_3[[#This Row],[Date Day]],"MMM")</f>
        <v>Feb</v>
      </c>
      <c r="E286" t="str">
        <f t="shared" si="9"/>
        <v>Q1</v>
      </c>
      <c r="F286">
        <v>1</v>
      </c>
      <c r="G286">
        <v>0</v>
      </c>
      <c r="H286">
        <v>2</v>
      </c>
      <c r="I286">
        <v>18</v>
      </c>
      <c r="J286" t="b">
        <v>0</v>
      </c>
      <c r="K286">
        <v>3</v>
      </c>
      <c r="L286" t="str">
        <f t="shared" si="8"/>
        <v>Weekday</v>
      </c>
      <c r="M286" t="str" cm="1">
        <f t="array" ref="M286">_xlfn.IFS(I286&lt;6,"Night", I286&lt;12,"Morning", I286&lt;18,"Afternoon", TRUE,"Evening")</f>
        <v>Evening</v>
      </c>
      <c r="N286">
        <v>2</v>
      </c>
      <c r="O286">
        <v>0.18</v>
      </c>
      <c r="P286">
        <v>0.16669999999999999</v>
      </c>
      <c r="Q286">
        <v>0.47</v>
      </c>
      <c r="R286">
        <v>0.29849999999999999</v>
      </c>
      <c r="S286">
        <v>2</v>
      </c>
      <c r="T286">
        <v>168</v>
      </c>
      <c r="U286">
        <v>170</v>
      </c>
    </row>
    <row r="287" spans="1:21" x14ac:dyDescent="0.3">
      <c r="A287">
        <v>896</v>
      </c>
      <c r="B287" s="1">
        <v>40583</v>
      </c>
      <c r="C287">
        <f>YEAR(dataset_3[[#This Row],[Date Day]])</f>
        <v>2011</v>
      </c>
      <c r="D287" t="str">
        <f>TEXT(dataset_3[[#This Row],[Date Day]],"MMM")</f>
        <v>Feb</v>
      </c>
      <c r="E287" t="str">
        <f t="shared" si="9"/>
        <v>Q1</v>
      </c>
      <c r="F287">
        <v>1</v>
      </c>
      <c r="G287">
        <v>0</v>
      </c>
      <c r="H287">
        <v>2</v>
      </c>
      <c r="I287">
        <v>19</v>
      </c>
      <c r="J287" t="b">
        <v>0</v>
      </c>
      <c r="K287">
        <v>3</v>
      </c>
      <c r="L287" t="str">
        <f t="shared" si="8"/>
        <v>Weekday</v>
      </c>
      <c r="M287" t="str" cm="1">
        <f t="array" ref="M287">_xlfn.IFS(I287&lt;6,"Night", I287&lt;12,"Morning", I287&lt;18,"Afternoon", TRUE,"Evening")</f>
        <v>Evening</v>
      </c>
      <c r="N287">
        <v>3</v>
      </c>
      <c r="O287">
        <v>0.14000000000000001</v>
      </c>
      <c r="P287">
        <v>0.1212</v>
      </c>
      <c r="Q287">
        <v>0.86</v>
      </c>
      <c r="R287">
        <v>0.25369999999999998</v>
      </c>
      <c r="S287">
        <v>1</v>
      </c>
      <c r="T287">
        <v>87</v>
      </c>
      <c r="U287">
        <v>88</v>
      </c>
    </row>
    <row r="288" spans="1:21" x14ac:dyDescent="0.3">
      <c r="A288">
        <v>897</v>
      </c>
      <c r="B288" s="1">
        <v>40583</v>
      </c>
      <c r="C288">
        <f>YEAR(dataset_3[[#This Row],[Date Day]])</f>
        <v>2011</v>
      </c>
      <c r="D288" t="str">
        <f>TEXT(dataset_3[[#This Row],[Date Day]],"MMM")</f>
        <v>Feb</v>
      </c>
      <c r="E288" t="str">
        <f t="shared" si="9"/>
        <v>Q1</v>
      </c>
      <c r="F288">
        <v>1</v>
      </c>
      <c r="G288">
        <v>0</v>
      </c>
      <c r="H288">
        <v>2</v>
      </c>
      <c r="I288">
        <v>20</v>
      </c>
      <c r="J288" t="b">
        <v>0</v>
      </c>
      <c r="K288">
        <v>3</v>
      </c>
      <c r="L288" t="str">
        <f t="shared" si="8"/>
        <v>Weekday</v>
      </c>
      <c r="M288" t="str" cm="1">
        <f t="array" ref="M288">_xlfn.IFS(I288&lt;6,"Night", I288&lt;12,"Morning", I288&lt;18,"Afternoon", TRUE,"Evening")</f>
        <v>Evening</v>
      </c>
      <c r="N288">
        <v>3</v>
      </c>
      <c r="O288">
        <v>0.14000000000000001</v>
      </c>
      <c r="P288">
        <v>0.1515</v>
      </c>
      <c r="Q288">
        <v>0.86</v>
      </c>
      <c r="R288">
        <v>0.16420000000000001</v>
      </c>
      <c r="S288">
        <v>0</v>
      </c>
      <c r="T288">
        <v>84</v>
      </c>
      <c r="U288">
        <v>84</v>
      </c>
    </row>
    <row r="289" spans="1:21" x14ac:dyDescent="0.3">
      <c r="A289">
        <v>898</v>
      </c>
      <c r="B289" s="1">
        <v>40583</v>
      </c>
      <c r="C289">
        <f>YEAR(dataset_3[[#This Row],[Date Day]])</f>
        <v>2011</v>
      </c>
      <c r="D289" t="str">
        <f>TEXT(dataset_3[[#This Row],[Date Day]],"MMM")</f>
        <v>Feb</v>
      </c>
      <c r="E289" t="str">
        <f t="shared" si="9"/>
        <v>Q1</v>
      </c>
      <c r="F289">
        <v>1</v>
      </c>
      <c r="G289">
        <v>0</v>
      </c>
      <c r="H289">
        <v>2</v>
      </c>
      <c r="I289">
        <v>21</v>
      </c>
      <c r="J289" t="b">
        <v>0</v>
      </c>
      <c r="K289">
        <v>3</v>
      </c>
      <c r="L289" t="str">
        <f t="shared" si="8"/>
        <v>Weekday</v>
      </c>
      <c r="M289" t="str" cm="1">
        <f t="array" ref="M289">_xlfn.IFS(I289&lt;6,"Night", I289&lt;12,"Morning", I289&lt;18,"Afternoon", TRUE,"Evening")</f>
        <v>Evening</v>
      </c>
      <c r="N289">
        <v>2</v>
      </c>
      <c r="O289">
        <v>0.14000000000000001</v>
      </c>
      <c r="P289">
        <v>0.1515</v>
      </c>
      <c r="Q289">
        <v>0.86</v>
      </c>
      <c r="R289">
        <v>0.16420000000000001</v>
      </c>
      <c r="S289">
        <v>0</v>
      </c>
      <c r="T289">
        <v>83</v>
      </c>
      <c r="U289">
        <v>83</v>
      </c>
    </row>
    <row r="290" spans="1:21" x14ac:dyDescent="0.3">
      <c r="A290">
        <v>899</v>
      </c>
      <c r="B290" s="1">
        <v>40583</v>
      </c>
      <c r="C290">
        <f>YEAR(dataset_3[[#This Row],[Date Day]])</f>
        <v>2011</v>
      </c>
      <c r="D290" t="str">
        <f>TEXT(dataset_3[[#This Row],[Date Day]],"MMM")</f>
        <v>Feb</v>
      </c>
      <c r="E290" t="str">
        <f t="shared" si="9"/>
        <v>Q1</v>
      </c>
      <c r="F290">
        <v>1</v>
      </c>
      <c r="G290">
        <v>0</v>
      </c>
      <c r="H290">
        <v>2</v>
      </c>
      <c r="I290">
        <v>22</v>
      </c>
      <c r="J290" t="b">
        <v>0</v>
      </c>
      <c r="K290">
        <v>3</v>
      </c>
      <c r="L290" t="str">
        <f t="shared" si="8"/>
        <v>Weekday</v>
      </c>
      <c r="M290" t="str" cm="1">
        <f t="array" ref="M290">_xlfn.IFS(I290&lt;6,"Night", I290&lt;12,"Morning", I290&lt;18,"Afternoon", TRUE,"Evening")</f>
        <v>Evening</v>
      </c>
      <c r="N290">
        <v>3</v>
      </c>
      <c r="O290">
        <v>0.16</v>
      </c>
      <c r="P290">
        <v>0.16669999999999999</v>
      </c>
      <c r="Q290">
        <v>0.8</v>
      </c>
      <c r="R290">
        <v>0.16420000000000001</v>
      </c>
      <c r="S290">
        <v>4</v>
      </c>
      <c r="T290">
        <v>42</v>
      </c>
      <c r="U290">
        <v>46</v>
      </c>
    </row>
    <row r="291" spans="1:21" x14ac:dyDescent="0.3">
      <c r="A291">
        <v>900</v>
      </c>
      <c r="B291" s="1">
        <v>40583</v>
      </c>
      <c r="C291">
        <f>YEAR(dataset_3[[#This Row],[Date Day]])</f>
        <v>2011</v>
      </c>
      <c r="D291" t="str">
        <f>TEXT(dataset_3[[#This Row],[Date Day]],"MMM")</f>
        <v>Feb</v>
      </c>
      <c r="E291" t="str">
        <f t="shared" si="9"/>
        <v>Q1</v>
      </c>
      <c r="F291">
        <v>1</v>
      </c>
      <c r="G291">
        <v>0</v>
      </c>
      <c r="H291">
        <v>2</v>
      </c>
      <c r="I291">
        <v>23</v>
      </c>
      <c r="J291" t="b">
        <v>0</v>
      </c>
      <c r="K291">
        <v>3</v>
      </c>
      <c r="L291" t="str">
        <f t="shared" si="8"/>
        <v>Weekday</v>
      </c>
      <c r="M291" t="str" cm="1">
        <f t="array" ref="M291">_xlfn.IFS(I291&lt;6,"Night", I291&lt;12,"Morning", I291&lt;18,"Afternoon", TRUE,"Evening")</f>
        <v>Evening</v>
      </c>
      <c r="N291">
        <v>3</v>
      </c>
      <c r="O291">
        <v>0.16</v>
      </c>
      <c r="P291">
        <v>0.1515</v>
      </c>
      <c r="Q291">
        <v>0.8</v>
      </c>
      <c r="R291">
        <v>0.19400000000000001</v>
      </c>
      <c r="S291">
        <v>0</v>
      </c>
      <c r="T291">
        <v>37</v>
      </c>
      <c r="U291">
        <v>37</v>
      </c>
    </row>
    <row r="292" spans="1:21" x14ac:dyDescent="0.3">
      <c r="A292">
        <v>901</v>
      </c>
      <c r="B292" s="1">
        <v>40584</v>
      </c>
      <c r="C292">
        <f>YEAR(dataset_3[[#This Row],[Date Day]])</f>
        <v>2011</v>
      </c>
      <c r="D292" t="str">
        <f>TEXT(dataset_3[[#This Row],[Date Day]],"MMM")</f>
        <v>Feb</v>
      </c>
      <c r="E292" t="str">
        <f t="shared" si="9"/>
        <v>Q1</v>
      </c>
      <c r="F292">
        <v>1</v>
      </c>
      <c r="G292">
        <v>0</v>
      </c>
      <c r="H292">
        <v>2</v>
      </c>
      <c r="I292">
        <v>0</v>
      </c>
      <c r="J292" t="b">
        <v>0</v>
      </c>
      <c r="K292">
        <v>4</v>
      </c>
      <c r="L292" t="str">
        <f t="shared" si="8"/>
        <v>Weekday</v>
      </c>
      <c r="M292" t="str" cm="1">
        <f t="array" ref="M292">_xlfn.IFS(I292&lt;6,"Night", I292&lt;12,"Morning", I292&lt;18,"Afternoon", TRUE,"Evening")</f>
        <v>Night</v>
      </c>
      <c r="N292">
        <v>3</v>
      </c>
      <c r="O292">
        <v>0.14000000000000001</v>
      </c>
      <c r="P292">
        <v>0.13639999999999999</v>
      </c>
      <c r="Q292">
        <v>0.86</v>
      </c>
      <c r="R292">
        <v>0.19400000000000001</v>
      </c>
      <c r="S292">
        <v>0</v>
      </c>
      <c r="T292">
        <v>16</v>
      </c>
      <c r="U292">
        <v>16</v>
      </c>
    </row>
    <row r="293" spans="1:21" x14ac:dyDescent="0.3">
      <c r="A293">
        <v>902</v>
      </c>
      <c r="B293" s="1">
        <v>40584</v>
      </c>
      <c r="C293">
        <f>YEAR(dataset_3[[#This Row],[Date Day]])</f>
        <v>2011</v>
      </c>
      <c r="D293" t="str">
        <f>TEXT(dataset_3[[#This Row],[Date Day]],"MMM")</f>
        <v>Feb</v>
      </c>
      <c r="E293" t="str">
        <f t="shared" si="9"/>
        <v>Q1</v>
      </c>
      <c r="F293">
        <v>1</v>
      </c>
      <c r="G293">
        <v>0</v>
      </c>
      <c r="H293">
        <v>2</v>
      </c>
      <c r="I293">
        <v>1</v>
      </c>
      <c r="J293" t="b">
        <v>0</v>
      </c>
      <c r="K293">
        <v>4</v>
      </c>
      <c r="L293" t="str">
        <f t="shared" si="8"/>
        <v>Weekday</v>
      </c>
      <c r="M293" t="str" cm="1">
        <f t="array" ref="M293">_xlfn.IFS(I293&lt;6,"Night", I293&lt;12,"Morning", I293&lt;18,"Afternoon", TRUE,"Evening")</f>
        <v>Night</v>
      </c>
      <c r="N293">
        <v>3</v>
      </c>
      <c r="O293">
        <v>0.14000000000000001</v>
      </c>
      <c r="P293">
        <v>0.1515</v>
      </c>
      <c r="Q293">
        <v>0.8</v>
      </c>
      <c r="R293">
        <v>0.1343</v>
      </c>
      <c r="S293">
        <v>0</v>
      </c>
      <c r="T293">
        <v>7</v>
      </c>
      <c r="U293">
        <v>7</v>
      </c>
    </row>
    <row r="294" spans="1:21" x14ac:dyDescent="0.3">
      <c r="A294">
        <v>903</v>
      </c>
      <c r="B294" s="1">
        <v>40584</v>
      </c>
      <c r="C294">
        <f>YEAR(dataset_3[[#This Row],[Date Day]])</f>
        <v>2011</v>
      </c>
      <c r="D294" t="str">
        <f>TEXT(dataset_3[[#This Row],[Date Day]],"MMM")</f>
        <v>Feb</v>
      </c>
      <c r="E294" t="str">
        <f t="shared" si="9"/>
        <v>Q1</v>
      </c>
      <c r="F294">
        <v>1</v>
      </c>
      <c r="G294">
        <v>0</v>
      </c>
      <c r="H294">
        <v>2</v>
      </c>
      <c r="I294">
        <v>2</v>
      </c>
      <c r="J294" t="b">
        <v>0</v>
      </c>
      <c r="K294">
        <v>4</v>
      </c>
      <c r="L294" t="str">
        <f t="shared" si="8"/>
        <v>Weekday</v>
      </c>
      <c r="M294" t="str" cm="1">
        <f t="array" ref="M294">_xlfn.IFS(I294&lt;6,"Night", I294&lt;12,"Morning", I294&lt;18,"Afternoon", TRUE,"Evening")</f>
        <v>Night</v>
      </c>
      <c r="N294">
        <v>3</v>
      </c>
      <c r="O294">
        <v>0.14000000000000001</v>
      </c>
      <c r="P294">
        <v>0.1515</v>
      </c>
      <c r="Q294">
        <v>0.8</v>
      </c>
      <c r="R294">
        <v>0.1343</v>
      </c>
      <c r="S294">
        <v>0</v>
      </c>
      <c r="T294">
        <v>3</v>
      </c>
      <c r="U294">
        <v>3</v>
      </c>
    </row>
    <row r="295" spans="1:21" x14ac:dyDescent="0.3">
      <c r="A295">
        <v>904</v>
      </c>
      <c r="B295" s="1">
        <v>40584</v>
      </c>
      <c r="C295">
        <f>YEAR(dataset_3[[#This Row],[Date Day]])</f>
        <v>2011</v>
      </c>
      <c r="D295" t="str">
        <f>TEXT(dataset_3[[#This Row],[Date Day]],"MMM")</f>
        <v>Feb</v>
      </c>
      <c r="E295" t="str">
        <f t="shared" si="9"/>
        <v>Q1</v>
      </c>
      <c r="F295">
        <v>1</v>
      </c>
      <c r="G295">
        <v>0</v>
      </c>
      <c r="H295">
        <v>2</v>
      </c>
      <c r="I295">
        <v>4</v>
      </c>
      <c r="J295" t="b">
        <v>0</v>
      </c>
      <c r="K295">
        <v>4</v>
      </c>
      <c r="L295" t="str">
        <f t="shared" si="8"/>
        <v>Weekday</v>
      </c>
      <c r="M295" t="str" cm="1">
        <f t="array" ref="M295">_xlfn.IFS(I295&lt;6,"Night", I295&lt;12,"Morning", I295&lt;18,"Afternoon", TRUE,"Evening")</f>
        <v>Night</v>
      </c>
      <c r="N295">
        <v>2</v>
      </c>
      <c r="O295">
        <v>0.14000000000000001</v>
      </c>
      <c r="P295">
        <v>0.13639999999999999</v>
      </c>
      <c r="Q295">
        <v>0.59</v>
      </c>
      <c r="R295">
        <v>0.22389999999999999</v>
      </c>
      <c r="S295">
        <v>0</v>
      </c>
      <c r="T295">
        <v>1</v>
      </c>
      <c r="U295">
        <v>1</v>
      </c>
    </row>
    <row r="296" spans="1:21" x14ac:dyDescent="0.3">
      <c r="A296">
        <v>905</v>
      </c>
      <c r="B296" s="1">
        <v>40584</v>
      </c>
      <c r="C296">
        <f>YEAR(dataset_3[[#This Row],[Date Day]])</f>
        <v>2011</v>
      </c>
      <c r="D296" t="str">
        <f>TEXT(dataset_3[[#This Row],[Date Day]],"MMM")</f>
        <v>Feb</v>
      </c>
      <c r="E296" t="str">
        <f t="shared" si="9"/>
        <v>Q1</v>
      </c>
      <c r="F296">
        <v>1</v>
      </c>
      <c r="G296">
        <v>0</v>
      </c>
      <c r="H296">
        <v>2</v>
      </c>
      <c r="I296">
        <v>5</v>
      </c>
      <c r="J296" t="b">
        <v>0</v>
      </c>
      <c r="K296">
        <v>4</v>
      </c>
      <c r="L296" t="str">
        <f t="shared" si="8"/>
        <v>Weekday</v>
      </c>
      <c r="M296" t="str" cm="1">
        <f t="array" ref="M296">_xlfn.IFS(I296&lt;6,"Night", I296&lt;12,"Morning", I296&lt;18,"Afternoon", TRUE,"Evening")</f>
        <v>Night</v>
      </c>
      <c r="N296">
        <v>2</v>
      </c>
      <c r="O296">
        <v>0.12</v>
      </c>
      <c r="P296">
        <v>0.1212</v>
      </c>
      <c r="Q296">
        <v>0.5</v>
      </c>
      <c r="R296">
        <v>0.22389999999999999</v>
      </c>
      <c r="S296">
        <v>0</v>
      </c>
      <c r="T296">
        <v>6</v>
      </c>
      <c r="U296">
        <v>6</v>
      </c>
    </row>
    <row r="297" spans="1:21" x14ac:dyDescent="0.3">
      <c r="A297">
        <v>906</v>
      </c>
      <c r="B297" s="1">
        <v>40584</v>
      </c>
      <c r="C297">
        <f>YEAR(dataset_3[[#This Row],[Date Day]])</f>
        <v>2011</v>
      </c>
      <c r="D297" t="str">
        <f>TEXT(dataset_3[[#This Row],[Date Day]],"MMM")</f>
        <v>Feb</v>
      </c>
      <c r="E297" t="str">
        <f t="shared" si="9"/>
        <v>Q1</v>
      </c>
      <c r="F297">
        <v>1</v>
      </c>
      <c r="G297">
        <v>0</v>
      </c>
      <c r="H297">
        <v>2</v>
      </c>
      <c r="I297">
        <v>6</v>
      </c>
      <c r="J297" t="b">
        <v>0</v>
      </c>
      <c r="K297">
        <v>4</v>
      </c>
      <c r="L297" t="str">
        <f t="shared" si="8"/>
        <v>Weekday</v>
      </c>
      <c r="M297" t="str" cm="1">
        <f t="array" ref="M297">_xlfn.IFS(I297&lt;6,"Night", I297&lt;12,"Morning", I297&lt;18,"Afternoon", TRUE,"Evening")</f>
        <v>Morning</v>
      </c>
      <c r="N297">
        <v>2</v>
      </c>
      <c r="O297">
        <v>0.12</v>
      </c>
      <c r="P297">
        <v>0.1212</v>
      </c>
      <c r="Q297">
        <v>0.54</v>
      </c>
      <c r="R297">
        <v>0.28360000000000002</v>
      </c>
      <c r="S297">
        <v>0</v>
      </c>
      <c r="T297">
        <v>26</v>
      </c>
      <c r="U297">
        <v>26</v>
      </c>
    </row>
    <row r="298" spans="1:21" x14ac:dyDescent="0.3">
      <c r="A298">
        <v>907</v>
      </c>
      <c r="B298" s="1">
        <v>40584</v>
      </c>
      <c r="C298">
        <f>YEAR(dataset_3[[#This Row],[Date Day]])</f>
        <v>2011</v>
      </c>
      <c r="D298" t="str">
        <f>TEXT(dataset_3[[#This Row],[Date Day]],"MMM")</f>
        <v>Feb</v>
      </c>
      <c r="E298" t="str">
        <f t="shared" si="9"/>
        <v>Q1</v>
      </c>
      <c r="F298">
        <v>1</v>
      </c>
      <c r="G298">
        <v>0</v>
      </c>
      <c r="H298">
        <v>2</v>
      </c>
      <c r="I298">
        <v>7</v>
      </c>
      <c r="J298" t="b">
        <v>0</v>
      </c>
      <c r="K298">
        <v>4</v>
      </c>
      <c r="L298" t="str">
        <f t="shared" si="8"/>
        <v>Weekday</v>
      </c>
      <c r="M298" t="str" cm="1">
        <f t="array" ref="M298">_xlfn.IFS(I298&lt;6,"Night", I298&lt;12,"Morning", I298&lt;18,"Afternoon", TRUE,"Evening")</f>
        <v>Morning</v>
      </c>
      <c r="N298">
        <v>1</v>
      </c>
      <c r="O298">
        <v>0.1</v>
      </c>
      <c r="P298">
        <v>7.5800000000000006E-2</v>
      </c>
      <c r="Q298">
        <v>0.5</v>
      </c>
      <c r="R298">
        <v>0.41789999999999999</v>
      </c>
      <c r="S298">
        <v>0</v>
      </c>
      <c r="T298">
        <v>99</v>
      </c>
      <c r="U298">
        <v>99</v>
      </c>
    </row>
    <row r="299" spans="1:21" x14ac:dyDescent="0.3">
      <c r="A299">
        <v>908</v>
      </c>
      <c r="B299" s="1">
        <v>40584</v>
      </c>
      <c r="C299">
        <f>YEAR(dataset_3[[#This Row],[Date Day]])</f>
        <v>2011</v>
      </c>
      <c r="D299" t="str">
        <f>TEXT(dataset_3[[#This Row],[Date Day]],"MMM")</f>
        <v>Feb</v>
      </c>
      <c r="E299" t="str">
        <f t="shared" si="9"/>
        <v>Q1</v>
      </c>
      <c r="F299">
        <v>1</v>
      </c>
      <c r="G299">
        <v>0</v>
      </c>
      <c r="H299">
        <v>2</v>
      </c>
      <c r="I299">
        <v>8</v>
      </c>
      <c r="J299" t="b">
        <v>0</v>
      </c>
      <c r="K299">
        <v>4</v>
      </c>
      <c r="L299" t="str">
        <f t="shared" si="8"/>
        <v>Weekday</v>
      </c>
      <c r="M299" t="str" cm="1">
        <f t="array" ref="M299">_xlfn.IFS(I299&lt;6,"Night", I299&lt;12,"Morning", I299&lt;18,"Afternoon", TRUE,"Evening")</f>
        <v>Morning</v>
      </c>
      <c r="N299">
        <v>1</v>
      </c>
      <c r="O299">
        <v>0.1</v>
      </c>
      <c r="P299">
        <v>7.5800000000000006E-2</v>
      </c>
      <c r="Q299">
        <v>0.49</v>
      </c>
      <c r="R299">
        <v>0.32840000000000003</v>
      </c>
      <c r="S299">
        <v>5</v>
      </c>
      <c r="T299">
        <v>173</v>
      </c>
      <c r="U299">
        <v>178</v>
      </c>
    </row>
    <row r="300" spans="1:21" x14ac:dyDescent="0.3">
      <c r="A300">
        <v>909</v>
      </c>
      <c r="B300" s="1">
        <v>40584</v>
      </c>
      <c r="C300">
        <f>YEAR(dataset_3[[#This Row],[Date Day]])</f>
        <v>2011</v>
      </c>
      <c r="D300" t="str">
        <f>TEXT(dataset_3[[#This Row],[Date Day]],"MMM")</f>
        <v>Feb</v>
      </c>
      <c r="E300" t="str">
        <f t="shared" si="9"/>
        <v>Q1</v>
      </c>
      <c r="F300">
        <v>1</v>
      </c>
      <c r="G300">
        <v>0</v>
      </c>
      <c r="H300">
        <v>2</v>
      </c>
      <c r="I300">
        <v>9</v>
      </c>
      <c r="J300" t="b">
        <v>0</v>
      </c>
      <c r="K300">
        <v>4</v>
      </c>
      <c r="L300" t="str">
        <f t="shared" si="8"/>
        <v>Weekday</v>
      </c>
      <c r="M300" t="str" cm="1">
        <f t="array" ref="M300">_xlfn.IFS(I300&lt;6,"Night", I300&lt;12,"Morning", I300&lt;18,"Afternoon", TRUE,"Evening")</f>
        <v>Morning</v>
      </c>
      <c r="N300">
        <v>1</v>
      </c>
      <c r="O300">
        <v>0.12</v>
      </c>
      <c r="P300">
        <v>0.1061</v>
      </c>
      <c r="Q300">
        <v>0.42</v>
      </c>
      <c r="R300">
        <v>0.35820000000000002</v>
      </c>
      <c r="S300">
        <v>1</v>
      </c>
      <c r="T300">
        <v>121</v>
      </c>
      <c r="U300">
        <v>122</v>
      </c>
    </row>
    <row r="301" spans="1:21" x14ac:dyDescent="0.3">
      <c r="A301">
        <v>910</v>
      </c>
      <c r="B301" s="1">
        <v>40584</v>
      </c>
      <c r="C301">
        <f>YEAR(dataset_3[[#This Row],[Date Day]])</f>
        <v>2011</v>
      </c>
      <c r="D301" t="str">
        <f>TEXT(dataset_3[[#This Row],[Date Day]],"MMM")</f>
        <v>Feb</v>
      </c>
      <c r="E301" t="str">
        <f t="shared" si="9"/>
        <v>Q1</v>
      </c>
      <c r="F301">
        <v>1</v>
      </c>
      <c r="G301">
        <v>0</v>
      </c>
      <c r="H301">
        <v>2</v>
      </c>
      <c r="I301">
        <v>10</v>
      </c>
      <c r="J301" t="b">
        <v>0</v>
      </c>
      <c r="K301">
        <v>4</v>
      </c>
      <c r="L301" t="str">
        <f t="shared" si="8"/>
        <v>Weekday</v>
      </c>
      <c r="M301" t="str" cm="1">
        <f t="array" ref="M301">_xlfn.IFS(I301&lt;6,"Night", I301&lt;12,"Morning", I301&lt;18,"Afternoon", TRUE,"Evening")</f>
        <v>Morning</v>
      </c>
      <c r="N301">
        <v>1</v>
      </c>
      <c r="O301">
        <v>0.12</v>
      </c>
      <c r="P301">
        <v>0.1061</v>
      </c>
      <c r="Q301">
        <v>0.42</v>
      </c>
      <c r="R301">
        <v>0.29849999999999999</v>
      </c>
      <c r="S301">
        <v>1</v>
      </c>
      <c r="T301">
        <v>34</v>
      </c>
      <c r="U301">
        <v>35</v>
      </c>
    </row>
    <row r="302" spans="1:21" x14ac:dyDescent="0.3">
      <c r="A302">
        <v>911</v>
      </c>
      <c r="B302" s="1">
        <v>40584</v>
      </c>
      <c r="C302">
        <f>YEAR(dataset_3[[#This Row],[Date Day]])</f>
        <v>2011</v>
      </c>
      <c r="D302" t="str">
        <f>TEXT(dataset_3[[#This Row],[Date Day]],"MMM")</f>
        <v>Feb</v>
      </c>
      <c r="E302" t="str">
        <f t="shared" si="9"/>
        <v>Q1</v>
      </c>
      <c r="F302">
        <v>1</v>
      </c>
      <c r="G302">
        <v>0</v>
      </c>
      <c r="H302">
        <v>2</v>
      </c>
      <c r="I302">
        <v>11</v>
      </c>
      <c r="J302" t="b">
        <v>0</v>
      </c>
      <c r="K302">
        <v>4</v>
      </c>
      <c r="L302" t="str">
        <f t="shared" si="8"/>
        <v>Weekday</v>
      </c>
      <c r="M302" t="str" cm="1">
        <f t="array" ref="M302">_xlfn.IFS(I302&lt;6,"Night", I302&lt;12,"Morning", I302&lt;18,"Afternoon", TRUE,"Evening")</f>
        <v>Morning</v>
      </c>
      <c r="N302">
        <v>1</v>
      </c>
      <c r="O302">
        <v>0.14000000000000001</v>
      </c>
      <c r="P302">
        <v>0.1212</v>
      </c>
      <c r="Q302">
        <v>0.39</v>
      </c>
      <c r="R302">
        <v>0.35820000000000002</v>
      </c>
      <c r="S302">
        <v>1</v>
      </c>
      <c r="T302">
        <v>44</v>
      </c>
      <c r="U302">
        <v>45</v>
      </c>
    </row>
    <row r="303" spans="1:21" x14ac:dyDescent="0.3">
      <c r="A303">
        <v>912</v>
      </c>
      <c r="B303" s="1">
        <v>40584</v>
      </c>
      <c r="C303">
        <f>YEAR(dataset_3[[#This Row],[Date Day]])</f>
        <v>2011</v>
      </c>
      <c r="D303" t="str">
        <f>TEXT(dataset_3[[#This Row],[Date Day]],"MMM")</f>
        <v>Feb</v>
      </c>
      <c r="E303" t="str">
        <f t="shared" si="9"/>
        <v>Q1</v>
      </c>
      <c r="F303">
        <v>1</v>
      </c>
      <c r="G303">
        <v>0</v>
      </c>
      <c r="H303">
        <v>2</v>
      </c>
      <c r="I303">
        <v>12</v>
      </c>
      <c r="J303" t="b">
        <v>0</v>
      </c>
      <c r="K303">
        <v>4</v>
      </c>
      <c r="L303" t="str">
        <f t="shared" si="8"/>
        <v>Weekday</v>
      </c>
      <c r="M303" t="str" cm="1">
        <f t="array" ref="M303">_xlfn.IFS(I303&lt;6,"Night", I303&lt;12,"Morning", I303&lt;18,"Afternoon", TRUE,"Evening")</f>
        <v>Afternoon</v>
      </c>
      <c r="N303">
        <v>1</v>
      </c>
      <c r="O303">
        <v>0.16</v>
      </c>
      <c r="P303">
        <v>0.13639999999999999</v>
      </c>
      <c r="Q303">
        <v>0.34</v>
      </c>
      <c r="R303">
        <v>0.3881</v>
      </c>
      <c r="S303">
        <v>4</v>
      </c>
      <c r="T303">
        <v>65</v>
      </c>
      <c r="U303">
        <v>69</v>
      </c>
    </row>
    <row r="304" spans="1:21" x14ac:dyDescent="0.3">
      <c r="A304">
        <v>913</v>
      </c>
      <c r="B304" s="1">
        <v>40584</v>
      </c>
      <c r="C304">
        <f>YEAR(dataset_3[[#This Row],[Date Day]])</f>
        <v>2011</v>
      </c>
      <c r="D304" t="str">
        <f>TEXT(dataset_3[[#This Row],[Date Day]],"MMM")</f>
        <v>Feb</v>
      </c>
      <c r="E304" t="str">
        <f t="shared" si="9"/>
        <v>Q1</v>
      </c>
      <c r="F304">
        <v>1</v>
      </c>
      <c r="G304">
        <v>0</v>
      </c>
      <c r="H304">
        <v>2</v>
      </c>
      <c r="I304">
        <v>13</v>
      </c>
      <c r="J304" t="b">
        <v>0</v>
      </c>
      <c r="K304">
        <v>4</v>
      </c>
      <c r="L304" t="str">
        <f t="shared" si="8"/>
        <v>Weekday</v>
      </c>
      <c r="M304" t="str" cm="1">
        <f t="array" ref="M304">_xlfn.IFS(I304&lt;6,"Night", I304&lt;12,"Morning", I304&lt;18,"Afternoon", TRUE,"Evening")</f>
        <v>Afternoon</v>
      </c>
      <c r="N304">
        <v>1</v>
      </c>
      <c r="O304">
        <v>0.18</v>
      </c>
      <c r="P304">
        <v>0.16669999999999999</v>
      </c>
      <c r="Q304">
        <v>0.28999999999999998</v>
      </c>
      <c r="R304">
        <v>0.29849999999999999</v>
      </c>
      <c r="S304">
        <v>3</v>
      </c>
      <c r="T304">
        <v>59</v>
      </c>
      <c r="U304">
        <v>62</v>
      </c>
    </row>
    <row r="305" spans="1:21" x14ac:dyDescent="0.3">
      <c r="A305">
        <v>914</v>
      </c>
      <c r="B305" s="1">
        <v>40584</v>
      </c>
      <c r="C305">
        <f>YEAR(dataset_3[[#This Row],[Date Day]])</f>
        <v>2011</v>
      </c>
      <c r="D305" t="str">
        <f>TEXT(dataset_3[[#This Row],[Date Day]],"MMM")</f>
        <v>Feb</v>
      </c>
      <c r="E305" t="str">
        <f t="shared" si="9"/>
        <v>Q1</v>
      </c>
      <c r="F305">
        <v>1</v>
      </c>
      <c r="G305">
        <v>0</v>
      </c>
      <c r="H305">
        <v>2</v>
      </c>
      <c r="I305">
        <v>14</v>
      </c>
      <c r="J305" t="b">
        <v>0</v>
      </c>
      <c r="K305">
        <v>4</v>
      </c>
      <c r="L305" t="str">
        <f t="shared" si="8"/>
        <v>Weekday</v>
      </c>
      <c r="M305" t="str" cm="1">
        <f t="array" ref="M305">_xlfn.IFS(I305&lt;6,"Night", I305&lt;12,"Morning", I305&lt;18,"Afternoon", TRUE,"Evening")</f>
        <v>Afternoon</v>
      </c>
      <c r="N305">
        <v>1</v>
      </c>
      <c r="O305">
        <v>0.2</v>
      </c>
      <c r="P305">
        <v>0.18179999999999999</v>
      </c>
      <c r="Q305">
        <v>0.27</v>
      </c>
      <c r="R305">
        <v>0.28360000000000002</v>
      </c>
      <c r="S305">
        <v>6</v>
      </c>
      <c r="T305">
        <v>42</v>
      </c>
      <c r="U305">
        <v>48</v>
      </c>
    </row>
    <row r="306" spans="1:21" x14ac:dyDescent="0.3">
      <c r="A306">
        <v>915</v>
      </c>
      <c r="B306" s="1">
        <v>40584</v>
      </c>
      <c r="C306">
        <f>YEAR(dataset_3[[#This Row],[Date Day]])</f>
        <v>2011</v>
      </c>
      <c r="D306" t="str">
        <f>TEXT(dataset_3[[#This Row],[Date Day]],"MMM")</f>
        <v>Feb</v>
      </c>
      <c r="E306" t="str">
        <f t="shared" si="9"/>
        <v>Q1</v>
      </c>
      <c r="F306">
        <v>1</v>
      </c>
      <c r="G306">
        <v>0</v>
      </c>
      <c r="H306">
        <v>2</v>
      </c>
      <c r="I306">
        <v>15</v>
      </c>
      <c r="J306" t="b">
        <v>0</v>
      </c>
      <c r="K306">
        <v>4</v>
      </c>
      <c r="L306" t="str">
        <f t="shared" si="8"/>
        <v>Weekday</v>
      </c>
      <c r="M306" t="str" cm="1">
        <f t="array" ref="M306">_xlfn.IFS(I306&lt;6,"Night", I306&lt;12,"Morning", I306&lt;18,"Afternoon", TRUE,"Evening")</f>
        <v>Afternoon</v>
      </c>
      <c r="N306">
        <v>1</v>
      </c>
      <c r="O306">
        <v>0.2</v>
      </c>
      <c r="P306">
        <v>0.19700000000000001</v>
      </c>
      <c r="Q306">
        <v>0.25</v>
      </c>
      <c r="R306">
        <v>0.25369999999999998</v>
      </c>
      <c r="S306">
        <v>0</v>
      </c>
      <c r="T306">
        <v>50</v>
      </c>
      <c r="U306">
        <v>50</v>
      </c>
    </row>
    <row r="307" spans="1:21" x14ac:dyDescent="0.3">
      <c r="A307">
        <v>916</v>
      </c>
      <c r="B307" s="1">
        <v>40584</v>
      </c>
      <c r="C307">
        <f>YEAR(dataset_3[[#This Row],[Date Day]])</f>
        <v>2011</v>
      </c>
      <c r="D307" t="str">
        <f>TEXT(dataset_3[[#This Row],[Date Day]],"MMM")</f>
        <v>Feb</v>
      </c>
      <c r="E307" t="str">
        <f t="shared" si="9"/>
        <v>Q1</v>
      </c>
      <c r="F307">
        <v>1</v>
      </c>
      <c r="G307">
        <v>0</v>
      </c>
      <c r="H307">
        <v>2</v>
      </c>
      <c r="I307">
        <v>16</v>
      </c>
      <c r="J307" t="b">
        <v>0</v>
      </c>
      <c r="K307">
        <v>4</v>
      </c>
      <c r="L307" t="str">
        <f t="shared" si="8"/>
        <v>Weekday</v>
      </c>
      <c r="M307" t="str" cm="1">
        <f t="array" ref="M307">_xlfn.IFS(I307&lt;6,"Night", I307&lt;12,"Morning", I307&lt;18,"Afternoon", TRUE,"Evening")</f>
        <v>Afternoon</v>
      </c>
      <c r="N307">
        <v>1</v>
      </c>
      <c r="O307">
        <v>0.2</v>
      </c>
      <c r="P307">
        <v>0.18179999999999999</v>
      </c>
      <c r="Q307">
        <v>0.27</v>
      </c>
      <c r="R307">
        <v>0.29849999999999999</v>
      </c>
      <c r="S307">
        <v>4</v>
      </c>
      <c r="T307">
        <v>76</v>
      </c>
      <c r="U307">
        <v>80</v>
      </c>
    </row>
    <row r="308" spans="1:21" x14ac:dyDescent="0.3">
      <c r="A308">
        <v>917</v>
      </c>
      <c r="B308" s="1">
        <v>40584</v>
      </c>
      <c r="C308">
        <f>YEAR(dataset_3[[#This Row],[Date Day]])</f>
        <v>2011</v>
      </c>
      <c r="D308" t="str">
        <f>TEXT(dataset_3[[#This Row],[Date Day]],"MMM")</f>
        <v>Feb</v>
      </c>
      <c r="E308" t="str">
        <f t="shared" si="9"/>
        <v>Q1</v>
      </c>
      <c r="F308">
        <v>1</v>
      </c>
      <c r="G308">
        <v>0</v>
      </c>
      <c r="H308">
        <v>2</v>
      </c>
      <c r="I308">
        <v>17</v>
      </c>
      <c r="J308" t="b">
        <v>0</v>
      </c>
      <c r="K308">
        <v>4</v>
      </c>
      <c r="L308" t="str">
        <f t="shared" si="8"/>
        <v>Weekday</v>
      </c>
      <c r="M308" t="str" cm="1">
        <f t="array" ref="M308">_xlfn.IFS(I308&lt;6,"Night", I308&lt;12,"Morning", I308&lt;18,"Afternoon", TRUE,"Evening")</f>
        <v>Afternoon</v>
      </c>
      <c r="N308">
        <v>1</v>
      </c>
      <c r="O308">
        <v>0.18</v>
      </c>
      <c r="P308">
        <v>0.18179999999999999</v>
      </c>
      <c r="Q308">
        <v>0.26</v>
      </c>
      <c r="R308">
        <v>0.19400000000000001</v>
      </c>
      <c r="S308">
        <v>6</v>
      </c>
      <c r="T308">
        <v>159</v>
      </c>
      <c r="U308">
        <v>165</v>
      </c>
    </row>
    <row r="309" spans="1:21" x14ac:dyDescent="0.3">
      <c r="A309">
        <v>918</v>
      </c>
      <c r="B309" s="1">
        <v>40584</v>
      </c>
      <c r="C309">
        <f>YEAR(dataset_3[[#This Row],[Date Day]])</f>
        <v>2011</v>
      </c>
      <c r="D309" t="str">
        <f>TEXT(dataset_3[[#This Row],[Date Day]],"MMM")</f>
        <v>Feb</v>
      </c>
      <c r="E309" t="str">
        <f t="shared" si="9"/>
        <v>Q1</v>
      </c>
      <c r="F309">
        <v>1</v>
      </c>
      <c r="G309">
        <v>0</v>
      </c>
      <c r="H309">
        <v>2</v>
      </c>
      <c r="I309">
        <v>18</v>
      </c>
      <c r="J309" t="b">
        <v>0</v>
      </c>
      <c r="K309">
        <v>4</v>
      </c>
      <c r="L309" t="str">
        <f t="shared" si="8"/>
        <v>Weekday</v>
      </c>
      <c r="M309" t="str" cm="1">
        <f t="array" ref="M309">_xlfn.IFS(I309&lt;6,"Night", I309&lt;12,"Morning", I309&lt;18,"Afternoon", TRUE,"Evening")</f>
        <v>Evening</v>
      </c>
      <c r="N309">
        <v>1</v>
      </c>
      <c r="O309">
        <v>0.16</v>
      </c>
      <c r="P309">
        <v>0.18179999999999999</v>
      </c>
      <c r="Q309">
        <v>0.28000000000000003</v>
      </c>
      <c r="R309">
        <v>0.1343</v>
      </c>
      <c r="S309">
        <v>3</v>
      </c>
      <c r="T309">
        <v>157</v>
      </c>
      <c r="U309">
        <v>160</v>
      </c>
    </row>
    <row r="310" spans="1:21" x14ac:dyDescent="0.3">
      <c r="A310">
        <v>919</v>
      </c>
      <c r="B310" s="1">
        <v>40584</v>
      </c>
      <c r="C310">
        <f>YEAR(dataset_3[[#This Row],[Date Day]])</f>
        <v>2011</v>
      </c>
      <c r="D310" t="str">
        <f>TEXT(dataset_3[[#This Row],[Date Day]],"MMM")</f>
        <v>Feb</v>
      </c>
      <c r="E310" t="str">
        <f t="shared" si="9"/>
        <v>Q1</v>
      </c>
      <c r="F310">
        <v>1</v>
      </c>
      <c r="G310">
        <v>0</v>
      </c>
      <c r="H310">
        <v>2</v>
      </c>
      <c r="I310">
        <v>19</v>
      </c>
      <c r="J310" t="b">
        <v>0</v>
      </c>
      <c r="K310">
        <v>4</v>
      </c>
      <c r="L310" t="str">
        <f t="shared" si="8"/>
        <v>Weekday</v>
      </c>
      <c r="M310" t="str" cm="1">
        <f t="array" ref="M310">_xlfn.IFS(I310&lt;6,"Night", I310&lt;12,"Morning", I310&lt;18,"Afternoon", TRUE,"Evening")</f>
        <v>Evening</v>
      </c>
      <c r="N310">
        <v>1</v>
      </c>
      <c r="O310">
        <v>0.14000000000000001</v>
      </c>
      <c r="P310">
        <v>0.16669999999999999</v>
      </c>
      <c r="Q310">
        <v>0.28000000000000003</v>
      </c>
      <c r="R310">
        <v>0.1045</v>
      </c>
      <c r="S310">
        <v>2</v>
      </c>
      <c r="T310">
        <v>110</v>
      </c>
      <c r="U310">
        <v>112</v>
      </c>
    </row>
    <row r="311" spans="1:21" x14ac:dyDescent="0.3">
      <c r="A311">
        <v>920</v>
      </c>
      <c r="B311" s="1">
        <v>40584</v>
      </c>
      <c r="C311">
        <f>YEAR(dataset_3[[#This Row],[Date Day]])</f>
        <v>2011</v>
      </c>
      <c r="D311" t="str">
        <f>TEXT(dataset_3[[#This Row],[Date Day]],"MMM")</f>
        <v>Feb</v>
      </c>
      <c r="E311" t="str">
        <f t="shared" si="9"/>
        <v>Q1</v>
      </c>
      <c r="F311">
        <v>1</v>
      </c>
      <c r="G311">
        <v>0</v>
      </c>
      <c r="H311">
        <v>2</v>
      </c>
      <c r="I311">
        <v>20</v>
      </c>
      <c r="J311" t="b">
        <v>0</v>
      </c>
      <c r="K311">
        <v>4</v>
      </c>
      <c r="L311" t="str">
        <f t="shared" si="8"/>
        <v>Weekday</v>
      </c>
      <c r="M311" t="str" cm="1">
        <f t="array" ref="M311">_xlfn.IFS(I311&lt;6,"Night", I311&lt;12,"Morning", I311&lt;18,"Afternoon", TRUE,"Evening")</f>
        <v>Evening</v>
      </c>
      <c r="N311">
        <v>1</v>
      </c>
      <c r="O311">
        <v>0.14000000000000001</v>
      </c>
      <c r="P311">
        <v>0.18179999999999999</v>
      </c>
      <c r="Q311">
        <v>0.31</v>
      </c>
      <c r="R311">
        <v>8.9599999999999999E-2</v>
      </c>
      <c r="S311">
        <v>4</v>
      </c>
      <c r="T311">
        <v>93</v>
      </c>
      <c r="U311">
        <v>97</v>
      </c>
    </row>
    <row r="312" spans="1:21" x14ac:dyDescent="0.3">
      <c r="A312">
        <v>921</v>
      </c>
      <c r="B312" s="1">
        <v>40584</v>
      </c>
      <c r="C312">
        <f>YEAR(dataset_3[[#This Row],[Date Day]])</f>
        <v>2011</v>
      </c>
      <c r="D312" t="str">
        <f>TEXT(dataset_3[[#This Row],[Date Day]],"MMM")</f>
        <v>Feb</v>
      </c>
      <c r="E312" t="str">
        <f t="shared" si="9"/>
        <v>Q1</v>
      </c>
      <c r="F312">
        <v>1</v>
      </c>
      <c r="G312">
        <v>0</v>
      </c>
      <c r="H312">
        <v>2</v>
      </c>
      <c r="I312">
        <v>21</v>
      </c>
      <c r="J312" t="b">
        <v>0</v>
      </c>
      <c r="K312">
        <v>4</v>
      </c>
      <c r="L312" t="str">
        <f t="shared" si="8"/>
        <v>Weekday</v>
      </c>
      <c r="M312" t="str" cm="1">
        <f t="array" ref="M312">_xlfn.IFS(I312&lt;6,"Night", I312&lt;12,"Morning", I312&lt;18,"Afternoon", TRUE,"Evening")</f>
        <v>Evening</v>
      </c>
      <c r="N312">
        <v>1</v>
      </c>
      <c r="O312">
        <v>0.14000000000000001</v>
      </c>
      <c r="P312">
        <v>0.21210000000000001</v>
      </c>
      <c r="Q312">
        <v>0.39</v>
      </c>
      <c r="R312">
        <v>0</v>
      </c>
      <c r="S312">
        <v>2</v>
      </c>
      <c r="T312">
        <v>70</v>
      </c>
      <c r="U312">
        <v>72</v>
      </c>
    </row>
    <row r="313" spans="1:21" x14ac:dyDescent="0.3">
      <c r="A313">
        <v>922</v>
      </c>
      <c r="B313" s="1">
        <v>40584</v>
      </c>
      <c r="C313">
        <f>YEAR(dataset_3[[#This Row],[Date Day]])</f>
        <v>2011</v>
      </c>
      <c r="D313" t="str">
        <f>TEXT(dataset_3[[#This Row],[Date Day]],"MMM")</f>
        <v>Feb</v>
      </c>
      <c r="E313" t="str">
        <f t="shared" si="9"/>
        <v>Q1</v>
      </c>
      <c r="F313">
        <v>1</v>
      </c>
      <c r="G313">
        <v>0</v>
      </c>
      <c r="H313">
        <v>2</v>
      </c>
      <c r="I313">
        <v>22</v>
      </c>
      <c r="J313" t="b">
        <v>0</v>
      </c>
      <c r="K313">
        <v>4</v>
      </c>
      <c r="L313" t="str">
        <f t="shared" si="8"/>
        <v>Weekday</v>
      </c>
      <c r="M313" t="str" cm="1">
        <f t="array" ref="M313">_xlfn.IFS(I313&lt;6,"Night", I313&lt;12,"Morning", I313&lt;18,"Afternoon", TRUE,"Evening")</f>
        <v>Evening</v>
      </c>
      <c r="N313">
        <v>1</v>
      </c>
      <c r="O313">
        <v>0.12</v>
      </c>
      <c r="P313">
        <v>0.19700000000000001</v>
      </c>
      <c r="Q313">
        <v>0.39</v>
      </c>
      <c r="R313">
        <v>0</v>
      </c>
      <c r="S313">
        <v>4</v>
      </c>
      <c r="T313">
        <v>47</v>
      </c>
      <c r="U313">
        <v>51</v>
      </c>
    </row>
    <row r="314" spans="1:21" x14ac:dyDescent="0.3">
      <c r="A314">
        <v>923</v>
      </c>
      <c r="B314" s="1">
        <v>40584</v>
      </c>
      <c r="C314">
        <f>YEAR(dataset_3[[#This Row],[Date Day]])</f>
        <v>2011</v>
      </c>
      <c r="D314" t="str">
        <f>TEXT(dataset_3[[#This Row],[Date Day]],"MMM")</f>
        <v>Feb</v>
      </c>
      <c r="E314" t="str">
        <f t="shared" si="9"/>
        <v>Q1</v>
      </c>
      <c r="F314">
        <v>1</v>
      </c>
      <c r="G314">
        <v>0</v>
      </c>
      <c r="H314">
        <v>2</v>
      </c>
      <c r="I314">
        <v>23</v>
      </c>
      <c r="J314" t="b">
        <v>0</v>
      </c>
      <c r="K314">
        <v>4</v>
      </c>
      <c r="L314" t="str">
        <f t="shared" si="8"/>
        <v>Weekday</v>
      </c>
      <c r="M314" t="str" cm="1">
        <f t="array" ref="M314">_xlfn.IFS(I314&lt;6,"Night", I314&lt;12,"Morning", I314&lt;18,"Afternoon", TRUE,"Evening")</f>
        <v>Evening</v>
      </c>
      <c r="N314">
        <v>1</v>
      </c>
      <c r="O314">
        <v>0.12</v>
      </c>
      <c r="P314">
        <v>0.1515</v>
      </c>
      <c r="Q314">
        <v>0.42</v>
      </c>
      <c r="R314">
        <v>0.1045</v>
      </c>
      <c r="S314">
        <v>1</v>
      </c>
      <c r="T314">
        <v>33</v>
      </c>
      <c r="U314">
        <v>34</v>
      </c>
    </row>
    <row r="315" spans="1:21" x14ac:dyDescent="0.3">
      <c r="A315">
        <v>924</v>
      </c>
      <c r="B315" s="1">
        <v>40585</v>
      </c>
      <c r="C315">
        <f>YEAR(dataset_3[[#This Row],[Date Day]])</f>
        <v>2011</v>
      </c>
      <c r="D315" t="str">
        <f>TEXT(dataset_3[[#This Row],[Date Day]],"MMM")</f>
        <v>Feb</v>
      </c>
      <c r="E315" t="str">
        <f t="shared" si="9"/>
        <v>Q1</v>
      </c>
      <c r="F315">
        <v>1</v>
      </c>
      <c r="G315">
        <v>0</v>
      </c>
      <c r="H315">
        <v>2</v>
      </c>
      <c r="I315">
        <v>0</v>
      </c>
      <c r="J315" t="b">
        <v>0</v>
      </c>
      <c r="K315">
        <v>5</v>
      </c>
      <c r="L315" t="str">
        <f t="shared" si="8"/>
        <v>Weekday</v>
      </c>
      <c r="M315" t="str" cm="1">
        <f t="array" ref="M315">_xlfn.IFS(I315&lt;6,"Night", I315&lt;12,"Morning", I315&lt;18,"Afternoon", TRUE,"Evening")</f>
        <v>Night</v>
      </c>
      <c r="N315">
        <v>1</v>
      </c>
      <c r="O315">
        <v>0.1</v>
      </c>
      <c r="P315">
        <v>0.13639999999999999</v>
      </c>
      <c r="Q315">
        <v>0.49</v>
      </c>
      <c r="R315">
        <v>0.1045</v>
      </c>
      <c r="S315">
        <v>2</v>
      </c>
      <c r="T315">
        <v>12</v>
      </c>
      <c r="U315">
        <v>14</v>
      </c>
    </row>
    <row r="316" spans="1:21" x14ac:dyDescent="0.3">
      <c r="A316">
        <v>925</v>
      </c>
      <c r="B316" s="1">
        <v>40585</v>
      </c>
      <c r="C316">
        <f>YEAR(dataset_3[[#This Row],[Date Day]])</f>
        <v>2011</v>
      </c>
      <c r="D316" t="str">
        <f>TEXT(dataset_3[[#This Row],[Date Day]],"MMM")</f>
        <v>Feb</v>
      </c>
      <c r="E316" t="str">
        <f t="shared" si="9"/>
        <v>Q1</v>
      </c>
      <c r="F316">
        <v>1</v>
      </c>
      <c r="G316">
        <v>0</v>
      </c>
      <c r="H316">
        <v>2</v>
      </c>
      <c r="I316">
        <v>1</v>
      </c>
      <c r="J316" t="b">
        <v>0</v>
      </c>
      <c r="K316">
        <v>5</v>
      </c>
      <c r="L316" t="str">
        <f t="shared" si="8"/>
        <v>Weekday</v>
      </c>
      <c r="M316" t="str" cm="1">
        <f t="array" ref="M316">_xlfn.IFS(I316&lt;6,"Night", I316&lt;12,"Morning", I316&lt;18,"Afternoon", TRUE,"Evening")</f>
        <v>Night</v>
      </c>
      <c r="N316">
        <v>1</v>
      </c>
      <c r="O316">
        <v>0.1</v>
      </c>
      <c r="P316">
        <v>0.13639999999999999</v>
      </c>
      <c r="Q316">
        <v>0.54</v>
      </c>
      <c r="R316">
        <v>8.9599999999999999E-2</v>
      </c>
      <c r="S316">
        <v>1</v>
      </c>
      <c r="T316">
        <v>6</v>
      </c>
      <c r="U316">
        <v>7</v>
      </c>
    </row>
    <row r="317" spans="1:21" x14ac:dyDescent="0.3">
      <c r="A317">
        <v>926</v>
      </c>
      <c r="B317" s="1">
        <v>40585</v>
      </c>
      <c r="C317">
        <f>YEAR(dataset_3[[#This Row],[Date Day]])</f>
        <v>2011</v>
      </c>
      <c r="D317" t="str">
        <f>TEXT(dataset_3[[#This Row],[Date Day]],"MMM")</f>
        <v>Feb</v>
      </c>
      <c r="E317" t="str">
        <f t="shared" si="9"/>
        <v>Q1</v>
      </c>
      <c r="F317">
        <v>1</v>
      </c>
      <c r="G317">
        <v>0</v>
      </c>
      <c r="H317">
        <v>2</v>
      </c>
      <c r="I317">
        <v>2</v>
      </c>
      <c r="J317" t="b">
        <v>0</v>
      </c>
      <c r="K317">
        <v>5</v>
      </c>
      <c r="L317" t="str">
        <f t="shared" si="8"/>
        <v>Weekday</v>
      </c>
      <c r="M317" t="str" cm="1">
        <f t="array" ref="M317">_xlfn.IFS(I317&lt;6,"Night", I317&lt;12,"Morning", I317&lt;18,"Afternoon", TRUE,"Evening")</f>
        <v>Night</v>
      </c>
      <c r="N317">
        <v>1</v>
      </c>
      <c r="O317">
        <v>0.1</v>
      </c>
      <c r="P317">
        <v>0.13639999999999999</v>
      </c>
      <c r="Q317">
        <v>0.54</v>
      </c>
      <c r="R317">
        <v>8.9599999999999999E-2</v>
      </c>
      <c r="S317">
        <v>0</v>
      </c>
      <c r="T317">
        <v>3</v>
      </c>
      <c r="U317">
        <v>3</v>
      </c>
    </row>
    <row r="318" spans="1:21" x14ac:dyDescent="0.3">
      <c r="A318">
        <v>927</v>
      </c>
      <c r="B318" s="1">
        <v>40585</v>
      </c>
      <c r="C318">
        <f>YEAR(dataset_3[[#This Row],[Date Day]])</f>
        <v>2011</v>
      </c>
      <c r="D318" t="str">
        <f>TEXT(dataset_3[[#This Row],[Date Day]],"MMM")</f>
        <v>Feb</v>
      </c>
      <c r="E318" t="str">
        <f t="shared" si="9"/>
        <v>Q1</v>
      </c>
      <c r="F318">
        <v>1</v>
      </c>
      <c r="G318">
        <v>0</v>
      </c>
      <c r="H318">
        <v>2</v>
      </c>
      <c r="I318">
        <v>5</v>
      </c>
      <c r="J318" t="b">
        <v>0</v>
      </c>
      <c r="K318">
        <v>5</v>
      </c>
      <c r="L318" t="str">
        <f t="shared" si="8"/>
        <v>Weekday</v>
      </c>
      <c r="M318" t="str" cm="1">
        <f t="array" ref="M318">_xlfn.IFS(I318&lt;6,"Night", I318&lt;12,"Morning", I318&lt;18,"Afternoon", TRUE,"Evening")</f>
        <v>Night</v>
      </c>
      <c r="N318">
        <v>1</v>
      </c>
      <c r="O318">
        <v>0.08</v>
      </c>
      <c r="P318">
        <v>0.1212</v>
      </c>
      <c r="Q318">
        <v>0.63</v>
      </c>
      <c r="R318">
        <v>8.9599999999999999E-2</v>
      </c>
      <c r="S318">
        <v>0</v>
      </c>
      <c r="T318">
        <v>4</v>
      </c>
      <c r="U318">
        <v>4</v>
      </c>
    </row>
    <row r="319" spans="1:21" x14ac:dyDescent="0.3">
      <c r="A319">
        <v>928</v>
      </c>
      <c r="B319" s="1">
        <v>40585</v>
      </c>
      <c r="C319">
        <f>YEAR(dataset_3[[#This Row],[Date Day]])</f>
        <v>2011</v>
      </c>
      <c r="D319" t="str">
        <f>TEXT(dataset_3[[#This Row],[Date Day]],"MMM")</f>
        <v>Feb</v>
      </c>
      <c r="E319" t="str">
        <f t="shared" si="9"/>
        <v>Q1</v>
      </c>
      <c r="F319">
        <v>1</v>
      </c>
      <c r="G319">
        <v>0</v>
      </c>
      <c r="H319">
        <v>2</v>
      </c>
      <c r="I319">
        <v>6</v>
      </c>
      <c r="J319" t="b">
        <v>0</v>
      </c>
      <c r="K319">
        <v>5</v>
      </c>
      <c r="L319" t="str">
        <f t="shared" si="8"/>
        <v>Weekday</v>
      </c>
      <c r="M319" t="str" cm="1">
        <f t="array" ref="M319">_xlfn.IFS(I319&lt;6,"Night", I319&lt;12,"Morning", I319&lt;18,"Afternoon", TRUE,"Evening")</f>
        <v>Morning</v>
      </c>
      <c r="N319">
        <v>1</v>
      </c>
      <c r="O319">
        <v>0.1</v>
      </c>
      <c r="P319">
        <v>0.18179999999999999</v>
      </c>
      <c r="Q319">
        <v>0.68</v>
      </c>
      <c r="R319">
        <v>0</v>
      </c>
      <c r="S319">
        <v>1</v>
      </c>
      <c r="T319">
        <v>23</v>
      </c>
      <c r="U319">
        <v>24</v>
      </c>
    </row>
    <row r="320" spans="1:21" x14ac:dyDescent="0.3">
      <c r="A320">
        <v>929</v>
      </c>
      <c r="B320" s="1">
        <v>40585</v>
      </c>
      <c r="C320">
        <f>YEAR(dataset_3[[#This Row],[Date Day]])</f>
        <v>2011</v>
      </c>
      <c r="D320" t="str">
        <f>TEXT(dataset_3[[#This Row],[Date Day]],"MMM")</f>
        <v>Feb</v>
      </c>
      <c r="E320" t="str">
        <f t="shared" si="9"/>
        <v>Q1</v>
      </c>
      <c r="F320">
        <v>1</v>
      </c>
      <c r="G320">
        <v>0</v>
      </c>
      <c r="H320">
        <v>2</v>
      </c>
      <c r="I320">
        <v>7</v>
      </c>
      <c r="J320" t="b">
        <v>0</v>
      </c>
      <c r="K320">
        <v>5</v>
      </c>
      <c r="L320" t="str">
        <f t="shared" si="8"/>
        <v>Weekday</v>
      </c>
      <c r="M320" t="str" cm="1">
        <f t="array" ref="M320">_xlfn.IFS(I320&lt;6,"Night", I320&lt;12,"Morning", I320&lt;18,"Afternoon", TRUE,"Evening")</f>
        <v>Morning</v>
      </c>
      <c r="N320">
        <v>1</v>
      </c>
      <c r="O320">
        <v>0.08</v>
      </c>
      <c r="P320">
        <v>0.16669999999999999</v>
      </c>
      <c r="Q320">
        <v>0.73</v>
      </c>
      <c r="R320">
        <v>0</v>
      </c>
      <c r="S320">
        <v>1</v>
      </c>
      <c r="T320">
        <v>73</v>
      </c>
      <c r="U320">
        <v>74</v>
      </c>
    </row>
    <row r="321" spans="1:21" x14ac:dyDescent="0.3">
      <c r="A321">
        <v>930</v>
      </c>
      <c r="B321" s="1">
        <v>40585</v>
      </c>
      <c r="C321">
        <f>YEAR(dataset_3[[#This Row],[Date Day]])</f>
        <v>2011</v>
      </c>
      <c r="D321" t="str">
        <f>TEXT(dataset_3[[#This Row],[Date Day]],"MMM")</f>
        <v>Feb</v>
      </c>
      <c r="E321" t="str">
        <f t="shared" si="9"/>
        <v>Q1</v>
      </c>
      <c r="F321">
        <v>1</v>
      </c>
      <c r="G321">
        <v>0</v>
      </c>
      <c r="H321">
        <v>2</v>
      </c>
      <c r="I321">
        <v>8</v>
      </c>
      <c r="J321" t="b">
        <v>0</v>
      </c>
      <c r="K321">
        <v>5</v>
      </c>
      <c r="L321" t="str">
        <f t="shared" si="8"/>
        <v>Weekday</v>
      </c>
      <c r="M321" t="str" cm="1">
        <f t="array" ref="M321">_xlfn.IFS(I321&lt;6,"Night", I321&lt;12,"Morning", I321&lt;18,"Afternoon", TRUE,"Evening")</f>
        <v>Morning</v>
      </c>
      <c r="N321">
        <v>1</v>
      </c>
      <c r="O321">
        <v>0.1</v>
      </c>
      <c r="P321">
        <v>0.1212</v>
      </c>
      <c r="Q321">
        <v>0.74</v>
      </c>
      <c r="R321">
        <v>0.16420000000000001</v>
      </c>
      <c r="S321">
        <v>4</v>
      </c>
      <c r="T321">
        <v>212</v>
      </c>
      <c r="U321">
        <v>216</v>
      </c>
    </row>
    <row r="322" spans="1:21" x14ac:dyDescent="0.3">
      <c r="A322">
        <v>931</v>
      </c>
      <c r="B322" s="1">
        <v>40585</v>
      </c>
      <c r="C322">
        <f>YEAR(dataset_3[[#This Row],[Date Day]])</f>
        <v>2011</v>
      </c>
      <c r="D322" t="str">
        <f>TEXT(dataset_3[[#This Row],[Date Day]],"MMM")</f>
        <v>Feb</v>
      </c>
      <c r="E322" t="str">
        <f t="shared" si="9"/>
        <v>Q1</v>
      </c>
      <c r="F322">
        <v>1</v>
      </c>
      <c r="G322">
        <v>0</v>
      </c>
      <c r="H322">
        <v>2</v>
      </c>
      <c r="I322">
        <v>9</v>
      </c>
      <c r="J322" t="b">
        <v>0</v>
      </c>
      <c r="K322">
        <v>5</v>
      </c>
      <c r="L322" t="str">
        <f t="shared" ref="L322:L385" si="10">IF(OR(K322=0,K322=6),"Weekend","Weekday")</f>
        <v>Weekday</v>
      </c>
      <c r="M322" t="str" cm="1">
        <f t="array" ref="M322">_xlfn.IFS(I322&lt;6,"Night", I322&lt;12,"Morning", I322&lt;18,"Afternoon", TRUE,"Evening")</f>
        <v>Morning</v>
      </c>
      <c r="N322">
        <v>1</v>
      </c>
      <c r="O322">
        <v>0.12</v>
      </c>
      <c r="P322">
        <v>0.1212</v>
      </c>
      <c r="Q322">
        <v>0.74</v>
      </c>
      <c r="R322">
        <v>0.22389999999999999</v>
      </c>
      <c r="S322">
        <v>8</v>
      </c>
      <c r="T322">
        <v>132</v>
      </c>
      <c r="U322">
        <v>140</v>
      </c>
    </row>
    <row r="323" spans="1:21" x14ac:dyDescent="0.3">
      <c r="A323">
        <v>932</v>
      </c>
      <c r="B323" s="1">
        <v>40585</v>
      </c>
      <c r="C323">
        <f>YEAR(dataset_3[[#This Row],[Date Day]])</f>
        <v>2011</v>
      </c>
      <c r="D323" t="str">
        <f>TEXT(dataset_3[[#This Row],[Date Day]],"MMM")</f>
        <v>Feb</v>
      </c>
      <c r="E323" t="str">
        <f t="shared" ref="E323:E386" si="11">"Q" &amp; INT((MONTH(B323)-1)/3)+1</f>
        <v>Q1</v>
      </c>
      <c r="F323">
        <v>1</v>
      </c>
      <c r="G323">
        <v>0</v>
      </c>
      <c r="H323">
        <v>2</v>
      </c>
      <c r="I323">
        <v>10</v>
      </c>
      <c r="J323" t="b">
        <v>0</v>
      </c>
      <c r="K323">
        <v>5</v>
      </c>
      <c r="L323" t="str">
        <f t="shared" si="10"/>
        <v>Weekday</v>
      </c>
      <c r="M323" t="str" cm="1">
        <f t="array" ref="M323">_xlfn.IFS(I323&lt;6,"Night", I323&lt;12,"Morning", I323&lt;18,"Afternoon", TRUE,"Evening")</f>
        <v>Morning</v>
      </c>
      <c r="N323">
        <v>1</v>
      </c>
      <c r="O323">
        <v>0.14000000000000001</v>
      </c>
      <c r="P323">
        <v>0.13639999999999999</v>
      </c>
      <c r="Q323">
        <v>0.69</v>
      </c>
      <c r="R323">
        <v>0.19400000000000001</v>
      </c>
      <c r="S323">
        <v>5</v>
      </c>
      <c r="T323">
        <v>39</v>
      </c>
      <c r="U323">
        <v>44</v>
      </c>
    </row>
    <row r="324" spans="1:21" x14ac:dyDescent="0.3">
      <c r="A324">
        <v>933</v>
      </c>
      <c r="B324" s="1">
        <v>40585</v>
      </c>
      <c r="C324">
        <f>YEAR(dataset_3[[#This Row],[Date Day]])</f>
        <v>2011</v>
      </c>
      <c r="D324" t="str">
        <f>TEXT(dataset_3[[#This Row],[Date Day]],"MMM")</f>
        <v>Feb</v>
      </c>
      <c r="E324" t="str">
        <f t="shared" si="11"/>
        <v>Q1</v>
      </c>
      <c r="F324">
        <v>1</v>
      </c>
      <c r="G324">
        <v>0</v>
      </c>
      <c r="H324">
        <v>2</v>
      </c>
      <c r="I324">
        <v>11</v>
      </c>
      <c r="J324" t="b">
        <v>0</v>
      </c>
      <c r="K324">
        <v>5</v>
      </c>
      <c r="L324" t="str">
        <f t="shared" si="10"/>
        <v>Weekday</v>
      </c>
      <c r="M324" t="str" cm="1">
        <f t="array" ref="M324">_xlfn.IFS(I324&lt;6,"Night", I324&lt;12,"Morning", I324&lt;18,"Afternoon", TRUE,"Evening")</f>
        <v>Morning</v>
      </c>
      <c r="N324">
        <v>1</v>
      </c>
      <c r="O324">
        <v>0.22</v>
      </c>
      <c r="P324">
        <v>0.2273</v>
      </c>
      <c r="Q324">
        <v>0.47</v>
      </c>
      <c r="R324">
        <v>0.1343</v>
      </c>
      <c r="S324">
        <v>12</v>
      </c>
      <c r="T324">
        <v>52</v>
      </c>
      <c r="U324">
        <v>64</v>
      </c>
    </row>
    <row r="325" spans="1:21" x14ac:dyDescent="0.3">
      <c r="A325">
        <v>934</v>
      </c>
      <c r="B325" s="1">
        <v>40585</v>
      </c>
      <c r="C325">
        <f>YEAR(dataset_3[[#This Row],[Date Day]])</f>
        <v>2011</v>
      </c>
      <c r="D325" t="str">
        <f>TEXT(dataset_3[[#This Row],[Date Day]],"MMM")</f>
        <v>Feb</v>
      </c>
      <c r="E325" t="str">
        <f t="shared" si="11"/>
        <v>Q1</v>
      </c>
      <c r="F325">
        <v>1</v>
      </c>
      <c r="G325">
        <v>0</v>
      </c>
      <c r="H325">
        <v>2</v>
      </c>
      <c r="I325">
        <v>12</v>
      </c>
      <c r="J325" t="b">
        <v>0</v>
      </c>
      <c r="K325">
        <v>5</v>
      </c>
      <c r="L325" t="str">
        <f t="shared" si="10"/>
        <v>Weekday</v>
      </c>
      <c r="M325" t="str" cm="1">
        <f t="array" ref="M325">_xlfn.IFS(I325&lt;6,"Night", I325&lt;12,"Morning", I325&lt;18,"Afternoon", TRUE,"Evening")</f>
        <v>Afternoon</v>
      </c>
      <c r="N325">
        <v>1</v>
      </c>
      <c r="O325">
        <v>0.22</v>
      </c>
      <c r="P325">
        <v>0.2273</v>
      </c>
      <c r="Q325">
        <v>0.47</v>
      </c>
      <c r="R325">
        <v>0.1343</v>
      </c>
      <c r="S325">
        <v>7</v>
      </c>
      <c r="T325">
        <v>64</v>
      </c>
      <c r="U325">
        <v>71</v>
      </c>
    </row>
    <row r="326" spans="1:21" x14ac:dyDescent="0.3">
      <c r="A326">
        <v>935</v>
      </c>
      <c r="B326" s="1">
        <v>40585</v>
      </c>
      <c r="C326">
        <f>YEAR(dataset_3[[#This Row],[Date Day]])</f>
        <v>2011</v>
      </c>
      <c r="D326" t="str">
        <f>TEXT(dataset_3[[#This Row],[Date Day]],"MMM")</f>
        <v>Feb</v>
      </c>
      <c r="E326" t="str">
        <f t="shared" si="11"/>
        <v>Q1</v>
      </c>
      <c r="F326">
        <v>1</v>
      </c>
      <c r="G326">
        <v>0</v>
      </c>
      <c r="H326">
        <v>2</v>
      </c>
      <c r="I326">
        <v>13</v>
      </c>
      <c r="J326" t="b">
        <v>0</v>
      </c>
      <c r="K326">
        <v>5</v>
      </c>
      <c r="L326" t="str">
        <f t="shared" si="10"/>
        <v>Weekday</v>
      </c>
      <c r="M326" t="str" cm="1">
        <f t="array" ref="M326">_xlfn.IFS(I326&lt;6,"Night", I326&lt;12,"Morning", I326&lt;18,"Afternoon", TRUE,"Evening")</f>
        <v>Afternoon</v>
      </c>
      <c r="N326">
        <v>1</v>
      </c>
      <c r="O326">
        <v>0.24</v>
      </c>
      <c r="P326">
        <v>0.2273</v>
      </c>
      <c r="Q326">
        <v>0.35</v>
      </c>
      <c r="R326">
        <v>0.19400000000000001</v>
      </c>
      <c r="S326">
        <v>21</v>
      </c>
      <c r="T326">
        <v>89</v>
      </c>
      <c r="U326">
        <v>110</v>
      </c>
    </row>
    <row r="327" spans="1:21" x14ac:dyDescent="0.3">
      <c r="A327">
        <v>936</v>
      </c>
      <c r="B327" s="1">
        <v>40585</v>
      </c>
      <c r="C327">
        <f>YEAR(dataset_3[[#This Row],[Date Day]])</f>
        <v>2011</v>
      </c>
      <c r="D327" t="str">
        <f>TEXT(dataset_3[[#This Row],[Date Day]],"MMM")</f>
        <v>Feb</v>
      </c>
      <c r="E327" t="str">
        <f t="shared" si="11"/>
        <v>Q1</v>
      </c>
      <c r="F327">
        <v>1</v>
      </c>
      <c r="G327">
        <v>0</v>
      </c>
      <c r="H327">
        <v>2</v>
      </c>
      <c r="I327">
        <v>14</v>
      </c>
      <c r="J327" t="b">
        <v>0</v>
      </c>
      <c r="K327">
        <v>5</v>
      </c>
      <c r="L327" t="str">
        <f t="shared" si="10"/>
        <v>Weekday</v>
      </c>
      <c r="M327" t="str" cm="1">
        <f t="array" ref="M327">_xlfn.IFS(I327&lt;6,"Night", I327&lt;12,"Morning", I327&lt;18,"Afternoon", TRUE,"Evening")</f>
        <v>Afternoon</v>
      </c>
      <c r="N327">
        <v>1</v>
      </c>
      <c r="O327">
        <v>0.3</v>
      </c>
      <c r="P327">
        <v>0.28789999999999999</v>
      </c>
      <c r="Q327">
        <v>0.26</v>
      </c>
      <c r="R327">
        <v>0.25369999999999998</v>
      </c>
      <c r="S327">
        <v>17</v>
      </c>
      <c r="T327">
        <v>67</v>
      </c>
      <c r="U327">
        <v>84</v>
      </c>
    </row>
    <row r="328" spans="1:21" x14ac:dyDescent="0.3">
      <c r="A328">
        <v>937</v>
      </c>
      <c r="B328" s="1">
        <v>40585</v>
      </c>
      <c r="C328">
        <f>YEAR(dataset_3[[#This Row],[Date Day]])</f>
        <v>2011</v>
      </c>
      <c r="D328" t="str">
        <f>TEXT(dataset_3[[#This Row],[Date Day]],"MMM")</f>
        <v>Feb</v>
      </c>
      <c r="E328" t="str">
        <f t="shared" si="11"/>
        <v>Q1</v>
      </c>
      <c r="F328">
        <v>1</v>
      </c>
      <c r="G328">
        <v>0</v>
      </c>
      <c r="H328">
        <v>2</v>
      </c>
      <c r="I328">
        <v>15</v>
      </c>
      <c r="J328" t="b">
        <v>0</v>
      </c>
      <c r="K328">
        <v>5</v>
      </c>
      <c r="L328" t="str">
        <f t="shared" si="10"/>
        <v>Weekday</v>
      </c>
      <c r="M328" t="str" cm="1">
        <f t="array" ref="M328">_xlfn.IFS(I328&lt;6,"Night", I328&lt;12,"Morning", I328&lt;18,"Afternoon", TRUE,"Evening")</f>
        <v>Afternoon</v>
      </c>
      <c r="N328">
        <v>1</v>
      </c>
      <c r="O328">
        <v>0.32</v>
      </c>
      <c r="P328">
        <v>0.31819999999999998</v>
      </c>
      <c r="Q328">
        <v>0.21</v>
      </c>
      <c r="R328">
        <v>0.16420000000000001</v>
      </c>
      <c r="S328">
        <v>12</v>
      </c>
      <c r="T328">
        <v>62</v>
      </c>
      <c r="U328">
        <v>74</v>
      </c>
    </row>
    <row r="329" spans="1:21" x14ac:dyDescent="0.3">
      <c r="A329">
        <v>938</v>
      </c>
      <c r="B329" s="1">
        <v>40585</v>
      </c>
      <c r="C329">
        <f>YEAR(dataset_3[[#This Row],[Date Day]])</f>
        <v>2011</v>
      </c>
      <c r="D329" t="str">
        <f>TEXT(dataset_3[[#This Row],[Date Day]],"MMM")</f>
        <v>Feb</v>
      </c>
      <c r="E329" t="str">
        <f t="shared" si="11"/>
        <v>Q1</v>
      </c>
      <c r="F329">
        <v>1</v>
      </c>
      <c r="G329">
        <v>0</v>
      </c>
      <c r="H329">
        <v>2</v>
      </c>
      <c r="I329">
        <v>16</v>
      </c>
      <c r="J329" t="b">
        <v>0</v>
      </c>
      <c r="K329">
        <v>5</v>
      </c>
      <c r="L329" t="str">
        <f t="shared" si="10"/>
        <v>Weekday</v>
      </c>
      <c r="M329" t="str" cm="1">
        <f t="array" ref="M329">_xlfn.IFS(I329&lt;6,"Night", I329&lt;12,"Morning", I329&lt;18,"Afternoon", TRUE,"Evening")</f>
        <v>Afternoon</v>
      </c>
      <c r="N329">
        <v>1</v>
      </c>
      <c r="O329">
        <v>0.3</v>
      </c>
      <c r="P329">
        <v>0.28789999999999999</v>
      </c>
      <c r="Q329">
        <v>0.28000000000000003</v>
      </c>
      <c r="R329">
        <v>0.19400000000000001</v>
      </c>
      <c r="S329">
        <v>14</v>
      </c>
      <c r="T329">
        <v>111</v>
      </c>
      <c r="U329">
        <v>125</v>
      </c>
    </row>
    <row r="330" spans="1:21" x14ac:dyDescent="0.3">
      <c r="A330">
        <v>939</v>
      </c>
      <c r="B330" s="1">
        <v>40585</v>
      </c>
      <c r="C330">
        <f>YEAR(dataset_3[[#This Row],[Date Day]])</f>
        <v>2011</v>
      </c>
      <c r="D330" t="str">
        <f>TEXT(dataset_3[[#This Row],[Date Day]],"MMM")</f>
        <v>Feb</v>
      </c>
      <c r="E330" t="str">
        <f t="shared" si="11"/>
        <v>Q1</v>
      </c>
      <c r="F330">
        <v>1</v>
      </c>
      <c r="G330">
        <v>0</v>
      </c>
      <c r="H330">
        <v>2</v>
      </c>
      <c r="I330">
        <v>17</v>
      </c>
      <c r="J330" t="b">
        <v>0</v>
      </c>
      <c r="K330">
        <v>5</v>
      </c>
      <c r="L330" t="str">
        <f t="shared" si="10"/>
        <v>Weekday</v>
      </c>
      <c r="M330" t="str" cm="1">
        <f t="array" ref="M330">_xlfn.IFS(I330&lt;6,"Night", I330&lt;12,"Morning", I330&lt;18,"Afternoon", TRUE,"Evening")</f>
        <v>Afternoon</v>
      </c>
      <c r="N330">
        <v>1</v>
      </c>
      <c r="O330">
        <v>0.3</v>
      </c>
      <c r="P330">
        <v>0.33329999999999999</v>
      </c>
      <c r="Q330">
        <v>0.24</v>
      </c>
      <c r="R330">
        <v>0</v>
      </c>
      <c r="S330">
        <v>18</v>
      </c>
      <c r="T330">
        <v>193</v>
      </c>
      <c r="U330">
        <v>211</v>
      </c>
    </row>
    <row r="331" spans="1:21" x14ac:dyDescent="0.3">
      <c r="A331">
        <v>940</v>
      </c>
      <c r="B331" s="1">
        <v>40585</v>
      </c>
      <c r="C331">
        <f>YEAR(dataset_3[[#This Row],[Date Day]])</f>
        <v>2011</v>
      </c>
      <c r="D331" t="str">
        <f>TEXT(dataset_3[[#This Row],[Date Day]],"MMM")</f>
        <v>Feb</v>
      </c>
      <c r="E331" t="str">
        <f t="shared" si="11"/>
        <v>Q1</v>
      </c>
      <c r="F331">
        <v>1</v>
      </c>
      <c r="G331">
        <v>0</v>
      </c>
      <c r="H331">
        <v>2</v>
      </c>
      <c r="I331">
        <v>18</v>
      </c>
      <c r="J331" t="b">
        <v>0</v>
      </c>
      <c r="K331">
        <v>5</v>
      </c>
      <c r="L331" t="str">
        <f t="shared" si="10"/>
        <v>Weekday</v>
      </c>
      <c r="M331" t="str" cm="1">
        <f t="array" ref="M331">_xlfn.IFS(I331&lt;6,"Night", I331&lt;12,"Morning", I331&lt;18,"Afternoon", TRUE,"Evening")</f>
        <v>Evening</v>
      </c>
      <c r="N331">
        <v>1</v>
      </c>
      <c r="O331">
        <v>0.28000000000000003</v>
      </c>
      <c r="P331">
        <v>0.31819999999999998</v>
      </c>
      <c r="Q331">
        <v>0.28000000000000003</v>
      </c>
      <c r="R331">
        <v>0</v>
      </c>
      <c r="S331">
        <v>9</v>
      </c>
      <c r="T331">
        <v>165</v>
      </c>
      <c r="U331">
        <v>174</v>
      </c>
    </row>
    <row r="332" spans="1:21" x14ac:dyDescent="0.3">
      <c r="A332">
        <v>941</v>
      </c>
      <c r="B332" s="1">
        <v>40585</v>
      </c>
      <c r="C332">
        <f>YEAR(dataset_3[[#This Row],[Date Day]])</f>
        <v>2011</v>
      </c>
      <c r="D332" t="str">
        <f>TEXT(dataset_3[[#This Row],[Date Day]],"MMM")</f>
        <v>Feb</v>
      </c>
      <c r="E332" t="str">
        <f t="shared" si="11"/>
        <v>Q1</v>
      </c>
      <c r="F332">
        <v>1</v>
      </c>
      <c r="G332">
        <v>0</v>
      </c>
      <c r="H332">
        <v>2</v>
      </c>
      <c r="I332">
        <v>19</v>
      </c>
      <c r="J332" t="b">
        <v>0</v>
      </c>
      <c r="K332">
        <v>5</v>
      </c>
      <c r="L332" t="str">
        <f t="shared" si="10"/>
        <v>Weekday</v>
      </c>
      <c r="M332" t="str" cm="1">
        <f t="array" ref="M332">_xlfn.IFS(I332&lt;6,"Night", I332&lt;12,"Morning", I332&lt;18,"Afternoon", TRUE,"Evening")</f>
        <v>Evening</v>
      </c>
      <c r="N332">
        <v>1</v>
      </c>
      <c r="O332">
        <v>0.26</v>
      </c>
      <c r="P332">
        <v>0.30299999999999999</v>
      </c>
      <c r="Q332">
        <v>0.33</v>
      </c>
      <c r="R332">
        <v>0</v>
      </c>
      <c r="S332">
        <v>7</v>
      </c>
      <c r="T332">
        <v>94</v>
      </c>
      <c r="U332">
        <v>101</v>
      </c>
    </row>
    <row r="333" spans="1:21" x14ac:dyDescent="0.3">
      <c r="A333">
        <v>942</v>
      </c>
      <c r="B333" s="1">
        <v>40585</v>
      </c>
      <c r="C333">
        <f>YEAR(dataset_3[[#This Row],[Date Day]])</f>
        <v>2011</v>
      </c>
      <c r="D333" t="str">
        <f>TEXT(dataset_3[[#This Row],[Date Day]],"MMM")</f>
        <v>Feb</v>
      </c>
      <c r="E333" t="str">
        <f t="shared" si="11"/>
        <v>Q1</v>
      </c>
      <c r="F333">
        <v>1</v>
      </c>
      <c r="G333">
        <v>0</v>
      </c>
      <c r="H333">
        <v>2</v>
      </c>
      <c r="I333">
        <v>20</v>
      </c>
      <c r="J333" t="b">
        <v>0</v>
      </c>
      <c r="K333">
        <v>5</v>
      </c>
      <c r="L333" t="str">
        <f t="shared" si="10"/>
        <v>Weekday</v>
      </c>
      <c r="M333" t="str" cm="1">
        <f t="array" ref="M333">_xlfn.IFS(I333&lt;6,"Night", I333&lt;12,"Morning", I333&lt;18,"Afternoon", TRUE,"Evening")</f>
        <v>Evening</v>
      </c>
      <c r="N333">
        <v>1</v>
      </c>
      <c r="O333">
        <v>0.22</v>
      </c>
      <c r="P333">
        <v>0.2273</v>
      </c>
      <c r="Q333">
        <v>0.55000000000000004</v>
      </c>
      <c r="R333">
        <v>0.1343</v>
      </c>
      <c r="S333">
        <v>2</v>
      </c>
      <c r="T333">
        <v>61</v>
      </c>
      <c r="U333">
        <v>63</v>
      </c>
    </row>
    <row r="334" spans="1:21" x14ac:dyDescent="0.3">
      <c r="A334">
        <v>943</v>
      </c>
      <c r="B334" s="1">
        <v>40585</v>
      </c>
      <c r="C334">
        <f>YEAR(dataset_3[[#This Row],[Date Day]])</f>
        <v>2011</v>
      </c>
      <c r="D334" t="str">
        <f>TEXT(dataset_3[[#This Row],[Date Day]],"MMM")</f>
        <v>Feb</v>
      </c>
      <c r="E334" t="str">
        <f t="shared" si="11"/>
        <v>Q1</v>
      </c>
      <c r="F334">
        <v>1</v>
      </c>
      <c r="G334">
        <v>0</v>
      </c>
      <c r="H334">
        <v>2</v>
      </c>
      <c r="I334">
        <v>21</v>
      </c>
      <c r="J334" t="b">
        <v>0</v>
      </c>
      <c r="K334">
        <v>5</v>
      </c>
      <c r="L334" t="str">
        <f t="shared" si="10"/>
        <v>Weekday</v>
      </c>
      <c r="M334" t="str" cm="1">
        <f t="array" ref="M334">_xlfn.IFS(I334&lt;6,"Night", I334&lt;12,"Morning", I334&lt;18,"Afternoon", TRUE,"Evening")</f>
        <v>Evening</v>
      </c>
      <c r="N334">
        <v>1</v>
      </c>
      <c r="O334">
        <v>0.2</v>
      </c>
      <c r="P334">
        <v>0.21210000000000001</v>
      </c>
      <c r="Q334">
        <v>0.59</v>
      </c>
      <c r="R334">
        <v>0.1343</v>
      </c>
      <c r="S334">
        <v>1</v>
      </c>
      <c r="T334">
        <v>46</v>
      </c>
      <c r="U334">
        <v>47</v>
      </c>
    </row>
    <row r="335" spans="1:21" x14ac:dyDescent="0.3">
      <c r="A335">
        <v>944</v>
      </c>
      <c r="B335" s="1">
        <v>40585</v>
      </c>
      <c r="C335">
        <f>YEAR(dataset_3[[#This Row],[Date Day]])</f>
        <v>2011</v>
      </c>
      <c r="D335" t="str">
        <f>TEXT(dataset_3[[#This Row],[Date Day]],"MMM")</f>
        <v>Feb</v>
      </c>
      <c r="E335" t="str">
        <f t="shared" si="11"/>
        <v>Q1</v>
      </c>
      <c r="F335">
        <v>1</v>
      </c>
      <c r="G335">
        <v>0</v>
      </c>
      <c r="H335">
        <v>2</v>
      </c>
      <c r="I335">
        <v>22</v>
      </c>
      <c r="J335" t="b">
        <v>0</v>
      </c>
      <c r="K335">
        <v>5</v>
      </c>
      <c r="L335" t="str">
        <f t="shared" si="10"/>
        <v>Weekday</v>
      </c>
      <c r="M335" t="str" cm="1">
        <f t="array" ref="M335">_xlfn.IFS(I335&lt;6,"Night", I335&lt;12,"Morning", I335&lt;18,"Afternoon", TRUE,"Evening")</f>
        <v>Evening</v>
      </c>
      <c r="N335">
        <v>1</v>
      </c>
      <c r="O335">
        <v>0.2</v>
      </c>
      <c r="P335">
        <v>0.2273</v>
      </c>
      <c r="Q335">
        <v>0.64</v>
      </c>
      <c r="R335">
        <v>8.9599999999999999E-2</v>
      </c>
      <c r="S335">
        <v>2</v>
      </c>
      <c r="T335">
        <v>41</v>
      </c>
      <c r="U335">
        <v>43</v>
      </c>
    </row>
    <row r="336" spans="1:21" x14ac:dyDescent="0.3">
      <c r="A336">
        <v>945</v>
      </c>
      <c r="B336" s="1">
        <v>40585</v>
      </c>
      <c r="C336">
        <f>YEAR(dataset_3[[#This Row],[Date Day]])</f>
        <v>2011</v>
      </c>
      <c r="D336" t="str">
        <f>TEXT(dataset_3[[#This Row],[Date Day]],"MMM")</f>
        <v>Feb</v>
      </c>
      <c r="E336" t="str">
        <f t="shared" si="11"/>
        <v>Q1</v>
      </c>
      <c r="F336">
        <v>1</v>
      </c>
      <c r="G336">
        <v>0</v>
      </c>
      <c r="H336">
        <v>2</v>
      </c>
      <c r="I336">
        <v>23</v>
      </c>
      <c r="J336" t="b">
        <v>0</v>
      </c>
      <c r="K336">
        <v>5</v>
      </c>
      <c r="L336" t="str">
        <f t="shared" si="10"/>
        <v>Weekday</v>
      </c>
      <c r="M336" t="str" cm="1">
        <f t="array" ref="M336">_xlfn.IFS(I336&lt;6,"Night", I336&lt;12,"Morning", I336&lt;18,"Afternoon", TRUE,"Evening")</f>
        <v>Evening</v>
      </c>
      <c r="N336">
        <v>1</v>
      </c>
      <c r="O336">
        <v>0.18</v>
      </c>
      <c r="P336">
        <v>0.2424</v>
      </c>
      <c r="Q336">
        <v>0.69</v>
      </c>
      <c r="R336">
        <v>0</v>
      </c>
      <c r="S336">
        <v>5</v>
      </c>
      <c r="T336">
        <v>48</v>
      </c>
      <c r="U336">
        <v>53</v>
      </c>
    </row>
    <row r="337" spans="1:21" x14ac:dyDescent="0.3">
      <c r="A337">
        <v>946</v>
      </c>
      <c r="B337" s="1">
        <v>40586</v>
      </c>
      <c r="C337">
        <f>YEAR(dataset_3[[#This Row],[Date Day]])</f>
        <v>2011</v>
      </c>
      <c r="D337" t="str">
        <f>TEXT(dataset_3[[#This Row],[Date Day]],"MMM")</f>
        <v>Feb</v>
      </c>
      <c r="E337" t="str">
        <f t="shared" si="11"/>
        <v>Q1</v>
      </c>
      <c r="F337">
        <v>1</v>
      </c>
      <c r="G337">
        <v>0</v>
      </c>
      <c r="H337">
        <v>2</v>
      </c>
      <c r="I337">
        <v>0</v>
      </c>
      <c r="J337" t="b">
        <v>0</v>
      </c>
      <c r="K337">
        <v>6</v>
      </c>
      <c r="L337" t="str">
        <f t="shared" si="10"/>
        <v>Weekend</v>
      </c>
      <c r="M337" t="str" cm="1">
        <f t="array" ref="M337">_xlfn.IFS(I337&lt;6,"Night", I337&lt;12,"Morning", I337&lt;18,"Afternoon", TRUE,"Evening")</f>
        <v>Night</v>
      </c>
      <c r="N337">
        <v>1</v>
      </c>
      <c r="O337">
        <v>0.16</v>
      </c>
      <c r="P337">
        <v>0.19700000000000001</v>
      </c>
      <c r="Q337">
        <v>0.69</v>
      </c>
      <c r="R337">
        <v>8.9599999999999999E-2</v>
      </c>
      <c r="S337">
        <v>3</v>
      </c>
      <c r="T337">
        <v>27</v>
      </c>
      <c r="U337">
        <v>30</v>
      </c>
    </row>
    <row r="338" spans="1:21" x14ac:dyDescent="0.3">
      <c r="A338">
        <v>947</v>
      </c>
      <c r="B338" s="1">
        <v>40586</v>
      </c>
      <c r="C338">
        <f>YEAR(dataset_3[[#This Row],[Date Day]])</f>
        <v>2011</v>
      </c>
      <c r="D338" t="str">
        <f>TEXT(dataset_3[[#This Row],[Date Day]],"MMM")</f>
        <v>Feb</v>
      </c>
      <c r="E338" t="str">
        <f t="shared" si="11"/>
        <v>Q1</v>
      </c>
      <c r="F338">
        <v>1</v>
      </c>
      <c r="G338">
        <v>0</v>
      </c>
      <c r="H338">
        <v>2</v>
      </c>
      <c r="I338">
        <v>1</v>
      </c>
      <c r="J338" t="b">
        <v>0</v>
      </c>
      <c r="K338">
        <v>6</v>
      </c>
      <c r="L338" t="str">
        <f t="shared" si="10"/>
        <v>Weekend</v>
      </c>
      <c r="M338" t="str" cm="1">
        <f t="array" ref="M338">_xlfn.IFS(I338&lt;6,"Night", I338&lt;12,"Morning", I338&lt;18,"Afternoon", TRUE,"Evening")</f>
        <v>Night</v>
      </c>
      <c r="N338">
        <v>1</v>
      </c>
      <c r="O338">
        <v>0.14000000000000001</v>
      </c>
      <c r="P338">
        <v>0.21210000000000001</v>
      </c>
      <c r="Q338">
        <v>0.86</v>
      </c>
      <c r="R338">
        <v>0</v>
      </c>
      <c r="S338">
        <v>2</v>
      </c>
      <c r="T338">
        <v>22</v>
      </c>
      <c r="U338">
        <v>24</v>
      </c>
    </row>
    <row r="339" spans="1:21" x14ac:dyDescent="0.3">
      <c r="A339">
        <v>948</v>
      </c>
      <c r="B339" s="1">
        <v>40586</v>
      </c>
      <c r="C339">
        <f>YEAR(dataset_3[[#This Row],[Date Day]])</f>
        <v>2011</v>
      </c>
      <c r="D339" t="str">
        <f>TEXT(dataset_3[[#This Row],[Date Day]],"MMM")</f>
        <v>Feb</v>
      </c>
      <c r="E339" t="str">
        <f t="shared" si="11"/>
        <v>Q1</v>
      </c>
      <c r="F339">
        <v>1</v>
      </c>
      <c r="G339">
        <v>0</v>
      </c>
      <c r="H339">
        <v>2</v>
      </c>
      <c r="I339">
        <v>2</v>
      </c>
      <c r="J339" t="b">
        <v>0</v>
      </c>
      <c r="K339">
        <v>6</v>
      </c>
      <c r="L339" t="str">
        <f t="shared" si="10"/>
        <v>Weekend</v>
      </c>
      <c r="M339" t="str" cm="1">
        <f t="array" ref="M339">_xlfn.IFS(I339&lt;6,"Night", I339&lt;12,"Morning", I339&lt;18,"Afternoon", TRUE,"Evening")</f>
        <v>Night</v>
      </c>
      <c r="N339">
        <v>1</v>
      </c>
      <c r="O339">
        <v>0.14000000000000001</v>
      </c>
      <c r="P339">
        <v>0.21210000000000001</v>
      </c>
      <c r="Q339">
        <v>0.8</v>
      </c>
      <c r="R339">
        <v>0</v>
      </c>
      <c r="S339">
        <v>2</v>
      </c>
      <c r="T339">
        <v>13</v>
      </c>
      <c r="U339">
        <v>15</v>
      </c>
    </row>
    <row r="340" spans="1:21" x14ac:dyDescent="0.3">
      <c r="A340">
        <v>949</v>
      </c>
      <c r="B340" s="1">
        <v>40586</v>
      </c>
      <c r="C340">
        <f>YEAR(dataset_3[[#This Row],[Date Day]])</f>
        <v>2011</v>
      </c>
      <c r="D340" t="str">
        <f>TEXT(dataset_3[[#This Row],[Date Day]],"MMM")</f>
        <v>Feb</v>
      </c>
      <c r="E340" t="str">
        <f t="shared" si="11"/>
        <v>Q1</v>
      </c>
      <c r="F340">
        <v>1</v>
      </c>
      <c r="G340">
        <v>0</v>
      </c>
      <c r="H340">
        <v>2</v>
      </c>
      <c r="I340">
        <v>3</v>
      </c>
      <c r="J340" t="b">
        <v>0</v>
      </c>
      <c r="K340">
        <v>6</v>
      </c>
      <c r="L340" t="str">
        <f t="shared" si="10"/>
        <v>Weekend</v>
      </c>
      <c r="M340" t="str" cm="1">
        <f t="array" ref="M340">_xlfn.IFS(I340&lt;6,"Night", I340&lt;12,"Morning", I340&lt;18,"Afternoon", TRUE,"Evening")</f>
        <v>Night</v>
      </c>
      <c r="N340">
        <v>1</v>
      </c>
      <c r="O340">
        <v>0.12</v>
      </c>
      <c r="P340">
        <v>0.19700000000000001</v>
      </c>
      <c r="Q340">
        <v>0.8</v>
      </c>
      <c r="R340">
        <v>0</v>
      </c>
      <c r="S340">
        <v>3</v>
      </c>
      <c r="T340">
        <v>7</v>
      </c>
      <c r="U340">
        <v>10</v>
      </c>
    </row>
    <row r="341" spans="1:21" x14ac:dyDescent="0.3">
      <c r="A341">
        <v>950</v>
      </c>
      <c r="B341" s="1">
        <v>40586</v>
      </c>
      <c r="C341">
        <f>YEAR(dataset_3[[#This Row],[Date Day]])</f>
        <v>2011</v>
      </c>
      <c r="D341" t="str">
        <f>TEXT(dataset_3[[#This Row],[Date Day]],"MMM")</f>
        <v>Feb</v>
      </c>
      <c r="E341" t="str">
        <f t="shared" si="11"/>
        <v>Q1</v>
      </c>
      <c r="F341">
        <v>1</v>
      </c>
      <c r="G341">
        <v>0</v>
      </c>
      <c r="H341">
        <v>2</v>
      </c>
      <c r="I341">
        <v>4</v>
      </c>
      <c r="J341" t="b">
        <v>0</v>
      </c>
      <c r="K341">
        <v>6</v>
      </c>
      <c r="L341" t="str">
        <f t="shared" si="10"/>
        <v>Weekend</v>
      </c>
      <c r="M341" t="str" cm="1">
        <f t="array" ref="M341">_xlfn.IFS(I341&lt;6,"Night", I341&lt;12,"Morning", I341&lt;18,"Afternoon", TRUE,"Evening")</f>
        <v>Night</v>
      </c>
      <c r="N341">
        <v>1</v>
      </c>
      <c r="O341">
        <v>0.12</v>
      </c>
      <c r="P341">
        <v>0.16669999999999999</v>
      </c>
      <c r="Q341">
        <v>0.74</v>
      </c>
      <c r="R341">
        <v>8.9599999999999999E-2</v>
      </c>
      <c r="S341">
        <v>0</v>
      </c>
      <c r="T341">
        <v>4</v>
      </c>
      <c r="U341">
        <v>4</v>
      </c>
    </row>
    <row r="342" spans="1:21" x14ac:dyDescent="0.3">
      <c r="A342">
        <v>951</v>
      </c>
      <c r="B342" s="1">
        <v>40586</v>
      </c>
      <c r="C342">
        <f>YEAR(dataset_3[[#This Row],[Date Day]])</f>
        <v>2011</v>
      </c>
      <c r="D342" t="str">
        <f>TEXT(dataset_3[[#This Row],[Date Day]],"MMM")</f>
        <v>Feb</v>
      </c>
      <c r="E342" t="str">
        <f t="shared" si="11"/>
        <v>Q1</v>
      </c>
      <c r="F342">
        <v>1</v>
      </c>
      <c r="G342">
        <v>0</v>
      </c>
      <c r="H342">
        <v>2</v>
      </c>
      <c r="I342">
        <v>5</v>
      </c>
      <c r="J342" t="b">
        <v>0</v>
      </c>
      <c r="K342">
        <v>6</v>
      </c>
      <c r="L342" t="str">
        <f t="shared" si="10"/>
        <v>Weekend</v>
      </c>
      <c r="M342" t="str" cm="1">
        <f t="array" ref="M342">_xlfn.IFS(I342&lt;6,"Night", I342&lt;12,"Morning", I342&lt;18,"Afternoon", TRUE,"Evening")</f>
        <v>Night</v>
      </c>
      <c r="N342">
        <v>1</v>
      </c>
      <c r="O342">
        <v>0.12</v>
      </c>
      <c r="P342">
        <v>0.16669999999999999</v>
      </c>
      <c r="Q342">
        <v>0.74</v>
      </c>
      <c r="R342">
        <v>8.9599999999999999E-2</v>
      </c>
      <c r="S342">
        <v>0</v>
      </c>
      <c r="T342">
        <v>1</v>
      </c>
      <c r="U342">
        <v>1</v>
      </c>
    </row>
    <row r="343" spans="1:21" x14ac:dyDescent="0.3">
      <c r="A343">
        <v>952</v>
      </c>
      <c r="B343" s="1">
        <v>40586</v>
      </c>
      <c r="C343">
        <f>YEAR(dataset_3[[#This Row],[Date Day]])</f>
        <v>2011</v>
      </c>
      <c r="D343" t="str">
        <f>TEXT(dataset_3[[#This Row],[Date Day]],"MMM")</f>
        <v>Feb</v>
      </c>
      <c r="E343" t="str">
        <f t="shared" si="11"/>
        <v>Q1</v>
      </c>
      <c r="F343">
        <v>1</v>
      </c>
      <c r="G343">
        <v>0</v>
      </c>
      <c r="H343">
        <v>2</v>
      </c>
      <c r="I343">
        <v>6</v>
      </c>
      <c r="J343" t="b">
        <v>0</v>
      </c>
      <c r="K343">
        <v>6</v>
      </c>
      <c r="L343" t="str">
        <f t="shared" si="10"/>
        <v>Weekend</v>
      </c>
      <c r="M343" t="str" cm="1">
        <f t="array" ref="M343">_xlfn.IFS(I343&lt;6,"Night", I343&lt;12,"Morning", I343&lt;18,"Afternoon", TRUE,"Evening")</f>
        <v>Morning</v>
      </c>
      <c r="N343">
        <v>1</v>
      </c>
      <c r="O343">
        <v>0.12</v>
      </c>
      <c r="P343">
        <v>0.13639999999999999</v>
      </c>
      <c r="Q343">
        <v>0.93</v>
      </c>
      <c r="R343">
        <v>0.19400000000000001</v>
      </c>
      <c r="S343">
        <v>1</v>
      </c>
      <c r="T343">
        <v>1</v>
      </c>
      <c r="U343">
        <v>2</v>
      </c>
    </row>
    <row r="344" spans="1:21" x14ac:dyDescent="0.3">
      <c r="A344">
        <v>953</v>
      </c>
      <c r="B344" s="1">
        <v>40586</v>
      </c>
      <c r="C344">
        <f>YEAR(dataset_3[[#This Row],[Date Day]])</f>
        <v>2011</v>
      </c>
      <c r="D344" t="str">
        <f>TEXT(dataset_3[[#This Row],[Date Day]],"MMM")</f>
        <v>Feb</v>
      </c>
      <c r="E344" t="str">
        <f t="shared" si="11"/>
        <v>Q1</v>
      </c>
      <c r="F344">
        <v>1</v>
      </c>
      <c r="G344">
        <v>0</v>
      </c>
      <c r="H344">
        <v>2</v>
      </c>
      <c r="I344">
        <v>7</v>
      </c>
      <c r="J344" t="b">
        <v>0</v>
      </c>
      <c r="K344">
        <v>6</v>
      </c>
      <c r="L344" t="str">
        <f t="shared" si="10"/>
        <v>Weekend</v>
      </c>
      <c r="M344" t="str" cm="1">
        <f t="array" ref="M344">_xlfn.IFS(I344&lt;6,"Night", I344&lt;12,"Morning", I344&lt;18,"Afternoon", TRUE,"Evening")</f>
        <v>Morning</v>
      </c>
      <c r="N344">
        <v>1</v>
      </c>
      <c r="O344">
        <v>0.12</v>
      </c>
      <c r="P344">
        <v>0.1515</v>
      </c>
      <c r="Q344">
        <v>0.8</v>
      </c>
      <c r="R344">
        <v>0.1045</v>
      </c>
      <c r="S344">
        <v>2</v>
      </c>
      <c r="T344">
        <v>9</v>
      </c>
      <c r="U344">
        <v>11</v>
      </c>
    </row>
    <row r="345" spans="1:21" x14ac:dyDescent="0.3">
      <c r="A345">
        <v>954</v>
      </c>
      <c r="B345" s="1">
        <v>40586</v>
      </c>
      <c r="C345">
        <f>YEAR(dataset_3[[#This Row],[Date Day]])</f>
        <v>2011</v>
      </c>
      <c r="D345" t="str">
        <f>TEXT(dataset_3[[#This Row],[Date Day]],"MMM")</f>
        <v>Feb</v>
      </c>
      <c r="E345" t="str">
        <f t="shared" si="11"/>
        <v>Q1</v>
      </c>
      <c r="F345">
        <v>1</v>
      </c>
      <c r="G345">
        <v>0</v>
      </c>
      <c r="H345">
        <v>2</v>
      </c>
      <c r="I345">
        <v>8</v>
      </c>
      <c r="J345" t="b">
        <v>0</v>
      </c>
      <c r="K345">
        <v>6</v>
      </c>
      <c r="L345" t="str">
        <f t="shared" si="10"/>
        <v>Weekend</v>
      </c>
      <c r="M345" t="str" cm="1">
        <f t="array" ref="M345">_xlfn.IFS(I345&lt;6,"Night", I345&lt;12,"Morning", I345&lt;18,"Afternoon", TRUE,"Evening")</f>
        <v>Morning</v>
      </c>
      <c r="N345">
        <v>1</v>
      </c>
      <c r="O345">
        <v>0.14000000000000001</v>
      </c>
      <c r="P345">
        <v>0.1515</v>
      </c>
      <c r="Q345">
        <v>0.86</v>
      </c>
      <c r="R345">
        <v>0.1343</v>
      </c>
      <c r="S345">
        <v>2</v>
      </c>
      <c r="T345">
        <v>28</v>
      </c>
      <c r="U345">
        <v>30</v>
      </c>
    </row>
    <row r="346" spans="1:21" x14ac:dyDescent="0.3">
      <c r="A346">
        <v>955</v>
      </c>
      <c r="B346" s="1">
        <v>40586</v>
      </c>
      <c r="C346">
        <f>YEAR(dataset_3[[#This Row],[Date Day]])</f>
        <v>2011</v>
      </c>
      <c r="D346" t="str">
        <f>TEXT(dataset_3[[#This Row],[Date Day]],"MMM")</f>
        <v>Feb</v>
      </c>
      <c r="E346" t="str">
        <f t="shared" si="11"/>
        <v>Q1</v>
      </c>
      <c r="F346">
        <v>1</v>
      </c>
      <c r="G346">
        <v>0</v>
      </c>
      <c r="H346">
        <v>2</v>
      </c>
      <c r="I346">
        <v>9</v>
      </c>
      <c r="J346" t="b">
        <v>0</v>
      </c>
      <c r="K346">
        <v>6</v>
      </c>
      <c r="L346" t="str">
        <f t="shared" si="10"/>
        <v>Weekend</v>
      </c>
      <c r="M346" t="str" cm="1">
        <f t="array" ref="M346">_xlfn.IFS(I346&lt;6,"Night", I346&lt;12,"Morning", I346&lt;18,"Afternoon", TRUE,"Evening")</f>
        <v>Morning</v>
      </c>
      <c r="N346">
        <v>1</v>
      </c>
      <c r="O346">
        <v>0.16</v>
      </c>
      <c r="P346">
        <v>0.18179999999999999</v>
      </c>
      <c r="Q346">
        <v>0.64</v>
      </c>
      <c r="R346">
        <v>0.1343</v>
      </c>
      <c r="S346">
        <v>5</v>
      </c>
      <c r="T346">
        <v>38</v>
      </c>
      <c r="U346">
        <v>43</v>
      </c>
    </row>
    <row r="347" spans="1:21" x14ac:dyDescent="0.3">
      <c r="A347">
        <v>956</v>
      </c>
      <c r="B347" s="1">
        <v>40586</v>
      </c>
      <c r="C347">
        <f>YEAR(dataset_3[[#This Row],[Date Day]])</f>
        <v>2011</v>
      </c>
      <c r="D347" t="str">
        <f>TEXT(dataset_3[[#This Row],[Date Day]],"MMM")</f>
        <v>Feb</v>
      </c>
      <c r="E347" t="str">
        <f t="shared" si="11"/>
        <v>Q1</v>
      </c>
      <c r="F347">
        <v>1</v>
      </c>
      <c r="G347">
        <v>0</v>
      </c>
      <c r="H347">
        <v>2</v>
      </c>
      <c r="I347">
        <v>10</v>
      </c>
      <c r="J347" t="b">
        <v>0</v>
      </c>
      <c r="K347">
        <v>6</v>
      </c>
      <c r="L347" t="str">
        <f t="shared" si="10"/>
        <v>Weekend</v>
      </c>
      <c r="M347" t="str" cm="1">
        <f t="array" ref="M347">_xlfn.IFS(I347&lt;6,"Night", I347&lt;12,"Morning", I347&lt;18,"Afternoon", TRUE,"Evening")</f>
        <v>Morning</v>
      </c>
      <c r="N347">
        <v>1</v>
      </c>
      <c r="O347">
        <v>0.22</v>
      </c>
      <c r="P347">
        <v>0.21210000000000001</v>
      </c>
      <c r="Q347">
        <v>0.41</v>
      </c>
      <c r="R347">
        <v>0.25369999999999998</v>
      </c>
      <c r="S347">
        <v>13</v>
      </c>
      <c r="T347">
        <v>71</v>
      </c>
      <c r="U347">
        <v>84</v>
      </c>
    </row>
    <row r="348" spans="1:21" x14ac:dyDescent="0.3">
      <c r="A348">
        <v>957</v>
      </c>
      <c r="B348" s="1">
        <v>40586</v>
      </c>
      <c r="C348">
        <f>YEAR(dataset_3[[#This Row],[Date Day]])</f>
        <v>2011</v>
      </c>
      <c r="D348" t="str">
        <f>TEXT(dataset_3[[#This Row],[Date Day]],"MMM")</f>
        <v>Feb</v>
      </c>
      <c r="E348" t="str">
        <f t="shared" si="11"/>
        <v>Q1</v>
      </c>
      <c r="F348">
        <v>1</v>
      </c>
      <c r="G348">
        <v>0</v>
      </c>
      <c r="H348">
        <v>2</v>
      </c>
      <c r="I348">
        <v>11</v>
      </c>
      <c r="J348" t="b">
        <v>0</v>
      </c>
      <c r="K348">
        <v>6</v>
      </c>
      <c r="L348" t="str">
        <f t="shared" si="10"/>
        <v>Weekend</v>
      </c>
      <c r="M348" t="str" cm="1">
        <f t="array" ref="M348">_xlfn.IFS(I348&lt;6,"Night", I348&lt;12,"Morning", I348&lt;18,"Afternoon", TRUE,"Evening")</f>
        <v>Morning</v>
      </c>
      <c r="N348">
        <v>1</v>
      </c>
      <c r="O348">
        <v>0.3</v>
      </c>
      <c r="P348">
        <v>0.2727</v>
      </c>
      <c r="Q348">
        <v>0.28000000000000003</v>
      </c>
      <c r="R348">
        <v>0.32840000000000003</v>
      </c>
      <c r="S348">
        <v>30</v>
      </c>
      <c r="T348">
        <v>84</v>
      </c>
      <c r="U348">
        <v>114</v>
      </c>
    </row>
    <row r="349" spans="1:21" x14ac:dyDescent="0.3">
      <c r="A349">
        <v>958</v>
      </c>
      <c r="B349" s="1">
        <v>40586</v>
      </c>
      <c r="C349">
        <f>YEAR(dataset_3[[#This Row],[Date Day]])</f>
        <v>2011</v>
      </c>
      <c r="D349" t="str">
        <f>TEXT(dataset_3[[#This Row],[Date Day]],"MMM")</f>
        <v>Feb</v>
      </c>
      <c r="E349" t="str">
        <f t="shared" si="11"/>
        <v>Q1</v>
      </c>
      <c r="F349">
        <v>1</v>
      </c>
      <c r="G349">
        <v>0</v>
      </c>
      <c r="H349">
        <v>2</v>
      </c>
      <c r="I349">
        <v>12</v>
      </c>
      <c r="J349" t="b">
        <v>0</v>
      </c>
      <c r="K349">
        <v>6</v>
      </c>
      <c r="L349" t="str">
        <f t="shared" si="10"/>
        <v>Weekend</v>
      </c>
      <c r="M349" t="str" cm="1">
        <f t="array" ref="M349">_xlfn.IFS(I349&lt;6,"Night", I349&lt;12,"Morning", I349&lt;18,"Afternoon", TRUE,"Evening")</f>
        <v>Afternoon</v>
      </c>
      <c r="N349">
        <v>1</v>
      </c>
      <c r="O349">
        <v>0.3</v>
      </c>
      <c r="P349">
        <v>0.2727</v>
      </c>
      <c r="Q349">
        <v>0.39</v>
      </c>
      <c r="R349">
        <v>0.4627</v>
      </c>
      <c r="S349">
        <v>27</v>
      </c>
      <c r="T349">
        <v>93</v>
      </c>
      <c r="U349">
        <v>120</v>
      </c>
    </row>
    <row r="350" spans="1:21" x14ac:dyDescent="0.3">
      <c r="A350">
        <v>959</v>
      </c>
      <c r="B350" s="1">
        <v>40586</v>
      </c>
      <c r="C350">
        <f>YEAR(dataset_3[[#This Row],[Date Day]])</f>
        <v>2011</v>
      </c>
      <c r="D350" t="str">
        <f>TEXT(dataset_3[[#This Row],[Date Day]],"MMM")</f>
        <v>Feb</v>
      </c>
      <c r="E350" t="str">
        <f t="shared" si="11"/>
        <v>Q1</v>
      </c>
      <c r="F350">
        <v>1</v>
      </c>
      <c r="G350">
        <v>0</v>
      </c>
      <c r="H350">
        <v>2</v>
      </c>
      <c r="I350">
        <v>13</v>
      </c>
      <c r="J350" t="b">
        <v>0</v>
      </c>
      <c r="K350">
        <v>6</v>
      </c>
      <c r="L350" t="str">
        <f t="shared" si="10"/>
        <v>Weekend</v>
      </c>
      <c r="M350" t="str" cm="1">
        <f t="array" ref="M350">_xlfn.IFS(I350&lt;6,"Night", I350&lt;12,"Morning", I350&lt;18,"Afternoon", TRUE,"Evening")</f>
        <v>Afternoon</v>
      </c>
      <c r="N350">
        <v>1</v>
      </c>
      <c r="O350">
        <v>0.3</v>
      </c>
      <c r="P350">
        <v>0.2727</v>
      </c>
      <c r="Q350">
        <v>0.39</v>
      </c>
      <c r="R350">
        <v>0.41789999999999999</v>
      </c>
      <c r="S350">
        <v>32</v>
      </c>
      <c r="T350">
        <v>103</v>
      </c>
      <c r="U350">
        <v>135</v>
      </c>
    </row>
    <row r="351" spans="1:21" x14ac:dyDescent="0.3">
      <c r="A351">
        <v>960</v>
      </c>
      <c r="B351" s="1">
        <v>40586</v>
      </c>
      <c r="C351">
        <f>YEAR(dataset_3[[#This Row],[Date Day]])</f>
        <v>2011</v>
      </c>
      <c r="D351" t="str">
        <f>TEXT(dataset_3[[#This Row],[Date Day]],"MMM")</f>
        <v>Feb</v>
      </c>
      <c r="E351" t="str">
        <f t="shared" si="11"/>
        <v>Q1</v>
      </c>
      <c r="F351">
        <v>1</v>
      </c>
      <c r="G351">
        <v>0</v>
      </c>
      <c r="H351">
        <v>2</v>
      </c>
      <c r="I351">
        <v>14</v>
      </c>
      <c r="J351" t="b">
        <v>0</v>
      </c>
      <c r="K351">
        <v>6</v>
      </c>
      <c r="L351" t="str">
        <f t="shared" si="10"/>
        <v>Weekend</v>
      </c>
      <c r="M351" t="str" cm="1">
        <f t="array" ref="M351">_xlfn.IFS(I351&lt;6,"Night", I351&lt;12,"Morning", I351&lt;18,"Afternoon", TRUE,"Evening")</f>
        <v>Afternoon</v>
      </c>
      <c r="N351">
        <v>1</v>
      </c>
      <c r="O351">
        <v>0.34</v>
      </c>
      <c r="P351">
        <v>0.31819999999999998</v>
      </c>
      <c r="Q351">
        <v>0.31</v>
      </c>
      <c r="R351">
        <v>0.28360000000000002</v>
      </c>
      <c r="S351">
        <v>30</v>
      </c>
      <c r="T351">
        <v>90</v>
      </c>
      <c r="U351">
        <v>120</v>
      </c>
    </row>
    <row r="352" spans="1:21" x14ac:dyDescent="0.3">
      <c r="A352">
        <v>961</v>
      </c>
      <c r="B352" s="1">
        <v>40586</v>
      </c>
      <c r="C352">
        <f>YEAR(dataset_3[[#This Row],[Date Day]])</f>
        <v>2011</v>
      </c>
      <c r="D352" t="str">
        <f>TEXT(dataset_3[[#This Row],[Date Day]],"MMM")</f>
        <v>Feb</v>
      </c>
      <c r="E352" t="str">
        <f t="shared" si="11"/>
        <v>Q1</v>
      </c>
      <c r="F352">
        <v>1</v>
      </c>
      <c r="G352">
        <v>0</v>
      </c>
      <c r="H352">
        <v>2</v>
      </c>
      <c r="I352">
        <v>15</v>
      </c>
      <c r="J352" t="b">
        <v>0</v>
      </c>
      <c r="K352">
        <v>6</v>
      </c>
      <c r="L352" t="str">
        <f t="shared" si="10"/>
        <v>Weekend</v>
      </c>
      <c r="M352" t="str" cm="1">
        <f t="array" ref="M352">_xlfn.IFS(I352&lt;6,"Night", I352&lt;12,"Morning", I352&lt;18,"Afternoon", TRUE,"Evening")</f>
        <v>Afternoon</v>
      </c>
      <c r="N352">
        <v>1</v>
      </c>
      <c r="O352">
        <v>0.34</v>
      </c>
      <c r="P352">
        <v>0.30299999999999999</v>
      </c>
      <c r="Q352">
        <v>0.28999999999999998</v>
      </c>
      <c r="R352">
        <v>0.41789999999999999</v>
      </c>
      <c r="S352">
        <v>47</v>
      </c>
      <c r="T352">
        <v>127</v>
      </c>
      <c r="U352">
        <v>174</v>
      </c>
    </row>
    <row r="353" spans="1:21" x14ac:dyDescent="0.3">
      <c r="A353">
        <v>962</v>
      </c>
      <c r="B353" s="1">
        <v>40586</v>
      </c>
      <c r="C353">
        <f>YEAR(dataset_3[[#This Row],[Date Day]])</f>
        <v>2011</v>
      </c>
      <c r="D353" t="str">
        <f>TEXT(dataset_3[[#This Row],[Date Day]],"MMM")</f>
        <v>Feb</v>
      </c>
      <c r="E353" t="str">
        <f t="shared" si="11"/>
        <v>Q1</v>
      </c>
      <c r="F353">
        <v>1</v>
      </c>
      <c r="G353">
        <v>0</v>
      </c>
      <c r="H353">
        <v>2</v>
      </c>
      <c r="I353">
        <v>16</v>
      </c>
      <c r="J353" t="b">
        <v>0</v>
      </c>
      <c r="K353">
        <v>6</v>
      </c>
      <c r="L353" t="str">
        <f t="shared" si="10"/>
        <v>Weekend</v>
      </c>
      <c r="M353" t="str" cm="1">
        <f t="array" ref="M353">_xlfn.IFS(I353&lt;6,"Night", I353&lt;12,"Morning", I353&lt;18,"Afternoon", TRUE,"Evening")</f>
        <v>Afternoon</v>
      </c>
      <c r="N353">
        <v>1</v>
      </c>
      <c r="O353">
        <v>0.34</v>
      </c>
      <c r="P353">
        <v>0.30299999999999999</v>
      </c>
      <c r="Q353">
        <v>0.28999999999999998</v>
      </c>
      <c r="R353">
        <v>0.41789999999999999</v>
      </c>
      <c r="S353">
        <v>42</v>
      </c>
      <c r="T353">
        <v>103</v>
      </c>
      <c r="U353">
        <v>145</v>
      </c>
    </row>
    <row r="354" spans="1:21" x14ac:dyDescent="0.3">
      <c r="A354">
        <v>963</v>
      </c>
      <c r="B354" s="1">
        <v>40586</v>
      </c>
      <c r="C354">
        <f>YEAR(dataset_3[[#This Row],[Date Day]])</f>
        <v>2011</v>
      </c>
      <c r="D354" t="str">
        <f>TEXT(dataset_3[[#This Row],[Date Day]],"MMM")</f>
        <v>Feb</v>
      </c>
      <c r="E354" t="str">
        <f t="shared" si="11"/>
        <v>Q1</v>
      </c>
      <c r="F354">
        <v>1</v>
      </c>
      <c r="G354">
        <v>0</v>
      </c>
      <c r="H354">
        <v>2</v>
      </c>
      <c r="I354">
        <v>17</v>
      </c>
      <c r="J354" t="b">
        <v>0</v>
      </c>
      <c r="K354">
        <v>6</v>
      </c>
      <c r="L354" t="str">
        <f t="shared" si="10"/>
        <v>Weekend</v>
      </c>
      <c r="M354" t="str" cm="1">
        <f t="array" ref="M354">_xlfn.IFS(I354&lt;6,"Night", I354&lt;12,"Morning", I354&lt;18,"Afternoon", TRUE,"Evening")</f>
        <v>Afternoon</v>
      </c>
      <c r="N354">
        <v>1</v>
      </c>
      <c r="O354">
        <v>0.32</v>
      </c>
      <c r="P354">
        <v>0.28789999999999999</v>
      </c>
      <c r="Q354">
        <v>0.31</v>
      </c>
      <c r="R354">
        <v>0.52239999999999998</v>
      </c>
      <c r="S354">
        <v>24</v>
      </c>
      <c r="T354">
        <v>113</v>
      </c>
      <c r="U354">
        <v>137</v>
      </c>
    </row>
    <row r="355" spans="1:21" x14ac:dyDescent="0.3">
      <c r="A355">
        <v>964</v>
      </c>
      <c r="B355" s="1">
        <v>40586</v>
      </c>
      <c r="C355">
        <f>YEAR(dataset_3[[#This Row],[Date Day]])</f>
        <v>2011</v>
      </c>
      <c r="D355" t="str">
        <f>TEXT(dataset_3[[#This Row],[Date Day]],"MMM")</f>
        <v>Feb</v>
      </c>
      <c r="E355" t="str">
        <f t="shared" si="11"/>
        <v>Q1</v>
      </c>
      <c r="F355">
        <v>1</v>
      </c>
      <c r="G355">
        <v>0</v>
      </c>
      <c r="H355">
        <v>2</v>
      </c>
      <c r="I355">
        <v>18</v>
      </c>
      <c r="J355" t="b">
        <v>0</v>
      </c>
      <c r="K355">
        <v>6</v>
      </c>
      <c r="L355" t="str">
        <f t="shared" si="10"/>
        <v>Weekend</v>
      </c>
      <c r="M355" t="str" cm="1">
        <f t="array" ref="M355">_xlfn.IFS(I355&lt;6,"Night", I355&lt;12,"Morning", I355&lt;18,"Afternoon", TRUE,"Evening")</f>
        <v>Evening</v>
      </c>
      <c r="N355">
        <v>1</v>
      </c>
      <c r="O355">
        <v>0.28000000000000003</v>
      </c>
      <c r="P355">
        <v>0.2576</v>
      </c>
      <c r="Q355">
        <v>0.38</v>
      </c>
      <c r="R355">
        <v>0.32840000000000003</v>
      </c>
      <c r="S355">
        <v>4</v>
      </c>
      <c r="T355">
        <v>60</v>
      </c>
      <c r="U355">
        <v>64</v>
      </c>
    </row>
    <row r="356" spans="1:21" x14ac:dyDescent="0.3">
      <c r="A356">
        <v>965</v>
      </c>
      <c r="B356" s="1">
        <v>40586</v>
      </c>
      <c r="C356">
        <f>YEAR(dataset_3[[#This Row],[Date Day]])</f>
        <v>2011</v>
      </c>
      <c r="D356" t="str">
        <f>TEXT(dataset_3[[#This Row],[Date Day]],"MMM")</f>
        <v>Feb</v>
      </c>
      <c r="E356" t="str">
        <f t="shared" si="11"/>
        <v>Q1</v>
      </c>
      <c r="F356">
        <v>1</v>
      </c>
      <c r="G356">
        <v>0</v>
      </c>
      <c r="H356">
        <v>2</v>
      </c>
      <c r="I356">
        <v>19</v>
      </c>
      <c r="J356" t="b">
        <v>0</v>
      </c>
      <c r="K356">
        <v>6</v>
      </c>
      <c r="L356" t="str">
        <f t="shared" si="10"/>
        <v>Weekend</v>
      </c>
      <c r="M356" t="str" cm="1">
        <f t="array" ref="M356">_xlfn.IFS(I356&lt;6,"Night", I356&lt;12,"Morning", I356&lt;18,"Afternoon", TRUE,"Evening")</f>
        <v>Evening</v>
      </c>
      <c r="N356">
        <v>1</v>
      </c>
      <c r="O356">
        <v>0.28000000000000003</v>
      </c>
      <c r="P356">
        <v>0.2727</v>
      </c>
      <c r="Q356">
        <v>0.38</v>
      </c>
      <c r="R356">
        <v>0.16420000000000001</v>
      </c>
      <c r="S356">
        <v>2</v>
      </c>
      <c r="T356">
        <v>39</v>
      </c>
      <c r="U356">
        <v>41</v>
      </c>
    </row>
    <row r="357" spans="1:21" x14ac:dyDescent="0.3">
      <c r="A357">
        <v>966</v>
      </c>
      <c r="B357" s="1">
        <v>40586</v>
      </c>
      <c r="C357">
        <f>YEAR(dataset_3[[#This Row],[Date Day]])</f>
        <v>2011</v>
      </c>
      <c r="D357" t="str">
        <f>TEXT(dataset_3[[#This Row],[Date Day]],"MMM")</f>
        <v>Feb</v>
      </c>
      <c r="E357" t="str">
        <f t="shared" si="11"/>
        <v>Q1</v>
      </c>
      <c r="F357">
        <v>1</v>
      </c>
      <c r="G357">
        <v>0</v>
      </c>
      <c r="H357">
        <v>2</v>
      </c>
      <c r="I357">
        <v>20</v>
      </c>
      <c r="J357" t="b">
        <v>0</v>
      </c>
      <c r="K357">
        <v>6</v>
      </c>
      <c r="L357" t="str">
        <f t="shared" si="10"/>
        <v>Weekend</v>
      </c>
      <c r="M357" t="str" cm="1">
        <f t="array" ref="M357">_xlfn.IFS(I357&lt;6,"Night", I357&lt;12,"Morning", I357&lt;18,"Afternoon", TRUE,"Evening")</f>
        <v>Evening</v>
      </c>
      <c r="N357">
        <v>1</v>
      </c>
      <c r="O357">
        <v>0.26</v>
      </c>
      <c r="P357">
        <v>0.2576</v>
      </c>
      <c r="Q357">
        <v>0.41</v>
      </c>
      <c r="R357">
        <v>0.22389999999999999</v>
      </c>
      <c r="S357">
        <v>1</v>
      </c>
      <c r="T357">
        <v>39</v>
      </c>
      <c r="U357">
        <v>40</v>
      </c>
    </row>
    <row r="358" spans="1:21" x14ac:dyDescent="0.3">
      <c r="A358">
        <v>967</v>
      </c>
      <c r="B358" s="1">
        <v>40586</v>
      </c>
      <c r="C358">
        <f>YEAR(dataset_3[[#This Row],[Date Day]])</f>
        <v>2011</v>
      </c>
      <c r="D358" t="str">
        <f>TEXT(dataset_3[[#This Row],[Date Day]],"MMM")</f>
        <v>Feb</v>
      </c>
      <c r="E358" t="str">
        <f t="shared" si="11"/>
        <v>Q1</v>
      </c>
      <c r="F358">
        <v>1</v>
      </c>
      <c r="G358">
        <v>0</v>
      </c>
      <c r="H358">
        <v>2</v>
      </c>
      <c r="I358">
        <v>21</v>
      </c>
      <c r="J358" t="b">
        <v>0</v>
      </c>
      <c r="K358">
        <v>6</v>
      </c>
      <c r="L358" t="str">
        <f t="shared" si="10"/>
        <v>Weekend</v>
      </c>
      <c r="M358" t="str" cm="1">
        <f t="array" ref="M358">_xlfn.IFS(I358&lt;6,"Night", I358&lt;12,"Morning", I358&lt;18,"Afternoon", TRUE,"Evening")</f>
        <v>Evening</v>
      </c>
      <c r="N358">
        <v>1</v>
      </c>
      <c r="O358">
        <v>0.26</v>
      </c>
      <c r="P358">
        <v>0.30299999999999999</v>
      </c>
      <c r="Q358">
        <v>0.41</v>
      </c>
      <c r="R358">
        <v>0</v>
      </c>
      <c r="S358">
        <v>9</v>
      </c>
      <c r="T358">
        <v>42</v>
      </c>
      <c r="U358">
        <v>51</v>
      </c>
    </row>
    <row r="359" spans="1:21" x14ac:dyDescent="0.3">
      <c r="A359">
        <v>968</v>
      </c>
      <c r="B359" s="1">
        <v>40586</v>
      </c>
      <c r="C359">
        <f>YEAR(dataset_3[[#This Row],[Date Day]])</f>
        <v>2011</v>
      </c>
      <c r="D359" t="str">
        <f>TEXT(dataset_3[[#This Row],[Date Day]],"MMM")</f>
        <v>Feb</v>
      </c>
      <c r="E359" t="str">
        <f t="shared" si="11"/>
        <v>Q1</v>
      </c>
      <c r="F359">
        <v>1</v>
      </c>
      <c r="G359">
        <v>0</v>
      </c>
      <c r="H359">
        <v>2</v>
      </c>
      <c r="I359">
        <v>22</v>
      </c>
      <c r="J359" t="b">
        <v>0</v>
      </c>
      <c r="K359">
        <v>6</v>
      </c>
      <c r="L359" t="str">
        <f t="shared" si="10"/>
        <v>Weekend</v>
      </c>
      <c r="M359" t="str" cm="1">
        <f t="array" ref="M359">_xlfn.IFS(I359&lt;6,"Night", I359&lt;12,"Morning", I359&lt;18,"Afternoon", TRUE,"Evening")</f>
        <v>Evening</v>
      </c>
      <c r="N359">
        <v>1</v>
      </c>
      <c r="O359">
        <v>0.24</v>
      </c>
      <c r="P359">
        <v>0.2576</v>
      </c>
      <c r="Q359">
        <v>0.44</v>
      </c>
      <c r="R359">
        <v>8.9599999999999999E-2</v>
      </c>
      <c r="S359">
        <v>6</v>
      </c>
      <c r="T359">
        <v>39</v>
      </c>
      <c r="U359">
        <v>45</v>
      </c>
    </row>
    <row r="360" spans="1:21" x14ac:dyDescent="0.3">
      <c r="A360">
        <v>969</v>
      </c>
      <c r="B360" s="1">
        <v>40586</v>
      </c>
      <c r="C360">
        <f>YEAR(dataset_3[[#This Row],[Date Day]])</f>
        <v>2011</v>
      </c>
      <c r="D360" t="str">
        <f>TEXT(dataset_3[[#This Row],[Date Day]],"MMM")</f>
        <v>Feb</v>
      </c>
      <c r="E360" t="str">
        <f t="shared" si="11"/>
        <v>Q1</v>
      </c>
      <c r="F360">
        <v>1</v>
      </c>
      <c r="G360">
        <v>0</v>
      </c>
      <c r="H360">
        <v>2</v>
      </c>
      <c r="I360">
        <v>23</v>
      </c>
      <c r="J360" t="b">
        <v>0</v>
      </c>
      <c r="K360">
        <v>6</v>
      </c>
      <c r="L360" t="str">
        <f t="shared" si="10"/>
        <v>Weekend</v>
      </c>
      <c r="M360" t="str" cm="1">
        <f t="array" ref="M360">_xlfn.IFS(I360&lt;6,"Night", I360&lt;12,"Morning", I360&lt;18,"Afternoon", TRUE,"Evening")</f>
        <v>Evening</v>
      </c>
      <c r="N360">
        <v>1</v>
      </c>
      <c r="O360">
        <v>0.22</v>
      </c>
      <c r="P360">
        <v>0.2273</v>
      </c>
      <c r="Q360">
        <v>0.51</v>
      </c>
      <c r="R360">
        <v>0.1343</v>
      </c>
      <c r="S360">
        <v>1</v>
      </c>
      <c r="T360">
        <v>31</v>
      </c>
      <c r="U360">
        <v>32</v>
      </c>
    </row>
    <row r="361" spans="1:21" x14ac:dyDescent="0.3">
      <c r="A361">
        <v>970</v>
      </c>
      <c r="B361" s="1">
        <v>40587</v>
      </c>
      <c r="C361">
        <f>YEAR(dataset_3[[#This Row],[Date Day]])</f>
        <v>2011</v>
      </c>
      <c r="D361" t="str">
        <f>TEXT(dataset_3[[#This Row],[Date Day]],"MMM")</f>
        <v>Feb</v>
      </c>
      <c r="E361" t="str">
        <f t="shared" si="11"/>
        <v>Q1</v>
      </c>
      <c r="F361">
        <v>1</v>
      </c>
      <c r="G361">
        <v>0</v>
      </c>
      <c r="H361">
        <v>2</v>
      </c>
      <c r="I361">
        <v>0</v>
      </c>
      <c r="J361" t="b">
        <v>0</v>
      </c>
      <c r="K361">
        <v>0</v>
      </c>
      <c r="L361" t="str">
        <f t="shared" si="10"/>
        <v>Weekend</v>
      </c>
      <c r="M361" t="str" cm="1">
        <f t="array" ref="M361">_xlfn.IFS(I361&lt;6,"Night", I361&lt;12,"Morning", I361&lt;18,"Afternoon", TRUE,"Evening")</f>
        <v>Night</v>
      </c>
      <c r="N361">
        <v>1</v>
      </c>
      <c r="O361">
        <v>0.2</v>
      </c>
      <c r="P361">
        <v>0.2273</v>
      </c>
      <c r="Q361">
        <v>0.64</v>
      </c>
      <c r="R361">
        <v>0.1045</v>
      </c>
      <c r="S361">
        <v>5</v>
      </c>
      <c r="T361">
        <v>34</v>
      </c>
      <c r="U361">
        <v>39</v>
      </c>
    </row>
    <row r="362" spans="1:21" x14ac:dyDescent="0.3">
      <c r="A362">
        <v>971</v>
      </c>
      <c r="B362" s="1">
        <v>40587</v>
      </c>
      <c r="C362">
        <f>YEAR(dataset_3[[#This Row],[Date Day]])</f>
        <v>2011</v>
      </c>
      <c r="D362" t="str">
        <f>TEXT(dataset_3[[#This Row],[Date Day]],"MMM")</f>
        <v>Feb</v>
      </c>
      <c r="E362" t="str">
        <f t="shared" si="11"/>
        <v>Q1</v>
      </c>
      <c r="F362">
        <v>1</v>
      </c>
      <c r="G362">
        <v>0</v>
      </c>
      <c r="H362">
        <v>2</v>
      </c>
      <c r="I362">
        <v>1</v>
      </c>
      <c r="J362" t="b">
        <v>0</v>
      </c>
      <c r="K362">
        <v>0</v>
      </c>
      <c r="L362" t="str">
        <f t="shared" si="10"/>
        <v>Weekend</v>
      </c>
      <c r="M362" t="str" cm="1">
        <f t="array" ref="M362">_xlfn.IFS(I362&lt;6,"Night", I362&lt;12,"Morning", I362&lt;18,"Afternoon", TRUE,"Evening")</f>
        <v>Night</v>
      </c>
      <c r="N362">
        <v>1</v>
      </c>
      <c r="O362">
        <v>0.2</v>
      </c>
      <c r="P362">
        <v>0.2273</v>
      </c>
      <c r="Q362">
        <v>0.59</v>
      </c>
      <c r="R362">
        <v>8.9599999999999999E-2</v>
      </c>
      <c r="S362">
        <v>1</v>
      </c>
      <c r="T362">
        <v>23</v>
      </c>
      <c r="U362">
        <v>24</v>
      </c>
    </row>
    <row r="363" spans="1:21" x14ac:dyDescent="0.3">
      <c r="A363">
        <v>972</v>
      </c>
      <c r="B363" s="1">
        <v>40587</v>
      </c>
      <c r="C363">
        <f>YEAR(dataset_3[[#This Row],[Date Day]])</f>
        <v>2011</v>
      </c>
      <c r="D363" t="str">
        <f>TEXT(dataset_3[[#This Row],[Date Day]],"MMM")</f>
        <v>Feb</v>
      </c>
      <c r="E363" t="str">
        <f t="shared" si="11"/>
        <v>Q1</v>
      </c>
      <c r="F363">
        <v>1</v>
      </c>
      <c r="G363">
        <v>0</v>
      </c>
      <c r="H363">
        <v>2</v>
      </c>
      <c r="I363">
        <v>2</v>
      </c>
      <c r="J363" t="b">
        <v>0</v>
      </c>
      <c r="K363">
        <v>0</v>
      </c>
      <c r="L363" t="str">
        <f t="shared" si="10"/>
        <v>Weekend</v>
      </c>
      <c r="M363" t="str" cm="1">
        <f t="array" ref="M363">_xlfn.IFS(I363&lt;6,"Night", I363&lt;12,"Morning", I363&lt;18,"Afternoon", TRUE,"Evening")</f>
        <v>Night</v>
      </c>
      <c r="N363">
        <v>2</v>
      </c>
      <c r="O363">
        <v>0.2</v>
      </c>
      <c r="P363">
        <v>0.2273</v>
      </c>
      <c r="Q363">
        <v>0.75</v>
      </c>
      <c r="R363">
        <v>8.9599999999999999E-2</v>
      </c>
      <c r="S363">
        <v>1</v>
      </c>
      <c r="T363">
        <v>19</v>
      </c>
      <c r="U363">
        <v>20</v>
      </c>
    </row>
    <row r="364" spans="1:21" x14ac:dyDescent="0.3">
      <c r="A364">
        <v>973</v>
      </c>
      <c r="B364" s="1">
        <v>40587</v>
      </c>
      <c r="C364">
        <f>YEAR(dataset_3[[#This Row],[Date Day]])</f>
        <v>2011</v>
      </c>
      <c r="D364" t="str">
        <f>TEXT(dataset_3[[#This Row],[Date Day]],"MMM")</f>
        <v>Feb</v>
      </c>
      <c r="E364" t="str">
        <f t="shared" si="11"/>
        <v>Q1</v>
      </c>
      <c r="F364">
        <v>1</v>
      </c>
      <c r="G364">
        <v>0</v>
      </c>
      <c r="H364">
        <v>2</v>
      </c>
      <c r="I364">
        <v>3</v>
      </c>
      <c r="J364" t="b">
        <v>0</v>
      </c>
      <c r="K364">
        <v>0</v>
      </c>
      <c r="L364" t="str">
        <f t="shared" si="10"/>
        <v>Weekend</v>
      </c>
      <c r="M364" t="str" cm="1">
        <f t="array" ref="M364">_xlfn.IFS(I364&lt;6,"Night", I364&lt;12,"Morning", I364&lt;18,"Afternoon", TRUE,"Evening")</f>
        <v>Night</v>
      </c>
      <c r="N364">
        <v>2</v>
      </c>
      <c r="O364">
        <v>0.2</v>
      </c>
      <c r="P364">
        <v>0.2273</v>
      </c>
      <c r="Q364">
        <v>0.69</v>
      </c>
      <c r="R364">
        <v>0.1045</v>
      </c>
      <c r="S364">
        <v>4</v>
      </c>
      <c r="T364">
        <v>8</v>
      </c>
      <c r="U364">
        <v>12</v>
      </c>
    </row>
    <row r="365" spans="1:21" x14ac:dyDescent="0.3">
      <c r="A365">
        <v>974</v>
      </c>
      <c r="B365" s="1">
        <v>40587</v>
      </c>
      <c r="C365">
        <f>YEAR(dataset_3[[#This Row],[Date Day]])</f>
        <v>2011</v>
      </c>
      <c r="D365" t="str">
        <f>TEXT(dataset_3[[#This Row],[Date Day]],"MMM")</f>
        <v>Feb</v>
      </c>
      <c r="E365" t="str">
        <f t="shared" si="11"/>
        <v>Q1</v>
      </c>
      <c r="F365">
        <v>1</v>
      </c>
      <c r="G365">
        <v>0</v>
      </c>
      <c r="H365">
        <v>2</v>
      </c>
      <c r="I365">
        <v>4</v>
      </c>
      <c r="J365" t="b">
        <v>0</v>
      </c>
      <c r="K365">
        <v>0</v>
      </c>
      <c r="L365" t="str">
        <f t="shared" si="10"/>
        <v>Weekend</v>
      </c>
      <c r="M365" t="str" cm="1">
        <f t="array" ref="M365">_xlfn.IFS(I365&lt;6,"Night", I365&lt;12,"Morning", I365&lt;18,"Afternoon", TRUE,"Evening")</f>
        <v>Night</v>
      </c>
      <c r="N365">
        <v>2</v>
      </c>
      <c r="O365">
        <v>0.2</v>
      </c>
      <c r="P365">
        <v>0.21210000000000001</v>
      </c>
      <c r="Q365">
        <v>0.69</v>
      </c>
      <c r="R365">
        <v>0.16420000000000001</v>
      </c>
      <c r="S365">
        <v>0</v>
      </c>
      <c r="T365">
        <v>2</v>
      </c>
      <c r="U365">
        <v>2</v>
      </c>
    </row>
    <row r="366" spans="1:21" x14ac:dyDescent="0.3">
      <c r="A366">
        <v>975</v>
      </c>
      <c r="B366" s="1">
        <v>40587</v>
      </c>
      <c r="C366">
        <f>YEAR(dataset_3[[#This Row],[Date Day]])</f>
        <v>2011</v>
      </c>
      <c r="D366" t="str">
        <f>TEXT(dataset_3[[#This Row],[Date Day]],"MMM")</f>
        <v>Feb</v>
      </c>
      <c r="E366" t="str">
        <f t="shared" si="11"/>
        <v>Q1</v>
      </c>
      <c r="F366">
        <v>1</v>
      </c>
      <c r="G366">
        <v>0</v>
      </c>
      <c r="H366">
        <v>2</v>
      </c>
      <c r="I366">
        <v>6</v>
      </c>
      <c r="J366" t="b">
        <v>0</v>
      </c>
      <c r="K366">
        <v>0</v>
      </c>
      <c r="L366" t="str">
        <f t="shared" si="10"/>
        <v>Weekend</v>
      </c>
      <c r="M366" t="str" cm="1">
        <f t="array" ref="M366">_xlfn.IFS(I366&lt;6,"Night", I366&lt;12,"Morning", I366&lt;18,"Afternoon", TRUE,"Evening")</f>
        <v>Morning</v>
      </c>
      <c r="N366">
        <v>2</v>
      </c>
      <c r="O366">
        <v>0.2</v>
      </c>
      <c r="P366">
        <v>0.21210000000000001</v>
      </c>
      <c r="Q366">
        <v>0.69</v>
      </c>
      <c r="R366">
        <v>0.1343</v>
      </c>
      <c r="S366">
        <v>2</v>
      </c>
      <c r="T366">
        <v>3</v>
      </c>
      <c r="U366">
        <v>5</v>
      </c>
    </row>
    <row r="367" spans="1:21" x14ac:dyDescent="0.3">
      <c r="A367">
        <v>976</v>
      </c>
      <c r="B367" s="1">
        <v>40587</v>
      </c>
      <c r="C367">
        <f>YEAR(dataset_3[[#This Row],[Date Day]])</f>
        <v>2011</v>
      </c>
      <c r="D367" t="str">
        <f>TEXT(dataset_3[[#This Row],[Date Day]],"MMM")</f>
        <v>Feb</v>
      </c>
      <c r="E367" t="str">
        <f t="shared" si="11"/>
        <v>Q1</v>
      </c>
      <c r="F367">
        <v>1</v>
      </c>
      <c r="G367">
        <v>0</v>
      </c>
      <c r="H367">
        <v>2</v>
      </c>
      <c r="I367">
        <v>7</v>
      </c>
      <c r="J367" t="b">
        <v>0</v>
      </c>
      <c r="K367">
        <v>0</v>
      </c>
      <c r="L367" t="str">
        <f t="shared" si="10"/>
        <v>Weekend</v>
      </c>
      <c r="M367" t="str" cm="1">
        <f t="array" ref="M367">_xlfn.IFS(I367&lt;6,"Night", I367&lt;12,"Morning", I367&lt;18,"Afternoon", TRUE,"Evening")</f>
        <v>Morning</v>
      </c>
      <c r="N367">
        <v>2</v>
      </c>
      <c r="O367">
        <v>0.22</v>
      </c>
      <c r="P367">
        <v>0.2727</v>
      </c>
      <c r="Q367">
        <v>0.55000000000000004</v>
      </c>
      <c r="R367">
        <v>0</v>
      </c>
      <c r="S367">
        <v>0</v>
      </c>
      <c r="T367">
        <v>3</v>
      </c>
      <c r="U367">
        <v>3</v>
      </c>
    </row>
    <row r="368" spans="1:21" x14ac:dyDescent="0.3">
      <c r="A368">
        <v>977</v>
      </c>
      <c r="B368" s="1">
        <v>40587</v>
      </c>
      <c r="C368">
        <f>YEAR(dataset_3[[#This Row],[Date Day]])</f>
        <v>2011</v>
      </c>
      <c r="D368" t="str">
        <f>TEXT(dataset_3[[#This Row],[Date Day]],"MMM")</f>
        <v>Feb</v>
      </c>
      <c r="E368" t="str">
        <f t="shared" si="11"/>
        <v>Q1</v>
      </c>
      <c r="F368">
        <v>1</v>
      </c>
      <c r="G368">
        <v>0</v>
      </c>
      <c r="H368">
        <v>2</v>
      </c>
      <c r="I368">
        <v>8</v>
      </c>
      <c r="J368" t="b">
        <v>0</v>
      </c>
      <c r="K368">
        <v>0</v>
      </c>
      <c r="L368" t="str">
        <f t="shared" si="10"/>
        <v>Weekend</v>
      </c>
      <c r="M368" t="str" cm="1">
        <f t="array" ref="M368">_xlfn.IFS(I368&lt;6,"Night", I368&lt;12,"Morning", I368&lt;18,"Afternoon", TRUE,"Evening")</f>
        <v>Morning</v>
      </c>
      <c r="N368">
        <v>2</v>
      </c>
      <c r="O368">
        <v>0.22</v>
      </c>
      <c r="P368">
        <v>0.2273</v>
      </c>
      <c r="Q368">
        <v>0.64</v>
      </c>
      <c r="R368">
        <v>0.19400000000000001</v>
      </c>
      <c r="S368">
        <v>1</v>
      </c>
      <c r="T368">
        <v>11</v>
      </c>
      <c r="U368">
        <v>12</v>
      </c>
    </row>
    <row r="369" spans="1:21" x14ac:dyDescent="0.3">
      <c r="A369">
        <v>978</v>
      </c>
      <c r="B369" s="1">
        <v>40587</v>
      </c>
      <c r="C369">
        <f>YEAR(dataset_3[[#This Row],[Date Day]])</f>
        <v>2011</v>
      </c>
      <c r="D369" t="str">
        <f>TEXT(dataset_3[[#This Row],[Date Day]],"MMM")</f>
        <v>Feb</v>
      </c>
      <c r="E369" t="str">
        <f t="shared" si="11"/>
        <v>Q1</v>
      </c>
      <c r="F369">
        <v>1</v>
      </c>
      <c r="G369">
        <v>0</v>
      </c>
      <c r="H369">
        <v>2</v>
      </c>
      <c r="I369">
        <v>9</v>
      </c>
      <c r="J369" t="b">
        <v>0</v>
      </c>
      <c r="K369">
        <v>0</v>
      </c>
      <c r="L369" t="str">
        <f t="shared" si="10"/>
        <v>Weekend</v>
      </c>
      <c r="M369" t="str" cm="1">
        <f t="array" ref="M369">_xlfn.IFS(I369&lt;6,"Night", I369&lt;12,"Morning", I369&lt;18,"Afternoon", TRUE,"Evening")</f>
        <v>Morning</v>
      </c>
      <c r="N369">
        <v>2</v>
      </c>
      <c r="O369">
        <v>0.24</v>
      </c>
      <c r="P369">
        <v>0.2273</v>
      </c>
      <c r="Q369">
        <v>0.6</v>
      </c>
      <c r="R369">
        <v>0.22389999999999999</v>
      </c>
      <c r="S369">
        <v>12</v>
      </c>
      <c r="T369">
        <v>35</v>
      </c>
      <c r="U369">
        <v>47</v>
      </c>
    </row>
    <row r="370" spans="1:21" x14ac:dyDescent="0.3">
      <c r="A370">
        <v>979</v>
      </c>
      <c r="B370" s="1">
        <v>40587</v>
      </c>
      <c r="C370">
        <f>YEAR(dataset_3[[#This Row],[Date Day]])</f>
        <v>2011</v>
      </c>
      <c r="D370" t="str">
        <f>TEXT(dataset_3[[#This Row],[Date Day]],"MMM")</f>
        <v>Feb</v>
      </c>
      <c r="E370" t="str">
        <f t="shared" si="11"/>
        <v>Q1</v>
      </c>
      <c r="F370">
        <v>1</v>
      </c>
      <c r="G370">
        <v>0</v>
      </c>
      <c r="H370">
        <v>2</v>
      </c>
      <c r="I370">
        <v>10</v>
      </c>
      <c r="J370" t="b">
        <v>0</v>
      </c>
      <c r="K370">
        <v>0</v>
      </c>
      <c r="L370" t="str">
        <f t="shared" si="10"/>
        <v>Weekend</v>
      </c>
      <c r="M370" t="str" cm="1">
        <f t="array" ref="M370">_xlfn.IFS(I370&lt;6,"Night", I370&lt;12,"Morning", I370&lt;18,"Afternoon", TRUE,"Evening")</f>
        <v>Morning</v>
      </c>
      <c r="N370">
        <v>1</v>
      </c>
      <c r="O370">
        <v>0.3</v>
      </c>
      <c r="P370">
        <v>0.2727</v>
      </c>
      <c r="Q370">
        <v>0.45</v>
      </c>
      <c r="R370">
        <v>0.32840000000000003</v>
      </c>
      <c r="S370">
        <v>19</v>
      </c>
      <c r="T370">
        <v>86</v>
      </c>
      <c r="U370">
        <v>105</v>
      </c>
    </row>
    <row r="371" spans="1:21" x14ac:dyDescent="0.3">
      <c r="A371">
        <v>980</v>
      </c>
      <c r="B371" s="1">
        <v>40587</v>
      </c>
      <c r="C371">
        <f>YEAR(dataset_3[[#This Row],[Date Day]])</f>
        <v>2011</v>
      </c>
      <c r="D371" t="str">
        <f>TEXT(dataset_3[[#This Row],[Date Day]],"MMM")</f>
        <v>Feb</v>
      </c>
      <c r="E371" t="str">
        <f t="shared" si="11"/>
        <v>Q1</v>
      </c>
      <c r="F371">
        <v>1</v>
      </c>
      <c r="G371">
        <v>0</v>
      </c>
      <c r="H371">
        <v>2</v>
      </c>
      <c r="I371">
        <v>11</v>
      </c>
      <c r="J371" t="b">
        <v>0</v>
      </c>
      <c r="K371">
        <v>0</v>
      </c>
      <c r="L371" t="str">
        <f t="shared" si="10"/>
        <v>Weekend</v>
      </c>
      <c r="M371" t="str" cm="1">
        <f t="array" ref="M371">_xlfn.IFS(I371&lt;6,"Night", I371&lt;12,"Morning", I371&lt;18,"Afternoon", TRUE,"Evening")</f>
        <v>Morning</v>
      </c>
      <c r="N371">
        <v>1</v>
      </c>
      <c r="O371">
        <v>0.32</v>
      </c>
      <c r="P371">
        <v>0.28789999999999999</v>
      </c>
      <c r="Q371">
        <v>0.39</v>
      </c>
      <c r="R371">
        <v>0.44779999999999998</v>
      </c>
      <c r="S371">
        <v>26</v>
      </c>
      <c r="T371">
        <v>86</v>
      </c>
      <c r="U371">
        <v>112</v>
      </c>
    </row>
    <row r="372" spans="1:21" x14ac:dyDescent="0.3">
      <c r="A372">
        <v>981</v>
      </c>
      <c r="B372" s="1">
        <v>40587</v>
      </c>
      <c r="C372">
        <f>YEAR(dataset_3[[#This Row],[Date Day]])</f>
        <v>2011</v>
      </c>
      <c r="D372" t="str">
        <f>TEXT(dataset_3[[#This Row],[Date Day]],"MMM")</f>
        <v>Feb</v>
      </c>
      <c r="E372" t="str">
        <f t="shared" si="11"/>
        <v>Q1</v>
      </c>
      <c r="F372">
        <v>1</v>
      </c>
      <c r="G372">
        <v>0</v>
      </c>
      <c r="H372">
        <v>2</v>
      </c>
      <c r="I372">
        <v>12</v>
      </c>
      <c r="J372" t="b">
        <v>0</v>
      </c>
      <c r="K372">
        <v>0</v>
      </c>
      <c r="L372" t="str">
        <f t="shared" si="10"/>
        <v>Weekend</v>
      </c>
      <c r="M372" t="str" cm="1">
        <f t="array" ref="M372">_xlfn.IFS(I372&lt;6,"Night", I372&lt;12,"Morning", I372&lt;18,"Afternoon", TRUE,"Evening")</f>
        <v>Afternoon</v>
      </c>
      <c r="N372">
        <v>1</v>
      </c>
      <c r="O372">
        <v>0.36</v>
      </c>
      <c r="P372">
        <v>0.31819999999999998</v>
      </c>
      <c r="Q372">
        <v>0.32</v>
      </c>
      <c r="R372">
        <v>0.4627</v>
      </c>
      <c r="S372">
        <v>58</v>
      </c>
      <c r="T372">
        <v>94</v>
      </c>
      <c r="U372">
        <v>152</v>
      </c>
    </row>
    <row r="373" spans="1:21" x14ac:dyDescent="0.3">
      <c r="A373">
        <v>982</v>
      </c>
      <c r="B373" s="1">
        <v>40587</v>
      </c>
      <c r="C373">
        <f>YEAR(dataset_3[[#This Row],[Date Day]])</f>
        <v>2011</v>
      </c>
      <c r="D373" t="str">
        <f>TEXT(dataset_3[[#This Row],[Date Day]],"MMM")</f>
        <v>Feb</v>
      </c>
      <c r="E373" t="str">
        <f t="shared" si="11"/>
        <v>Q1</v>
      </c>
      <c r="F373">
        <v>1</v>
      </c>
      <c r="G373">
        <v>0</v>
      </c>
      <c r="H373">
        <v>2</v>
      </c>
      <c r="I373">
        <v>13</v>
      </c>
      <c r="J373" t="b">
        <v>0</v>
      </c>
      <c r="K373">
        <v>0</v>
      </c>
      <c r="L373" t="str">
        <f t="shared" si="10"/>
        <v>Weekend</v>
      </c>
      <c r="M373" t="str" cm="1">
        <f t="array" ref="M373">_xlfn.IFS(I373&lt;6,"Night", I373&lt;12,"Morning", I373&lt;18,"Afternoon", TRUE,"Evening")</f>
        <v>Afternoon</v>
      </c>
      <c r="N373">
        <v>1</v>
      </c>
      <c r="O373">
        <v>0.38</v>
      </c>
      <c r="P373">
        <v>0.39389999999999997</v>
      </c>
      <c r="Q373">
        <v>0.28999999999999998</v>
      </c>
      <c r="R373">
        <v>0.35820000000000002</v>
      </c>
      <c r="S373">
        <v>62</v>
      </c>
      <c r="T373">
        <v>92</v>
      </c>
      <c r="U373">
        <v>154</v>
      </c>
    </row>
    <row r="374" spans="1:21" x14ac:dyDescent="0.3">
      <c r="A374">
        <v>983</v>
      </c>
      <c r="B374" s="1">
        <v>40587</v>
      </c>
      <c r="C374">
        <f>YEAR(dataset_3[[#This Row],[Date Day]])</f>
        <v>2011</v>
      </c>
      <c r="D374" t="str">
        <f>TEXT(dataset_3[[#This Row],[Date Day]],"MMM")</f>
        <v>Feb</v>
      </c>
      <c r="E374" t="str">
        <f t="shared" si="11"/>
        <v>Q1</v>
      </c>
      <c r="F374">
        <v>1</v>
      </c>
      <c r="G374">
        <v>0</v>
      </c>
      <c r="H374">
        <v>2</v>
      </c>
      <c r="I374">
        <v>14</v>
      </c>
      <c r="J374" t="b">
        <v>0</v>
      </c>
      <c r="K374">
        <v>0</v>
      </c>
      <c r="L374" t="str">
        <f t="shared" si="10"/>
        <v>Weekend</v>
      </c>
      <c r="M374" t="str" cm="1">
        <f t="array" ref="M374">_xlfn.IFS(I374&lt;6,"Night", I374&lt;12,"Morning", I374&lt;18,"Afternoon", TRUE,"Evening")</f>
        <v>Afternoon</v>
      </c>
      <c r="N374">
        <v>2</v>
      </c>
      <c r="O374">
        <v>0.4</v>
      </c>
      <c r="P374">
        <v>0.40910000000000002</v>
      </c>
      <c r="Q374">
        <v>0.3</v>
      </c>
      <c r="R374">
        <v>0.41789999999999999</v>
      </c>
      <c r="S374">
        <v>51</v>
      </c>
      <c r="T374">
        <v>110</v>
      </c>
      <c r="U374">
        <v>161</v>
      </c>
    </row>
    <row r="375" spans="1:21" x14ac:dyDescent="0.3">
      <c r="A375">
        <v>984</v>
      </c>
      <c r="B375" s="1">
        <v>40587</v>
      </c>
      <c r="C375">
        <f>YEAR(dataset_3[[#This Row],[Date Day]])</f>
        <v>2011</v>
      </c>
      <c r="D375" t="str">
        <f>TEXT(dataset_3[[#This Row],[Date Day]],"MMM")</f>
        <v>Feb</v>
      </c>
      <c r="E375" t="str">
        <f t="shared" si="11"/>
        <v>Q1</v>
      </c>
      <c r="F375">
        <v>1</v>
      </c>
      <c r="G375">
        <v>0</v>
      </c>
      <c r="H375">
        <v>2</v>
      </c>
      <c r="I375">
        <v>15</v>
      </c>
      <c r="J375" t="b">
        <v>0</v>
      </c>
      <c r="K375">
        <v>0</v>
      </c>
      <c r="L375" t="str">
        <f t="shared" si="10"/>
        <v>Weekend</v>
      </c>
      <c r="M375" t="str" cm="1">
        <f t="array" ref="M375">_xlfn.IFS(I375&lt;6,"Night", I375&lt;12,"Morning", I375&lt;18,"Afternoon", TRUE,"Evening")</f>
        <v>Afternoon</v>
      </c>
      <c r="N375">
        <v>2</v>
      </c>
      <c r="O375">
        <v>0.4</v>
      </c>
      <c r="P375">
        <v>0.40910000000000002</v>
      </c>
      <c r="Q375">
        <v>0.3</v>
      </c>
      <c r="R375">
        <v>0.29849999999999999</v>
      </c>
      <c r="S375">
        <v>40</v>
      </c>
      <c r="T375">
        <v>122</v>
      </c>
      <c r="U375">
        <v>162</v>
      </c>
    </row>
    <row r="376" spans="1:21" x14ac:dyDescent="0.3">
      <c r="A376">
        <v>985</v>
      </c>
      <c r="B376" s="1">
        <v>40587</v>
      </c>
      <c r="C376">
        <f>YEAR(dataset_3[[#This Row],[Date Day]])</f>
        <v>2011</v>
      </c>
      <c r="D376" t="str">
        <f>TEXT(dataset_3[[#This Row],[Date Day]],"MMM")</f>
        <v>Feb</v>
      </c>
      <c r="E376" t="str">
        <f t="shared" si="11"/>
        <v>Q1</v>
      </c>
      <c r="F376">
        <v>1</v>
      </c>
      <c r="G376">
        <v>0</v>
      </c>
      <c r="H376">
        <v>2</v>
      </c>
      <c r="I376">
        <v>16</v>
      </c>
      <c r="J376" t="b">
        <v>0</v>
      </c>
      <c r="K376">
        <v>0</v>
      </c>
      <c r="L376" t="str">
        <f t="shared" si="10"/>
        <v>Weekend</v>
      </c>
      <c r="M376" t="str" cm="1">
        <f t="array" ref="M376">_xlfn.IFS(I376&lt;6,"Night", I376&lt;12,"Morning", I376&lt;18,"Afternoon", TRUE,"Evening")</f>
        <v>Afternoon</v>
      </c>
      <c r="N376">
        <v>2</v>
      </c>
      <c r="O376">
        <v>0.42</v>
      </c>
      <c r="P376">
        <v>0.42420000000000002</v>
      </c>
      <c r="Q376">
        <v>0.28000000000000003</v>
      </c>
      <c r="R376">
        <v>0.32840000000000003</v>
      </c>
      <c r="S376">
        <v>28</v>
      </c>
      <c r="T376">
        <v>106</v>
      </c>
      <c r="U376">
        <v>134</v>
      </c>
    </row>
    <row r="377" spans="1:21" x14ac:dyDescent="0.3">
      <c r="A377">
        <v>986</v>
      </c>
      <c r="B377" s="1">
        <v>40587</v>
      </c>
      <c r="C377">
        <f>YEAR(dataset_3[[#This Row],[Date Day]])</f>
        <v>2011</v>
      </c>
      <c r="D377" t="str">
        <f>TEXT(dataset_3[[#This Row],[Date Day]],"MMM")</f>
        <v>Feb</v>
      </c>
      <c r="E377" t="str">
        <f t="shared" si="11"/>
        <v>Q1</v>
      </c>
      <c r="F377">
        <v>1</v>
      </c>
      <c r="G377">
        <v>0</v>
      </c>
      <c r="H377">
        <v>2</v>
      </c>
      <c r="I377">
        <v>17</v>
      </c>
      <c r="J377" t="b">
        <v>0</v>
      </c>
      <c r="K377">
        <v>0</v>
      </c>
      <c r="L377" t="str">
        <f t="shared" si="10"/>
        <v>Weekend</v>
      </c>
      <c r="M377" t="str" cm="1">
        <f t="array" ref="M377">_xlfn.IFS(I377&lt;6,"Night", I377&lt;12,"Morning", I377&lt;18,"Afternoon", TRUE,"Evening")</f>
        <v>Afternoon</v>
      </c>
      <c r="N377">
        <v>1</v>
      </c>
      <c r="O377">
        <v>0.42</v>
      </c>
      <c r="P377">
        <v>0.42420000000000002</v>
      </c>
      <c r="Q377">
        <v>0.28000000000000003</v>
      </c>
      <c r="R377">
        <v>0.32840000000000003</v>
      </c>
      <c r="S377">
        <v>30</v>
      </c>
      <c r="T377">
        <v>95</v>
      </c>
      <c r="U377">
        <v>125</v>
      </c>
    </row>
    <row r="378" spans="1:21" x14ac:dyDescent="0.3">
      <c r="A378">
        <v>987</v>
      </c>
      <c r="B378" s="1">
        <v>40587</v>
      </c>
      <c r="C378">
        <f>YEAR(dataset_3[[#This Row],[Date Day]])</f>
        <v>2011</v>
      </c>
      <c r="D378" t="str">
        <f>TEXT(dataset_3[[#This Row],[Date Day]],"MMM")</f>
        <v>Feb</v>
      </c>
      <c r="E378" t="str">
        <f t="shared" si="11"/>
        <v>Q1</v>
      </c>
      <c r="F378">
        <v>1</v>
      </c>
      <c r="G378">
        <v>0</v>
      </c>
      <c r="H378">
        <v>2</v>
      </c>
      <c r="I378">
        <v>18</v>
      </c>
      <c r="J378" t="b">
        <v>0</v>
      </c>
      <c r="K378">
        <v>0</v>
      </c>
      <c r="L378" t="str">
        <f t="shared" si="10"/>
        <v>Weekend</v>
      </c>
      <c r="M378" t="str" cm="1">
        <f t="array" ref="M378">_xlfn.IFS(I378&lt;6,"Night", I378&lt;12,"Morning", I378&lt;18,"Afternoon", TRUE,"Evening")</f>
        <v>Evening</v>
      </c>
      <c r="N378">
        <v>1</v>
      </c>
      <c r="O378">
        <v>0.4</v>
      </c>
      <c r="P378">
        <v>0.40910000000000002</v>
      </c>
      <c r="Q378">
        <v>0.32</v>
      </c>
      <c r="R378">
        <v>0.29849999999999999</v>
      </c>
      <c r="S378">
        <v>17</v>
      </c>
      <c r="T378">
        <v>78</v>
      </c>
      <c r="U378">
        <v>95</v>
      </c>
    </row>
    <row r="379" spans="1:21" x14ac:dyDescent="0.3">
      <c r="A379">
        <v>988</v>
      </c>
      <c r="B379" s="1">
        <v>40587</v>
      </c>
      <c r="C379">
        <f>YEAR(dataset_3[[#This Row],[Date Day]])</f>
        <v>2011</v>
      </c>
      <c r="D379" t="str">
        <f>TEXT(dataset_3[[#This Row],[Date Day]],"MMM")</f>
        <v>Feb</v>
      </c>
      <c r="E379" t="str">
        <f t="shared" si="11"/>
        <v>Q1</v>
      </c>
      <c r="F379">
        <v>1</v>
      </c>
      <c r="G379">
        <v>0</v>
      </c>
      <c r="H379">
        <v>2</v>
      </c>
      <c r="I379">
        <v>19</v>
      </c>
      <c r="J379" t="b">
        <v>0</v>
      </c>
      <c r="K379">
        <v>0</v>
      </c>
      <c r="L379" t="str">
        <f t="shared" si="10"/>
        <v>Weekend</v>
      </c>
      <c r="M379" t="str" cm="1">
        <f t="array" ref="M379">_xlfn.IFS(I379&lt;6,"Night", I379&lt;12,"Morning", I379&lt;18,"Afternoon", TRUE,"Evening")</f>
        <v>Evening</v>
      </c>
      <c r="N379">
        <v>1</v>
      </c>
      <c r="O379">
        <v>0.4</v>
      </c>
      <c r="P379">
        <v>0.40910000000000002</v>
      </c>
      <c r="Q379">
        <v>0.35</v>
      </c>
      <c r="R379">
        <v>0.28360000000000002</v>
      </c>
      <c r="S379">
        <v>11</v>
      </c>
      <c r="T379">
        <v>50</v>
      </c>
      <c r="U379">
        <v>61</v>
      </c>
    </row>
    <row r="380" spans="1:21" x14ac:dyDescent="0.3">
      <c r="A380">
        <v>989</v>
      </c>
      <c r="B380" s="1">
        <v>40587</v>
      </c>
      <c r="C380">
        <f>YEAR(dataset_3[[#This Row],[Date Day]])</f>
        <v>2011</v>
      </c>
      <c r="D380" t="str">
        <f>TEXT(dataset_3[[#This Row],[Date Day]],"MMM")</f>
        <v>Feb</v>
      </c>
      <c r="E380" t="str">
        <f t="shared" si="11"/>
        <v>Q1</v>
      </c>
      <c r="F380">
        <v>1</v>
      </c>
      <c r="G380">
        <v>0</v>
      </c>
      <c r="H380">
        <v>2</v>
      </c>
      <c r="I380">
        <v>20</v>
      </c>
      <c r="J380" t="b">
        <v>0</v>
      </c>
      <c r="K380">
        <v>0</v>
      </c>
      <c r="L380" t="str">
        <f t="shared" si="10"/>
        <v>Weekend</v>
      </c>
      <c r="M380" t="str" cm="1">
        <f t="array" ref="M380">_xlfn.IFS(I380&lt;6,"Night", I380&lt;12,"Morning", I380&lt;18,"Afternoon", TRUE,"Evening")</f>
        <v>Evening</v>
      </c>
      <c r="N380">
        <v>1</v>
      </c>
      <c r="O380">
        <v>0.4</v>
      </c>
      <c r="P380">
        <v>0.40910000000000002</v>
      </c>
      <c r="Q380">
        <v>0.35</v>
      </c>
      <c r="R380">
        <v>0.32840000000000003</v>
      </c>
      <c r="S380">
        <v>15</v>
      </c>
      <c r="T380">
        <v>32</v>
      </c>
      <c r="U380">
        <v>47</v>
      </c>
    </row>
    <row r="381" spans="1:21" x14ac:dyDescent="0.3">
      <c r="A381">
        <v>990</v>
      </c>
      <c r="B381" s="1">
        <v>40587</v>
      </c>
      <c r="C381">
        <f>YEAR(dataset_3[[#This Row],[Date Day]])</f>
        <v>2011</v>
      </c>
      <c r="D381" t="str">
        <f>TEXT(dataset_3[[#This Row],[Date Day]],"MMM")</f>
        <v>Feb</v>
      </c>
      <c r="E381" t="str">
        <f t="shared" si="11"/>
        <v>Q1</v>
      </c>
      <c r="F381">
        <v>1</v>
      </c>
      <c r="G381">
        <v>0</v>
      </c>
      <c r="H381">
        <v>2</v>
      </c>
      <c r="I381">
        <v>21</v>
      </c>
      <c r="J381" t="b">
        <v>0</v>
      </c>
      <c r="K381">
        <v>0</v>
      </c>
      <c r="L381" t="str">
        <f t="shared" si="10"/>
        <v>Weekend</v>
      </c>
      <c r="M381" t="str" cm="1">
        <f t="array" ref="M381">_xlfn.IFS(I381&lt;6,"Night", I381&lt;12,"Morning", I381&lt;18,"Afternoon", TRUE,"Evening")</f>
        <v>Evening</v>
      </c>
      <c r="N381">
        <v>1</v>
      </c>
      <c r="O381">
        <v>0.4</v>
      </c>
      <c r="P381">
        <v>0.40910000000000002</v>
      </c>
      <c r="Q381">
        <v>0.35</v>
      </c>
      <c r="R381">
        <v>0.35820000000000002</v>
      </c>
      <c r="S381">
        <v>6</v>
      </c>
      <c r="T381">
        <v>45</v>
      </c>
      <c r="U381">
        <v>51</v>
      </c>
    </row>
    <row r="382" spans="1:21" x14ac:dyDescent="0.3">
      <c r="A382">
        <v>991</v>
      </c>
      <c r="B382" s="1">
        <v>40587</v>
      </c>
      <c r="C382">
        <f>YEAR(dataset_3[[#This Row],[Date Day]])</f>
        <v>2011</v>
      </c>
      <c r="D382" t="str">
        <f>TEXT(dataset_3[[#This Row],[Date Day]],"MMM")</f>
        <v>Feb</v>
      </c>
      <c r="E382" t="str">
        <f t="shared" si="11"/>
        <v>Q1</v>
      </c>
      <c r="F382">
        <v>1</v>
      </c>
      <c r="G382">
        <v>0</v>
      </c>
      <c r="H382">
        <v>2</v>
      </c>
      <c r="I382">
        <v>22</v>
      </c>
      <c r="J382" t="b">
        <v>0</v>
      </c>
      <c r="K382">
        <v>0</v>
      </c>
      <c r="L382" t="str">
        <f t="shared" si="10"/>
        <v>Weekend</v>
      </c>
      <c r="M382" t="str" cm="1">
        <f t="array" ref="M382">_xlfn.IFS(I382&lt;6,"Night", I382&lt;12,"Morning", I382&lt;18,"Afternoon", TRUE,"Evening")</f>
        <v>Evening</v>
      </c>
      <c r="N382">
        <v>1</v>
      </c>
      <c r="O382">
        <v>0.4</v>
      </c>
      <c r="P382">
        <v>0.40910000000000002</v>
      </c>
      <c r="Q382">
        <v>0.35</v>
      </c>
      <c r="R382">
        <v>0.29849999999999999</v>
      </c>
      <c r="S382">
        <v>5</v>
      </c>
      <c r="T382">
        <v>31</v>
      </c>
      <c r="U382">
        <v>36</v>
      </c>
    </row>
    <row r="383" spans="1:21" x14ac:dyDescent="0.3">
      <c r="A383">
        <v>992</v>
      </c>
      <c r="B383" s="1">
        <v>40587</v>
      </c>
      <c r="C383">
        <f>YEAR(dataset_3[[#This Row],[Date Day]])</f>
        <v>2011</v>
      </c>
      <c r="D383" t="str">
        <f>TEXT(dataset_3[[#This Row],[Date Day]],"MMM")</f>
        <v>Feb</v>
      </c>
      <c r="E383" t="str">
        <f t="shared" si="11"/>
        <v>Q1</v>
      </c>
      <c r="F383">
        <v>1</v>
      </c>
      <c r="G383">
        <v>0</v>
      </c>
      <c r="H383">
        <v>2</v>
      </c>
      <c r="I383">
        <v>23</v>
      </c>
      <c r="J383" t="b">
        <v>0</v>
      </c>
      <c r="K383">
        <v>0</v>
      </c>
      <c r="L383" t="str">
        <f t="shared" si="10"/>
        <v>Weekend</v>
      </c>
      <c r="M383" t="str" cm="1">
        <f t="array" ref="M383">_xlfn.IFS(I383&lt;6,"Night", I383&lt;12,"Morning", I383&lt;18,"Afternoon", TRUE,"Evening")</f>
        <v>Evening</v>
      </c>
      <c r="N383">
        <v>1</v>
      </c>
      <c r="O383">
        <v>0.4</v>
      </c>
      <c r="P383">
        <v>0.40910000000000002</v>
      </c>
      <c r="Q383">
        <v>0.35</v>
      </c>
      <c r="R383">
        <v>0.35820000000000002</v>
      </c>
      <c r="S383">
        <v>3</v>
      </c>
      <c r="T383">
        <v>27</v>
      </c>
      <c r="U383">
        <v>30</v>
      </c>
    </row>
    <row r="384" spans="1:21" x14ac:dyDescent="0.3">
      <c r="A384">
        <v>993</v>
      </c>
      <c r="B384" s="1">
        <v>40588</v>
      </c>
      <c r="C384">
        <f>YEAR(dataset_3[[#This Row],[Date Day]])</f>
        <v>2011</v>
      </c>
      <c r="D384" t="str">
        <f>TEXT(dataset_3[[#This Row],[Date Day]],"MMM")</f>
        <v>Feb</v>
      </c>
      <c r="E384" t="str">
        <f t="shared" si="11"/>
        <v>Q1</v>
      </c>
      <c r="F384">
        <v>1</v>
      </c>
      <c r="G384">
        <v>0</v>
      </c>
      <c r="H384">
        <v>2</v>
      </c>
      <c r="I384">
        <v>0</v>
      </c>
      <c r="J384" t="b">
        <v>0</v>
      </c>
      <c r="K384">
        <v>1</v>
      </c>
      <c r="L384" t="str">
        <f t="shared" si="10"/>
        <v>Weekday</v>
      </c>
      <c r="M384" t="str" cm="1">
        <f t="array" ref="M384">_xlfn.IFS(I384&lt;6,"Night", I384&lt;12,"Morning", I384&lt;18,"Afternoon", TRUE,"Evening")</f>
        <v>Night</v>
      </c>
      <c r="N384">
        <v>1</v>
      </c>
      <c r="O384">
        <v>0.38</v>
      </c>
      <c r="P384">
        <v>0.39389999999999997</v>
      </c>
      <c r="Q384">
        <v>0.37</v>
      </c>
      <c r="R384">
        <v>0.35820000000000002</v>
      </c>
      <c r="S384">
        <v>3</v>
      </c>
      <c r="T384">
        <v>8</v>
      </c>
      <c r="U384">
        <v>11</v>
      </c>
    </row>
    <row r="385" spans="1:21" x14ac:dyDescent="0.3">
      <c r="A385">
        <v>994</v>
      </c>
      <c r="B385" s="1">
        <v>40588</v>
      </c>
      <c r="C385">
        <f>YEAR(dataset_3[[#This Row],[Date Day]])</f>
        <v>2011</v>
      </c>
      <c r="D385" t="str">
        <f>TEXT(dataset_3[[#This Row],[Date Day]],"MMM")</f>
        <v>Feb</v>
      </c>
      <c r="E385" t="str">
        <f t="shared" si="11"/>
        <v>Q1</v>
      </c>
      <c r="F385">
        <v>1</v>
      </c>
      <c r="G385">
        <v>0</v>
      </c>
      <c r="H385">
        <v>2</v>
      </c>
      <c r="I385">
        <v>1</v>
      </c>
      <c r="J385" t="b">
        <v>0</v>
      </c>
      <c r="K385">
        <v>1</v>
      </c>
      <c r="L385" t="str">
        <f t="shared" si="10"/>
        <v>Weekday</v>
      </c>
      <c r="M385" t="str" cm="1">
        <f t="array" ref="M385">_xlfn.IFS(I385&lt;6,"Night", I385&lt;12,"Morning", I385&lt;18,"Afternoon", TRUE,"Evening")</f>
        <v>Night</v>
      </c>
      <c r="N385">
        <v>1</v>
      </c>
      <c r="O385">
        <v>0.38</v>
      </c>
      <c r="P385">
        <v>0.39389999999999997</v>
      </c>
      <c r="Q385">
        <v>0.37</v>
      </c>
      <c r="R385">
        <v>0.35820000000000002</v>
      </c>
      <c r="S385">
        <v>1</v>
      </c>
      <c r="T385">
        <v>6</v>
      </c>
      <c r="U385">
        <v>7</v>
      </c>
    </row>
    <row r="386" spans="1:21" x14ac:dyDescent="0.3">
      <c r="A386">
        <v>995</v>
      </c>
      <c r="B386" s="1">
        <v>40588</v>
      </c>
      <c r="C386">
        <f>YEAR(dataset_3[[#This Row],[Date Day]])</f>
        <v>2011</v>
      </c>
      <c r="D386" t="str">
        <f>TEXT(dataset_3[[#This Row],[Date Day]],"MMM")</f>
        <v>Feb</v>
      </c>
      <c r="E386" t="str">
        <f t="shared" si="11"/>
        <v>Q1</v>
      </c>
      <c r="F386">
        <v>1</v>
      </c>
      <c r="G386">
        <v>0</v>
      </c>
      <c r="H386">
        <v>2</v>
      </c>
      <c r="I386">
        <v>2</v>
      </c>
      <c r="J386" t="b">
        <v>0</v>
      </c>
      <c r="K386">
        <v>1</v>
      </c>
      <c r="L386" t="str">
        <f t="shared" ref="L386:L449" si="12">IF(OR(K386=0,K386=6),"Weekend","Weekday")</f>
        <v>Weekday</v>
      </c>
      <c r="M386" t="str" cm="1">
        <f t="array" ref="M386">_xlfn.IFS(I386&lt;6,"Night", I386&lt;12,"Morning", I386&lt;18,"Afternoon", TRUE,"Evening")</f>
        <v>Night</v>
      </c>
      <c r="N386">
        <v>1</v>
      </c>
      <c r="O386">
        <v>0.36</v>
      </c>
      <c r="P386">
        <v>0.33329999999999999</v>
      </c>
      <c r="Q386">
        <v>0.4</v>
      </c>
      <c r="R386">
        <v>0.29849999999999999</v>
      </c>
      <c r="S386">
        <v>0</v>
      </c>
      <c r="T386">
        <v>2</v>
      </c>
      <c r="U386">
        <v>2</v>
      </c>
    </row>
    <row r="387" spans="1:21" x14ac:dyDescent="0.3">
      <c r="A387">
        <v>996</v>
      </c>
      <c r="B387" s="1">
        <v>40588</v>
      </c>
      <c r="C387">
        <f>YEAR(dataset_3[[#This Row],[Date Day]])</f>
        <v>2011</v>
      </c>
      <c r="D387" t="str">
        <f>TEXT(dataset_3[[#This Row],[Date Day]],"MMM")</f>
        <v>Feb</v>
      </c>
      <c r="E387" t="str">
        <f t="shared" ref="E387:E391" si="13">"Q" &amp; INT((MONTH(B387)-1)/3)+1</f>
        <v>Q1</v>
      </c>
      <c r="F387">
        <v>1</v>
      </c>
      <c r="G387">
        <v>0</v>
      </c>
      <c r="H387">
        <v>2</v>
      </c>
      <c r="I387">
        <v>3</v>
      </c>
      <c r="J387" t="b">
        <v>0</v>
      </c>
      <c r="K387">
        <v>1</v>
      </c>
      <c r="L387" t="str">
        <f t="shared" si="12"/>
        <v>Weekday</v>
      </c>
      <c r="M387" t="str" cm="1">
        <f t="array" ref="M387">_xlfn.IFS(I387&lt;6,"Night", I387&lt;12,"Morning", I387&lt;18,"Afternoon", TRUE,"Evening")</f>
        <v>Night</v>
      </c>
      <c r="N387">
        <v>1</v>
      </c>
      <c r="O387">
        <v>0.34</v>
      </c>
      <c r="P387">
        <v>0.31819999999999998</v>
      </c>
      <c r="Q387">
        <v>0.46</v>
      </c>
      <c r="R387">
        <v>0.22389999999999999</v>
      </c>
      <c r="S387">
        <v>1</v>
      </c>
      <c r="T387">
        <v>1</v>
      </c>
      <c r="U387">
        <v>2</v>
      </c>
    </row>
    <row r="388" spans="1:21" x14ac:dyDescent="0.3">
      <c r="A388">
        <v>997</v>
      </c>
      <c r="B388" s="1">
        <v>40588</v>
      </c>
      <c r="C388">
        <f>YEAR(dataset_3[[#This Row],[Date Day]])</f>
        <v>2011</v>
      </c>
      <c r="D388" t="str">
        <f>TEXT(dataset_3[[#This Row],[Date Day]],"MMM")</f>
        <v>Feb</v>
      </c>
      <c r="E388" t="str">
        <f t="shared" si="13"/>
        <v>Q1</v>
      </c>
      <c r="F388">
        <v>1</v>
      </c>
      <c r="G388">
        <v>0</v>
      </c>
      <c r="H388">
        <v>2</v>
      </c>
      <c r="I388">
        <v>4</v>
      </c>
      <c r="J388" t="b">
        <v>0</v>
      </c>
      <c r="K388">
        <v>1</v>
      </c>
      <c r="L388" t="str">
        <f t="shared" si="12"/>
        <v>Weekday</v>
      </c>
      <c r="M388" t="str" cm="1">
        <f t="array" ref="M388">_xlfn.IFS(I388&lt;6,"Night", I388&lt;12,"Morning", I388&lt;18,"Afternoon", TRUE,"Evening")</f>
        <v>Night</v>
      </c>
      <c r="N388">
        <v>1</v>
      </c>
      <c r="O388">
        <v>0.32</v>
      </c>
      <c r="P388">
        <v>0.30299999999999999</v>
      </c>
      <c r="Q388">
        <v>0.53</v>
      </c>
      <c r="R388">
        <v>0.28360000000000002</v>
      </c>
      <c r="S388">
        <v>0</v>
      </c>
      <c r="T388">
        <v>2</v>
      </c>
      <c r="U388">
        <v>2</v>
      </c>
    </row>
    <row r="389" spans="1:21" x14ac:dyDescent="0.3">
      <c r="A389">
        <v>998</v>
      </c>
      <c r="B389" s="1">
        <v>40588</v>
      </c>
      <c r="C389">
        <f>YEAR(dataset_3[[#This Row],[Date Day]])</f>
        <v>2011</v>
      </c>
      <c r="D389" t="str">
        <f>TEXT(dataset_3[[#This Row],[Date Day]],"MMM")</f>
        <v>Feb</v>
      </c>
      <c r="E389" t="str">
        <f t="shared" si="13"/>
        <v>Q1</v>
      </c>
      <c r="F389">
        <v>1</v>
      </c>
      <c r="G389">
        <v>0</v>
      </c>
      <c r="H389">
        <v>2</v>
      </c>
      <c r="I389">
        <v>5</v>
      </c>
      <c r="J389" t="b">
        <v>0</v>
      </c>
      <c r="K389">
        <v>1</v>
      </c>
      <c r="L389" t="str">
        <f t="shared" si="12"/>
        <v>Weekday</v>
      </c>
      <c r="M389" t="str" cm="1">
        <f t="array" ref="M389">_xlfn.IFS(I389&lt;6,"Night", I389&lt;12,"Morning", I389&lt;18,"Afternoon", TRUE,"Evening")</f>
        <v>Night</v>
      </c>
      <c r="N389">
        <v>1</v>
      </c>
      <c r="O389">
        <v>0.32</v>
      </c>
      <c r="P389">
        <v>0.30299999999999999</v>
      </c>
      <c r="Q389">
        <v>0.53</v>
      </c>
      <c r="R389">
        <v>0.28360000000000002</v>
      </c>
      <c r="S389">
        <v>0</v>
      </c>
      <c r="T389">
        <v>3</v>
      </c>
      <c r="U389">
        <v>3</v>
      </c>
    </row>
    <row r="390" spans="1:21" x14ac:dyDescent="0.3">
      <c r="A390">
        <v>999</v>
      </c>
      <c r="B390" s="1">
        <v>40588</v>
      </c>
      <c r="C390">
        <f>YEAR(dataset_3[[#This Row],[Date Day]])</f>
        <v>2011</v>
      </c>
      <c r="D390" t="str">
        <f>TEXT(dataset_3[[#This Row],[Date Day]],"MMM")</f>
        <v>Feb</v>
      </c>
      <c r="E390" t="str">
        <f t="shared" si="13"/>
        <v>Q1</v>
      </c>
      <c r="F390">
        <v>1</v>
      </c>
      <c r="G390">
        <v>0</v>
      </c>
      <c r="H390">
        <v>2</v>
      </c>
      <c r="I390">
        <v>6</v>
      </c>
      <c r="J390" t="b">
        <v>0</v>
      </c>
      <c r="K390">
        <v>1</v>
      </c>
      <c r="L390" t="str">
        <f t="shared" si="12"/>
        <v>Weekday</v>
      </c>
      <c r="M390" t="str" cm="1">
        <f t="array" ref="M390">_xlfn.IFS(I390&lt;6,"Night", I390&lt;12,"Morning", I390&lt;18,"Afternoon", TRUE,"Evening")</f>
        <v>Morning</v>
      </c>
      <c r="N390">
        <v>1</v>
      </c>
      <c r="O390">
        <v>0.34</v>
      </c>
      <c r="P390">
        <v>0.30299999999999999</v>
      </c>
      <c r="Q390">
        <v>0.46</v>
      </c>
      <c r="R390">
        <v>0.29849999999999999</v>
      </c>
      <c r="S390">
        <v>1</v>
      </c>
      <c r="T390">
        <v>25</v>
      </c>
      <c r="U390">
        <v>26</v>
      </c>
    </row>
    <row r="391" spans="1:21" x14ac:dyDescent="0.3">
      <c r="A391">
        <v>1000</v>
      </c>
      <c r="B391" s="1">
        <v>40588</v>
      </c>
      <c r="C391">
        <f>YEAR(dataset_3[[#This Row],[Date Day]])</f>
        <v>2011</v>
      </c>
      <c r="D391" t="str">
        <f>TEXT(dataset_3[[#This Row],[Date Day]],"MMM")</f>
        <v>Feb</v>
      </c>
      <c r="E391" t="str">
        <f t="shared" si="13"/>
        <v>Q1</v>
      </c>
      <c r="F391">
        <v>1</v>
      </c>
      <c r="G391">
        <v>0</v>
      </c>
      <c r="H391">
        <v>2</v>
      </c>
      <c r="I391">
        <v>7</v>
      </c>
      <c r="J391" t="b">
        <v>0</v>
      </c>
      <c r="K391">
        <v>1</v>
      </c>
      <c r="L391" t="str">
        <f t="shared" si="12"/>
        <v>Weekday</v>
      </c>
      <c r="M391" t="str" cm="1">
        <f t="array" ref="M391">_xlfn.IFS(I391&lt;6,"Night", I391&lt;12,"Morning", I391&lt;18,"Afternoon", TRUE,"Evening")</f>
        <v>Morning</v>
      </c>
      <c r="N391">
        <v>1</v>
      </c>
      <c r="O391">
        <v>0.34</v>
      </c>
      <c r="P391">
        <v>0.30299999999999999</v>
      </c>
      <c r="Q391">
        <v>0.46</v>
      </c>
      <c r="R391">
        <v>0.29849999999999999</v>
      </c>
      <c r="S391">
        <v>2</v>
      </c>
      <c r="T391">
        <v>96</v>
      </c>
      <c r="U391">
        <v>98</v>
      </c>
    </row>
    <row r="392" spans="1:21" x14ac:dyDescent="0.3">
      <c r="C392"/>
      <c r="L392" t="str">
        <f t="shared" si="12"/>
        <v>Weekend</v>
      </c>
      <c r="M392" t="str" cm="1">
        <f t="array" ref="M392">_xlfn.IFS(I392&lt;6,"Night", I392&lt;12,"Morning", I392&lt;18,"Afternoon", TRUE,"Evening")</f>
        <v>Night</v>
      </c>
    </row>
    <row r="393" spans="1:21" x14ac:dyDescent="0.3">
      <c r="C393"/>
      <c r="L393" t="str">
        <f t="shared" si="12"/>
        <v>Weekend</v>
      </c>
      <c r="M393" t="str" cm="1">
        <f t="array" ref="M393">_xlfn.IFS(I393&lt;6,"Night", I393&lt;12,"Morning", I393&lt;18,"Afternoon", TRUE,"Evening")</f>
        <v>Night</v>
      </c>
    </row>
    <row r="394" spans="1:21" x14ac:dyDescent="0.3">
      <c r="C394"/>
      <c r="L394" t="str">
        <f t="shared" si="12"/>
        <v>Weekend</v>
      </c>
      <c r="M394" t="str" cm="1">
        <f t="array" ref="M394">_xlfn.IFS(I394&lt;6,"Night", I394&lt;12,"Morning", I394&lt;18,"Afternoon", TRUE,"Evening")</f>
        <v>Night</v>
      </c>
    </row>
    <row r="395" spans="1:21" x14ac:dyDescent="0.3">
      <c r="C395"/>
      <c r="L395" t="str">
        <f t="shared" si="12"/>
        <v>Weekend</v>
      </c>
      <c r="M395" t="str" cm="1">
        <f t="array" ref="M395">_xlfn.IFS(I395&lt;6,"Night", I395&lt;12,"Morning", I395&lt;18,"Afternoon", TRUE,"Evening")</f>
        <v>Night</v>
      </c>
    </row>
    <row r="396" spans="1:21" x14ac:dyDescent="0.3">
      <c r="C396"/>
      <c r="L396" t="str">
        <f t="shared" si="12"/>
        <v>Weekend</v>
      </c>
      <c r="M396" t="str" cm="1">
        <f t="array" ref="M396">_xlfn.IFS(I396&lt;6,"Night", I396&lt;12,"Morning", I396&lt;18,"Afternoon", TRUE,"Evening")</f>
        <v>Night</v>
      </c>
    </row>
    <row r="397" spans="1:21" x14ac:dyDescent="0.3">
      <c r="C397"/>
      <c r="L397" t="str">
        <f t="shared" si="12"/>
        <v>Weekend</v>
      </c>
      <c r="M397" t="str" cm="1">
        <f t="array" ref="M397">_xlfn.IFS(I397&lt;6,"Night", I397&lt;12,"Morning", I397&lt;18,"Afternoon", TRUE,"Evening")</f>
        <v>Night</v>
      </c>
    </row>
    <row r="398" spans="1:21" x14ac:dyDescent="0.3">
      <c r="C398"/>
      <c r="L398" t="str">
        <f t="shared" si="12"/>
        <v>Weekend</v>
      </c>
      <c r="M398" t="str" cm="1">
        <f t="array" ref="M398">_xlfn.IFS(I398&lt;6,"Night", I398&lt;12,"Morning", I398&lt;18,"Afternoon", TRUE,"Evening")</f>
        <v>Night</v>
      </c>
    </row>
    <row r="399" spans="1:21" x14ac:dyDescent="0.3">
      <c r="C399"/>
      <c r="L399" t="str">
        <f t="shared" si="12"/>
        <v>Weekend</v>
      </c>
      <c r="M399" t="str" cm="1">
        <f t="array" ref="M399">_xlfn.IFS(I399&lt;6,"Night", I399&lt;12,"Morning", I399&lt;18,"Afternoon", TRUE,"Evening")</f>
        <v>Night</v>
      </c>
    </row>
    <row r="400" spans="1:21" x14ac:dyDescent="0.3">
      <c r="C400"/>
      <c r="L400" t="str">
        <f t="shared" si="12"/>
        <v>Weekend</v>
      </c>
      <c r="M400" t="str" cm="1">
        <f t="array" ref="M400">_xlfn.IFS(I400&lt;6,"Night", I400&lt;12,"Morning", I400&lt;18,"Afternoon", TRUE,"Evening")</f>
        <v>Night</v>
      </c>
    </row>
    <row r="401" spans="3:13" x14ac:dyDescent="0.3">
      <c r="C401"/>
      <c r="L401" t="str">
        <f t="shared" si="12"/>
        <v>Weekend</v>
      </c>
      <c r="M401" t="str" cm="1">
        <f t="array" ref="M401">_xlfn.IFS(I401&lt;6,"Night", I401&lt;12,"Morning", I401&lt;18,"Afternoon", TRUE,"Evening")</f>
        <v>Night</v>
      </c>
    </row>
    <row r="402" spans="3:13" x14ac:dyDescent="0.3">
      <c r="C402"/>
      <c r="L402" t="str">
        <f t="shared" si="12"/>
        <v>Weekend</v>
      </c>
      <c r="M402" t="str" cm="1">
        <f t="array" ref="M402">_xlfn.IFS(I402&lt;6,"Night", I402&lt;12,"Morning", I402&lt;18,"Afternoon", TRUE,"Evening")</f>
        <v>Night</v>
      </c>
    </row>
    <row r="403" spans="3:13" x14ac:dyDescent="0.3">
      <c r="C403"/>
      <c r="L403" t="str">
        <f t="shared" si="12"/>
        <v>Weekend</v>
      </c>
      <c r="M403" t="str" cm="1">
        <f t="array" ref="M403">_xlfn.IFS(I403&lt;6,"Night", I403&lt;12,"Morning", I403&lt;18,"Afternoon", TRUE,"Evening")</f>
        <v>Night</v>
      </c>
    </row>
    <row r="404" spans="3:13" x14ac:dyDescent="0.3">
      <c r="C404"/>
      <c r="L404" t="str">
        <f t="shared" si="12"/>
        <v>Weekend</v>
      </c>
      <c r="M404" t="str" cm="1">
        <f t="array" ref="M404">_xlfn.IFS(I404&lt;6,"Night", I404&lt;12,"Morning", I404&lt;18,"Afternoon", TRUE,"Evening")</f>
        <v>Night</v>
      </c>
    </row>
    <row r="405" spans="3:13" x14ac:dyDescent="0.3">
      <c r="C405"/>
      <c r="L405" t="str">
        <f t="shared" si="12"/>
        <v>Weekend</v>
      </c>
      <c r="M405" t="str" cm="1">
        <f t="array" ref="M405">_xlfn.IFS(I405&lt;6,"Night", I405&lt;12,"Morning", I405&lt;18,"Afternoon", TRUE,"Evening")</f>
        <v>Night</v>
      </c>
    </row>
    <row r="406" spans="3:13" x14ac:dyDescent="0.3">
      <c r="C406"/>
      <c r="L406" t="str">
        <f t="shared" si="12"/>
        <v>Weekend</v>
      </c>
      <c r="M406" t="str" cm="1">
        <f t="array" ref="M406">_xlfn.IFS(I406&lt;6,"Night", I406&lt;12,"Morning", I406&lt;18,"Afternoon", TRUE,"Evening")</f>
        <v>Night</v>
      </c>
    </row>
    <row r="407" spans="3:13" x14ac:dyDescent="0.3">
      <c r="C407"/>
      <c r="L407" t="str">
        <f t="shared" si="12"/>
        <v>Weekend</v>
      </c>
      <c r="M407" t="str" cm="1">
        <f t="array" ref="M407">_xlfn.IFS(I407&lt;6,"Night", I407&lt;12,"Morning", I407&lt;18,"Afternoon", TRUE,"Evening")</f>
        <v>Night</v>
      </c>
    </row>
    <row r="408" spans="3:13" x14ac:dyDescent="0.3">
      <c r="C408"/>
      <c r="L408" t="str">
        <f t="shared" si="12"/>
        <v>Weekend</v>
      </c>
      <c r="M408" t="str" cm="1">
        <f t="array" ref="M408">_xlfn.IFS(I408&lt;6,"Night", I408&lt;12,"Morning", I408&lt;18,"Afternoon", TRUE,"Evening")</f>
        <v>Night</v>
      </c>
    </row>
    <row r="409" spans="3:13" x14ac:dyDescent="0.3">
      <c r="C409"/>
      <c r="L409" t="str">
        <f t="shared" si="12"/>
        <v>Weekend</v>
      </c>
      <c r="M409" t="str" cm="1">
        <f t="array" ref="M409">_xlfn.IFS(I409&lt;6,"Night", I409&lt;12,"Morning", I409&lt;18,"Afternoon", TRUE,"Evening")</f>
        <v>Night</v>
      </c>
    </row>
    <row r="410" spans="3:13" x14ac:dyDescent="0.3">
      <c r="C410"/>
      <c r="L410" t="str">
        <f t="shared" si="12"/>
        <v>Weekend</v>
      </c>
      <c r="M410" t="str" cm="1">
        <f t="array" ref="M410">_xlfn.IFS(I410&lt;6,"Night", I410&lt;12,"Morning", I410&lt;18,"Afternoon", TRUE,"Evening")</f>
        <v>Night</v>
      </c>
    </row>
    <row r="411" spans="3:13" x14ac:dyDescent="0.3">
      <c r="C411"/>
      <c r="L411" t="str">
        <f t="shared" si="12"/>
        <v>Weekend</v>
      </c>
      <c r="M411" t="str" cm="1">
        <f t="array" ref="M411">_xlfn.IFS(I411&lt;6,"Night", I411&lt;12,"Morning", I411&lt;18,"Afternoon", TRUE,"Evening")</f>
        <v>Night</v>
      </c>
    </row>
    <row r="412" spans="3:13" x14ac:dyDescent="0.3">
      <c r="C412"/>
      <c r="L412" t="str">
        <f t="shared" si="12"/>
        <v>Weekend</v>
      </c>
      <c r="M412" t="str" cm="1">
        <f t="array" ref="M412">_xlfn.IFS(I412&lt;6,"Night", I412&lt;12,"Morning", I412&lt;18,"Afternoon", TRUE,"Evening")</f>
        <v>Night</v>
      </c>
    </row>
    <row r="413" spans="3:13" x14ac:dyDescent="0.3">
      <c r="C413"/>
      <c r="L413" t="str">
        <f t="shared" si="12"/>
        <v>Weekend</v>
      </c>
      <c r="M413" t="str" cm="1">
        <f t="array" ref="M413">_xlfn.IFS(I413&lt;6,"Night", I413&lt;12,"Morning", I413&lt;18,"Afternoon", TRUE,"Evening")</f>
        <v>Night</v>
      </c>
    </row>
    <row r="414" spans="3:13" x14ac:dyDescent="0.3">
      <c r="C414"/>
      <c r="L414" t="str">
        <f t="shared" si="12"/>
        <v>Weekend</v>
      </c>
      <c r="M414" t="str" cm="1">
        <f t="array" ref="M414">_xlfn.IFS(I414&lt;6,"Night", I414&lt;12,"Morning", I414&lt;18,"Afternoon", TRUE,"Evening")</f>
        <v>Night</v>
      </c>
    </row>
    <row r="415" spans="3:13" x14ac:dyDescent="0.3">
      <c r="C415"/>
      <c r="L415" t="str">
        <f t="shared" si="12"/>
        <v>Weekend</v>
      </c>
      <c r="M415" t="str" cm="1">
        <f t="array" ref="M415">_xlfn.IFS(I415&lt;6,"Night", I415&lt;12,"Morning", I415&lt;18,"Afternoon", TRUE,"Evening")</f>
        <v>Night</v>
      </c>
    </row>
    <row r="416" spans="3:13" x14ac:dyDescent="0.3">
      <c r="C416"/>
      <c r="L416" t="str">
        <f t="shared" si="12"/>
        <v>Weekend</v>
      </c>
      <c r="M416" t="str" cm="1">
        <f t="array" ref="M416">_xlfn.IFS(I416&lt;6,"Night", I416&lt;12,"Morning", I416&lt;18,"Afternoon", TRUE,"Evening")</f>
        <v>Night</v>
      </c>
    </row>
    <row r="417" spans="3:13" x14ac:dyDescent="0.3">
      <c r="C417"/>
      <c r="L417" t="str">
        <f t="shared" si="12"/>
        <v>Weekend</v>
      </c>
      <c r="M417" t="str" cm="1">
        <f t="array" ref="M417">_xlfn.IFS(I417&lt;6,"Night", I417&lt;12,"Morning", I417&lt;18,"Afternoon", TRUE,"Evening")</f>
        <v>Night</v>
      </c>
    </row>
    <row r="418" spans="3:13" x14ac:dyDescent="0.3">
      <c r="C418"/>
      <c r="L418" t="str">
        <f t="shared" si="12"/>
        <v>Weekend</v>
      </c>
      <c r="M418" t="str" cm="1">
        <f t="array" ref="M418">_xlfn.IFS(I418&lt;6,"Night", I418&lt;12,"Morning", I418&lt;18,"Afternoon", TRUE,"Evening")</f>
        <v>Night</v>
      </c>
    </row>
    <row r="419" spans="3:13" x14ac:dyDescent="0.3">
      <c r="C419"/>
      <c r="L419" t="str">
        <f t="shared" si="12"/>
        <v>Weekend</v>
      </c>
      <c r="M419" t="str" cm="1">
        <f t="array" ref="M419">_xlfn.IFS(I419&lt;6,"Night", I419&lt;12,"Morning", I419&lt;18,"Afternoon", TRUE,"Evening")</f>
        <v>Night</v>
      </c>
    </row>
    <row r="420" spans="3:13" x14ac:dyDescent="0.3">
      <c r="C420"/>
      <c r="L420" t="str">
        <f t="shared" si="12"/>
        <v>Weekend</v>
      </c>
      <c r="M420" t="str" cm="1">
        <f t="array" ref="M420">_xlfn.IFS(I420&lt;6,"Night", I420&lt;12,"Morning", I420&lt;18,"Afternoon", TRUE,"Evening")</f>
        <v>Night</v>
      </c>
    </row>
    <row r="421" spans="3:13" x14ac:dyDescent="0.3">
      <c r="C421"/>
      <c r="L421" t="str">
        <f t="shared" si="12"/>
        <v>Weekend</v>
      </c>
      <c r="M421" t="str" cm="1">
        <f t="array" ref="M421">_xlfn.IFS(I421&lt;6,"Night", I421&lt;12,"Morning", I421&lt;18,"Afternoon", TRUE,"Evening")</f>
        <v>Night</v>
      </c>
    </row>
    <row r="422" spans="3:13" x14ac:dyDescent="0.3">
      <c r="C422"/>
      <c r="L422" t="str">
        <f t="shared" si="12"/>
        <v>Weekend</v>
      </c>
      <c r="M422" t="str" cm="1">
        <f t="array" ref="M422">_xlfn.IFS(I422&lt;6,"Night", I422&lt;12,"Morning", I422&lt;18,"Afternoon", TRUE,"Evening")</f>
        <v>Night</v>
      </c>
    </row>
    <row r="423" spans="3:13" x14ac:dyDescent="0.3">
      <c r="C423"/>
      <c r="L423" t="str">
        <f t="shared" si="12"/>
        <v>Weekend</v>
      </c>
      <c r="M423" t="str" cm="1">
        <f t="array" ref="M423">_xlfn.IFS(I423&lt;6,"Night", I423&lt;12,"Morning", I423&lt;18,"Afternoon", TRUE,"Evening")</f>
        <v>Night</v>
      </c>
    </row>
    <row r="424" spans="3:13" x14ac:dyDescent="0.3">
      <c r="C424"/>
      <c r="L424" t="str">
        <f t="shared" si="12"/>
        <v>Weekend</v>
      </c>
      <c r="M424" t="str" cm="1">
        <f t="array" ref="M424">_xlfn.IFS(I424&lt;6,"Night", I424&lt;12,"Morning", I424&lt;18,"Afternoon", TRUE,"Evening")</f>
        <v>Night</v>
      </c>
    </row>
    <row r="425" spans="3:13" x14ac:dyDescent="0.3">
      <c r="C425"/>
      <c r="L425" t="str">
        <f t="shared" si="12"/>
        <v>Weekend</v>
      </c>
      <c r="M425" t="str" cm="1">
        <f t="array" ref="M425">_xlfn.IFS(I425&lt;6,"Night", I425&lt;12,"Morning", I425&lt;18,"Afternoon", TRUE,"Evening")</f>
        <v>Night</v>
      </c>
    </row>
    <row r="426" spans="3:13" x14ac:dyDescent="0.3">
      <c r="C426"/>
      <c r="L426" t="str">
        <f t="shared" si="12"/>
        <v>Weekend</v>
      </c>
      <c r="M426" t="str" cm="1">
        <f t="array" ref="M426">_xlfn.IFS(I426&lt;6,"Night", I426&lt;12,"Morning", I426&lt;18,"Afternoon", TRUE,"Evening")</f>
        <v>Night</v>
      </c>
    </row>
    <row r="427" spans="3:13" x14ac:dyDescent="0.3">
      <c r="C427"/>
      <c r="L427" t="str">
        <f t="shared" si="12"/>
        <v>Weekend</v>
      </c>
      <c r="M427" t="str" cm="1">
        <f t="array" ref="M427">_xlfn.IFS(I427&lt;6,"Night", I427&lt;12,"Morning", I427&lt;18,"Afternoon", TRUE,"Evening")</f>
        <v>Night</v>
      </c>
    </row>
    <row r="428" spans="3:13" x14ac:dyDescent="0.3">
      <c r="C428"/>
      <c r="L428" t="str">
        <f t="shared" si="12"/>
        <v>Weekend</v>
      </c>
      <c r="M428" t="str" cm="1">
        <f t="array" ref="M428">_xlfn.IFS(I428&lt;6,"Night", I428&lt;12,"Morning", I428&lt;18,"Afternoon", TRUE,"Evening")</f>
        <v>Night</v>
      </c>
    </row>
    <row r="429" spans="3:13" x14ac:dyDescent="0.3">
      <c r="C429"/>
      <c r="L429" t="str">
        <f t="shared" si="12"/>
        <v>Weekend</v>
      </c>
      <c r="M429" t="str" cm="1">
        <f t="array" ref="M429">_xlfn.IFS(I429&lt;6,"Night", I429&lt;12,"Morning", I429&lt;18,"Afternoon", TRUE,"Evening")</f>
        <v>Night</v>
      </c>
    </row>
    <row r="430" spans="3:13" x14ac:dyDescent="0.3">
      <c r="C430"/>
      <c r="L430" t="str">
        <f t="shared" si="12"/>
        <v>Weekend</v>
      </c>
      <c r="M430" t="str" cm="1">
        <f t="array" ref="M430">_xlfn.IFS(I430&lt;6,"Night", I430&lt;12,"Morning", I430&lt;18,"Afternoon", TRUE,"Evening")</f>
        <v>Night</v>
      </c>
    </row>
    <row r="431" spans="3:13" x14ac:dyDescent="0.3">
      <c r="C431"/>
      <c r="L431" t="str">
        <f t="shared" si="12"/>
        <v>Weekend</v>
      </c>
      <c r="M431" t="str" cm="1">
        <f t="array" ref="M431">_xlfn.IFS(I431&lt;6,"Night", I431&lt;12,"Morning", I431&lt;18,"Afternoon", TRUE,"Evening")</f>
        <v>Night</v>
      </c>
    </row>
    <row r="432" spans="3:13" x14ac:dyDescent="0.3">
      <c r="C432"/>
      <c r="L432" t="str">
        <f t="shared" si="12"/>
        <v>Weekend</v>
      </c>
      <c r="M432" t="str" cm="1">
        <f t="array" ref="M432">_xlfn.IFS(I432&lt;6,"Night", I432&lt;12,"Morning", I432&lt;18,"Afternoon", TRUE,"Evening")</f>
        <v>Night</v>
      </c>
    </row>
    <row r="433" spans="3:13" x14ac:dyDescent="0.3">
      <c r="C433"/>
      <c r="L433" t="str">
        <f t="shared" si="12"/>
        <v>Weekend</v>
      </c>
      <c r="M433" t="str" cm="1">
        <f t="array" ref="M433">_xlfn.IFS(I433&lt;6,"Night", I433&lt;12,"Morning", I433&lt;18,"Afternoon", TRUE,"Evening")</f>
        <v>Night</v>
      </c>
    </row>
    <row r="434" spans="3:13" x14ac:dyDescent="0.3">
      <c r="C434"/>
      <c r="L434" t="str">
        <f t="shared" si="12"/>
        <v>Weekend</v>
      </c>
      <c r="M434" t="str" cm="1">
        <f t="array" ref="M434">_xlfn.IFS(I434&lt;6,"Night", I434&lt;12,"Morning", I434&lt;18,"Afternoon", TRUE,"Evening")</f>
        <v>Night</v>
      </c>
    </row>
    <row r="435" spans="3:13" x14ac:dyDescent="0.3">
      <c r="C435"/>
      <c r="L435" t="str">
        <f t="shared" si="12"/>
        <v>Weekend</v>
      </c>
      <c r="M435" t="str" cm="1">
        <f t="array" ref="M435">_xlfn.IFS(I435&lt;6,"Night", I435&lt;12,"Morning", I435&lt;18,"Afternoon", TRUE,"Evening")</f>
        <v>Night</v>
      </c>
    </row>
    <row r="436" spans="3:13" x14ac:dyDescent="0.3">
      <c r="C436"/>
      <c r="L436" t="str">
        <f t="shared" si="12"/>
        <v>Weekend</v>
      </c>
      <c r="M436" t="str" cm="1">
        <f t="array" ref="M436">_xlfn.IFS(I436&lt;6,"Night", I436&lt;12,"Morning", I436&lt;18,"Afternoon", TRUE,"Evening")</f>
        <v>Night</v>
      </c>
    </row>
    <row r="437" spans="3:13" x14ac:dyDescent="0.3">
      <c r="C437"/>
      <c r="L437" t="str">
        <f t="shared" si="12"/>
        <v>Weekend</v>
      </c>
      <c r="M437" t="str" cm="1">
        <f t="array" ref="M437">_xlfn.IFS(I437&lt;6,"Night", I437&lt;12,"Morning", I437&lt;18,"Afternoon", TRUE,"Evening")</f>
        <v>Night</v>
      </c>
    </row>
    <row r="438" spans="3:13" x14ac:dyDescent="0.3">
      <c r="C438"/>
      <c r="L438" t="str">
        <f t="shared" si="12"/>
        <v>Weekend</v>
      </c>
      <c r="M438" t="str" cm="1">
        <f t="array" ref="M438">_xlfn.IFS(I438&lt;6,"Night", I438&lt;12,"Morning", I438&lt;18,"Afternoon", TRUE,"Evening")</f>
        <v>Night</v>
      </c>
    </row>
    <row r="439" spans="3:13" x14ac:dyDescent="0.3">
      <c r="C439"/>
      <c r="L439" t="str">
        <f t="shared" si="12"/>
        <v>Weekend</v>
      </c>
      <c r="M439" t="str" cm="1">
        <f t="array" ref="M439">_xlfn.IFS(I439&lt;6,"Night", I439&lt;12,"Morning", I439&lt;18,"Afternoon", TRUE,"Evening")</f>
        <v>Night</v>
      </c>
    </row>
    <row r="440" spans="3:13" x14ac:dyDescent="0.3">
      <c r="C440"/>
      <c r="L440" t="str">
        <f t="shared" si="12"/>
        <v>Weekend</v>
      </c>
      <c r="M440" t="str" cm="1">
        <f t="array" ref="M440">_xlfn.IFS(I440&lt;6,"Night", I440&lt;12,"Morning", I440&lt;18,"Afternoon", TRUE,"Evening")</f>
        <v>Night</v>
      </c>
    </row>
    <row r="441" spans="3:13" x14ac:dyDescent="0.3">
      <c r="C441"/>
      <c r="L441" t="str">
        <f t="shared" si="12"/>
        <v>Weekend</v>
      </c>
      <c r="M441" t="str" cm="1">
        <f t="array" ref="M441">_xlfn.IFS(I441&lt;6,"Night", I441&lt;12,"Morning", I441&lt;18,"Afternoon", TRUE,"Evening")</f>
        <v>Night</v>
      </c>
    </row>
    <row r="442" spans="3:13" x14ac:dyDescent="0.3">
      <c r="C442"/>
      <c r="L442" t="str">
        <f t="shared" si="12"/>
        <v>Weekend</v>
      </c>
      <c r="M442" t="str" cm="1">
        <f t="array" ref="M442">_xlfn.IFS(I442&lt;6,"Night", I442&lt;12,"Morning", I442&lt;18,"Afternoon", TRUE,"Evening")</f>
        <v>Night</v>
      </c>
    </row>
    <row r="443" spans="3:13" x14ac:dyDescent="0.3">
      <c r="C443"/>
      <c r="L443" t="str">
        <f t="shared" si="12"/>
        <v>Weekend</v>
      </c>
      <c r="M443" t="str" cm="1">
        <f t="array" ref="M443">_xlfn.IFS(I443&lt;6,"Night", I443&lt;12,"Morning", I443&lt;18,"Afternoon", TRUE,"Evening")</f>
        <v>Night</v>
      </c>
    </row>
    <row r="444" spans="3:13" x14ac:dyDescent="0.3">
      <c r="C444"/>
      <c r="L444" t="str">
        <f t="shared" si="12"/>
        <v>Weekend</v>
      </c>
      <c r="M444" t="str" cm="1">
        <f t="array" ref="M444">_xlfn.IFS(I444&lt;6,"Night", I444&lt;12,"Morning", I444&lt;18,"Afternoon", TRUE,"Evening")</f>
        <v>Night</v>
      </c>
    </row>
    <row r="445" spans="3:13" x14ac:dyDescent="0.3">
      <c r="C445"/>
      <c r="L445" t="str">
        <f t="shared" si="12"/>
        <v>Weekend</v>
      </c>
      <c r="M445" t="str" cm="1">
        <f t="array" ref="M445">_xlfn.IFS(I445&lt;6,"Night", I445&lt;12,"Morning", I445&lt;18,"Afternoon", TRUE,"Evening")</f>
        <v>Night</v>
      </c>
    </row>
    <row r="446" spans="3:13" x14ac:dyDescent="0.3">
      <c r="C446"/>
      <c r="L446" t="str">
        <f t="shared" si="12"/>
        <v>Weekend</v>
      </c>
      <c r="M446" t="str" cm="1">
        <f t="array" ref="M446">_xlfn.IFS(I446&lt;6,"Night", I446&lt;12,"Morning", I446&lt;18,"Afternoon", TRUE,"Evening")</f>
        <v>Night</v>
      </c>
    </row>
    <row r="447" spans="3:13" x14ac:dyDescent="0.3">
      <c r="C447"/>
      <c r="L447" t="str">
        <f t="shared" si="12"/>
        <v>Weekend</v>
      </c>
      <c r="M447" t="str" cm="1">
        <f t="array" ref="M447">_xlfn.IFS(I447&lt;6,"Night", I447&lt;12,"Morning", I447&lt;18,"Afternoon", TRUE,"Evening")</f>
        <v>Night</v>
      </c>
    </row>
    <row r="448" spans="3:13" x14ac:dyDescent="0.3">
      <c r="C448"/>
      <c r="L448" t="str">
        <f t="shared" si="12"/>
        <v>Weekend</v>
      </c>
      <c r="M448" t="str" cm="1">
        <f t="array" ref="M448">_xlfn.IFS(I448&lt;6,"Night", I448&lt;12,"Morning", I448&lt;18,"Afternoon", TRUE,"Evening")</f>
        <v>Night</v>
      </c>
    </row>
    <row r="449" spans="3:13" x14ac:dyDescent="0.3">
      <c r="C449"/>
      <c r="L449" t="str">
        <f t="shared" si="12"/>
        <v>Weekend</v>
      </c>
      <c r="M449" t="str" cm="1">
        <f t="array" ref="M449">_xlfn.IFS(I449&lt;6,"Night", I449&lt;12,"Morning", I449&lt;18,"Afternoon", TRUE,"Evening")</f>
        <v>Night</v>
      </c>
    </row>
    <row r="450" spans="3:13" x14ac:dyDescent="0.3">
      <c r="C450"/>
      <c r="L450" t="str">
        <f t="shared" ref="L450:L513" si="14">IF(OR(K450=0,K450=6),"Weekend","Weekday")</f>
        <v>Weekend</v>
      </c>
      <c r="M450" t="str" cm="1">
        <f t="array" ref="M450">_xlfn.IFS(I450&lt;6,"Night", I450&lt;12,"Morning", I450&lt;18,"Afternoon", TRUE,"Evening")</f>
        <v>Night</v>
      </c>
    </row>
    <row r="451" spans="3:13" x14ac:dyDescent="0.3">
      <c r="C451"/>
      <c r="L451" t="str">
        <f t="shared" si="14"/>
        <v>Weekend</v>
      </c>
      <c r="M451" t="str" cm="1">
        <f t="array" ref="M451">_xlfn.IFS(I451&lt;6,"Night", I451&lt;12,"Morning", I451&lt;18,"Afternoon", TRUE,"Evening")</f>
        <v>Night</v>
      </c>
    </row>
    <row r="452" spans="3:13" x14ac:dyDescent="0.3">
      <c r="C452"/>
      <c r="L452" t="str">
        <f t="shared" si="14"/>
        <v>Weekend</v>
      </c>
      <c r="M452" t="str" cm="1">
        <f t="array" ref="M452">_xlfn.IFS(I452&lt;6,"Night", I452&lt;12,"Morning", I452&lt;18,"Afternoon", TRUE,"Evening")</f>
        <v>Night</v>
      </c>
    </row>
    <row r="453" spans="3:13" x14ac:dyDescent="0.3">
      <c r="C453"/>
      <c r="L453" t="str">
        <f t="shared" si="14"/>
        <v>Weekend</v>
      </c>
      <c r="M453" t="str" cm="1">
        <f t="array" ref="M453">_xlfn.IFS(I453&lt;6,"Night", I453&lt;12,"Morning", I453&lt;18,"Afternoon", TRUE,"Evening")</f>
        <v>Night</v>
      </c>
    </row>
    <row r="454" spans="3:13" x14ac:dyDescent="0.3">
      <c r="C454"/>
      <c r="L454" t="str">
        <f t="shared" si="14"/>
        <v>Weekend</v>
      </c>
      <c r="M454" t="str" cm="1">
        <f t="array" ref="M454">_xlfn.IFS(I454&lt;6,"Night", I454&lt;12,"Morning", I454&lt;18,"Afternoon", TRUE,"Evening")</f>
        <v>Night</v>
      </c>
    </row>
    <row r="455" spans="3:13" x14ac:dyDescent="0.3">
      <c r="C455"/>
      <c r="L455" t="str">
        <f t="shared" si="14"/>
        <v>Weekend</v>
      </c>
      <c r="M455" t="str" cm="1">
        <f t="array" ref="M455">_xlfn.IFS(I455&lt;6,"Night", I455&lt;12,"Morning", I455&lt;18,"Afternoon", TRUE,"Evening")</f>
        <v>Night</v>
      </c>
    </row>
    <row r="456" spans="3:13" x14ac:dyDescent="0.3">
      <c r="C456"/>
      <c r="L456" t="str">
        <f t="shared" si="14"/>
        <v>Weekend</v>
      </c>
      <c r="M456" t="str" cm="1">
        <f t="array" ref="M456">_xlfn.IFS(I456&lt;6,"Night", I456&lt;12,"Morning", I456&lt;18,"Afternoon", TRUE,"Evening")</f>
        <v>Night</v>
      </c>
    </row>
    <row r="457" spans="3:13" x14ac:dyDescent="0.3">
      <c r="C457"/>
      <c r="L457" t="str">
        <f t="shared" si="14"/>
        <v>Weekend</v>
      </c>
      <c r="M457" t="str" cm="1">
        <f t="array" ref="M457">_xlfn.IFS(I457&lt;6,"Night", I457&lt;12,"Morning", I457&lt;18,"Afternoon", TRUE,"Evening")</f>
        <v>Night</v>
      </c>
    </row>
    <row r="458" spans="3:13" x14ac:dyDescent="0.3">
      <c r="C458"/>
      <c r="L458" t="str">
        <f t="shared" si="14"/>
        <v>Weekend</v>
      </c>
      <c r="M458" t="str" cm="1">
        <f t="array" ref="M458">_xlfn.IFS(I458&lt;6,"Night", I458&lt;12,"Morning", I458&lt;18,"Afternoon", TRUE,"Evening")</f>
        <v>Night</v>
      </c>
    </row>
    <row r="459" spans="3:13" x14ac:dyDescent="0.3">
      <c r="C459"/>
      <c r="L459" t="str">
        <f t="shared" si="14"/>
        <v>Weekend</v>
      </c>
      <c r="M459" t="str" cm="1">
        <f t="array" ref="M459">_xlfn.IFS(I459&lt;6,"Night", I459&lt;12,"Morning", I459&lt;18,"Afternoon", TRUE,"Evening")</f>
        <v>Night</v>
      </c>
    </row>
    <row r="460" spans="3:13" x14ac:dyDescent="0.3">
      <c r="C460"/>
      <c r="L460" t="str">
        <f t="shared" si="14"/>
        <v>Weekend</v>
      </c>
      <c r="M460" t="str" cm="1">
        <f t="array" ref="M460">_xlfn.IFS(I460&lt;6,"Night", I460&lt;12,"Morning", I460&lt;18,"Afternoon", TRUE,"Evening")</f>
        <v>Night</v>
      </c>
    </row>
    <row r="461" spans="3:13" x14ac:dyDescent="0.3">
      <c r="C461"/>
      <c r="L461" t="str">
        <f t="shared" si="14"/>
        <v>Weekend</v>
      </c>
      <c r="M461" t="str" cm="1">
        <f t="array" ref="M461">_xlfn.IFS(I461&lt;6,"Night", I461&lt;12,"Morning", I461&lt;18,"Afternoon", TRUE,"Evening")</f>
        <v>Night</v>
      </c>
    </row>
    <row r="462" spans="3:13" x14ac:dyDescent="0.3">
      <c r="C462"/>
      <c r="L462" t="str">
        <f t="shared" si="14"/>
        <v>Weekend</v>
      </c>
      <c r="M462" t="str" cm="1">
        <f t="array" ref="M462">_xlfn.IFS(I462&lt;6,"Night", I462&lt;12,"Morning", I462&lt;18,"Afternoon", TRUE,"Evening")</f>
        <v>Night</v>
      </c>
    </row>
    <row r="463" spans="3:13" x14ac:dyDescent="0.3">
      <c r="C463"/>
      <c r="L463" t="str">
        <f t="shared" si="14"/>
        <v>Weekend</v>
      </c>
      <c r="M463" t="str" cm="1">
        <f t="array" ref="M463">_xlfn.IFS(I463&lt;6,"Night", I463&lt;12,"Morning", I463&lt;18,"Afternoon", TRUE,"Evening")</f>
        <v>Night</v>
      </c>
    </row>
    <row r="464" spans="3:13" x14ac:dyDescent="0.3">
      <c r="C464"/>
      <c r="L464" t="str">
        <f t="shared" si="14"/>
        <v>Weekend</v>
      </c>
      <c r="M464" t="str" cm="1">
        <f t="array" ref="M464">_xlfn.IFS(I464&lt;6,"Night", I464&lt;12,"Morning", I464&lt;18,"Afternoon", TRUE,"Evening")</f>
        <v>Night</v>
      </c>
    </row>
    <row r="465" spans="3:13" x14ac:dyDescent="0.3">
      <c r="C465"/>
      <c r="L465" t="str">
        <f t="shared" si="14"/>
        <v>Weekend</v>
      </c>
      <c r="M465" t="str" cm="1">
        <f t="array" ref="M465">_xlfn.IFS(I465&lt;6,"Night", I465&lt;12,"Morning", I465&lt;18,"Afternoon", TRUE,"Evening")</f>
        <v>Night</v>
      </c>
    </row>
    <row r="466" spans="3:13" x14ac:dyDescent="0.3">
      <c r="C466"/>
      <c r="L466" t="str">
        <f t="shared" si="14"/>
        <v>Weekend</v>
      </c>
      <c r="M466" t="str" cm="1">
        <f t="array" ref="M466">_xlfn.IFS(I466&lt;6,"Night", I466&lt;12,"Morning", I466&lt;18,"Afternoon", TRUE,"Evening")</f>
        <v>Night</v>
      </c>
    </row>
    <row r="467" spans="3:13" x14ac:dyDescent="0.3">
      <c r="C467"/>
      <c r="L467" t="str">
        <f t="shared" si="14"/>
        <v>Weekend</v>
      </c>
      <c r="M467" t="str" cm="1">
        <f t="array" ref="M467">_xlfn.IFS(I467&lt;6,"Night", I467&lt;12,"Morning", I467&lt;18,"Afternoon", TRUE,"Evening")</f>
        <v>Night</v>
      </c>
    </row>
    <row r="468" spans="3:13" x14ac:dyDescent="0.3">
      <c r="C468"/>
      <c r="L468" t="str">
        <f t="shared" si="14"/>
        <v>Weekend</v>
      </c>
      <c r="M468" t="str" cm="1">
        <f t="array" ref="M468">_xlfn.IFS(I468&lt;6,"Night", I468&lt;12,"Morning", I468&lt;18,"Afternoon", TRUE,"Evening")</f>
        <v>Night</v>
      </c>
    </row>
    <row r="469" spans="3:13" x14ac:dyDescent="0.3">
      <c r="C469"/>
      <c r="L469" t="str">
        <f t="shared" si="14"/>
        <v>Weekend</v>
      </c>
      <c r="M469" t="str" cm="1">
        <f t="array" ref="M469">_xlfn.IFS(I469&lt;6,"Night", I469&lt;12,"Morning", I469&lt;18,"Afternoon", TRUE,"Evening")</f>
        <v>Night</v>
      </c>
    </row>
    <row r="470" spans="3:13" x14ac:dyDescent="0.3">
      <c r="C470"/>
      <c r="L470" t="str">
        <f t="shared" si="14"/>
        <v>Weekend</v>
      </c>
      <c r="M470" t="str" cm="1">
        <f t="array" ref="M470">_xlfn.IFS(I470&lt;6,"Night", I470&lt;12,"Morning", I470&lt;18,"Afternoon", TRUE,"Evening")</f>
        <v>Night</v>
      </c>
    </row>
    <row r="471" spans="3:13" x14ac:dyDescent="0.3">
      <c r="C471"/>
      <c r="L471" t="str">
        <f t="shared" si="14"/>
        <v>Weekend</v>
      </c>
      <c r="M471" t="str" cm="1">
        <f t="array" ref="M471">_xlfn.IFS(I471&lt;6,"Night", I471&lt;12,"Morning", I471&lt;18,"Afternoon", TRUE,"Evening")</f>
        <v>Night</v>
      </c>
    </row>
    <row r="472" spans="3:13" x14ac:dyDescent="0.3">
      <c r="C472"/>
      <c r="L472" t="str">
        <f t="shared" si="14"/>
        <v>Weekend</v>
      </c>
      <c r="M472" t="str" cm="1">
        <f t="array" ref="M472">_xlfn.IFS(I472&lt;6,"Night", I472&lt;12,"Morning", I472&lt;18,"Afternoon", TRUE,"Evening")</f>
        <v>Night</v>
      </c>
    </row>
    <row r="473" spans="3:13" x14ac:dyDescent="0.3">
      <c r="C473"/>
      <c r="L473" t="str">
        <f t="shared" si="14"/>
        <v>Weekend</v>
      </c>
      <c r="M473" t="str" cm="1">
        <f t="array" ref="M473">_xlfn.IFS(I473&lt;6,"Night", I473&lt;12,"Morning", I473&lt;18,"Afternoon", TRUE,"Evening")</f>
        <v>Night</v>
      </c>
    </row>
    <row r="474" spans="3:13" x14ac:dyDescent="0.3">
      <c r="C474"/>
      <c r="L474" t="str">
        <f t="shared" si="14"/>
        <v>Weekend</v>
      </c>
      <c r="M474" t="str" cm="1">
        <f t="array" ref="M474">_xlfn.IFS(I474&lt;6,"Night", I474&lt;12,"Morning", I474&lt;18,"Afternoon", TRUE,"Evening")</f>
        <v>Night</v>
      </c>
    </row>
    <row r="475" spans="3:13" x14ac:dyDescent="0.3">
      <c r="C475"/>
      <c r="L475" t="str">
        <f t="shared" si="14"/>
        <v>Weekend</v>
      </c>
      <c r="M475" t="str" cm="1">
        <f t="array" ref="M475">_xlfn.IFS(I475&lt;6,"Night", I475&lt;12,"Morning", I475&lt;18,"Afternoon", TRUE,"Evening")</f>
        <v>Night</v>
      </c>
    </row>
    <row r="476" spans="3:13" x14ac:dyDescent="0.3">
      <c r="C476"/>
      <c r="L476" t="str">
        <f t="shared" si="14"/>
        <v>Weekend</v>
      </c>
      <c r="M476" t="str" cm="1">
        <f t="array" ref="M476">_xlfn.IFS(I476&lt;6,"Night", I476&lt;12,"Morning", I476&lt;18,"Afternoon", TRUE,"Evening")</f>
        <v>Night</v>
      </c>
    </row>
    <row r="477" spans="3:13" x14ac:dyDescent="0.3">
      <c r="C477"/>
      <c r="L477" t="str">
        <f t="shared" si="14"/>
        <v>Weekend</v>
      </c>
      <c r="M477" t="str" cm="1">
        <f t="array" ref="M477">_xlfn.IFS(I477&lt;6,"Night", I477&lt;12,"Morning", I477&lt;18,"Afternoon", TRUE,"Evening")</f>
        <v>Night</v>
      </c>
    </row>
    <row r="478" spans="3:13" x14ac:dyDescent="0.3">
      <c r="C478"/>
      <c r="L478" t="str">
        <f t="shared" si="14"/>
        <v>Weekend</v>
      </c>
      <c r="M478" t="str" cm="1">
        <f t="array" ref="M478">_xlfn.IFS(I478&lt;6,"Night", I478&lt;12,"Morning", I478&lt;18,"Afternoon", TRUE,"Evening")</f>
        <v>Night</v>
      </c>
    </row>
    <row r="479" spans="3:13" x14ac:dyDescent="0.3">
      <c r="C479"/>
      <c r="L479" t="str">
        <f t="shared" si="14"/>
        <v>Weekend</v>
      </c>
      <c r="M479" t="str" cm="1">
        <f t="array" ref="M479">_xlfn.IFS(I479&lt;6,"Night", I479&lt;12,"Morning", I479&lt;18,"Afternoon", TRUE,"Evening")</f>
        <v>Night</v>
      </c>
    </row>
    <row r="480" spans="3:13" x14ac:dyDescent="0.3">
      <c r="C480"/>
      <c r="L480" t="str">
        <f t="shared" si="14"/>
        <v>Weekend</v>
      </c>
      <c r="M480" t="str" cm="1">
        <f t="array" ref="M480">_xlfn.IFS(I480&lt;6,"Night", I480&lt;12,"Morning", I480&lt;18,"Afternoon", TRUE,"Evening")</f>
        <v>Night</v>
      </c>
    </row>
    <row r="481" spans="3:13" x14ac:dyDescent="0.3">
      <c r="C481"/>
      <c r="L481" t="str">
        <f t="shared" si="14"/>
        <v>Weekend</v>
      </c>
      <c r="M481" t="str" cm="1">
        <f t="array" ref="M481">_xlfn.IFS(I481&lt;6,"Night", I481&lt;12,"Morning", I481&lt;18,"Afternoon", TRUE,"Evening")</f>
        <v>Night</v>
      </c>
    </row>
    <row r="482" spans="3:13" x14ac:dyDescent="0.3">
      <c r="C482"/>
      <c r="L482" t="str">
        <f t="shared" si="14"/>
        <v>Weekend</v>
      </c>
      <c r="M482" t="str" cm="1">
        <f t="array" ref="M482">_xlfn.IFS(I482&lt;6,"Night", I482&lt;12,"Morning", I482&lt;18,"Afternoon", TRUE,"Evening")</f>
        <v>Night</v>
      </c>
    </row>
    <row r="483" spans="3:13" x14ac:dyDescent="0.3">
      <c r="C483"/>
      <c r="L483" t="str">
        <f t="shared" si="14"/>
        <v>Weekend</v>
      </c>
      <c r="M483" t="str" cm="1">
        <f t="array" ref="M483">_xlfn.IFS(I483&lt;6,"Night", I483&lt;12,"Morning", I483&lt;18,"Afternoon", TRUE,"Evening")</f>
        <v>Night</v>
      </c>
    </row>
    <row r="484" spans="3:13" x14ac:dyDescent="0.3">
      <c r="C484"/>
      <c r="L484" t="str">
        <f t="shared" si="14"/>
        <v>Weekend</v>
      </c>
      <c r="M484" t="str" cm="1">
        <f t="array" ref="M484">_xlfn.IFS(I484&lt;6,"Night", I484&lt;12,"Morning", I484&lt;18,"Afternoon", TRUE,"Evening")</f>
        <v>Night</v>
      </c>
    </row>
    <row r="485" spans="3:13" x14ac:dyDescent="0.3">
      <c r="C485"/>
      <c r="L485" t="str">
        <f t="shared" si="14"/>
        <v>Weekend</v>
      </c>
      <c r="M485" t="str" cm="1">
        <f t="array" ref="M485">_xlfn.IFS(I485&lt;6,"Night", I485&lt;12,"Morning", I485&lt;18,"Afternoon", TRUE,"Evening")</f>
        <v>Night</v>
      </c>
    </row>
    <row r="486" spans="3:13" x14ac:dyDescent="0.3">
      <c r="C486"/>
      <c r="L486" t="str">
        <f t="shared" si="14"/>
        <v>Weekend</v>
      </c>
      <c r="M486" t="str" cm="1">
        <f t="array" ref="M486">_xlfn.IFS(I486&lt;6,"Night", I486&lt;12,"Morning", I486&lt;18,"Afternoon", TRUE,"Evening")</f>
        <v>Night</v>
      </c>
    </row>
    <row r="487" spans="3:13" x14ac:dyDescent="0.3">
      <c r="C487"/>
      <c r="L487" t="str">
        <f t="shared" si="14"/>
        <v>Weekend</v>
      </c>
      <c r="M487" t="str" cm="1">
        <f t="array" ref="M487">_xlfn.IFS(I487&lt;6,"Night", I487&lt;12,"Morning", I487&lt;18,"Afternoon", TRUE,"Evening")</f>
        <v>Night</v>
      </c>
    </row>
    <row r="488" spans="3:13" x14ac:dyDescent="0.3">
      <c r="C488"/>
      <c r="L488" t="str">
        <f t="shared" si="14"/>
        <v>Weekend</v>
      </c>
      <c r="M488" t="str" cm="1">
        <f t="array" ref="M488">_xlfn.IFS(I488&lt;6,"Night", I488&lt;12,"Morning", I488&lt;18,"Afternoon", TRUE,"Evening")</f>
        <v>Night</v>
      </c>
    </row>
    <row r="489" spans="3:13" x14ac:dyDescent="0.3">
      <c r="C489"/>
      <c r="L489" t="str">
        <f t="shared" si="14"/>
        <v>Weekend</v>
      </c>
      <c r="M489" t="str" cm="1">
        <f t="array" ref="M489">_xlfn.IFS(I489&lt;6,"Night", I489&lt;12,"Morning", I489&lt;18,"Afternoon", TRUE,"Evening")</f>
        <v>Night</v>
      </c>
    </row>
    <row r="490" spans="3:13" x14ac:dyDescent="0.3">
      <c r="C490"/>
      <c r="L490" t="str">
        <f t="shared" si="14"/>
        <v>Weekend</v>
      </c>
      <c r="M490" t="str" cm="1">
        <f t="array" ref="M490">_xlfn.IFS(I490&lt;6,"Night", I490&lt;12,"Morning", I490&lt;18,"Afternoon", TRUE,"Evening")</f>
        <v>Night</v>
      </c>
    </row>
    <row r="491" spans="3:13" x14ac:dyDescent="0.3">
      <c r="C491"/>
      <c r="L491" t="str">
        <f t="shared" si="14"/>
        <v>Weekend</v>
      </c>
      <c r="M491" t="str" cm="1">
        <f t="array" ref="M491">_xlfn.IFS(I491&lt;6,"Night", I491&lt;12,"Morning", I491&lt;18,"Afternoon", TRUE,"Evening")</f>
        <v>Night</v>
      </c>
    </row>
    <row r="492" spans="3:13" x14ac:dyDescent="0.3">
      <c r="C492"/>
      <c r="L492" t="str">
        <f t="shared" si="14"/>
        <v>Weekend</v>
      </c>
      <c r="M492" t="str" cm="1">
        <f t="array" ref="M492">_xlfn.IFS(I492&lt;6,"Night", I492&lt;12,"Morning", I492&lt;18,"Afternoon", TRUE,"Evening")</f>
        <v>Night</v>
      </c>
    </row>
    <row r="493" spans="3:13" x14ac:dyDescent="0.3">
      <c r="C493"/>
      <c r="L493" t="str">
        <f t="shared" si="14"/>
        <v>Weekend</v>
      </c>
      <c r="M493" t="str" cm="1">
        <f t="array" ref="M493">_xlfn.IFS(I493&lt;6,"Night", I493&lt;12,"Morning", I493&lt;18,"Afternoon", TRUE,"Evening")</f>
        <v>Night</v>
      </c>
    </row>
    <row r="494" spans="3:13" x14ac:dyDescent="0.3">
      <c r="C494"/>
      <c r="L494" t="str">
        <f t="shared" si="14"/>
        <v>Weekend</v>
      </c>
      <c r="M494" t="str" cm="1">
        <f t="array" ref="M494">_xlfn.IFS(I494&lt;6,"Night", I494&lt;12,"Morning", I494&lt;18,"Afternoon", TRUE,"Evening")</f>
        <v>Night</v>
      </c>
    </row>
    <row r="495" spans="3:13" x14ac:dyDescent="0.3">
      <c r="C495"/>
      <c r="L495" t="str">
        <f t="shared" si="14"/>
        <v>Weekend</v>
      </c>
      <c r="M495" t="str" cm="1">
        <f t="array" ref="M495">_xlfn.IFS(I495&lt;6,"Night", I495&lt;12,"Morning", I495&lt;18,"Afternoon", TRUE,"Evening")</f>
        <v>Night</v>
      </c>
    </row>
    <row r="496" spans="3:13" x14ac:dyDescent="0.3">
      <c r="C496"/>
      <c r="L496" t="str">
        <f t="shared" si="14"/>
        <v>Weekend</v>
      </c>
      <c r="M496" t="str" cm="1">
        <f t="array" ref="M496">_xlfn.IFS(I496&lt;6,"Night", I496&lt;12,"Morning", I496&lt;18,"Afternoon", TRUE,"Evening")</f>
        <v>Night</v>
      </c>
    </row>
    <row r="497" spans="3:13" x14ac:dyDescent="0.3">
      <c r="C497"/>
      <c r="L497" t="str">
        <f t="shared" si="14"/>
        <v>Weekend</v>
      </c>
      <c r="M497" t="str" cm="1">
        <f t="array" ref="M497">_xlfn.IFS(I497&lt;6,"Night", I497&lt;12,"Morning", I497&lt;18,"Afternoon", TRUE,"Evening")</f>
        <v>Night</v>
      </c>
    </row>
    <row r="498" spans="3:13" x14ac:dyDescent="0.3">
      <c r="C498"/>
      <c r="L498" t="str">
        <f t="shared" si="14"/>
        <v>Weekend</v>
      </c>
      <c r="M498" t="str" cm="1">
        <f t="array" ref="M498">_xlfn.IFS(I498&lt;6,"Night", I498&lt;12,"Morning", I498&lt;18,"Afternoon", TRUE,"Evening")</f>
        <v>Night</v>
      </c>
    </row>
    <row r="499" spans="3:13" x14ac:dyDescent="0.3">
      <c r="C499"/>
      <c r="L499" t="str">
        <f t="shared" si="14"/>
        <v>Weekend</v>
      </c>
      <c r="M499" t="str" cm="1">
        <f t="array" ref="M499">_xlfn.IFS(I499&lt;6,"Night", I499&lt;12,"Morning", I499&lt;18,"Afternoon", TRUE,"Evening")</f>
        <v>Night</v>
      </c>
    </row>
    <row r="500" spans="3:13" x14ac:dyDescent="0.3">
      <c r="C500"/>
      <c r="L500" t="str">
        <f t="shared" si="14"/>
        <v>Weekend</v>
      </c>
      <c r="M500" t="str" cm="1">
        <f t="array" ref="M500">_xlfn.IFS(I500&lt;6,"Night", I500&lt;12,"Morning", I500&lt;18,"Afternoon", TRUE,"Evening")</f>
        <v>Night</v>
      </c>
    </row>
    <row r="501" spans="3:13" x14ac:dyDescent="0.3">
      <c r="C501"/>
      <c r="L501" t="str">
        <f t="shared" si="14"/>
        <v>Weekend</v>
      </c>
      <c r="M501" t="str" cm="1">
        <f t="array" ref="M501">_xlfn.IFS(I501&lt;6,"Night", I501&lt;12,"Morning", I501&lt;18,"Afternoon", TRUE,"Evening")</f>
        <v>Night</v>
      </c>
    </row>
    <row r="502" spans="3:13" x14ac:dyDescent="0.3">
      <c r="C502"/>
      <c r="L502" t="str">
        <f t="shared" si="14"/>
        <v>Weekend</v>
      </c>
      <c r="M502" t="str" cm="1">
        <f t="array" ref="M502">_xlfn.IFS(I502&lt;6,"Night", I502&lt;12,"Morning", I502&lt;18,"Afternoon", TRUE,"Evening")</f>
        <v>Night</v>
      </c>
    </row>
    <row r="503" spans="3:13" x14ac:dyDescent="0.3">
      <c r="C503"/>
      <c r="L503" t="str">
        <f t="shared" si="14"/>
        <v>Weekend</v>
      </c>
      <c r="M503" t="str" cm="1">
        <f t="array" ref="M503">_xlfn.IFS(I503&lt;6,"Night", I503&lt;12,"Morning", I503&lt;18,"Afternoon", TRUE,"Evening")</f>
        <v>Night</v>
      </c>
    </row>
    <row r="504" spans="3:13" x14ac:dyDescent="0.3">
      <c r="C504"/>
      <c r="L504" t="str">
        <f t="shared" si="14"/>
        <v>Weekend</v>
      </c>
      <c r="M504" t="str" cm="1">
        <f t="array" ref="M504">_xlfn.IFS(I504&lt;6,"Night", I504&lt;12,"Morning", I504&lt;18,"Afternoon", TRUE,"Evening")</f>
        <v>Night</v>
      </c>
    </row>
    <row r="505" spans="3:13" x14ac:dyDescent="0.3">
      <c r="C505"/>
      <c r="L505" t="str">
        <f t="shared" si="14"/>
        <v>Weekend</v>
      </c>
      <c r="M505" t="str" cm="1">
        <f t="array" ref="M505">_xlfn.IFS(I505&lt;6,"Night", I505&lt;12,"Morning", I505&lt;18,"Afternoon", TRUE,"Evening")</f>
        <v>Night</v>
      </c>
    </row>
    <row r="506" spans="3:13" x14ac:dyDescent="0.3">
      <c r="C506"/>
      <c r="L506" t="str">
        <f t="shared" si="14"/>
        <v>Weekend</v>
      </c>
      <c r="M506" t="str" cm="1">
        <f t="array" ref="M506">_xlfn.IFS(I506&lt;6,"Night", I506&lt;12,"Morning", I506&lt;18,"Afternoon", TRUE,"Evening")</f>
        <v>Night</v>
      </c>
    </row>
    <row r="507" spans="3:13" x14ac:dyDescent="0.3">
      <c r="C507"/>
      <c r="L507" t="str">
        <f t="shared" si="14"/>
        <v>Weekend</v>
      </c>
      <c r="M507" t="str" cm="1">
        <f t="array" ref="M507">_xlfn.IFS(I507&lt;6,"Night", I507&lt;12,"Morning", I507&lt;18,"Afternoon", TRUE,"Evening")</f>
        <v>Night</v>
      </c>
    </row>
    <row r="508" spans="3:13" x14ac:dyDescent="0.3">
      <c r="C508"/>
      <c r="L508" t="str">
        <f t="shared" si="14"/>
        <v>Weekend</v>
      </c>
      <c r="M508" t="str" cm="1">
        <f t="array" ref="M508">_xlfn.IFS(I508&lt;6,"Night", I508&lt;12,"Morning", I508&lt;18,"Afternoon", TRUE,"Evening")</f>
        <v>Night</v>
      </c>
    </row>
    <row r="509" spans="3:13" x14ac:dyDescent="0.3">
      <c r="C509"/>
      <c r="L509" t="str">
        <f t="shared" si="14"/>
        <v>Weekend</v>
      </c>
      <c r="M509" t="str" cm="1">
        <f t="array" ref="M509">_xlfn.IFS(I509&lt;6,"Night", I509&lt;12,"Morning", I509&lt;18,"Afternoon", TRUE,"Evening")</f>
        <v>Night</v>
      </c>
    </row>
    <row r="510" spans="3:13" x14ac:dyDescent="0.3">
      <c r="C510"/>
      <c r="L510" t="str">
        <f t="shared" si="14"/>
        <v>Weekend</v>
      </c>
      <c r="M510" t="str" cm="1">
        <f t="array" ref="M510">_xlfn.IFS(I510&lt;6,"Night", I510&lt;12,"Morning", I510&lt;18,"Afternoon", TRUE,"Evening")</f>
        <v>Night</v>
      </c>
    </row>
    <row r="511" spans="3:13" x14ac:dyDescent="0.3">
      <c r="C511"/>
      <c r="L511" t="str">
        <f t="shared" si="14"/>
        <v>Weekend</v>
      </c>
      <c r="M511" t="str" cm="1">
        <f t="array" ref="M511">_xlfn.IFS(I511&lt;6,"Night", I511&lt;12,"Morning", I511&lt;18,"Afternoon", TRUE,"Evening")</f>
        <v>Night</v>
      </c>
    </row>
    <row r="512" spans="3:13" x14ac:dyDescent="0.3">
      <c r="C512"/>
      <c r="L512" t="str">
        <f t="shared" si="14"/>
        <v>Weekend</v>
      </c>
      <c r="M512" t="str" cm="1">
        <f t="array" ref="M512">_xlfn.IFS(I512&lt;6,"Night", I512&lt;12,"Morning", I512&lt;18,"Afternoon", TRUE,"Evening")</f>
        <v>Night</v>
      </c>
    </row>
    <row r="513" spans="3:13" x14ac:dyDescent="0.3">
      <c r="C513"/>
      <c r="L513" t="str">
        <f t="shared" si="14"/>
        <v>Weekend</v>
      </c>
      <c r="M513" t="str" cm="1">
        <f t="array" ref="M513">_xlfn.IFS(I513&lt;6,"Night", I513&lt;12,"Morning", I513&lt;18,"Afternoon", TRUE,"Evening")</f>
        <v>Night</v>
      </c>
    </row>
    <row r="514" spans="3:13" x14ac:dyDescent="0.3">
      <c r="C514"/>
      <c r="L514" t="str">
        <f t="shared" ref="L514:L577" si="15">IF(OR(K514=0,K514=6),"Weekend","Weekday")</f>
        <v>Weekend</v>
      </c>
      <c r="M514" t="str" cm="1">
        <f t="array" ref="M514">_xlfn.IFS(I514&lt;6,"Night", I514&lt;12,"Morning", I514&lt;18,"Afternoon", TRUE,"Evening")</f>
        <v>Night</v>
      </c>
    </row>
    <row r="515" spans="3:13" x14ac:dyDescent="0.3">
      <c r="C515"/>
      <c r="L515" t="str">
        <f t="shared" si="15"/>
        <v>Weekend</v>
      </c>
      <c r="M515" t="str" cm="1">
        <f t="array" ref="M515">_xlfn.IFS(I515&lt;6,"Night", I515&lt;12,"Morning", I515&lt;18,"Afternoon", TRUE,"Evening")</f>
        <v>Night</v>
      </c>
    </row>
    <row r="516" spans="3:13" x14ac:dyDescent="0.3">
      <c r="C516"/>
      <c r="L516" t="str">
        <f t="shared" si="15"/>
        <v>Weekend</v>
      </c>
      <c r="M516" t="str" cm="1">
        <f t="array" ref="M516">_xlfn.IFS(I516&lt;6,"Night", I516&lt;12,"Morning", I516&lt;18,"Afternoon", TRUE,"Evening")</f>
        <v>Night</v>
      </c>
    </row>
    <row r="517" spans="3:13" x14ac:dyDescent="0.3">
      <c r="C517"/>
      <c r="L517" t="str">
        <f t="shared" si="15"/>
        <v>Weekend</v>
      </c>
      <c r="M517" t="str" cm="1">
        <f t="array" ref="M517">_xlfn.IFS(I517&lt;6,"Night", I517&lt;12,"Morning", I517&lt;18,"Afternoon", TRUE,"Evening")</f>
        <v>Night</v>
      </c>
    </row>
    <row r="518" spans="3:13" x14ac:dyDescent="0.3">
      <c r="C518"/>
      <c r="L518" t="str">
        <f t="shared" si="15"/>
        <v>Weekend</v>
      </c>
      <c r="M518" t="str" cm="1">
        <f t="array" ref="M518">_xlfn.IFS(I518&lt;6,"Night", I518&lt;12,"Morning", I518&lt;18,"Afternoon", TRUE,"Evening")</f>
        <v>Night</v>
      </c>
    </row>
    <row r="519" spans="3:13" x14ac:dyDescent="0.3">
      <c r="C519"/>
      <c r="L519" t="str">
        <f t="shared" si="15"/>
        <v>Weekend</v>
      </c>
      <c r="M519" t="str" cm="1">
        <f t="array" ref="M519">_xlfn.IFS(I519&lt;6,"Night", I519&lt;12,"Morning", I519&lt;18,"Afternoon", TRUE,"Evening")</f>
        <v>Night</v>
      </c>
    </row>
    <row r="520" spans="3:13" x14ac:dyDescent="0.3">
      <c r="C520"/>
      <c r="L520" t="str">
        <f t="shared" si="15"/>
        <v>Weekend</v>
      </c>
      <c r="M520" t="str" cm="1">
        <f t="array" ref="M520">_xlfn.IFS(I520&lt;6,"Night", I520&lt;12,"Morning", I520&lt;18,"Afternoon", TRUE,"Evening")</f>
        <v>Night</v>
      </c>
    </row>
    <row r="521" spans="3:13" x14ac:dyDescent="0.3">
      <c r="C521"/>
      <c r="L521" t="str">
        <f t="shared" si="15"/>
        <v>Weekend</v>
      </c>
      <c r="M521" t="str" cm="1">
        <f t="array" ref="M521">_xlfn.IFS(I521&lt;6,"Night", I521&lt;12,"Morning", I521&lt;18,"Afternoon", TRUE,"Evening")</f>
        <v>Night</v>
      </c>
    </row>
    <row r="522" spans="3:13" x14ac:dyDescent="0.3">
      <c r="C522"/>
      <c r="L522" t="str">
        <f t="shared" si="15"/>
        <v>Weekend</v>
      </c>
      <c r="M522" t="str" cm="1">
        <f t="array" ref="M522">_xlfn.IFS(I522&lt;6,"Night", I522&lt;12,"Morning", I522&lt;18,"Afternoon", TRUE,"Evening")</f>
        <v>Night</v>
      </c>
    </row>
    <row r="523" spans="3:13" x14ac:dyDescent="0.3">
      <c r="C523"/>
      <c r="L523" t="str">
        <f t="shared" si="15"/>
        <v>Weekend</v>
      </c>
      <c r="M523" t="str" cm="1">
        <f t="array" ref="M523">_xlfn.IFS(I523&lt;6,"Night", I523&lt;12,"Morning", I523&lt;18,"Afternoon", TRUE,"Evening")</f>
        <v>Night</v>
      </c>
    </row>
    <row r="524" spans="3:13" x14ac:dyDescent="0.3">
      <c r="C524"/>
      <c r="L524" t="str">
        <f t="shared" si="15"/>
        <v>Weekend</v>
      </c>
      <c r="M524" t="str" cm="1">
        <f t="array" ref="M524">_xlfn.IFS(I524&lt;6,"Night", I524&lt;12,"Morning", I524&lt;18,"Afternoon", TRUE,"Evening")</f>
        <v>Night</v>
      </c>
    </row>
    <row r="525" spans="3:13" x14ac:dyDescent="0.3">
      <c r="C525"/>
      <c r="L525" t="str">
        <f t="shared" si="15"/>
        <v>Weekend</v>
      </c>
      <c r="M525" t="str" cm="1">
        <f t="array" ref="M525">_xlfn.IFS(I525&lt;6,"Night", I525&lt;12,"Morning", I525&lt;18,"Afternoon", TRUE,"Evening")</f>
        <v>Night</v>
      </c>
    </row>
    <row r="526" spans="3:13" x14ac:dyDescent="0.3">
      <c r="C526"/>
      <c r="L526" t="str">
        <f t="shared" si="15"/>
        <v>Weekend</v>
      </c>
      <c r="M526" t="str" cm="1">
        <f t="array" ref="M526">_xlfn.IFS(I526&lt;6,"Night", I526&lt;12,"Morning", I526&lt;18,"Afternoon", TRUE,"Evening")</f>
        <v>Night</v>
      </c>
    </row>
    <row r="527" spans="3:13" x14ac:dyDescent="0.3">
      <c r="C527"/>
      <c r="L527" t="str">
        <f t="shared" si="15"/>
        <v>Weekend</v>
      </c>
      <c r="M527" t="str" cm="1">
        <f t="array" ref="M527">_xlfn.IFS(I527&lt;6,"Night", I527&lt;12,"Morning", I527&lt;18,"Afternoon", TRUE,"Evening")</f>
        <v>Night</v>
      </c>
    </row>
    <row r="528" spans="3:13" x14ac:dyDescent="0.3">
      <c r="C528"/>
      <c r="L528" t="str">
        <f t="shared" si="15"/>
        <v>Weekend</v>
      </c>
      <c r="M528" t="str" cm="1">
        <f t="array" ref="M528">_xlfn.IFS(I528&lt;6,"Night", I528&lt;12,"Morning", I528&lt;18,"Afternoon", TRUE,"Evening")</f>
        <v>Night</v>
      </c>
    </row>
    <row r="529" spans="3:13" x14ac:dyDescent="0.3">
      <c r="C529"/>
      <c r="L529" t="str">
        <f t="shared" si="15"/>
        <v>Weekend</v>
      </c>
      <c r="M529" t="str" cm="1">
        <f t="array" ref="M529">_xlfn.IFS(I529&lt;6,"Night", I529&lt;12,"Morning", I529&lt;18,"Afternoon", TRUE,"Evening")</f>
        <v>Night</v>
      </c>
    </row>
    <row r="530" spans="3:13" x14ac:dyDescent="0.3">
      <c r="C530"/>
      <c r="L530" t="str">
        <f t="shared" si="15"/>
        <v>Weekend</v>
      </c>
      <c r="M530" t="str" cm="1">
        <f t="array" ref="M530">_xlfn.IFS(I530&lt;6,"Night", I530&lt;12,"Morning", I530&lt;18,"Afternoon", TRUE,"Evening")</f>
        <v>Night</v>
      </c>
    </row>
    <row r="531" spans="3:13" x14ac:dyDescent="0.3">
      <c r="C531"/>
      <c r="L531" t="str">
        <f t="shared" si="15"/>
        <v>Weekend</v>
      </c>
      <c r="M531" t="str" cm="1">
        <f t="array" ref="M531">_xlfn.IFS(I531&lt;6,"Night", I531&lt;12,"Morning", I531&lt;18,"Afternoon", TRUE,"Evening")</f>
        <v>Night</v>
      </c>
    </row>
    <row r="532" spans="3:13" x14ac:dyDescent="0.3">
      <c r="C532"/>
      <c r="L532" t="str">
        <f t="shared" si="15"/>
        <v>Weekend</v>
      </c>
      <c r="M532" t="str" cm="1">
        <f t="array" ref="M532">_xlfn.IFS(I532&lt;6,"Night", I532&lt;12,"Morning", I532&lt;18,"Afternoon", TRUE,"Evening")</f>
        <v>Night</v>
      </c>
    </row>
    <row r="533" spans="3:13" x14ac:dyDescent="0.3">
      <c r="C533"/>
      <c r="L533" t="str">
        <f t="shared" si="15"/>
        <v>Weekend</v>
      </c>
      <c r="M533" t="str" cm="1">
        <f t="array" ref="M533">_xlfn.IFS(I533&lt;6,"Night", I533&lt;12,"Morning", I533&lt;18,"Afternoon", TRUE,"Evening")</f>
        <v>Night</v>
      </c>
    </row>
    <row r="534" spans="3:13" x14ac:dyDescent="0.3">
      <c r="C534"/>
      <c r="L534" t="str">
        <f t="shared" si="15"/>
        <v>Weekend</v>
      </c>
      <c r="M534" t="str" cm="1">
        <f t="array" ref="M534">_xlfn.IFS(I534&lt;6,"Night", I534&lt;12,"Morning", I534&lt;18,"Afternoon", TRUE,"Evening")</f>
        <v>Night</v>
      </c>
    </row>
    <row r="535" spans="3:13" x14ac:dyDescent="0.3">
      <c r="C535"/>
      <c r="L535" t="str">
        <f t="shared" si="15"/>
        <v>Weekend</v>
      </c>
      <c r="M535" t="str" cm="1">
        <f t="array" ref="M535">_xlfn.IFS(I535&lt;6,"Night", I535&lt;12,"Morning", I535&lt;18,"Afternoon", TRUE,"Evening")</f>
        <v>Night</v>
      </c>
    </row>
    <row r="536" spans="3:13" x14ac:dyDescent="0.3">
      <c r="C536"/>
      <c r="L536" t="str">
        <f t="shared" si="15"/>
        <v>Weekend</v>
      </c>
      <c r="M536" t="str" cm="1">
        <f t="array" ref="M536">_xlfn.IFS(I536&lt;6,"Night", I536&lt;12,"Morning", I536&lt;18,"Afternoon", TRUE,"Evening")</f>
        <v>Night</v>
      </c>
    </row>
    <row r="537" spans="3:13" x14ac:dyDescent="0.3">
      <c r="C537"/>
      <c r="L537" t="str">
        <f t="shared" si="15"/>
        <v>Weekend</v>
      </c>
      <c r="M537" t="str" cm="1">
        <f t="array" ref="M537">_xlfn.IFS(I537&lt;6,"Night", I537&lt;12,"Morning", I537&lt;18,"Afternoon", TRUE,"Evening")</f>
        <v>Night</v>
      </c>
    </row>
    <row r="538" spans="3:13" x14ac:dyDescent="0.3">
      <c r="C538"/>
      <c r="L538" t="str">
        <f t="shared" si="15"/>
        <v>Weekend</v>
      </c>
      <c r="M538" t="str" cm="1">
        <f t="array" ref="M538">_xlfn.IFS(I538&lt;6,"Night", I538&lt;12,"Morning", I538&lt;18,"Afternoon", TRUE,"Evening")</f>
        <v>Night</v>
      </c>
    </row>
    <row r="539" spans="3:13" x14ac:dyDescent="0.3">
      <c r="C539"/>
      <c r="L539" t="str">
        <f t="shared" si="15"/>
        <v>Weekend</v>
      </c>
      <c r="M539" t="str" cm="1">
        <f t="array" ref="M539">_xlfn.IFS(I539&lt;6,"Night", I539&lt;12,"Morning", I539&lt;18,"Afternoon", TRUE,"Evening")</f>
        <v>Night</v>
      </c>
    </row>
    <row r="540" spans="3:13" x14ac:dyDescent="0.3">
      <c r="C540"/>
      <c r="L540" t="str">
        <f t="shared" si="15"/>
        <v>Weekend</v>
      </c>
      <c r="M540" t="str" cm="1">
        <f t="array" ref="M540">_xlfn.IFS(I540&lt;6,"Night", I540&lt;12,"Morning", I540&lt;18,"Afternoon", TRUE,"Evening")</f>
        <v>Night</v>
      </c>
    </row>
    <row r="541" spans="3:13" x14ac:dyDescent="0.3">
      <c r="C541"/>
      <c r="L541" t="str">
        <f t="shared" si="15"/>
        <v>Weekend</v>
      </c>
      <c r="M541" t="str" cm="1">
        <f t="array" ref="M541">_xlfn.IFS(I541&lt;6,"Night", I541&lt;12,"Morning", I541&lt;18,"Afternoon", TRUE,"Evening")</f>
        <v>Night</v>
      </c>
    </row>
    <row r="542" spans="3:13" x14ac:dyDescent="0.3">
      <c r="C542"/>
      <c r="L542" t="str">
        <f t="shared" si="15"/>
        <v>Weekend</v>
      </c>
      <c r="M542" t="str" cm="1">
        <f t="array" ref="M542">_xlfn.IFS(I542&lt;6,"Night", I542&lt;12,"Morning", I542&lt;18,"Afternoon", TRUE,"Evening")</f>
        <v>Night</v>
      </c>
    </row>
    <row r="543" spans="3:13" x14ac:dyDescent="0.3">
      <c r="C543"/>
      <c r="L543" t="str">
        <f t="shared" si="15"/>
        <v>Weekend</v>
      </c>
      <c r="M543" t="str" cm="1">
        <f t="array" ref="M543">_xlfn.IFS(I543&lt;6,"Night", I543&lt;12,"Morning", I543&lt;18,"Afternoon", TRUE,"Evening")</f>
        <v>Night</v>
      </c>
    </row>
    <row r="544" spans="3:13" x14ac:dyDescent="0.3">
      <c r="C544"/>
      <c r="L544" t="str">
        <f t="shared" si="15"/>
        <v>Weekend</v>
      </c>
      <c r="M544" t="str" cm="1">
        <f t="array" ref="M544">_xlfn.IFS(I544&lt;6,"Night", I544&lt;12,"Morning", I544&lt;18,"Afternoon", TRUE,"Evening")</f>
        <v>Night</v>
      </c>
    </row>
    <row r="545" spans="3:13" x14ac:dyDescent="0.3">
      <c r="C545"/>
      <c r="L545" t="str">
        <f t="shared" si="15"/>
        <v>Weekend</v>
      </c>
      <c r="M545" t="str" cm="1">
        <f t="array" ref="M545">_xlfn.IFS(I545&lt;6,"Night", I545&lt;12,"Morning", I545&lt;18,"Afternoon", TRUE,"Evening")</f>
        <v>Night</v>
      </c>
    </row>
    <row r="546" spans="3:13" x14ac:dyDescent="0.3">
      <c r="C546"/>
      <c r="L546" t="str">
        <f t="shared" si="15"/>
        <v>Weekend</v>
      </c>
      <c r="M546" t="str" cm="1">
        <f t="array" ref="M546">_xlfn.IFS(I546&lt;6,"Night", I546&lt;12,"Morning", I546&lt;18,"Afternoon", TRUE,"Evening")</f>
        <v>Night</v>
      </c>
    </row>
    <row r="547" spans="3:13" x14ac:dyDescent="0.3">
      <c r="C547"/>
      <c r="L547" t="str">
        <f t="shared" si="15"/>
        <v>Weekend</v>
      </c>
      <c r="M547" t="str" cm="1">
        <f t="array" ref="M547">_xlfn.IFS(I547&lt;6,"Night", I547&lt;12,"Morning", I547&lt;18,"Afternoon", TRUE,"Evening")</f>
        <v>Night</v>
      </c>
    </row>
    <row r="548" spans="3:13" x14ac:dyDescent="0.3">
      <c r="C548"/>
      <c r="L548" t="str">
        <f t="shared" si="15"/>
        <v>Weekend</v>
      </c>
      <c r="M548" t="str" cm="1">
        <f t="array" ref="M548">_xlfn.IFS(I548&lt;6,"Night", I548&lt;12,"Morning", I548&lt;18,"Afternoon", TRUE,"Evening")</f>
        <v>Night</v>
      </c>
    </row>
    <row r="549" spans="3:13" x14ac:dyDescent="0.3">
      <c r="C549"/>
      <c r="L549" t="str">
        <f t="shared" si="15"/>
        <v>Weekend</v>
      </c>
      <c r="M549" t="str" cm="1">
        <f t="array" ref="M549">_xlfn.IFS(I549&lt;6,"Night", I549&lt;12,"Morning", I549&lt;18,"Afternoon", TRUE,"Evening")</f>
        <v>Night</v>
      </c>
    </row>
    <row r="550" spans="3:13" x14ac:dyDescent="0.3">
      <c r="C550"/>
      <c r="L550" t="str">
        <f t="shared" si="15"/>
        <v>Weekend</v>
      </c>
      <c r="M550" t="str" cm="1">
        <f t="array" ref="M550">_xlfn.IFS(I550&lt;6,"Night", I550&lt;12,"Morning", I550&lt;18,"Afternoon", TRUE,"Evening")</f>
        <v>Night</v>
      </c>
    </row>
    <row r="551" spans="3:13" x14ac:dyDescent="0.3">
      <c r="C551"/>
      <c r="L551" t="str">
        <f t="shared" si="15"/>
        <v>Weekend</v>
      </c>
      <c r="M551" t="str" cm="1">
        <f t="array" ref="M551">_xlfn.IFS(I551&lt;6,"Night", I551&lt;12,"Morning", I551&lt;18,"Afternoon", TRUE,"Evening")</f>
        <v>Night</v>
      </c>
    </row>
    <row r="552" spans="3:13" x14ac:dyDescent="0.3">
      <c r="C552"/>
      <c r="L552" t="str">
        <f t="shared" si="15"/>
        <v>Weekend</v>
      </c>
      <c r="M552" t="str" cm="1">
        <f t="array" ref="M552">_xlfn.IFS(I552&lt;6,"Night", I552&lt;12,"Morning", I552&lt;18,"Afternoon", TRUE,"Evening")</f>
        <v>Night</v>
      </c>
    </row>
    <row r="553" spans="3:13" x14ac:dyDescent="0.3">
      <c r="C553"/>
      <c r="L553" t="str">
        <f t="shared" si="15"/>
        <v>Weekend</v>
      </c>
      <c r="M553" t="str" cm="1">
        <f t="array" ref="M553">_xlfn.IFS(I553&lt;6,"Night", I553&lt;12,"Morning", I553&lt;18,"Afternoon", TRUE,"Evening")</f>
        <v>Night</v>
      </c>
    </row>
    <row r="554" spans="3:13" x14ac:dyDescent="0.3">
      <c r="C554"/>
      <c r="L554" t="str">
        <f t="shared" si="15"/>
        <v>Weekend</v>
      </c>
      <c r="M554" t="str" cm="1">
        <f t="array" ref="M554">_xlfn.IFS(I554&lt;6,"Night", I554&lt;12,"Morning", I554&lt;18,"Afternoon", TRUE,"Evening")</f>
        <v>Night</v>
      </c>
    </row>
    <row r="555" spans="3:13" x14ac:dyDescent="0.3">
      <c r="C555"/>
      <c r="L555" t="str">
        <f t="shared" si="15"/>
        <v>Weekend</v>
      </c>
      <c r="M555" t="str" cm="1">
        <f t="array" ref="M555">_xlfn.IFS(I555&lt;6,"Night", I555&lt;12,"Morning", I555&lt;18,"Afternoon", TRUE,"Evening")</f>
        <v>Night</v>
      </c>
    </row>
    <row r="556" spans="3:13" x14ac:dyDescent="0.3">
      <c r="C556"/>
      <c r="L556" t="str">
        <f t="shared" si="15"/>
        <v>Weekend</v>
      </c>
      <c r="M556" t="str" cm="1">
        <f t="array" ref="M556">_xlfn.IFS(I556&lt;6,"Night", I556&lt;12,"Morning", I556&lt;18,"Afternoon", TRUE,"Evening")</f>
        <v>Night</v>
      </c>
    </row>
    <row r="557" spans="3:13" x14ac:dyDescent="0.3">
      <c r="C557"/>
      <c r="L557" t="str">
        <f t="shared" si="15"/>
        <v>Weekend</v>
      </c>
      <c r="M557" t="str" cm="1">
        <f t="array" ref="M557">_xlfn.IFS(I557&lt;6,"Night", I557&lt;12,"Morning", I557&lt;18,"Afternoon", TRUE,"Evening")</f>
        <v>Night</v>
      </c>
    </row>
    <row r="558" spans="3:13" x14ac:dyDescent="0.3">
      <c r="C558"/>
      <c r="L558" t="str">
        <f t="shared" si="15"/>
        <v>Weekend</v>
      </c>
      <c r="M558" t="str" cm="1">
        <f t="array" ref="M558">_xlfn.IFS(I558&lt;6,"Night", I558&lt;12,"Morning", I558&lt;18,"Afternoon", TRUE,"Evening")</f>
        <v>Night</v>
      </c>
    </row>
    <row r="559" spans="3:13" x14ac:dyDescent="0.3">
      <c r="C559"/>
      <c r="L559" t="str">
        <f t="shared" si="15"/>
        <v>Weekend</v>
      </c>
      <c r="M559" t="str" cm="1">
        <f t="array" ref="M559">_xlfn.IFS(I559&lt;6,"Night", I559&lt;12,"Morning", I559&lt;18,"Afternoon", TRUE,"Evening")</f>
        <v>Night</v>
      </c>
    </row>
    <row r="560" spans="3:13" x14ac:dyDescent="0.3">
      <c r="C560"/>
      <c r="L560" t="str">
        <f t="shared" si="15"/>
        <v>Weekend</v>
      </c>
      <c r="M560" t="str" cm="1">
        <f t="array" ref="M560">_xlfn.IFS(I560&lt;6,"Night", I560&lt;12,"Morning", I560&lt;18,"Afternoon", TRUE,"Evening")</f>
        <v>Night</v>
      </c>
    </row>
    <row r="561" spans="3:13" x14ac:dyDescent="0.3">
      <c r="C561"/>
      <c r="L561" t="str">
        <f t="shared" si="15"/>
        <v>Weekend</v>
      </c>
      <c r="M561" t="str" cm="1">
        <f t="array" ref="M561">_xlfn.IFS(I561&lt;6,"Night", I561&lt;12,"Morning", I561&lt;18,"Afternoon", TRUE,"Evening")</f>
        <v>Night</v>
      </c>
    </row>
    <row r="562" spans="3:13" x14ac:dyDescent="0.3">
      <c r="C562"/>
      <c r="L562" t="str">
        <f t="shared" si="15"/>
        <v>Weekend</v>
      </c>
      <c r="M562" t="str" cm="1">
        <f t="array" ref="M562">_xlfn.IFS(I562&lt;6,"Night", I562&lt;12,"Morning", I562&lt;18,"Afternoon", TRUE,"Evening")</f>
        <v>Night</v>
      </c>
    </row>
    <row r="563" spans="3:13" x14ac:dyDescent="0.3">
      <c r="C563"/>
      <c r="L563" t="str">
        <f t="shared" si="15"/>
        <v>Weekend</v>
      </c>
      <c r="M563" t="str" cm="1">
        <f t="array" ref="M563">_xlfn.IFS(I563&lt;6,"Night", I563&lt;12,"Morning", I563&lt;18,"Afternoon", TRUE,"Evening")</f>
        <v>Night</v>
      </c>
    </row>
    <row r="564" spans="3:13" x14ac:dyDescent="0.3">
      <c r="C564"/>
      <c r="L564" t="str">
        <f t="shared" si="15"/>
        <v>Weekend</v>
      </c>
      <c r="M564" t="str" cm="1">
        <f t="array" ref="M564">_xlfn.IFS(I564&lt;6,"Night", I564&lt;12,"Morning", I564&lt;18,"Afternoon", TRUE,"Evening")</f>
        <v>Night</v>
      </c>
    </row>
    <row r="565" spans="3:13" x14ac:dyDescent="0.3">
      <c r="C565"/>
      <c r="L565" t="str">
        <f t="shared" si="15"/>
        <v>Weekend</v>
      </c>
      <c r="M565" t="str" cm="1">
        <f t="array" ref="M565">_xlfn.IFS(I565&lt;6,"Night", I565&lt;12,"Morning", I565&lt;18,"Afternoon", TRUE,"Evening")</f>
        <v>Night</v>
      </c>
    </row>
    <row r="566" spans="3:13" x14ac:dyDescent="0.3">
      <c r="C566"/>
      <c r="L566" t="str">
        <f t="shared" si="15"/>
        <v>Weekend</v>
      </c>
      <c r="M566" t="str" cm="1">
        <f t="array" ref="M566">_xlfn.IFS(I566&lt;6,"Night", I566&lt;12,"Morning", I566&lt;18,"Afternoon", TRUE,"Evening")</f>
        <v>Night</v>
      </c>
    </row>
    <row r="567" spans="3:13" x14ac:dyDescent="0.3">
      <c r="C567"/>
      <c r="L567" t="str">
        <f t="shared" si="15"/>
        <v>Weekend</v>
      </c>
      <c r="M567" t="str" cm="1">
        <f t="array" ref="M567">_xlfn.IFS(I567&lt;6,"Night", I567&lt;12,"Morning", I567&lt;18,"Afternoon", TRUE,"Evening")</f>
        <v>Night</v>
      </c>
    </row>
    <row r="568" spans="3:13" x14ac:dyDescent="0.3">
      <c r="C568"/>
      <c r="L568" t="str">
        <f t="shared" si="15"/>
        <v>Weekend</v>
      </c>
      <c r="M568" t="str" cm="1">
        <f t="array" ref="M568">_xlfn.IFS(I568&lt;6,"Night", I568&lt;12,"Morning", I568&lt;18,"Afternoon", TRUE,"Evening")</f>
        <v>Night</v>
      </c>
    </row>
    <row r="569" spans="3:13" x14ac:dyDescent="0.3">
      <c r="C569"/>
      <c r="L569" t="str">
        <f t="shared" si="15"/>
        <v>Weekend</v>
      </c>
      <c r="M569" t="str" cm="1">
        <f t="array" ref="M569">_xlfn.IFS(I569&lt;6,"Night", I569&lt;12,"Morning", I569&lt;18,"Afternoon", TRUE,"Evening")</f>
        <v>Night</v>
      </c>
    </row>
    <row r="570" spans="3:13" x14ac:dyDescent="0.3">
      <c r="C570"/>
      <c r="L570" t="str">
        <f t="shared" si="15"/>
        <v>Weekend</v>
      </c>
      <c r="M570" t="str" cm="1">
        <f t="array" ref="M570">_xlfn.IFS(I570&lt;6,"Night", I570&lt;12,"Morning", I570&lt;18,"Afternoon", TRUE,"Evening")</f>
        <v>Night</v>
      </c>
    </row>
    <row r="571" spans="3:13" x14ac:dyDescent="0.3">
      <c r="C571"/>
      <c r="L571" t="str">
        <f t="shared" si="15"/>
        <v>Weekend</v>
      </c>
      <c r="M571" t="str" cm="1">
        <f t="array" ref="M571">_xlfn.IFS(I571&lt;6,"Night", I571&lt;12,"Morning", I571&lt;18,"Afternoon", TRUE,"Evening")</f>
        <v>Night</v>
      </c>
    </row>
    <row r="572" spans="3:13" x14ac:dyDescent="0.3">
      <c r="C572"/>
      <c r="L572" t="str">
        <f t="shared" si="15"/>
        <v>Weekend</v>
      </c>
      <c r="M572" t="str" cm="1">
        <f t="array" ref="M572">_xlfn.IFS(I572&lt;6,"Night", I572&lt;12,"Morning", I572&lt;18,"Afternoon", TRUE,"Evening")</f>
        <v>Night</v>
      </c>
    </row>
    <row r="573" spans="3:13" x14ac:dyDescent="0.3">
      <c r="C573"/>
      <c r="L573" t="str">
        <f t="shared" si="15"/>
        <v>Weekend</v>
      </c>
      <c r="M573" t="str" cm="1">
        <f t="array" ref="M573">_xlfn.IFS(I573&lt;6,"Night", I573&lt;12,"Morning", I573&lt;18,"Afternoon", TRUE,"Evening")</f>
        <v>Night</v>
      </c>
    </row>
    <row r="574" spans="3:13" x14ac:dyDescent="0.3">
      <c r="C574"/>
      <c r="L574" t="str">
        <f t="shared" si="15"/>
        <v>Weekend</v>
      </c>
      <c r="M574" t="str" cm="1">
        <f t="array" ref="M574">_xlfn.IFS(I574&lt;6,"Night", I574&lt;12,"Morning", I574&lt;18,"Afternoon", TRUE,"Evening")</f>
        <v>Night</v>
      </c>
    </row>
    <row r="575" spans="3:13" x14ac:dyDescent="0.3">
      <c r="C575"/>
      <c r="L575" t="str">
        <f t="shared" si="15"/>
        <v>Weekend</v>
      </c>
      <c r="M575" t="str" cm="1">
        <f t="array" ref="M575">_xlfn.IFS(I575&lt;6,"Night", I575&lt;12,"Morning", I575&lt;18,"Afternoon", TRUE,"Evening")</f>
        <v>Night</v>
      </c>
    </row>
    <row r="576" spans="3:13" x14ac:dyDescent="0.3">
      <c r="C576"/>
      <c r="L576" t="str">
        <f t="shared" si="15"/>
        <v>Weekend</v>
      </c>
      <c r="M576" t="str" cm="1">
        <f t="array" ref="M576">_xlfn.IFS(I576&lt;6,"Night", I576&lt;12,"Morning", I576&lt;18,"Afternoon", TRUE,"Evening")</f>
        <v>Night</v>
      </c>
    </row>
    <row r="577" spans="3:13" x14ac:dyDescent="0.3">
      <c r="C577"/>
      <c r="L577" t="str">
        <f t="shared" si="15"/>
        <v>Weekend</v>
      </c>
      <c r="M577" t="str" cm="1">
        <f t="array" ref="M577">_xlfn.IFS(I577&lt;6,"Night", I577&lt;12,"Morning", I577&lt;18,"Afternoon", TRUE,"Evening")</f>
        <v>Night</v>
      </c>
    </row>
    <row r="578" spans="3:13" x14ac:dyDescent="0.3">
      <c r="C578"/>
      <c r="L578" t="str">
        <f t="shared" ref="L578:L611" si="16">IF(OR(K578=0,K578=6),"Weekend","Weekday")</f>
        <v>Weekend</v>
      </c>
      <c r="M578" t="str" cm="1">
        <f t="array" ref="M578">_xlfn.IFS(I578&lt;6,"Night", I578&lt;12,"Morning", I578&lt;18,"Afternoon", TRUE,"Evening")</f>
        <v>Night</v>
      </c>
    </row>
    <row r="579" spans="3:13" x14ac:dyDescent="0.3">
      <c r="C579"/>
      <c r="L579" t="str">
        <f t="shared" si="16"/>
        <v>Weekend</v>
      </c>
      <c r="M579" t="str" cm="1">
        <f t="array" ref="M579">_xlfn.IFS(I579&lt;6,"Night", I579&lt;12,"Morning", I579&lt;18,"Afternoon", TRUE,"Evening")</f>
        <v>Night</v>
      </c>
    </row>
    <row r="580" spans="3:13" x14ac:dyDescent="0.3">
      <c r="C580"/>
      <c r="L580" t="str">
        <f t="shared" si="16"/>
        <v>Weekend</v>
      </c>
      <c r="M580" t="str" cm="1">
        <f t="array" ref="M580">_xlfn.IFS(I580&lt;6,"Night", I580&lt;12,"Morning", I580&lt;18,"Afternoon", TRUE,"Evening")</f>
        <v>Night</v>
      </c>
    </row>
    <row r="581" spans="3:13" x14ac:dyDescent="0.3">
      <c r="C581"/>
      <c r="L581" t="str">
        <f t="shared" si="16"/>
        <v>Weekend</v>
      </c>
      <c r="M581" t="str" cm="1">
        <f t="array" ref="M581">_xlfn.IFS(I581&lt;6,"Night", I581&lt;12,"Morning", I581&lt;18,"Afternoon", TRUE,"Evening")</f>
        <v>Night</v>
      </c>
    </row>
    <row r="582" spans="3:13" x14ac:dyDescent="0.3">
      <c r="C582"/>
      <c r="L582" t="str">
        <f t="shared" si="16"/>
        <v>Weekend</v>
      </c>
      <c r="M582" t="str" cm="1">
        <f t="array" ref="M582">_xlfn.IFS(I582&lt;6,"Night", I582&lt;12,"Morning", I582&lt;18,"Afternoon", TRUE,"Evening")</f>
        <v>Night</v>
      </c>
    </row>
    <row r="583" spans="3:13" x14ac:dyDescent="0.3">
      <c r="C583"/>
      <c r="L583" t="str">
        <f t="shared" si="16"/>
        <v>Weekend</v>
      </c>
      <c r="M583" t="str" cm="1">
        <f t="array" ref="M583">_xlfn.IFS(I583&lt;6,"Night", I583&lt;12,"Morning", I583&lt;18,"Afternoon", TRUE,"Evening")</f>
        <v>Night</v>
      </c>
    </row>
    <row r="584" spans="3:13" x14ac:dyDescent="0.3">
      <c r="C584"/>
      <c r="L584" t="str">
        <f t="shared" si="16"/>
        <v>Weekend</v>
      </c>
      <c r="M584" t="str" cm="1">
        <f t="array" ref="M584">_xlfn.IFS(I584&lt;6,"Night", I584&lt;12,"Morning", I584&lt;18,"Afternoon", TRUE,"Evening")</f>
        <v>Night</v>
      </c>
    </row>
    <row r="585" spans="3:13" x14ac:dyDescent="0.3">
      <c r="C585"/>
      <c r="L585" t="str">
        <f t="shared" si="16"/>
        <v>Weekend</v>
      </c>
      <c r="M585" t="str" cm="1">
        <f t="array" ref="M585">_xlfn.IFS(I585&lt;6,"Night", I585&lt;12,"Morning", I585&lt;18,"Afternoon", TRUE,"Evening")</f>
        <v>Night</v>
      </c>
    </row>
    <row r="586" spans="3:13" x14ac:dyDescent="0.3">
      <c r="C586"/>
      <c r="L586" t="str">
        <f t="shared" si="16"/>
        <v>Weekend</v>
      </c>
      <c r="M586" t="str" cm="1">
        <f t="array" ref="M586">_xlfn.IFS(I586&lt;6,"Night", I586&lt;12,"Morning", I586&lt;18,"Afternoon", TRUE,"Evening")</f>
        <v>Night</v>
      </c>
    </row>
    <row r="587" spans="3:13" x14ac:dyDescent="0.3">
      <c r="C587"/>
      <c r="L587" t="str">
        <f t="shared" si="16"/>
        <v>Weekend</v>
      </c>
      <c r="M587" t="str" cm="1">
        <f t="array" ref="M587">_xlfn.IFS(I587&lt;6,"Night", I587&lt;12,"Morning", I587&lt;18,"Afternoon", TRUE,"Evening")</f>
        <v>Night</v>
      </c>
    </row>
    <row r="588" spans="3:13" x14ac:dyDescent="0.3">
      <c r="C588"/>
      <c r="L588" t="str">
        <f t="shared" si="16"/>
        <v>Weekend</v>
      </c>
      <c r="M588" t="str" cm="1">
        <f t="array" ref="M588">_xlfn.IFS(I588&lt;6,"Night", I588&lt;12,"Morning", I588&lt;18,"Afternoon", TRUE,"Evening")</f>
        <v>Night</v>
      </c>
    </row>
    <row r="589" spans="3:13" x14ac:dyDescent="0.3">
      <c r="C589"/>
      <c r="L589" t="str">
        <f t="shared" si="16"/>
        <v>Weekend</v>
      </c>
      <c r="M589" t="str" cm="1">
        <f t="array" ref="M589">_xlfn.IFS(I589&lt;6,"Night", I589&lt;12,"Morning", I589&lt;18,"Afternoon", TRUE,"Evening")</f>
        <v>Night</v>
      </c>
    </row>
    <row r="590" spans="3:13" x14ac:dyDescent="0.3">
      <c r="C590"/>
      <c r="L590" t="str">
        <f t="shared" si="16"/>
        <v>Weekend</v>
      </c>
      <c r="M590" t="str" cm="1">
        <f t="array" ref="M590">_xlfn.IFS(I590&lt;6,"Night", I590&lt;12,"Morning", I590&lt;18,"Afternoon", TRUE,"Evening")</f>
        <v>Night</v>
      </c>
    </row>
    <row r="591" spans="3:13" x14ac:dyDescent="0.3">
      <c r="C591"/>
      <c r="L591" t="str">
        <f t="shared" si="16"/>
        <v>Weekend</v>
      </c>
      <c r="M591" t="str" cm="1">
        <f t="array" ref="M591">_xlfn.IFS(I591&lt;6,"Night", I591&lt;12,"Morning", I591&lt;18,"Afternoon", TRUE,"Evening")</f>
        <v>Night</v>
      </c>
    </row>
    <row r="592" spans="3:13" x14ac:dyDescent="0.3">
      <c r="C592"/>
      <c r="L592" t="str">
        <f t="shared" si="16"/>
        <v>Weekend</v>
      </c>
      <c r="M592" t="str" cm="1">
        <f t="array" ref="M592">_xlfn.IFS(I592&lt;6,"Night", I592&lt;12,"Morning", I592&lt;18,"Afternoon", TRUE,"Evening")</f>
        <v>Night</v>
      </c>
    </row>
    <row r="593" spans="3:13" x14ac:dyDescent="0.3">
      <c r="C593"/>
      <c r="L593" t="str">
        <f t="shared" si="16"/>
        <v>Weekend</v>
      </c>
      <c r="M593" t="str" cm="1">
        <f t="array" ref="M593">_xlfn.IFS(I593&lt;6,"Night", I593&lt;12,"Morning", I593&lt;18,"Afternoon", TRUE,"Evening")</f>
        <v>Night</v>
      </c>
    </row>
    <row r="594" spans="3:13" x14ac:dyDescent="0.3">
      <c r="C594"/>
      <c r="L594" t="str">
        <f t="shared" si="16"/>
        <v>Weekend</v>
      </c>
      <c r="M594" t="str" cm="1">
        <f t="array" ref="M594">_xlfn.IFS(I594&lt;6,"Night", I594&lt;12,"Morning", I594&lt;18,"Afternoon", TRUE,"Evening")</f>
        <v>Night</v>
      </c>
    </row>
    <row r="595" spans="3:13" x14ac:dyDescent="0.3">
      <c r="C595"/>
      <c r="L595" t="str">
        <f t="shared" si="16"/>
        <v>Weekend</v>
      </c>
      <c r="M595" t="str" cm="1">
        <f t="array" ref="M595">_xlfn.IFS(I595&lt;6,"Night", I595&lt;12,"Morning", I595&lt;18,"Afternoon", TRUE,"Evening")</f>
        <v>Night</v>
      </c>
    </row>
    <row r="596" spans="3:13" x14ac:dyDescent="0.3">
      <c r="C596"/>
      <c r="L596" t="str">
        <f t="shared" si="16"/>
        <v>Weekend</v>
      </c>
      <c r="M596" t="str" cm="1">
        <f t="array" ref="M596">_xlfn.IFS(I596&lt;6,"Night", I596&lt;12,"Morning", I596&lt;18,"Afternoon", TRUE,"Evening")</f>
        <v>Night</v>
      </c>
    </row>
    <row r="597" spans="3:13" x14ac:dyDescent="0.3">
      <c r="C597"/>
      <c r="L597" t="str">
        <f t="shared" si="16"/>
        <v>Weekend</v>
      </c>
      <c r="M597" t="str" cm="1">
        <f t="array" ref="M597">_xlfn.IFS(I597&lt;6,"Night", I597&lt;12,"Morning", I597&lt;18,"Afternoon", TRUE,"Evening")</f>
        <v>Night</v>
      </c>
    </row>
    <row r="598" spans="3:13" x14ac:dyDescent="0.3">
      <c r="C598"/>
      <c r="L598" t="str">
        <f t="shared" si="16"/>
        <v>Weekend</v>
      </c>
      <c r="M598" t="str" cm="1">
        <f t="array" ref="M598">_xlfn.IFS(I598&lt;6,"Night", I598&lt;12,"Morning", I598&lt;18,"Afternoon", TRUE,"Evening")</f>
        <v>Night</v>
      </c>
    </row>
    <row r="599" spans="3:13" x14ac:dyDescent="0.3">
      <c r="C599"/>
      <c r="L599" t="str">
        <f t="shared" si="16"/>
        <v>Weekend</v>
      </c>
      <c r="M599" t="str" cm="1">
        <f t="array" ref="M599">_xlfn.IFS(I599&lt;6,"Night", I599&lt;12,"Morning", I599&lt;18,"Afternoon", TRUE,"Evening")</f>
        <v>Night</v>
      </c>
    </row>
    <row r="600" spans="3:13" x14ac:dyDescent="0.3">
      <c r="C600"/>
      <c r="L600" t="str">
        <f t="shared" si="16"/>
        <v>Weekend</v>
      </c>
      <c r="M600" t="str" cm="1">
        <f t="array" ref="M600">_xlfn.IFS(I600&lt;6,"Night", I600&lt;12,"Morning", I600&lt;18,"Afternoon", TRUE,"Evening")</f>
        <v>Night</v>
      </c>
    </row>
    <row r="601" spans="3:13" x14ac:dyDescent="0.3">
      <c r="C601"/>
      <c r="L601" t="str">
        <f t="shared" si="16"/>
        <v>Weekend</v>
      </c>
      <c r="M601" t="str" cm="1">
        <f t="array" ref="M601">_xlfn.IFS(I601&lt;6,"Night", I601&lt;12,"Morning", I601&lt;18,"Afternoon", TRUE,"Evening")</f>
        <v>Night</v>
      </c>
    </row>
    <row r="602" spans="3:13" x14ac:dyDescent="0.3">
      <c r="C602"/>
      <c r="L602" t="str">
        <f t="shared" si="16"/>
        <v>Weekend</v>
      </c>
      <c r="M602" t="str" cm="1">
        <f t="array" ref="M602">_xlfn.IFS(I602&lt;6,"Night", I602&lt;12,"Morning", I602&lt;18,"Afternoon", TRUE,"Evening")</f>
        <v>Night</v>
      </c>
    </row>
    <row r="603" spans="3:13" x14ac:dyDescent="0.3">
      <c r="C603"/>
      <c r="L603" t="str">
        <f t="shared" si="16"/>
        <v>Weekend</v>
      </c>
      <c r="M603" t="str" cm="1">
        <f t="array" ref="M603">_xlfn.IFS(I603&lt;6,"Night", I603&lt;12,"Morning", I603&lt;18,"Afternoon", TRUE,"Evening")</f>
        <v>Night</v>
      </c>
    </row>
    <row r="604" spans="3:13" x14ac:dyDescent="0.3">
      <c r="C604"/>
      <c r="L604" t="str">
        <f t="shared" si="16"/>
        <v>Weekend</v>
      </c>
      <c r="M604" t="str" cm="1">
        <f t="array" ref="M604">_xlfn.IFS(I604&lt;6,"Night", I604&lt;12,"Morning", I604&lt;18,"Afternoon", TRUE,"Evening")</f>
        <v>Night</v>
      </c>
    </row>
    <row r="605" spans="3:13" x14ac:dyDescent="0.3">
      <c r="C605"/>
      <c r="L605" t="str">
        <f t="shared" si="16"/>
        <v>Weekend</v>
      </c>
      <c r="M605" t="str" cm="1">
        <f t="array" ref="M605">_xlfn.IFS(I605&lt;6,"Night", I605&lt;12,"Morning", I605&lt;18,"Afternoon", TRUE,"Evening")</f>
        <v>Night</v>
      </c>
    </row>
    <row r="606" spans="3:13" x14ac:dyDescent="0.3">
      <c r="C606"/>
      <c r="L606" t="str">
        <f t="shared" si="16"/>
        <v>Weekend</v>
      </c>
      <c r="M606" t="str" cm="1">
        <f t="array" ref="M606">_xlfn.IFS(I606&lt;6,"Night", I606&lt;12,"Morning", I606&lt;18,"Afternoon", TRUE,"Evening")</f>
        <v>Night</v>
      </c>
    </row>
    <row r="607" spans="3:13" x14ac:dyDescent="0.3">
      <c r="C607"/>
      <c r="L607" t="str">
        <f t="shared" si="16"/>
        <v>Weekend</v>
      </c>
      <c r="M607" t="str" cm="1">
        <f t="array" ref="M607">_xlfn.IFS(I607&lt;6,"Night", I607&lt;12,"Morning", I607&lt;18,"Afternoon", TRUE,"Evening")</f>
        <v>Night</v>
      </c>
    </row>
    <row r="608" spans="3:13" x14ac:dyDescent="0.3">
      <c r="C608"/>
      <c r="L608" t="str">
        <f t="shared" si="16"/>
        <v>Weekend</v>
      </c>
      <c r="M608" t="str" cm="1">
        <f t="array" ref="M608">_xlfn.IFS(I608&lt;6,"Night", I608&lt;12,"Morning", I608&lt;18,"Afternoon", TRUE,"Evening")</f>
        <v>Night</v>
      </c>
    </row>
    <row r="609" spans="3:13" x14ac:dyDescent="0.3">
      <c r="C609"/>
      <c r="L609" t="str">
        <f t="shared" si="16"/>
        <v>Weekend</v>
      </c>
      <c r="M609" t="str" cm="1">
        <f t="array" ref="M609">_xlfn.IFS(I609&lt;6,"Night", I609&lt;12,"Morning", I609&lt;18,"Afternoon", TRUE,"Evening")</f>
        <v>Night</v>
      </c>
    </row>
    <row r="610" spans="3:13" x14ac:dyDescent="0.3">
      <c r="C610"/>
      <c r="L610" t="str">
        <f t="shared" si="16"/>
        <v>Weekend</v>
      </c>
      <c r="M610" t="str" cm="1">
        <f t="array" ref="M610">_xlfn.IFS(I610&lt;6,"Night", I610&lt;12,"Morning", I610&lt;18,"Afternoon", TRUE,"Evening")</f>
        <v>Night</v>
      </c>
    </row>
    <row r="611" spans="3:13" x14ac:dyDescent="0.3">
      <c r="C611"/>
      <c r="L611" t="str">
        <f t="shared" si="16"/>
        <v>Weekend</v>
      </c>
      <c r="M611" t="str" cm="1">
        <f t="array" ref="M611">_xlfn.IFS(I611&lt;6,"Night", I611&lt;12,"Morning", I611&lt;18,"Afternoon", TRUE,"Evening")</f>
        <v>Night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workbookViewId="0">
      <selection activeCell="A3" sqref="A3"/>
    </sheetView>
  </sheetViews>
  <sheetFormatPr defaultRowHeight="14.4" x14ac:dyDescent="0.3"/>
  <cols>
    <col min="1" max="1" width="10.77734375" customWidth="1"/>
    <col min="2" max="2" width="11.21875" style="1" bestFit="1" customWidth="1"/>
    <col min="3" max="5" width="10.77734375" style="1" customWidth="1"/>
    <col min="6" max="12" width="10.77734375" customWidth="1"/>
    <col min="13" max="13" width="14.21875" bestFit="1" customWidth="1"/>
    <col min="14" max="14" width="12.77734375" customWidth="1"/>
    <col min="15" max="15" width="15.21875" customWidth="1"/>
    <col min="16" max="16" width="10.77734375" customWidth="1"/>
    <col min="17" max="17" width="9.109375" customWidth="1"/>
    <col min="18" max="18" width="12.6640625" bestFit="1" customWidth="1"/>
    <col min="20" max="20" width="12.88671875" customWidth="1"/>
  </cols>
  <sheetData>
    <row r="1" spans="1:24" x14ac:dyDescent="0.3">
      <c r="A1" t="s">
        <v>8</v>
      </c>
      <c r="B1" s="1" t="s">
        <v>9</v>
      </c>
      <c r="C1" t="s">
        <v>11</v>
      </c>
      <c r="D1" t="s">
        <v>12</v>
      </c>
      <c r="E1" t="s">
        <v>18</v>
      </c>
      <c r="F1" t="s">
        <v>10</v>
      </c>
      <c r="G1" t="s">
        <v>19</v>
      </c>
      <c r="H1" t="s">
        <v>20</v>
      </c>
      <c r="I1" t="s">
        <v>13</v>
      </c>
      <c r="J1" t="s">
        <v>14</v>
      </c>
      <c r="K1" t="s">
        <v>15</v>
      </c>
      <c r="L1" t="s">
        <v>21</v>
      </c>
      <c r="M1" t="s">
        <v>22</v>
      </c>
      <c r="N1" t="s">
        <v>16</v>
      </c>
      <c r="O1" t="s">
        <v>28</v>
      </c>
      <c r="P1" t="s">
        <v>17</v>
      </c>
      <c r="Q1" t="s">
        <v>23</v>
      </c>
      <c r="R1" t="s">
        <v>26</v>
      </c>
      <c r="S1" t="s">
        <v>24</v>
      </c>
      <c r="T1" t="s">
        <v>25</v>
      </c>
      <c r="U1" t="s">
        <v>5</v>
      </c>
      <c r="V1" t="s">
        <v>6</v>
      </c>
      <c r="W1" t="s">
        <v>7</v>
      </c>
      <c r="X1" t="s">
        <v>27</v>
      </c>
    </row>
    <row r="2" spans="1:24" x14ac:dyDescent="0.3">
      <c r="A2">
        <v>1</v>
      </c>
      <c r="B2" s="1">
        <v>40544</v>
      </c>
      <c r="C2">
        <f>YEAR(dataset_17[[#This Row],[Date Day]])</f>
        <v>2011</v>
      </c>
      <c r="D2" s="1" t="str">
        <f>TEXT(dataset_17[[#This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t="str">
        <f>IF(dataset_17[[#This Row],[Weathersit]]=1,"Clear",IF(dataset_17[[#This Row],[Weathersit]]=2,"Cloudy","Rainy"))</f>
        <v>Clear</v>
      </c>
      <c r="P2">
        <v>0.24</v>
      </c>
      <c r="Q2">
        <f>VLOOKUP(dataset_17[[#This Row],[Instant]],dataset_2!B1:H611,2,FALSE)</f>
        <v>0.28789999999999999</v>
      </c>
      <c r="R2">
        <f>dataset_17[[#This Row],[Temp]]-dataset_17[[#This Row],[Atemp]]</f>
        <v>-4.7899999999999998E-2</v>
      </c>
      <c r="S2">
        <f>VLOOKUP(dataset_17[[#This Row],[Instant]],dataset_2!B1:H611,3,FALSE)</f>
        <v>0.81</v>
      </c>
      <c r="T2">
        <f>VLOOKUP(dataset_17[[#This Row],[Instant]],dataset_2!B1:H611,4,FALSE)</f>
        <v>0</v>
      </c>
      <c r="U2">
        <f>VLOOKUP(dataset_17[[#This Row],[Instant]],dataset_2!B1:H611,5,FALSE)</f>
        <v>3</v>
      </c>
      <c r="V2">
        <f>VLOOKUP(dataset_17[[#This Row],[Instant]],dataset_2!B1:H611,6,FALSE)</f>
        <v>13</v>
      </c>
      <c r="W2">
        <f>VLOOKUP(dataset_17[[#This Row],[Instant]],dataset_2!B1:H611,7,FALSE)</f>
        <v>16</v>
      </c>
      <c r="X2">
        <f>IF(dataset_17[[#This Row],[cnt]]&gt;0,LN(dataset_17[[#This Row],[cnt]]),0)</f>
        <v>2.7725887222397811</v>
      </c>
    </row>
    <row r="3" spans="1:24" x14ac:dyDescent="0.3">
      <c r="A3">
        <v>2</v>
      </c>
      <c r="B3" s="1">
        <v>40544</v>
      </c>
      <c r="C3">
        <f>YEAR(dataset_17[[#This Row],[Date Day]])</f>
        <v>2011</v>
      </c>
      <c r="D3" s="1" t="str">
        <f>TEXT(dataset_17[[#This Row],[Date Day]],"MMM")</f>
        <v>Jan</v>
      </c>
      <c r="E3" t="str">
        <f t="shared" ref="E3:E66" si="1">"Q" &amp; INT((MONTH(B3)-1)/3)+1</f>
        <v>Q1</v>
      </c>
      <c r="F3">
        <v>1</v>
      </c>
      <c r="G3" s="2">
        <v>0</v>
      </c>
      <c r="H3" s="2">
        <v>1</v>
      </c>
      <c r="I3">
        <v>1</v>
      </c>
      <c r="J3" t="b">
        <v>0</v>
      </c>
      <c r="K3">
        <v>6</v>
      </c>
      <c r="L3" t="str">
        <f t="shared" si="0"/>
        <v>Weekend</v>
      </c>
      <c r="M3" t="str" cm="1">
        <f t="array" ref="M3">_xlfn.IFS(I3&lt;6,"Night", I3&lt;12,"Morning", I3&lt;18,"Afternoon", TRUE,"Evening")</f>
        <v>Night</v>
      </c>
      <c r="N3">
        <v>1</v>
      </c>
      <c r="O3" t="str">
        <f>IF(dataset_17[[#This Row],[Weathersit]]=1,"Clear",IF(dataset_17[[#This Row],[Weathersit]]=2,"Cloudy","Rainy"))</f>
        <v>Clear</v>
      </c>
      <c r="P3">
        <v>0.22</v>
      </c>
      <c r="Q3">
        <f>VLOOKUP(dataset_17[[#This Row],[Instant]],dataset_2!B2:H612,2,FALSE)</f>
        <v>0.2727</v>
      </c>
      <c r="R3">
        <f>dataset_17[[#This Row],[Temp]]-dataset_17[[#This Row],[Atemp]]</f>
        <v>-5.2699999999999997E-2</v>
      </c>
      <c r="S3">
        <f>VLOOKUP(dataset_17[[#This Row],[Instant]],dataset_2!B2:H612,3,FALSE)</f>
        <v>0.8</v>
      </c>
      <c r="T3">
        <f>VLOOKUP(dataset_17[[#This Row],[Instant]],dataset_2!B2:H612,4,FALSE)</f>
        <v>0</v>
      </c>
      <c r="U3">
        <f>VLOOKUP(dataset_17[[#This Row],[Instant]],dataset_2!B2:H612,5,FALSE)</f>
        <v>8</v>
      </c>
      <c r="V3">
        <f>VLOOKUP(dataset_17[[#This Row],[Instant]],dataset_2!B2:H612,6,FALSE)</f>
        <v>32</v>
      </c>
      <c r="W3">
        <f>VLOOKUP(dataset_17[[#This Row],[Instant]],dataset_2!B2:H612,7,FALSE)</f>
        <v>40</v>
      </c>
      <c r="X3">
        <f>IF(dataset_17[[#This Row],[cnt]]&gt;0,LN(dataset_17[[#This Row],[cnt]]),0)</f>
        <v>3.6888794541139363</v>
      </c>
    </row>
    <row r="4" spans="1:24" x14ac:dyDescent="0.3">
      <c r="A4">
        <v>3</v>
      </c>
      <c r="B4" s="1">
        <v>40544</v>
      </c>
      <c r="C4">
        <f>YEAR(dataset_17[[#This Row],[Date Day]])</f>
        <v>2011</v>
      </c>
      <c r="D4" s="1" t="str">
        <f>TEXT(dataset_17[[#This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t="str">
        <f>IF(dataset_17[[#This Row],[Weathersit]]=1,"Clear",IF(dataset_17[[#This Row],[Weathersit]]=2,"Cloudy","Rainy"))</f>
        <v>Clear</v>
      </c>
      <c r="P4">
        <v>0.22</v>
      </c>
      <c r="Q4">
        <f>VLOOKUP(dataset_17[[#This Row],[Instant]],dataset_2!B3:H613,2,FALSE)</f>
        <v>0.2727</v>
      </c>
      <c r="R4">
        <f>dataset_17[[#This Row],[Temp]]-dataset_17[[#This Row],[Atemp]]</f>
        <v>-5.2699999999999997E-2</v>
      </c>
      <c r="S4">
        <f>VLOOKUP(dataset_17[[#This Row],[Instant]],dataset_2!B3:H613,3,FALSE)</f>
        <v>0.8</v>
      </c>
      <c r="T4">
        <f>VLOOKUP(dataset_17[[#This Row],[Instant]],dataset_2!B3:H613,4,FALSE)</f>
        <v>0</v>
      </c>
      <c r="U4">
        <f>VLOOKUP(dataset_17[[#This Row],[Instant]],dataset_2!B3:H613,5,FALSE)</f>
        <v>5</v>
      </c>
      <c r="V4">
        <f>VLOOKUP(dataset_17[[#This Row],[Instant]],dataset_2!B3:H613,6,FALSE)</f>
        <v>27</v>
      </c>
      <c r="W4">
        <f>VLOOKUP(dataset_17[[#This Row],[Instant]],dataset_2!B3:H613,7,FALSE)</f>
        <v>32</v>
      </c>
      <c r="X4">
        <f>IF(dataset_17[[#This Row],[cnt]]&gt;0,LN(dataset_17[[#This Row],[cnt]]),0)</f>
        <v>3.4657359027997265</v>
      </c>
    </row>
    <row r="5" spans="1:24" x14ac:dyDescent="0.3">
      <c r="A5">
        <v>4</v>
      </c>
      <c r="B5" s="1">
        <v>40544</v>
      </c>
      <c r="C5">
        <f>YEAR(dataset_17[[#This Row],[Date Day]])</f>
        <v>2011</v>
      </c>
      <c r="D5" s="1" t="str">
        <f>TEXT(dataset_17[[#This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t="str">
        <f>IF(dataset_17[[#This Row],[Weathersit]]=1,"Clear",IF(dataset_17[[#This Row],[Weathersit]]=2,"Cloudy","Rainy"))</f>
        <v>Clear</v>
      </c>
      <c r="P5">
        <v>0.24</v>
      </c>
      <c r="Q5">
        <f>VLOOKUP(dataset_17[[#This Row],[Instant]],dataset_2!B4:H614,2,FALSE)</f>
        <v>0.28789999999999999</v>
      </c>
      <c r="R5">
        <f>dataset_17[[#This Row],[Temp]]-dataset_17[[#This Row],[Atemp]]</f>
        <v>-4.7899999999999998E-2</v>
      </c>
      <c r="S5">
        <f>VLOOKUP(dataset_17[[#This Row],[Instant]],dataset_2!B4:H614,3,FALSE)</f>
        <v>0.75</v>
      </c>
      <c r="T5">
        <f>VLOOKUP(dataset_17[[#This Row],[Instant]],dataset_2!B4:H614,4,FALSE)</f>
        <v>0</v>
      </c>
      <c r="U5">
        <f>VLOOKUP(dataset_17[[#This Row],[Instant]],dataset_2!B4:H614,5,FALSE)</f>
        <v>3</v>
      </c>
      <c r="V5">
        <f>VLOOKUP(dataset_17[[#This Row],[Instant]],dataset_2!B4:H614,6,FALSE)</f>
        <v>10</v>
      </c>
      <c r="W5">
        <f>VLOOKUP(dataset_17[[#This Row],[Instant]],dataset_2!B4:H614,7,FALSE)</f>
        <v>13</v>
      </c>
      <c r="X5">
        <f>IF(dataset_17[[#This Row],[cnt]]&gt;0,LN(dataset_17[[#This Row],[cnt]]),0)</f>
        <v>2.5649493574615367</v>
      </c>
    </row>
    <row r="6" spans="1:24" x14ac:dyDescent="0.3">
      <c r="A6">
        <v>5</v>
      </c>
      <c r="B6" s="1">
        <v>40544</v>
      </c>
      <c r="C6">
        <f>YEAR(dataset_17[[#This Row],[Date Day]])</f>
        <v>2011</v>
      </c>
      <c r="D6" s="1" t="str">
        <f>TEXT(dataset_17[[#This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t="str">
        <f>IF(dataset_17[[#This Row],[Weathersit]]=1,"Clear",IF(dataset_17[[#This Row],[Weathersit]]=2,"Cloudy","Rainy"))</f>
        <v>Clear</v>
      </c>
      <c r="P6">
        <v>0.24</v>
      </c>
      <c r="Q6">
        <f>VLOOKUP(dataset_17[[#This Row],[Instant]],dataset_2!B5:H615,2,FALSE)</f>
        <v>0.28789999999999999</v>
      </c>
      <c r="R6">
        <f>dataset_17[[#This Row],[Temp]]-dataset_17[[#This Row],[Atemp]]</f>
        <v>-4.7899999999999998E-2</v>
      </c>
      <c r="S6">
        <f>VLOOKUP(dataset_17[[#This Row],[Instant]],dataset_2!B5:H615,3,FALSE)</f>
        <v>0.75</v>
      </c>
      <c r="T6">
        <f>VLOOKUP(dataset_17[[#This Row],[Instant]],dataset_2!B5:H615,4,FALSE)</f>
        <v>0</v>
      </c>
      <c r="U6">
        <f>VLOOKUP(dataset_17[[#This Row],[Instant]],dataset_2!B5:H615,5,FALSE)</f>
        <v>0</v>
      </c>
      <c r="V6">
        <f>VLOOKUP(dataset_17[[#This Row],[Instant]],dataset_2!B5:H615,6,FALSE)</f>
        <v>1</v>
      </c>
      <c r="W6">
        <f>VLOOKUP(dataset_17[[#This Row],[Instant]],dataset_2!B5:H615,7,FALSE)</f>
        <v>1</v>
      </c>
      <c r="X6">
        <f>IF(dataset_17[[#This Row],[cnt]]&gt;0,LN(dataset_17[[#This Row],[cnt]]),0)</f>
        <v>0</v>
      </c>
    </row>
    <row r="7" spans="1:24" x14ac:dyDescent="0.3">
      <c r="A7">
        <v>6</v>
      </c>
      <c r="B7" s="1">
        <v>40544</v>
      </c>
      <c r="C7">
        <f>YEAR(dataset_17[[#This Row],[Date Day]])</f>
        <v>2011</v>
      </c>
      <c r="D7" s="1" t="str">
        <f>TEXT(dataset_17[[#This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t="str">
        <f>IF(dataset_17[[#This Row],[Weathersit]]=1,"Clear",IF(dataset_17[[#This Row],[Weathersit]]=2,"Cloudy","Rainy"))</f>
        <v>Cloudy</v>
      </c>
      <c r="P7">
        <v>0.24</v>
      </c>
      <c r="Q7">
        <f>VLOOKUP(dataset_17[[#This Row],[Instant]],dataset_2!B6:H616,2,FALSE)</f>
        <v>0.2576</v>
      </c>
      <c r="R7">
        <f>dataset_17[[#This Row],[Temp]]-dataset_17[[#This Row],[Atemp]]</f>
        <v>-1.7600000000000005E-2</v>
      </c>
      <c r="S7">
        <f>VLOOKUP(dataset_17[[#This Row],[Instant]],dataset_2!B6:H616,3,FALSE)</f>
        <v>0.75</v>
      </c>
      <c r="T7">
        <f>VLOOKUP(dataset_17[[#This Row],[Instant]],dataset_2!B6:H616,4,FALSE)</f>
        <v>8.9599999999999999E-2</v>
      </c>
      <c r="U7">
        <f>VLOOKUP(dataset_17[[#This Row],[Instant]],dataset_2!B6:H616,5,FALSE)</f>
        <v>0</v>
      </c>
      <c r="V7">
        <f>VLOOKUP(dataset_17[[#This Row],[Instant]],dataset_2!B6:H616,6,FALSE)</f>
        <v>1</v>
      </c>
      <c r="W7">
        <f>VLOOKUP(dataset_17[[#This Row],[Instant]],dataset_2!B6:H616,7,FALSE)</f>
        <v>1</v>
      </c>
      <c r="X7">
        <f>IF(dataset_17[[#This Row],[cnt]]&gt;0,LN(dataset_17[[#This Row],[cnt]]),0)</f>
        <v>0</v>
      </c>
    </row>
    <row r="8" spans="1:24" x14ac:dyDescent="0.3">
      <c r="A8">
        <v>7</v>
      </c>
      <c r="B8" s="1">
        <v>40544</v>
      </c>
      <c r="C8">
        <f>YEAR(dataset_17[[#This Row],[Date Day]])</f>
        <v>2011</v>
      </c>
      <c r="D8" s="1" t="str">
        <f>TEXT(dataset_17[[#This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t="str">
        <f>IF(dataset_17[[#This Row],[Weathersit]]=1,"Clear",IF(dataset_17[[#This Row],[Weathersit]]=2,"Cloudy","Rainy"))</f>
        <v>Clear</v>
      </c>
      <c r="P8">
        <v>0.22</v>
      </c>
      <c r="Q8">
        <f>VLOOKUP(dataset_17[[#This Row],[Instant]],dataset_2!B7:H617,2,FALSE)</f>
        <v>0.2727</v>
      </c>
      <c r="R8">
        <f>dataset_17[[#This Row],[Temp]]-dataset_17[[#This Row],[Atemp]]</f>
        <v>-5.2699999999999997E-2</v>
      </c>
      <c r="S8">
        <f>VLOOKUP(dataset_17[[#This Row],[Instant]],dataset_2!B7:H617,3,FALSE)</f>
        <v>0.8</v>
      </c>
      <c r="T8">
        <f>VLOOKUP(dataset_17[[#This Row],[Instant]],dataset_2!B7:H617,4,FALSE)</f>
        <v>0</v>
      </c>
      <c r="U8">
        <f>VLOOKUP(dataset_17[[#This Row],[Instant]],dataset_2!B7:H617,5,FALSE)</f>
        <v>2</v>
      </c>
      <c r="V8">
        <f>VLOOKUP(dataset_17[[#This Row],[Instant]],dataset_2!B7:H617,6,FALSE)</f>
        <v>0</v>
      </c>
      <c r="W8">
        <f>VLOOKUP(dataset_17[[#This Row],[Instant]],dataset_2!B7:H617,7,FALSE)</f>
        <v>2</v>
      </c>
      <c r="X8">
        <f>IF(dataset_17[[#This Row],[cnt]]&gt;0,LN(dataset_17[[#This Row],[cnt]]),0)</f>
        <v>0.69314718055994529</v>
      </c>
    </row>
    <row r="9" spans="1:24" x14ac:dyDescent="0.3">
      <c r="A9">
        <v>8</v>
      </c>
      <c r="B9" s="1">
        <v>40544</v>
      </c>
      <c r="C9">
        <f>YEAR(dataset_17[[#This Row],[Date Day]])</f>
        <v>2011</v>
      </c>
      <c r="D9" s="1" t="str">
        <f>TEXT(dataset_17[[#This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t="str">
        <f>IF(dataset_17[[#This Row],[Weathersit]]=1,"Clear",IF(dataset_17[[#This Row],[Weathersit]]=2,"Cloudy","Rainy"))</f>
        <v>Clear</v>
      </c>
      <c r="P9">
        <v>0.2</v>
      </c>
      <c r="Q9">
        <f>VLOOKUP(dataset_17[[#This Row],[Instant]],dataset_2!B8:H618,2,FALSE)</f>
        <v>0.2576</v>
      </c>
      <c r="R9">
        <f>dataset_17[[#This Row],[Temp]]-dataset_17[[#This Row],[Atemp]]</f>
        <v>-5.7599999999999985E-2</v>
      </c>
      <c r="S9">
        <f>VLOOKUP(dataset_17[[#This Row],[Instant]],dataset_2!B8:H618,3,FALSE)</f>
        <v>0.86</v>
      </c>
      <c r="T9">
        <f>VLOOKUP(dataset_17[[#This Row],[Instant]],dataset_2!B8:H618,4,FALSE)</f>
        <v>0</v>
      </c>
      <c r="U9">
        <f>VLOOKUP(dataset_17[[#This Row],[Instant]],dataset_2!B8:H618,5,FALSE)</f>
        <v>1</v>
      </c>
      <c r="V9">
        <f>VLOOKUP(dataset_17[[#This Row],[Instant]],dataset_2!B8:H618,6,FALSE)</f>
        <v>2</v>
      </c>
      <c r="W9">
        <f>VLOOKUP(dataset_17[[#This Row],[Instant]],dataset_2!B8:H618,7,FALSE)</f>
        <v>3</v>
      </c>
      <c r="X9">
        <f>IF(dataset_17[[#This Row],[cnt]]&gt;0,LN(dataset_17[[#This Row],[cnt]]),0)</f>
        <v>1.0986122886681098</v>
      </c>
    </row>
    <row r="10" spans="1:24" x14ac:dyDescent="0.3">
      <c r="A10">
        <v>9</v>
      </c>
      <c r="B10" s="1">
        <v>40544</v>
      </c>
      <c r="C10">
        <f>YEAR(dataset_17[[#This Row],[Date Day]])</f>
        <v>2011</v>
      </c>
      <c r="D10" s="1" t="str">
        <f>TEXT(dataset_17[[#This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t="str">
        <f>IF(dataset_17[[#This Row],[Weathersit]]=1,"Clear",IF(dataset_17[[#This Row],[Weathersit]]=2,"Cloudy","Rainy"))</f>
        <v>Clear</v>
      </c>
      <c r="P10">
        <v>0.24</v>
      </c>
      <c r="Q10">
        <f>VLOOKUP(dataset_17[[#This Row],[Instant]],dataset_2!B9:H619,2,FALSE)</f>
        <v>0.19993489148580987</v>
      </c>
      <c r="R10">
        <f>dataset_17[[#This Row],[Temp]]-dataset_17[[#This Row],[Atemp]]</f>
        <v>4.0065108514190123E-2</v>
      </c>
      <c r="S10">
        <f>VLOOKUP(dataset_17[[#This Row],[Instant]],dataset_2!B9:H619,3,FALSE)</f>
        <v>0.75</v>
      </c>
      <c r="T10">
        <f>VLOOKUP(dataset_17[[#This Row],[Instant]],dataset_2!B9:H619,4,FALSE)</f>
        <v>0</v>
      </c>
      <c r="U10">
        <f>VLOOKUP(dataset_17[[#This Row],[Instant]],dataset_2!B9:H619,5,FALSE)</f>
        <v>1</v>
      </c>
      <c r="V10">
        <f>VLOOKUP(dataset_17[[#This Row],[Instant]],dataset_2!B9:H619,6,FALSE)</f>
        <v>7</v>
      </c>
      <c r="W10">
        <f>VLOOKUP(dataset_17[[#This Row],[Instant]],dataset_2!B9:H619,7,FALSE)</f>
        <v>8</v>
      </c>
      <c r="X10">
        <f>IF(dataset_17[[#This Row],[cnt]]&gt;0,LN(dataset_17[[#This Row],[cnt]]),0)</f>
        <v>2.0794415416798357</v>
      </c>
    </row>
    <row r="11" spans="1:24" x14ac:dyDescent="0.3">
      <c r="A11">
        <v>10</v>
      </c>
      <c r="B11" s="1">
        <v>40544</v>
      </c>
      <c r="C11">
        <f>YEAR(dataset_17[[#This Row],[Date Day]])</f>
        <v>2011</v>
      </c>
      <c r="D11" s="1" t="str">
        <f>TEXT(dataset_17[[#This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t="str">
        <f>IF(dataset_17[[#This Row],[Weathersit]]=1,"Clear",IF(dataset_17[[#This Row],[Weathersit]]=2,"Cloudy","Rainy"))</f>
        <v>Clear</v>
      </c>
      <c r="P11">
        <v>0.32</v>
      </c>
      <c r="Q11">
        <f>VLOOKUP(dataset_17[[#This Row],[Instant]],dataset_2!B10:H620,2,FALSE)</f>
        <v>0.34849999999999998</v>
      </c>
      <c r="R11">
        <f>dataset_17[[#This Row],[Temp]]-dataset_17[[#This Row],[Atemp]]</f>
        <v>-2.849999999999997E-2</v>
      </c>
      <c r="S11">
        <f>VLOOKUP(dataset_17[[#This Row],[Instant]],dataset_2!B10:H620,3,FALSE)</f>
        <v>0.76</v>
      </c>
      <c r="T11">
        <f>VLOOKUP(dataset_17[[#This Row],[Instant]],dataset_2!B10:H620,4,FALSE)</f>
        <v>0</v>
      </c>
      <c r="U11">
        <f>VLOOKUP(dataset_17[[#This Row],[Instant]],dataset_2!B10:H620,5,FALSE)</f>
        <v>8</v>
      </c>
      <c r="V11">
        <f>VLOOKUP(dataset_17[[#This Row],[Instant]],dataset_2!B10:H620,6,FALSE)</f>
        <v>6</v>
      </c>
      <c r="W11">
        <f>VLOOKUP(dataset_17[[#This Row],[Instant]],dataset_2!B10:H620,7,FALSE)</f>
        <v>14</v>
      </c>
      <c r="X11">
        <f>IF(dataset_17[[#This Row],[cnt]]&gt;0,LN(dataset_17[[#This Row],[cnt]]),0)</f>
        <v>2.6390573296152584</v>
      </c>
    </row>
    <row r="12" spans="1:24" x14ac:dyDescent="0.3">
      <c r="A12">
        <v>11</v>
      </c>
      <c r="B12" s="1">
        <v>40544</v>
      </c>
      <c r="C12">
        <f>YEAR(dataset_17[[#This Row],[Date Day]])</f>
        <v>2011</v>
      </c>
      <c r="D12" s="1" t="str">
        <f>TEXT(dataset_17[[#This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t="str">
        <f>IF(dataset_17[[#This Row],[Weathersit]]=1,"Clear",IF(dataset_17[[#This Row],[Weathersit]]=2,"Cloudy","Rainy"))</f>
        <v>Clear</v>
      </c>
      <c r="P12">
        <v>0.38</v>
      </c>
      <c r="Q12">
        <f>VLOOKUP(dataset_17[[#This Row],[Instant]],dataset_2!B11:H621,2,FALSE)</f>
        <v>0.39389999999999997</v>
      </c>
      <c r="R12">
        <f>dataset_17[[#This Row],[Temp]]-dataset_17[[#This Row],[Atemp]]</f>
        <v>-1.3899999999999968E-2</v>
      </c>
      <c r="S12">
        <f>VLOOKUP(dataset_17[[#This Row],[Instant]],dataset_2!B11:H621,3,FALSE)</f>
        <v>0.76</v>
      </c>
      <c r="T12">
        <f>VLOOKUP(dataset_17[[#This Row],[Instant]],dataset_2!B11:H621,4,FALSE)</f>
        <v>0.25369999999999998</v>
      </c>
      <c r="U12">
        <f>VLOOKUP(dataset_17[[#This Row],[Instant]],dataset_2!B11:H621,5,FALSE)</f>
        <v>12</v>
      </c>
      <c r="V12">
        <f>VLOOKUP(dataset_17[[#This Row],[Instant]],dataset_2!B11:H621,6,FALSE)</f>
        <v>24</v>
      </c>
      <c r="W12">
        <f>VLOOKUP(dataset_17[[#This Row],[Instant]],dataset_2!B11:H621,7,FALSE)</f>
        <v>36</v>
      </c>
      <c r="X12">
        <f>IF(dataset_17[[#This Row],[cnt]]&gt;0,LN(dataset_17[[#This Row],[cnt]]),0)</f>
        <v>3.5835189384561099</v>
      </c>
    </row>
    <row r="13" spans="1:24" x14ac:dyDescent="0.3">
      <c r="A13">
        <v>12</v>
      </c>
      <c r="B13" s="1">
        <v>40544</v>
      </c>
      <c r="C13">
        <f>YEAR(dataset_17[[#This Row],[Date Day]])</f>
        <v>2011</v>
      </c>
      <c r="D13" s="1" t="str">
        <f>TEXT(dataset_17[[#This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t="str">
        <f>IF(dataset_17[[#This Row],[Weathersit]]=1,"Clear",IF(dataset_17[[#This Row],[Weathersit]]=2,"Cloudy","Rainy"))</f>
        <v>Clear</v>
      </c>
      <c r="P13">
        <v>0.36</v>
      </c>
      <c r="Q13">
        <f>VLOOKUP(dataset_17[[#This Row],[Instant]],dataset_2!B12:H622,2,FALSE)</f>
        <v>0.33329999999999999</v>
      </c>
      <c r="R13">
        <f>dataset_17[[#This Row],[Temp]]-dataset_17[[#This Row],[Atemp]]</f>
        <v>2.6700000000000002E-2</v>
      </c>
      <c r="S13">
        <f>VLOOKUP(dataset_17[[#This Row],[Instant]],dataset_2!B12:H622,3,FALSE)</f>
        <v>0.81</v>
      </c>
      <c r="T13">
        <f>VLOOKUP(dataset_17[[#This Row],[Instant]],dataset_2!B12:H622,4,FALSE)</f>
        <v>0.28360000000000002</v>
      </c>
      <c r="U13">
        <f>VLOOKUP(dataset_17[[#This Row],[Instant]],dataset_2!B12:H622,5,FALSE)</f>
        <v>26</v>
      </c>
      <c r="V13">
        <f>VLOOKUP(dataset_17[[#This Row],[Instant]],dataset_2!B12:H622,6,FALSE)</f>
        <v>30</v>
      </c>
      <c r="W13">
        <f>VLOOKUP(dataset_17[[#This Row],[Instant]],dataset_2!B12:H622,7,FALSE)</f>
        <v>56</v>
      </c>
      <c r="X13">
        <f>IF(dataset_17[[#This Row],[cnt]]&gt;0,LN(dataset_17[[#This Row],[cnt]]),0)</f>
        <v>4.0253516907351496</v>
      </c>
    </row>
    <row r="14" spans="1:24" x14ac:dyDescent="0.3">
      <c r="A14">
        <v>13</v>
      </c>
      <c r="B14" s="1">
        <v>40544</v>
      </c>
      <c r="C14">
        <f>YEAR(dataset_17[[#This Row],[Date Day]])</f>
        <v>2011</v>
      </c>
      <c r="D14" s="1" t="str">
        <f>TEXT(dataset_17[[#This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t="str">
        <f>IF(dataset_17[[#This Row],[Weathersit]]=1,"Clear",IF(dataset_17[[#This Row],[Weathersit]]=2,"Cloudy","Rainy"))</f>
        <v>Clear</v>
      </c>
      <c r="P14">
        <v>0.42</v>
      </c>
      <c r="Q14">
        <f>VLOOKUP(dataset_17[[#This Row],[Instant]],dataset_2!B13:H623,2,FALSE)</f>
        <v>0.42420000000000002</v>
      </c>
      <c r="R14">
        <f>dataset_17[[#This Row],[Temp]]-dataset_17[[#This Row],[Atemp]]</f>
        <v>-4.200000000000037E-3</v>
      </c>
      <c r="S14">
        <f>VLOOKUP(dataset_17[[#This Row],[Instant]],dataset_2!B13:H623,3,FALSE)</f>
        <v>0.77</v>
      </c>
      <c r="T14">
        <f>VLOOKUP(dataset_17[[#This Row],[Instant]],dataset_2!B13:H623,4,FALSE)</f>
        <v>0.28360000000000002</v>
      </c>
      <c r="U14">
        <f>VLOOKUP(dataset_17[[#This Row],[Instant]],dataset_2!B13:H623,5,FALSE)</f>
        <v>29</v>
      </c>
      <c r="V14">
        <f>VLOOKUP(dataset_17[[#This Row],[Instant]],dataset_2!B13:H623,6,FALSE)</f>
        <v>55</v>
      </c>
      <c r="W14">
        <f>VLOOKUP(dataset_17[[#This Row],[Instant]],dataset_2!B13:H623,7,FALSE)</f>
        <v>84</v>
      </c>
      <c r="X14">
        <f>IF(dataset_17[[#This Row],[cnt]]&gt;0,LN(dataset_17[[#This Row],[cnt]]),0)</f>
        <v>4.4308167988433134</v>
      </c>
    </row>
    <row r="15" spans="1:24" x14ac:dyDescent="0.3">
      <c r="A15">
        <v>14</v>
      </c>
      <c r="B15" s="1">
        <v>40544</v>
      </c>
      <c r="C15">
        <f>YEAR(dataset_17[[#This Row],[Date Day]])</f>
        <v>2011</v>
      </c>
      <c r="D15" s="1" t="str">
        <f>TEXT(dataset_17[[#This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t="str">
        <f>IF(dataset_17[[#This Row],[Weathersit]]=1,"Clear",IF(dataset_17[[#This Row],[Weathersit]]=2,"Cloudy","Rainy"))</f>
        <v>Cloudy</v>
      </c>
      <c r="P15">
        <v>0.46</v>
      </c>
      <c r="Q15">
        <f>VLOOKUP(dataset_17[[#This Row],[Instant]],dataset_2!B14:H624,2,FALSE)</f>
        <v>0.45450000000000002</v>
      </c>
      <c r="R15">
        <f>dataset_17[[#This Row],[Temp]]-dataset_17[[#This Row],[Atemp]]</f>
        <v>5.5000000000000049E-3</v>
      </c>
      <c r="S15">
        <f>VLOOKUP(dataset_17[[#This Row],[Instant]],dataset_2!B14:H624,3,FALSE)</f>
        <v>0.72</v>
      </c>
      <c r="T15">
        <f>VLOOKUP(dataset_17[[#This Row],[Instant]],dataset_2!B14:H624,4,FALSE)</f>
        <v>0.29849999999999999</v>
      </c>
      <c r="U15">
        <f>VLOOKUP(dataset_17[[#This Row],[Instant]],dataset_2!B14:H624,5,FALSE)</f>
        <v>47</v>
      </c>
      <c r="V15">
        <f>VLOOKUP(dataset_17[[#This Row],[Instant]],dataset_2!B14:H624,6,FALSE)</f>
        <v>47</v>
      </c>
      <c r="W15">
        <f>VLOOKUP(dataset_17[[#This Row],[Instant]],dataset_2!B14:H624,7,FALSE)</f>
        <v>94</v>
      </c>
      <c r="X15">
        <f>IF(dataset_17[[#This Row],[cnt]]&gt;0,LN(dataset_17[[#This Row],[cnt]]),0)</f>
        <v>4.5432947822700038</v>
      </c>
    </row>
    <row r="16" spans="1:24" x14ac:dyDescent="0.3">
      <c r="A16">
        <v>15</v>
      </c>
      <c r="B16" s="1">
        <v>40544</v>
      </c>
      <c r="C16">
        <f>YEAR(dataset_17[[#This Row],[Date Day]])</f>
        <v>2011</v>
      </c>
      <c r="D16" s="1" t="str">
        <f>TEXT(dataset_17[[#This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t="str">
        <f>IF(dataset_17[[#This Row],[Weathersit]]=1,"Clear",IF(dataset_17[[#This Row],[Weathersit]]=2,"Cloudy","Rainy"))</f>
        <v>Cloudy</v>
      </c>
      <c r="P16">
        <v>0.46</v>
      </c>
      <c r="Q16">
        <f>VLOOKUP(dataset_17[[#This Row],[Instant]],dataset_2!B15:H625,2,FALSE)</f>
        <v>0.45450000000000002</v>
      </c>
      <c r="R16">
        <f>dataset_17[[#This Row],[Temp]]-dataset_17[[#This Row],[Atemp]]</f>
        <v>5.5000000000000049E-3</v>
      </c>
      <c r="S16">
        <f>VLOOKUP(dataset_17[[#This Row],[Instant]],dataset_2!B15:H625,3,FALSE)</f>
        <v>0.72</v>
      </c>
      <c r="T16">
        <f>VLOOKUP(dataset_17[[#This Row],[Instant]],dataset_2!B15:H625,4,FALSE)</f>
        <v>0.28360000000000002</v>
      </c>
      <c r="U16">
        <f>VLOOKUP(dataset_17[[#This Row],[Instant]],dataset_2!B15:H625,5,FALSE)</f>
        <v>35</v>
      </c>
      <c r="V16">
        <f>VLOOKUP(dataset_17[[#This Row],[Instant]],dataset_2!B15:H625,6,FALSE)</f>
        <v>71</v>
      </c>
      <c r="W16">
        <f>VLOOKUP(dataset_17[[#This Row],[Instant]],dataset_2!B15:H625,7,FALSE)</f>
        <v>106</v>
      </c>
      <c r="X16">
        <f>IF(dataset_17[[#This Row],[cnt]]&gt;0,LN(dataset_17[[#This Row],[cnt]]),0)</f>
        <v>4.6634390941120669</v>
      </c>
    </row>
    <row r="17" spans="1:24" x14ac:dyDescent="0.3">
      <c r="A17">
        <v>16</v>
      </c>
      <c r="B17" s="1">
        <v>40544</v>
      </c>
      <c r="C17">
        <f>YEAR(dataset_17[[#This Row],[Date Day]])</f>
        <v>2011</v>
      </c>
      <c r="D17" s="1" t="str">
        <f>TEXT(dataset_17[[#This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t="str">
        <f>IF(dataset_17[[#This Row],[Weathersit]]=1,"Clear",IF(dataset_17[[#This Row],[Weathersit]]=2,"Cloudy","Rainy"))</f>
        <v>Cloudy</v>
      </c>
      <c r="P17">
        <v>0.44</v>
      </c>
      <c r="Q17">
        <f>VLOOKUP(dataset_17[[#This Row],[Instant]],dataset_2!B16:H626,2,FALSE)</f>
        <v>0.43940000000000001</v>
      </c>
      <c r="R17">
        <f>dataset_17[[#This Row],[Temp]]-dataset_17[[#This Row],[Atemp]]</f>
        <v>5.9999999999998943E-4</v>
      </c>
      <c r="S17">
        <f>VLOOKUP(dataset_17[[#This Row],[Instant]],dataset_2!B16:H626,3,FALSE)</f>
        <v>0.77</v>
      </c>
      <c r="T17">
        <f>VLOOKUP(dataset_17[[#This Row],[Instant]],dataset_2!B16:H626,4,FALSE)</f>
        <v>0.29849999999999999</v>
      </c>
      <c r="U17">
        <f>VLOOKUP(dataset_17[[#This Row],[Instant]],dataset_2!B16:H626,5,FALSE)</f>
        <v>40</v>
      </c>
      <c r="V17">
        <f>VLOOKUP(dataset_17[[#This Row],[Instant]],dataset_2!B16:H626,6,FALSE)</f>
        <v>70</v>
      </c>
      <c r="W17">
        <f>VLOOKUP(dataset_17[[#This Row],[Instant]],dataset_2!B16:H626,7,FALSE)</f>
        <v>110</v>
      </c>
      <c r="X17">
        <f>IF(dataset_17[[#This Row],[cnt]]&gt;0,LN(dataset_17[[#This Row],[cnt]]),0)</f>
        <v>4.7004803657924166</v>
      </c>
    </row>
    <row r="18" spans="1:24" x14ac:dyDescent="0.3">
      <c r="A18">
        <v>17</v>
      </c>
      <c r="B18" s="1">
        <v>40544</v>
      </c>
      <c r="C18">
        <f>YEAR(dataset_17[[#This Row],[Date Day]])</f>
        <v>2011</v>
      </c>
      <c r="D18" s="1" t="str">
        <f>TEXT(dataset_17[[#This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t="str">
        <f>IF(dataset_17[[#This Row],[Weathersit]]=1,"Clear",IF(dataset_17[[#This Row],[Weathersit]]=2,"Cloudy","Rainy"))</f>
        <v>Cloudy</v>
      </c>
      <c r="P18">
        <v>0.42</v>
      </c>
      <c r="Q18">
        <f>VLOOKUP(dataset_17[[#This Row],[Instant]],dataset_2!B17:H627,2,FALSE)</f>
        <v>0.42420000000000002</v>
      </c>
      <c r="R18">
        <f>dataset_17[[#This Row],[Temp]]-dataset_17[[#This Row],[Atemp]]</f>
        <v>-4.200000000000037E-3</v>
      </c>
      <c r="S18">
        <f>VLOOKUP(dataset_17[[#This Row],[Instant]],dataset_2!B17:H627,3,FALSE)</f>
        <v>0.82</v>
      </c>
      <c r="T18">
        <f>VLOOKUP(dataset_17[[#This Row],[Instant]],dataset_2!B17:H627,4,FALSE)</f>
        <v>0.29849999999999999</v>
      </c>
      <c r="U18">
        <f>VLOOKUP(dataset_17[[#This Row],[Instant]],dataset_2!B17:H627,5,FALSE)</f>
        <v>41</v>
      </c>
      <c r="V18">
        <f>VLOOKUP(dataset_17[[#This Row],[Instant]],dataset_2!B17:H627,6,FALSE)</f>
        <v>52</v>
      </c>
      <c r="W18">
        <f>VLOOKUP(dataset_17[[#This Row],[Instant]],dataset_2!B17:H627,7,FALSE)</f>
        <v>93</v>
      </c>
      <c r="X18">
        <f>IF(dataset_17[[#This Row],[cnt]]&gt;0,LN(dataset_17[[#This Row],[cnt]]),0)</f>
        <v>4.5325994931532563</v>
      </c>
    </row>
    <row r="19" spans="1:24" x14ac:dyDescent="0.3">
      <c r="A19">
        <v>18</v>
      </c>
      <c r="B19" s="1">
        <v>40544</v>
      </c>
      <c r="C19">
        <f>YEAR(dataset_17[[#This Row],[Date Day]])</f>
        <v>2011</v>
      </c>
      <c r="D19" s="1" t="str">
        <f>TEXT(dataset_17[[#This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t="str">
        <f>IF(dataset_17[[#This Row],[Weathersit]]=1,"Clear",IF(dataset_17[[#This Row],[Weathersit]]=2,"Cloudy","Rainy"))</f>
        <v>Cloudy</v>
      </c>
      <c r="P19">
        <v>0.44</v>
      </c>
      <c r="Q19">
        <f>VLOOKUP(dataset_17[[#This Row],[Instant]],dataset_2!B18:H628,2,FALSE)</f>
        <v>0.19993489148580987</v>
      </c>
      <c r="R19">
        <f>dataset_17[[#This Row],[Temp]]-dataset_17[[#This Row],[Atemp]]</f>
        <v>0.24006510851419013</v>
      </c>
      <c r="S19">
        <f>VLOOKUP(dataset_17[[#This Row],[Instant]],dataset_2!B18:H628,3,FALSE)</f>
        <v>0.82</v>
      </c>
      <c r="T19">
        <f>VLOOKUP(dataset_17[[#This Row],[Instant]],dataset_2!B18:H628,4,FALSE)</f>
        <v>0.28360000000000002</v>
      </c>
      <c r="U19">
        <f>VLOOKUP(dataset_17[[#This Row],[Instant]],dataset_2!B18:H628,5,FALSE)</f>
        <v>15</v>
      </c>
      <c r="V19">
        <f>VLOOKUP(dataset_17[[#This Row],[Instant]],dataset_2!B18:H628,6,FALSE)</f>
        <v>52</v>
      </c>
      <c r="W19">
        <f>VLOOKUP(dataset_17[[#This Row],[Instant]],dataset_2!B18:H628,7,FALSE)</f>
        <v>67</v>
      </c>
      <c r="X19">
        <f>IF(dataset_17[[#This Row],[cnt]]&gt;0,LN(dataset_17[[#This Row],[cnt]]),0)</f>
        <v>4.2046926193909657</v>
      </c>
    </row>
    <row r="20" spans="1:24" x14ac:dyDescent="0.3">
      <c r="A20">
        <v>19</v>
      </c>
      <c r="B20" s="1">
        <v>40544</v>
      </c>
      <c r="C20">
        <f>YEAR(dataset_17[[#This Row],[Date Day]])</f>
        <v>2011</v>
      </c>
      <c r="D20" s="1" t="str">
        <f>TEXT(dataset_17[[#This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t="str">
        <f>IF(dataset_17[[#This Row],[Weathersit]]=1,"Clear",IF(dataset_17[[#This Row],[Weathersit]]=2,"Cloudy","Rainy"))</f>
        <v>Rainy</v>
      </c>
      <c r="P20">
        <v>0.42</v>
      </c>
      <c r="Q20">
        <f>VLOOKUP(dataset_17[[#This Row],[Instant]],dataset_2!B19:H629,2,FALSE)</f>
        <v>0.42420000000000002</v>
      </c>
      <c r="R20">
        <f>dataset_17[[#This Row],[Temp]]-dataset_17[[#This Row],[Atemp]]</f>
        <v>-4.200000000000037E-3</v>
      </c>
      <c r="S20">
        <f>VLOOKUP(dataset_17[[#This Row],[Instant]],dataset_2!B19:H629,3,FALSE)</f>
        <v>0.88</v>
      </c>
      <c r="T20">
        <f>VLOOKUP(dataset_17[[#This Row],[Instant]],dataset_2!B19:H629,4,FALSE)</f>
        <v>0.25369999999999998</v>
      </c>
      <c r="U20">
        <f>VLOOKUP(dataset_17[[#This Row],[Instant]],dataset_2!B19:H629,5,FALSE)</f>
        <v>9</v>
      </c>
      <c r="V20">
        <f>VLOOKUP(dataset_17[[#This Row],[Instant]],dataset_2!B19:H629,6,FALSE)</f>
        <v>26</v>
      </c>
      <c r="W20">
        <f>VLOOKUP(dataset_17[[#This Row],[Instant]],dataset_2!B19:H629,7,FALSE)</f>
        <v>35</v>
      </c>
      <c r="X20">
        <f>IF(dataset_17[[#This Row],[cnt]]&gt;0,LN(dataset_17[[#This Row],[cnt]]),0)</f>
        <v>3.5553480614894135</v>
      </c>
    </row>
    <row r="21" spans="1:24" x14ac:dyDescent="0.3">
      <c r="A21">
        <v>20</v>
      </c>
      <c r="B21" s="1">
        <v>40544</v>
      </c>
      <c r="C21">
        <f>YEAR(dataset_17[[#This Row],[Date Day]])</f>
        <v>2011</v>
      </c>
      <c r="D21" s="1" t="str">
        <f>TEXT(dataset_17[[#This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t="str">
        <f>IF(dataset_17[[#This Row],[Weathersit]]=1,"Clear",IF(dataset_17[[#This Row],[Weathersit]]=2,"Cloudy","Rainy"))</f>
        <v>Rainy</v>
      </c>
      <c r="P21">
        <v>0.42</v>
      </c>
      <c r="Q21">
        <f>VLOOKUP(dataset_17[[#This Row],[Instant]],dataset_2!B20:H630,2,FALSE)</f>
        <v>0.42420000000000002</v>
      </c>
      <c r="R21">
        <f>dataset_17[[#This Row],[Temp]]-dataset_17[[#This Row],[Atemp]]</f>
        <v>-4.200000000000037E-3</v>
      </c>
      <c r="S21">
        <f>VLOOKUP(dataset_17[[#This Row],[Instant]],dataset_2!B20:H630,3,FALSE)</f>
        <v>0.88</v>
      </c>
      <c r="T21">
        <f>VLOOKUP(dataset_17[[#This Row],[Instant]],dataset_2!B20:H630,4,FALSE)</f>
        <v>0.25369999999999998</v>
      </c>
      <c r="U21">
        <f>VLOOKUP(dataset_17[[#This Row],[Instant]],dataset_2!B20:H630,5,FALSE)</f>
        <v>6</v>
      </c>
      <c r="V21">
        <f>VLOOKUP(dataset_17[[#This Row],[Instant]],dataset_2!B20:H630,6,FALSE)</f>
        <v>31</v>
      </c>
      <c r="W21">
        <f>VLOOKUP(dataset_17[[#This Row],[Instant]],dataset_2!B20:H630,7,FALSE)</f>
        <v>37</v>
      </c>
      <c r="X21">
        <f>IF(dataset_17[[#This Row],[cnt]]&gt;0,LN(dataset_17[[#This Row],[cnt]]),0)</f>
        <v>3.6109179126442243</v>
      </c>
    </row>
    <row r="22" spans="1:24" x14ac:dyDescent="0.3">
      <c r="A22">
        <v>21</v>
      </c>
      <c r="B22" s="1">
        <v>40544</v>
      </c>
      <c r="C22">
        <f>YEAR(dataset_17[[#This Row],[Date Day]])</f>
        <v>2011</v>
      </c>
      <c r="D22" s="1" t="str">
        <f>TEXT(dataset_17[[#This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t="str">
        <f>IF(dataset_17[[#This Row],[Weathersit]]=1,"Clear",IF(dataset_17[[#This Row],[Weathersit]]=2,"Cloudy","Rainy"))</f>
        <v>Cloudy</v>
      </c>
      <c r="P22">
        <v>0.4</v>
      </c>
      <c r="Q22">
        <f>VLOOKUP(dataset_17[[#This Row],[Instant]],dataset_2!B21:H631,2,FALSE)</f>
        <v>0.40910000000000002</v>
      </c>
      <c r="R22">
        <f>dataset_17[[#This Row],[Temp]]-dataset_17[[#This Row],[Atemp]]</f>
        <v>-9.099999999999997E-3</v>
      </c>
      <c r="S22">
        <f>VLOOKUP(dataset_17[[#This Row],[Instant]],dataset_2!B21:H631,3,FALSE)</f>
        <v>0.87</v>
      </c>
      <c r="T22">
        <f>VLOOKUP(dataset_17[[#This Row],[Instant]],dataset_2!B21:H631,4,FALSE)</f>
        <v>0.25369999999999998</v>
      </c>
      <c r="U22">
        <f>VLOOKUP(dataset_17[[#This Row],[Instant]],dataset_2!B21:H631,5,FALSE)</f>
        <v>11</v>
      </c>
      <c r="V22">
        <f>VLOOKUP(dataset_17[[#This Row],[Instant]],dataset_2!B21:H631,6,FALSE)</f>
        <v>25</v>
      </c>
      <c r="W22">
        <f>VLOOKUP(dataset_17[[#This Row],[Instant]],dataset_2!B21:H631,7,FALSE)</f>
        <v>36</v>
      </c>
      <c r="X22">
        <f>IF(dataset_17[[#This Row],[cnt]]&gt;0,LN(dataset_17[[#This Row],[cnt]]),0)</f>
        <v>3.5835189384561099</v>
      </c>
    </row>
    <row r="23" spans="1:24" x14ac:dyDescent="0.3">
      <c r="A23">
        <v>22</v>
      </c>
      <c r="B23" s="1">
        <v>40544</v>
      </c>
      <c r="C23">
        <f>YEAR(dataset_17[[#This Row],[Date Day]])</f>
        <v>2011</v>
      </c>
      <c r="D23" s="1" t="str">
        <f>TEXT(dataset_17[[#This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t="str">
        <f>IF(dataset_17[[#This Row],[Weathersit]]=1,"Clear",IF(dataset_17[[#This Row],[Weathersit]]=2,"Cloudy","Rainy"))</f>
        <v>Cloudy</v>
      </c>
      <c r="P23">
        <v>0.4</v>
      </c>
      <c r="Q23">
        <f>VLOOKUP(dataset_17[[#This Row],[Instant]],dataset_2!B22:H632,2,FALSE)</f>
        <v>0.40910000000000002</v>
      </c>
      <c r="R23">
        <f>dataset_17[[#This Row],[Temp]]-dataset_17[[#This Row],[Atemp]]</f>
        <v>-9.099999999999997E-3</v>
      </c>
      <c r="S23">
        <f>VLOOKUP(dataset_17[[#This Row],[Instant]],dataset_2!B22:H632,3,FALSE)</f>
        <v>0.87</v>
      </c>
      <c r="T23">
        <f>VLOOKUP(dataset_17[[#This Row],[Instant]],dataset_2!B22:H632,4,FALSE)</f>
        <v>0.19400000000000001</v>
      </c>
      <c r="U23">
        <f>VLOOKUP(dataset_17[[#This Row],[Instant]],dataset_2!B22:H632,5,FALSE)</f>
        <v>3</v>
      </c>
      <c r="V23">
        <f>VLOOKUP(dataset_17[[#This Row],[Instant]],dataset_2!B22:H632,6,FALSE)</f>
        <v>31</v>
      </c>
      <c r="W23">
        <f>VLOOKUP(dataset_17[[#This Row],[Instant]],dataset_2!B22:H632,7,FALSE)</f>
        <v>34</v>
      </c>
      <c r="X23">
        <f>IF(dataset_17[[#This Row],[cnt]]&gt;0,LN(dataset_17[[#This Row],[cnt]]),0)</f>
        <v>3.5263605246161616</v>
      </c>
    </row>
    <row r="24" spans="1:24" x14ac:dyDescent="0.3">
      <c r="A24">
        <v>23</v>
      </c>
      <c r="B24" s="1">
        <v>40544</v>
      </c>
      <c r="C24">
        <f>YEAR(dataset_17[[#This Row],[Date Day]])</f>
        <v>2011</v>
      </c>
      <c r="D24" s="1" t="str">
        <f>TEXT(dataset_17[[#This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t="str">
        <f>IF(dataset_17[[#This Row],[Weathersit]]=1,"Clear",IF(dataset_17[[#This Row],[Weathersit]]=2,"Cloudy","Rainy"))</f>
        <v>Cloudy</v>
      </c>
      <c r="P24">
        <v>0.4</v>
      </c>
      <c r="Q24">
        <f>VLOOKUP(dataset_17[[#This Row],[Instant]],dataset_2!B23:H633,2,FALSE)</f>
        <v>0.40910000000000002</v>
      </c>
      <c r="R24">
        <f>dataset_17[[#This Row],[Temp]]-dataset_17[[#This Row],[Atemp]]</f>
        <v>-9.099999999999997E-3</v>
      </c>
      <c r="S24">
        <f>VLOOKUP(dataset_17[[#This Row],[Instant]],dataset_2!B23:H633,3,FALSE)</f>
        <v>0.94</v>
      </c>
      <c r="T24">
        <f>VLOOKUP(dataset_17[[#This Row],[Instant]],dataset_2!B23:H633,4,FALSE)</f>
        <v>0.22389999999999999</v>
      </c>
      <c r="U24">
        <f>VLOOKUP(dataset_17[[#This Row],[Instant]],dataset_2!B23:H633,5,FALSE)</f>
        <v>11</v>
      </c>
      <c r="V24">
        <f>VLOOKUP(dataset_17[[#This Row],[Instant]],dataset_2!B23:H633,6,FALSE)</f>
        <v>17</v>
      </c>
      <c r="W24">
        <f>VLOOKUP(dataset_17[[#This Row],[Instant]],dataset_2!B23:H633,7,FALSE)</f>
        <v>28</v>
      </c>
      <c r="X24">
        <f>IF(dataset_17[[#This Row],[cnt]]&gt;0,LN(dataset_17[[#This Row],[cnt]]),0)</f>
        <v>3.3322045101752038</v>
      </c>
    </row>
    <row r="25" spans="1:24" x14ac:dyDescent="0.3">
      <c r="A25">
        <v>24</v>
      </c>
      <c r="B25" s="1">
        <v>40544</v>
      </c>
      <c r="C25">
        <f>YEAR(dataset_17[[#This Row],[Date Day]])</f>
        <v>2011</v>
      </c>
      <c r="D25" s="1" t="str">
        <f>TEXT(dataset_17[[#This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t="str">
        <f>IF(dataset_17[[#This Row],[Weathersit]]=1,"Clear",IF(dataset_17[[#This Row],[Weathersit]]=2,"Cloudy","Rainy"))</f>
        <v>Cloudy</v>
      </c>
      <c r="P25">
        <v>0.46</v>
      </c>
      <c r="Q25">
        <f>VLOOKUP(dataset_17[[#This Row],[Instant]],dataset_2!B24:H634,2,FALSE)</f>
        <v>0.19993489148580987</v>
      </c>
      <c r="R25">
        <f>dataset_17[[#This Row],[Temp]]-dataset_17[[#This Row],[Atemp]]</f>
        <v>0.26006510851419018</v>
      </c>
      <c r="S25">
        <f>VLOOKUP(dataset_17[[#This Row],[Instant]],dataset_2!B24:H634,3,FALSE)</f>
        <v>0.88</v>
      </c>
      <c r="T25">
        <f>VLOOKUP(dataset_17[[#This Row],[Instant]],dataset_2!B24:H634,4,FALSE)</f>
        <v>0.29849999999999999</v>
      </c>
      <c r="U25">
        <f>VLOOKUP(dataset_17[[#This Row],[Instant]],dataset_2!B24:H634,5,FALSE)</f>
        <v>15</v>
      </c>
      <c r="V25">
        <f>VLOOKUP(dataset_17[[#This Row],[Instant]],dataset_2!B24:H634,6,FALSE)</f>
        <v>24</v>
      </c>
      <c r="W25">
        <f>VLOOKUP(dataset_17[[#This Row],[Instant]],dataset_2!B24:H634,7,FALSE)</f>
        <v>39</v>
      </c>
      <c r="X25">
        <f>IF(dataset_17[[#This Row],[cnt]]&gt;0,LN(dataset_17[[#This Row],[cnt]]),0)</f>
        <v>3.6635616461296463</v>
      </c>
    </row>
    <row r="26" spans="1:24" x14ac:dyDescent="0.3">
      <c r="A26">
        <v>25</v>
      </c>
      <c r="B26" s="1">
        <v>40545</v>
      </c>
      <c r="C26">
        <f>YEAR(dataset_17[[#This Row],[Date Day]])</f>
        <v>2011</v>
      </c>
      <c r="D26" s="1" t="str">
        <f>TEXT(dataset_17[[#This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t="str">
        <f>IF(dataset_17[[#This Row],[Weathersit]]=1,"Clear",IF(dataset_17[[#This Row],[Weathersit]]=2,"Cloudy","Rainy"))</f>
        <v>Cloudy</v>
      </c>
      <c r="P26">
        <v>0.46</v>
      </c>
      <c r="Q26">
        <f>VLOOKUP(dataset_17[[#This Row],[Instant]],dataset_2!B25:H635,2,FALSE)</f>
        <v>0.45450000000000002</v>
      </c>
      <c r="R26">
        <f>dataset_17[[#This Row],[Temp]]-dataset_17[[#This Row],[Atemp]]</f>
        <v>5.5000000000000049E-3</v>
      </c>
      <c r="S26">
        <f>VLOOKUP(dataset_17[[#This Row],[Instant]],dataset_2!B25:H635,3,FALSE)</f>
        <v>0.88</v>
      </c>
      <c r="T26">
        <f>VLOOKUP(dataset_17[[#This Row],[Instant]],dataset_2!B25:H635,4,FALSE)</f>
        <v>0.29849999999999999</v>
      </c>
      <c r="U26">
        <f>VLOOKUP(dataset_17[[#This Row],[Instant]],dataset_2!B25:H635,5,FALSE)</f>
        <v>4</v>
      </c>
      <c r="V26">
        <f>VLOOKUP(dataset_17[[#This Row],[Instant]],dataset_2!B25:H635,6,FALSE)</f>
        <v>13</v>
      </c>
      <c r="W26">
        <f>VLOOKUP(dataset_17[[#This Row],[Instant]],dataset_2!B25:H635,7,FALSE)</f>
        <v>17</v>
      </c>
      <c r="X26">
        <f>IF(dataset_17[[#This Row],[cnt]]&gt;0,LN(dataset_17[[#This Row],[cnt]]),0)</f>
        <v>2.8332133440562162</v>
      </c>
    </row>
    <row r="27" spans="1:24" x14ac:dyDescent="0.3">
      <c r="A27">
        <v>26</v>
      </c>
      <c r="B27" s="1">
        <v>40545</v>
      </c>
      <c r="C27">
        <f>YEAR(dataset_17[[#This Row],[Date Day]])</f>
        <v>2011</v>
      </c>
      <c r="D27" s="1" t="str">
        <f>TEXT(dataset_17[[#This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t="str">
        <f>IF(dataset_17[[#This Row],[Weathersit]]=1,"Clear",IF(dataset_17[[#This Row],[Weathersit]]=2,"Cloudy","Rainy"))</f>
        <v>Cloudy</v>
      </c>
      <c r="P27">
        <v>0.44</v>
      </c>
      <c r="Q27">
        <f>VLOOKUP(dataset_17[[#This Row],[Instant]],dataset_2!B26:H636,2,FALSE)</f>
        <v>0.43940000000000001</v>
      </c>
      <c r="R27">
        <f>dataset_17[[#This Row],[Temp]]-dataset_17[[#This Row],[Atemp]]</f>
        <v>5.9999999999998943E-4</v>
      </c>
      <c r="S27">
        <f>VLOOKUP(dataset_17[[#This Row],[Instant]],dataset_2!B26:H636,3,FALSE)</f>
        <v>0.94</v>
      </c>
      <c r="T27">
        <f>VLOOKUP(dataset_17[[#This Row],[Instant]],dataset_2!B26:H636,4,FALSE)</f>
        <v>0.25369999999999998</v>
      </c>
      <c r="U27">
        <f>VLOOKUP(dataset_17[[#This Row],[Instant]],dataset_2!B26:H636,5,FALSE)</f>
        <v>1</v>
      </c>
      <c r="V27">
        <f>VLOOKUP(dataset_17[[#This Row],[Instant]],dataset_2!B26:H636,6,FALSE)</f>
        <v>16</v>
      </c>
      <c r="W27">
        <f>VLOOKUP(dataset_17[[#This Row],[Instant]],dataset_2!B26:H636,7,FALSE)</f>
        <v>17</v>
      </c>
      <c r="X27">
        <f>IF(dataset_17[[#This Row],[cnt]]&gt;0,LN(dataset_17[[#This Row],[cnt]]),0)</f>
        <v>2.8332133440562162</v>
      </c>
    </row>
    <row r="28" spans="1:24" x14ac:dyDescent="0.3">
      <c r="A28">
        <v>27</v>
      </c>
      <c r="B28" s="1">
        <v>40545</v>
      </c>
      <c r="C28">
        <f>YEAR(dataset_17[[#This Row],[Date Day]])</f>
        <v>2011</v>
      </c>
      <c r="D28" s="1" t="str">
        <f>TEXT(dataset_17[[#This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t="str">
        <f>IF(dataset_17[[#This Row],[Weathersit]]=1,"Clear",IF(dataset_17[[#This Row],[Weathersit]]=2,"Cloudy","Rainy"))</f>
        <v>Cloudy</v>
      </c>
      <c r="P28">
        <v>0.42</v>
      </c>
      <c r="Q28">
        <f>VLOOKUP(dataset_17[[#This Row],[Instant]],dataset_2!B27:H637,2,FALSE)</f>
        <v>0.42420000000000002</v>
      </c>
      <c r="R28">
        <f>dataset_17[[#This Row],[Temp]]-dataset_17[[#This Row],[Atemp]]</f>
        <v>-4.200000000000037E-3</v>
      </c>
      <c r="S28">
        <f>VLOOKUP(dataset_17[[#This Row],[Instant]],dataset_2!B27:H637,3,FALSE)</f>
        <v>1</v>
      </c>
      <c r="T28">
        <f>VLOOKUP(dataset_17[[#This Row],[Instant]],dataset_2!B27:H637,4,FALSE)</f>
        <v>0.28360000000000002</v>
      </c>
      <c r="U28">
        <f>VLOOKUP(dataset_17[[#This Row],[Instant]],dataset_2!B27:H637,5,FALSE)</f>
        <v>1</v>
      </c>
      <c r="V28">
        <f>VLOOKUP(dataset_17[[#This Row],[Instant]],dataset_2!B27:H637,6,FALSE)</f>
        <v>8</v>
      </c>
      <c r="W28">
        <f>VLOOKUP(dataset_17[[#This Row],[Instant]],dataset_2!B27:H637,7,FALSE)</f>
        <v>9</v>
      </c>
      <c r="X28">
        <f>IF(dataset_17[[#This Row],[cnt]]&gt;0,LN(dataset_17[[#This Row],[cnt]]),0)</f>
        <v>2.1972245773362196</v>
      </c>
    </row>
    <row r="29" spans="1:24" x14ac:dyDescent="0.3">
      <c r="A29">
        <v>28</v>
      </c>
      <c r="B29" s="1">
        <v>40545</v>
      </c>
      <c r="C29">
        <f>YEAR(dataset_17[[#This Row],[Date Day]])</f>
        <v>2011</v>
      </c>
      <c r="D29" s="1" t="str">
        <f>TEXT(dataset_17[[#This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t="str">
        <f>IF(dataset_17[[#This Row],[Weathersit]]=1,"Clear",IF(dataset_17[[#This Row],[Weathersit]]=2,"Cloudy","Rainy"))</f>
        <v>Cloudy</v>
      </c>
      <c r="P29">
        <v>0.46</v>
      </c>
      <c r="Q29">
        <f>VLOOKUP(dataset_17[[#This Row],[Instant]],dataset_2!B28:H638,2,FALSE)</f>
        <v>0.45450000000000002</v>
      </c>
      <c r="R29">
        <f>dataset_17[[#This Row],[Temp]]-dataset_17[[#This Row],[Atemp]]</f>
        <v>5.5000000000000049E-3</v>
      </c>
      <c r="S29">
        <f>VLOOKUP(dataset_17[[#This Row],[Instant]],dataset_2!B28:H638,3,FALSE)</f>
        <v>0.94</v>
      </c>
      <c r="T29">
        <f>VLOOKUP(dataset_17[[#This Row],[Instant]],dataset_2!B28:H638,4,FALSE)</f>
        <v>0.19400000000000001</v>
      </c>
      <c r="U29">
        <f>VLOOKUP(dataset_17[[#This Row],[Instant]],dataset_2!B28:H638,5,FALSE)</f>
        <v>2</v>
      </c>
      <c r="V29">
        <f>VLOOKUP(dataset_17[[#This Row],[Instant]],dataset_2!B28:H638,6,FALSE)</f>
        <v>4</v>
      </c>
      <c r="W29">
        <f>VLOOKUP(dataset_17[[#This Row],[Instant]],dataset_2!B28:H638,7,FALSE)</f>
        <v>6</v>
      </c>
      <c r="X29">
        <f>IF(dataset_17[[#This Row],[cnt]]&gt;0,LN(dataset_17[[#This Row],[cnt]]),0)</f>
        <v>1.791759469228055</v>
      </c>
    </row>
    <row r="30" spans="1:24" x14ac:dyDescent="0.3">
      <c r="A30">
        <v>29</v>
      </c>
      <c r="B30" s="1">
        <v>40545</v>
      </c>
      <c r="C30">
        <f>YEAR(dataset_17[[#This Row],[Date Day]])</f>
        <v>2011</v>
      </c>
      <c r="D30" s="1" t="str">
        <f>TEXT(dataset_17[[#This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t="str">
        <f>IF(dataset_17[[#This Row],[Weathersit]]=1,"Clear",IF(dataset_17[[#This Row],[Weathersit]]=2,"Cloudy","Rainy"))</f>
        <v>Cloudy</v>
      </c>
      <c r="P30">
        <v>0.46</v>
      </c>
      <c r="Q30">
        <f>VLOOKUP(dataset_17[[#This Row],[Instant]],dataset_2!B29:H639,2,FALSE)</f>
        <v>0.19993489148580987</v>
      </c>
      <c r="R30">
        <f>dataset_17[[#This Row],[Temp]]-dataset_17[[#This Row],[Atemp]]</f>
        <v>0.26006510851419018</v>
      </c>
      <c r="S30">
        <f>VLOOKUP(dataset_17[[#This Row],[Instant]],dataset_2!B29:H639,3,FALSE)</f>
        <v>0.94</v>
      </c>
      <c r="T30">
        <f>VLOOKUP(dataset_17[[#This Row],[Instant]],dataset_2!B29:H639,4,FALSE)</f>
        <v>0.19400000000000001</v>
      </c>
      <c r="U30">
        <f>VLOOKUP(dataset_17[[#This Row],[Instant]],dataset_2!B29:H639,5,FALSE)</f>
        <v>2</v>
      </c>
      <c r="V30">
        <f>VLOOKUP(dataset_17[[#This Row],[Instant]],dataset_2!B29:H639,6,FALSE)</f>
        <v>1</v>
      </c>
      <c r="W30">
        <f>VLOOKUP(dataset_17[[#This Row],[Instant]],dataset_2!B29:H639,7,FALSE)</f>
        <v>3</v>
      </c>
      <c r="X30">
        <f>IF(dataset_17[[#This Row],[cnt]]&gt;0,LN(dataset_17[[#This Row],[cnt]]),0)</f>
        <v>1.0986122886681098</v>
      </c>
    </row>
    <row r="31" spans="1:24" x14ac:dyDescent="0.3">
      <c r="A31">
        <v>30</v>
      </c>
      <c r="B31" s="1">
        <v>40545</v>
      </c>
      <c r="C31">
        <f>YEAR(dataset_17[[#This Row],[Date Day]])</f>
        <v>2011</v>
      </c>
      <c r="D31" s="1" t="str">
        <f>TEXT(dataset_17[[#This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t="str">
        <f>IF(dataset_17[[#This Row],[Weathersit]]=1,"Clear",IF(dataset_17[[#This Row],[Weathersit]]=2,"Cloudy","Rainy"))</f>
        <v>Rainy</v>
      </c>
      <c r="P31">
        <v>0.42</v>
      </c>
      <c r="Q31">
        <f>VLOOKUP(dataset_17[[#This Row],[Instant]],dataset_2!B30:H640,2,FALSE)</f>
        <v>0.42420000000000002</v>
      </c>
      <c r="R31">
        <f>dataset_17[[#This Row],[Temp]]-dataset_17[[#This Row],[Atemp]]</f>
        <v>-4.200000000000037E-3</v>
      </c>
      <c r="S31">
        <f>VLOOKUP(dataset_17[[#This Row],[Instant]],dataset_2!B30:H640,3,FALSE)</f>
        <v>0.77</v>
      </c>
      <c r="T31">
        <f>VLOOKUP(dataset_17[[#This Row],[Instant]],dataset_2!B30:H640,4,FALSE)</f>
        <v>0.29849999999999999</v>
      </c>
      <c r="U31">
        <f>VLOOKUP(dataset_17[[#This Row],[Instant]],dataset_2!B30:H640,5,FALSE)</f>
        <v>0</v>
      </c>
      <c r="V31">
        <f>VLOOKUP(dataset_17[[#This Row],[Instant]],dataset_2!B30:H640,6,FALSE)</f>
        <v>2</v>
      </c>
      <c r="W31">
        <f>VLOOKUP(dataset_17[[#This Row],[Instant]],dataset_2!B30:H640,7,FALSE)</f>
        <v>2</v>
      </c>
      <c r="X31">
        <f>IF(dataset_17[[#This Row],[cnt]]&gt;0,LN(dataset_17[[#This Row],[cnt]]),0)</f>
        <v>0.69314718055994529</v>
      </c>
    </row>
    <row r="32" spans="1:24" x14ac:dyDescent="0.3">
      <c r="A32">
        <v>31</v>
      </c>
      <c r="B32" s="1">
        <v>40545</v>
      </c>
      <c r="C32">
        <f>YEAR(dataset_17[[#This Row],[Date Day]])</f>
        <v>2011</v>
      </c>
      <c r="D32" s="1" t="str">
        <f>TEXT(dataset_17[[#This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t="str">
        <f>IF(dataset_17[[#This Row],[Weathersit]]=1,"Clear",IF(dataset_17[[#This Row],[Weathersit]]=2,"Cloudy","Rainy"))</f>
        <v>Cloudy</v>
      </c>
      <c r="P32">
        <v>0.4</v>
      </c>
      <c r="Q32">
        <f>VLOOKUP(dataset_17[[#This Row],[Instant]],dataset_2!B31:H641,2,FALSE)</f>
        <v>0.40910000000000002</v>
      </c>
      <c r="R32">
        <f>dataset_17[[#This Row],[Temp]]-dataset_17[[#This Row],[Atemp]]</f>
        <v>-9.099999999999997E-3</v>
      </c>
      <c r="S32">
        <f>VLOOKUP(dataset_17[[#This Row],[Instant]],dataset_2!B31:H641,3,FALSE)</f>
        <v>0.76</v>
      </c>
      <c r="T32">
        <f>VLOOKUP(dataset_17[[#This Row],[Instant]],dataset_2!B31:H641,4,FALSE)</f>
        <v>0.19400000000000001</v>
      </c>
      <c r="U32">
        <f>VLOOKUP(dataset_17[[#This Row],[Instant]],dataset_2!B31:H641,5,FALSE)</f>
        <v>0</v>
      </c>
      <c r="V32">
        <f>VLOOKUP(dataset_17[[#This Row],[Instant]],dataset_2!B31:H641,6,FALSE)</f>
        <v>1</v>
      </c>
      <c r="W32">
        <f>VLOOKUP(dataset_17[[#This Row],[Instant]],dataset_2!B31:H641,7,FALSE)</f>
        <v>1</v>
      </c>
      <c r="X32">
        <f>IF(dataset_17[[#This Row],[cnt]]&gt;0,LN(dataset_17[[#This Row],[cnt]]),0)</f>
        <v>0</v>
      </c>
    </row>
    <row r="33" spans="1:24" x14ac:dyDescent="0.3">
      <c r="A33">
        <v>32</v>
      </c>
      <c r="B33" s="1">
        <v>40545</v>
      </c>
      <c r="C33">
        <f>YEAR(dataset_17[[#This Row],[Date Day]])</f>
        <v>2011</v>
      </c>
      <c r="D33" s="1" t="str">
        <f>TEXT(dataset_17[[#This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t="str">
        <f>IF(dataset_17[[#This Row],[Weathersit]]=1,"Clear",IF(dataset_17[[#This Row],[Weathersit]]=2,"Cloudy","Rainy"))</f>
        <v>Rainy</v>
      </c>
      <c r="P33">
        <v>0.4</v>
      </c>
      <c r="Q33">
        <f>VLOOKUP(dataset_17[[#This Row],[Instant]],dataset_2!B32:H642,2,FALSE)</f>
        <v>0.40910000000000002</v>
      </c>
      <c r="R33">
        <f>dataset_17[[#This Row],[Temp]]-dataset_17[[#This Row],[Atemp]]</f>
        <v>-9.099999999999997E-3</v>
      </c>
      <c r="S33">
        <f>VLOOKUP(dataset_17[[#This Row],[Instant]],dataset_2!B32:H642,3,FALSE)</f>
        <v>0.71</v>
      </c>
      <c r="T33">
        <f>VLOOKUP(dataset_17[[#This Row],[Instant]],dataset_2!B32:H642,4,FALSE)</f>
        <v>0.22389999999999999</v>
      </c>
      <c r="U33">
        <f>VLOOKUP(dataset_17[[#This Row],[Instant]],dataset_2!B32:H642,5,FALSE)</f>
        <v>0</v>
      </c>
      <c r="V33">
        <f>VLOOKUP(dataset_17[[#This Row],[Instant]],dataset_2!B32:H642,6,FALSE)</f>
        <v>8</v>
      </c>
      <c r="W33">
        <f>VLOOKUP(dataset_17[[#This Row],[Instant]],dataset_2!B32:H642,7,FALSE)</f>
        <v>8</v>
      </c>
      <c r="X33">
        <f>IF(dataset_17[[#This Row],[cnt]]&gt;0,LN(dataset_17[[#This Row],[cnt]]),0)</f>
        <v>2.0794415416798357</v>
      </c>
    </row>
    <row r="34" spans="1:24" x14ac:dyDescent="0.3">
      <c r="A34">
        <v>33</v>
      </c>
      <c r="B34" s="1">
        <v>40545</v>
      </c>
      <c r="C34">
        <f>YEAR(dataset_17[[#This Row],[Date Day]])</f>
        <v>2011</v>
      </c>
      <c r="D34" s="1" t="str">
        <f>TEXT(dataset_17[[#This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t="str">
        <f>IF(dataset_17[[#This Row],[Weathersit]]=1,"Clear",IF(dataset_17[[#This Row],[Weathersit]]=2,"Cloudy","Rainy"))</f>
        <v>Cloudy</v>
      </c>
      <c r="P34">
        <v>0.38</v>
      </c>
      <c r="Q34">
        <f>VLOOKUP(dataset_17[[#This Row],[Instant]],dataset_2!B33:H643,2,FALSE)</f>
        <v>0.19993489148580987</v>
      </c>
      <c r="R34">
        <f>dataset_17[[#This Row],[Temp]]-dataset_17[[#This Row],[Atemp]]</f>
        <v>0.18006510851419014</v>
      </c>
      <c r="S34">
        <f>VLOOKUP(dataset_17[[#This Row],[Instant]],dataset_2!B33:H643,3,FALSE)</f>
        <v>0.76</v>
      </c>
      <c r="T34">
        <f>VLOOKUP(dataset_17[[#This Row],[Instant]],dataset_2!B33:H643,4,FALSE)</f>
        <v>0.22389999999999999</v>
      </c>
      <c r="U34">
        <f>VLOOKUP(dataset_17[[#This Row],[Instant]],dataset_2!B33:H643,5,FALSE)</f>
        <v>1</v>
      </c>
      <c r="V34">
        <f>VLOOKUP(dataset_17[[#This Row],[Instant]],dataset_2!B33:H643,6,FALSE)</f>
        <v>19</v>
      </c>
      <c r="W34">
        <f>VLOOKUP(dataset_17[[#This Row],[Instant]],dataset_2!B33:H643,7,FALSE)</f>
        <v>20</v>
      </c>
      <c r="X34">
        <f>IF(dataset_17[[#This Row],[cnt]]&gt;0,LN(dataset_17[[#This Row],[cnt]]),0)</f>
        <v>2.9957322735539909</v>
      </c>
    </row>
    <row r="35" spans="1:24" x14ac:dyDescent="0.3">
      <c r="A35">
        <v>34</v>
      </c>
      <c r="B35" s="1">
        <v>40545</v>
      </c>
      <c r="C35">
        <f>YEAR(dataset_17[[#This Row],[Date Day]])</f>
        <v>2011</v>
      </c>
      <c r="D35" s="1" t="str">
        <f>TEXT(dataset_17[[#This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t="str">
        <f>IF(dataset_17[[#This Row],[Weathersit]]=1,"Clear",IF(dataset_17[[#This Row],[Weathersit]]=2,"Cloudy","Rainy"))</f>
        <v>Cloudy</v>
      </c>
      <c r="P35">
        <v>0.36</v>
      </c>
      <c r="Q35">
        <f>VLOOKUP(dataset_17[[#This Row],[Instant]],dataset_2!B34:H644,2,FALSE)</f>
        <v>0.34849999999999998</v>
      </c>
      <c r="R35">
        <f>dataset_17[[#This Row],[Temp]]-dataset_17[[#This Row],[Atemp]]</f>
        <v>1.150000000000001E-2</v>
      </c>
      <c r="S35">
        <f>VLOOKUP(dataset_17[[#This Row],[Instant]],dataset_2!B34:H644,3,FALSE)</f>
        <v>0.81</v>
      </c>
      <c r="T35">
        <f>VLOOKUP(dataset_17[[#This Row],[Instant]],dataset_2!B34:H644,4,FALSE)</f>
        <v>0.22389999999999999</v>
      </c>
      <c r="U35">
        <f>VLOOKUP(dataset_17[[#This Row],[Instant]],dataset_2!B34:H644,5,FALSE)</f>
        <v>7</v>
      </c>
      <c r="V35">
        <f>VLOOKUP(dataset_17[[#This Row],[Instant]],dataset_2!B34:H644,6,FALSE)</f>
        <v>46</v>
      </c>
      <c r="W35">
        <f>VLOOKUP(dataset_17[[#This Row],[Instant]],dataset_2!B34:H644,7,FALSE)</f>
        <v>53</v>
      </c>
      <c r="X35">
        <f>IF(dataset_17[[#This Row],[cnt]]&gt;0,LN(dataset_17[[#This Row],[cnt]]),0)</f>
        <v>3.970291913552122</v>
      </c>
    </row>
    <row r="36" spans="1:24" x14ac:dyDescent="0.3">
      <c r="A36">
        <v>35</v>
      </c>
      <c r="B36" s="1">
        <v>40545</v>
      </c>
      <c r="C36">
        <f>YEAR(dataset_17[[#This Row],[Date Day]])</f>
        <v>2011</v>
      </c>
      <c r="D36" s="1" t="str">
        <f>TEXT(dataset_17[[#This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t="str">
        <f>IF(dataset_17[[#This Row],[Weathersit]]=1,"Clear",IF(dataset_17[[#This Row],[Weathersit]]=2,"Cloudy","Rainy"))</f>
        <v>Cloudy</v>
      </c>
      <c r="P36">
        <v>0.36</v>
      </c>
      <c r="Q36">
        <f>VLOOKUP(dataset_17[[#This Row],[Instant]],dataset_2!B35:H645,2,FALSE)</f>
        <v>0.33329999999999999</v>
      </c>
      <c r="R36">
        <f>dataset_17[[#This Row],[Temp]]-dataset_17[[#This Row],[Atemp]]</f>
        <v>2.6700000000000002E-2</v>
      </c>
      <c r="S36">
        <f>VLOOKUP(dataset_17[[#This Row],[Instant]],dataset_2!B35:H645,3,FALSE)</f>
        <v>0.71</v>
      </c>
      <c r="T36">
        <f>VLOOKUP(dataset_17[[#This Row],[Instant]],dataset_2!B35:H645,4,FALSE)</f>
        <v>0.25369999999999998</v>
      </c>
      <c r="U36">
        <f>VLOOKUP(dataset_17[[#This Row],[Instant]],dataset_2!B35:H645,5,FALSE)</f>
        <v>16</v>
      </c>
      <c r="V36">
        <f>VLOOKUP(dataset_17[[#This Row],[Instant]],dataset_2!B35:H645,6,FALSE)</f>
        <v>54</v>
      </c>
      <c r="W36">
        <f>VLOOKUP(dataset_17[[#This Row],[Instant]],dataset_2!B35:H645,7,FALSE)</f>
        <v>70</v>
      </c>
      <c r="X36">
        <f>IF(dataset_17[[#This Row],[cnt]]&gt;0,LN(dataset_17[[#This Row],[cnt]]),0)</f>
        <v>4.2484952420493594</v>
      </c>
    </row>
    <row r="37" spans="1:24" x14ac:dyDescent="0.3">
      <c r="A37">
        <v>36</v>
      </c>
      <c r="B37" s="1">
        <v>40545</v>
      </c>
      <c r="C37">
        <f>YEAR(dataset_17[[#This Row],[Date Day]])</f>
        <v>2011</v>
      </c>
      <c r="D37" s="1" t="str">
        <f>TEXT(dataset_17[[#This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t="str">
        <f>IF(dataset_17[[#This Row],[Weathersit]]=1,"Clear",IF(dataset_17[[#This Row],[Weathersit]]=2,"Cloudy","Rainy"))</f>
        <v>Cloudy</v>
      </c>
      <c r="P37">
        <v>0.36</v>
      </c>
      <c r="Q37">
        <f>VLOOKUP(dataset_17[[#This Row],[Instant]],dataset_2!B36:H646,2,FALSE)</f>
        <v>0.33329999999999999</v>
      </c>
      <c r="R37">
        <f>dataset_17[[#This Row],[Temp]]-dataset_17[[#This Row],[Atemp]]</f>
        <v>2.6700000000000002E-2</v>
      </c>
      <c r="S37">
        <f>VLOOKUP(dataset_17[[#This Row],[Instant]],dataset_2!B36:H646,3,FALSE)</f>
        <v>0.66</v>
      </c>
      <c r="T37">
        <f>VLOOKUP(dataset_17[[#This Row],[Instant]],dataset_2!B36:H646,4,FALSE)</f>
        <v>0.29849999999999999</v>
      </c>
      <c r="U37">
        <f>VLOOKUP(dataset_17[[#This Row],[Instant]],dataset_2!B36:H646,5,FALSE)</f>
        <v>20</v>
      </c>
      <c r="V37">
        <f>VLOOKUP(dataset_17[[#This Row],[Instant]],dataset_2!B36:H646,6,FALSE)</f>
        <v>73</v>
      </c>
      <c r="W37">
        <f>VLOOKUP(dataset_17[[#This Row],[Instant]],dataset_2!B36:H646,7,FALSE)</f>
        <v>93</v>
      </c>
      <c r="X37">
        <f>IF(dataset_17[[#This Row],[cnt]]&gt;0,LN(dataset_17[[#This Row],[cnt]]),0)</f>
        <v>4.5325994931532563</v>
      </c>
    </row>
    <row r="38" spans="1:24" x14ac:dyDescent="0.3">
      <c r="A38">
        <v>37</v>
      </c>
      <c r="B38" s="1">
        <v>40545</v>
      </c>
      <c r="C38">
        <f>YEAR(dataset_17[[#This Row],[Date Day]])</f>
        <v>2011</v>
      </c>
      <c r="D38" s="1" t="str">
        <f>TEXT(dataset_17[[#This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t="str">
        <f>IF(dataset_17[[#This Row],[Weathersit]]=1,"Clear",IF(dataset_17[[#This Row],[Weathersit]]=2,"Cloudy","Rainy"))</f>
        <v>Cloudy</v>
      </c>
      <c r="P38">
        <v>0.36</v>
      </c>
      <c r="Q38">
        <f>VLOOKUP(dataset_17[[#This Row],[Instant]],dataset_2!B37:H647,2,FALSE)</f>
        <v>0.34849999999999998</v>
      </c>
      <c r="R38">
        <f>dataset_17[[#This Row],[Temp]]-dataset_17[[#This Row],[Atemp]]</f>
        <v>1.150000000000001E-2</v>
      </c>
      <c r="S38">
        <f>VLOOKUP(dataset_17[[#This Row],[Instant]],dataset_2!B37:H647,3,FALSE)</f>
        <v>0.66</v>
      </c>
      <c r="T38">
        <f>VLOOKUP(dataset_17[[#This Row],[Instant]],dataset_2!B37:H647,4,FALSE)</f>
        <v>0.1343</v>
      </c>
      <c r="U38">
        <f>VLOOKUP(dataset_17[[#This Row],[Instant]],dataset_2!B37:H647,5,FALSE)</f>
        <v>11</v>
      </c>
      <c r="V38">
        <f>VLOOKUP(dataset_17[[#This Row],[Instant]],dataset_2!B37:H647,6,FALSE)</f>
        <v>64</v>
      </c>
      <c r="W38">
        <f>VLOOKUP(dataset_17[[#This Row],[Instant]],dataset_2!B37:H647,7,FALSE)</f>
        <v>75</v>
      </c>
      <c r="X38">
        <f>IF(dataset_17[[#This Row],[cnt]]&gt;0,LN(dataset_17[[#This Row],[cnt]]),0)</f>
        <v>4.3174881135363101</v>
      </c>
    </row>
    <row r="39" spans="1:24" x14ac:dyDescent="0.3">
      <c r="A39">
        <v>38</v>
      </c>
      <c r="B39" s="1">
        <v>40545</v>
      </c>
      <c r="C39">
        <f>YEAR(dataset_17[[#This Row],[Date Day]])</f>
        <v>2011</v>
      </c>
      <c r="D39" s="1" t="str">
        <f>TEXT(dataset_17[[#This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t="str">
        <f>IF(dataset_17[[#This Row],[Weathersit]]=1,"Clear",IF(dataset_17[[#This Row],[Weathersit]]=2,"Cloudy","Rainy"))</f>
        <v>Rainy</v>
      </c>
      <c r="P39">
        <v>0.36</v>
      </c>
      <c r="Q39">
        <f>VLOOKUP(dataset_17[[#This Row],[Instant]],dataset_2!B38:H648,2,FALSE)</f>
        <v>0.19993489148580987</v>
      </c>
      <c r="R39">
        <f>dataset_17[[#This Row],[Temp]]-dataset_17[[#This Row],[Atemp]]</f>
        <v>0.16006510851419012</v>
      </c>
      <c r="S39">
        <f>VLOOKUP(dataset_17[[#This Row],[Instant]],dataset_2!B38:H648,3,FALSE)</f>
        <v>0.76</v>
      </c>
      <c r="T39">
        <f>VLOOKUP(dataset_17[[#This Row],[Instant]],dataset_2!B38:H648,4,FALSE)</f>
        <v>0.19400000000000001</v>
      </c>
      <c r="U39">
        <f>VLOOKUP(dataset_17[[#This Row],[Instant]],dataset_2!B38:H648,5,FALSE)</f>
        <v>4</v>
      </c>
      <c r="V39">
        <f>VLOOKUP(dataset_17[[#This Row],[Instant]],dataset_2!B38:H648,6,FALSE)</f>
        <v>55</v>
      </c>
      <c r="W39">
        <f>VLOOKUP(dataset_17[[#This Row],[Instant]],dataset_2!B38:H648,7,FALSE)</f>
        <v>59</v>
      </c>
      <c r="X39">
        <f>IF(dataset_17[[#This Row],[cnt]]&gt;0,LN(dataset_17[[#This Row],[cnt]]),0)</f>
        <v>4.0775374439057197</v>
      </c>
    </row>
    <row r="40" spans="1:24" x14ac:dyDescent="0.3">
      <c r="A40">
        <v>39</v>
      </c>
      <c r="B40" s="1">
        <v>40545</v>
      </c>
      <c r="C40">
        <f>YEAR(dataset_17[[#This Row],[Date Day]])</f>
        <v>2011</v>
      </c>
      <c r="D40" s="1" t="str">
        <f>TEXT(dataset_17[[#This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t="str">
        <f>IF(dataset_17[[#This Row],[Weathersit]]=1,"Clear",IF(dataset_17[[#This Row],[Weathersit]]=2,"Cloudy","Rainy"))</f>
        <v>Rainy</v>
      </c>
      <c r="P40">
        <v>0.34</v>
      </c>
      <c r="Q40">
        <f>VLOOKUP(dataset_17[[#This Row],[Instant]],dataset_2!B39:H649,2,FALSE)</f>
        <v>0.33329999999999999</v>
      </c>
      <c r="R40">
        <f>dataset_17[[#This Row],[Temp]]-dataset_17[[#This Row],[Atemp]]</f>
        <v>6.7000000000000393E-3</v>
      </c>
      <c r="S40">
        <f>VLOOKUP(dataset_17[[#This Row],[Instant]],dataset_2!B39:H649,3,FALSE)</f>
        <v>0.81</v>
      </c>
      <c r="T40">
        <f>VLOOKUP(dataset_17[[#This Row],[Instant]],dataset_2!B39:H649,4,FALSE)</f>
        <v>0.16420000000000001</v>
      </c>
      <c r="U40">
        <f>VLOOKUP(dataset_17[[#This Row],[Instant]],dataset_2!B39:H649,5,FALSE)</f>
        <v>19</v>
      </c>
      <c r="V40">
        <f>VLOOKUP(dataset_17[[#This Row],[Instant]],dataset_2!B39:H649,6,FALSE)</f>
        <v>55</v>
      </c>
      <c r="W40">
        <f>VLOOKUP(dataset_17[[#This Row],[Instant]],dataset_2!B39:H649,7,FALSE)</f>
        <v>74</v>
      </c>
      <c r="X40">
        <f>IF(dataset_17[[#This Row],[cnt]]&gt;0,LN(dataset_17[[#This Row],[cnt]]),0)</f>
        <v>4.3040650932041702</v>
      </c>
    </row>
    <row r="41" spans="1:24" x14ac:dyDescent="0.3">
      <c r="A41">
        <v>40</v>
      </c>
      <c r="B41" s="1">
        <v>40545</v>
      </c>
      <c r="C41">
        <f>YEAR(dataset_17[[#This Row],[Date Day]])</f>
        <v>2011</v>
      </c>
      <c r="D41" s="1" t="str">
        <f>TEXT(dataset_17[[#This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t="str">
        <f>IF(dataset_17[[#This Row],[Weathersit]]=1,"Clear",IF(dataset_17[[#This Row],[Weathersit]]=2,"Cloudy","Rainy"))</f>
        <v>Rainy</v>
      </c>
      <c r="P41">
        <v>0.34</v>
      </c>
      <c r="Q41">
        <f>VLOOKUP(dataset_17[[#This Row],[Instant]],dataset_2!B40:H650,2,FALSE)</f>
        <v>0.33329999999999999</v>
      </c>
      <c r="R41">
        <f>dataset_17[[#This Row],[Temp]]-dataset_17[[#This Row],[Atemp]]</f>
        <v>6.7000000000000393E-3</v>
      </c>
      <c r="S41">
        <f>VLOOKUP(dataset_17[[#This Row],[Instant]],dataset_2!B40:H650,3,FALSE)</f>
        <v>0.71</v>
      </c>
      <c r="T41">
        <f>VLOOKUP(dataset_17[[#This Row],[Instant]],dataset_2!B40:H650,4,FALSE)</f>
        <v>0.16420000000000001</v>
      </c>
      <c r="U41">
        <f>VLOOKUP(dataset_17[[#This Row],[Instant]],dataset_2!B40:H650,5,FALSE)</f>
        <v>9</v>
      </c>
      <c r="V41">
        <f>VLOOKUP(dataset_17[[#This Row],[Instant]],dataset_2!B40:H650,6,FALSE)</f>
        <v>67</v>
      </c>
      <c r="W41">
        <f>VLOOKUP(dataset_17[[#This Row],[Instant]],dataset_2!B40:H650,7,FALSE)</f>
        <v>76</v>
      </c>
      <c r="X41">
        <f>IF(dataset_17[[#This Row],[cnt]]&gt;0,LN(dataset_17[[#This Row],[cnt]]),0)</f>
        <v>4.3307333402863311</v>
      </c>
    </row>
    <row r="42" spans="1:24" x14ac:dyDescent="0.3">
      <c r="A42">
        <v>41</v>
      </c>
      <c r="B42" s="1">
        <v>40545</v>
      </c>
      <c r="C42">
        <f>YEAR(dataset_17[[#This Row],[Date Day]])</f>
        <v>2011</v>
      </c>
      <c r="D42" s="1" t="str">
        <f>TEXT(dataset_17[[#This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t="str">
        <f>IF(dataset_17[[#This Row],[Weathersit]]=1,"Clear",IF(dataset_17[[#This Row],[Weathersit]]=2,"Cloudy","Rainy"))</f>
        <v>Clear</v>
      </c>
      <c r="P42">
        <v>0.34</v>
      </c>
      <c r="Q42">
        <f>VLOOKUP(dataset_17[[#This Row],[Instant]],dataset_2!B41:H651,2,FALSE)</f>
        <v>0.33329999999999999</v>
      </c>
      <c r="R42">
        <f>dataset_17[[#This Row],[Temp]]-dataset_17[[#This Row],[Atemp]]</f>
        <v>6.7000000000000393E-3</v>
      </c>
      <c r="S42">
        <f>VLOOKUP(dataset_17[[#This Row],[Instant]],dataset_2!B41:H651,3,FALSE)</f>
        <v>0.56999999999999995</v>
      </c>
      <c r="T42">
        <f>VLOOKUP(dataset_17[[#This Row],[Instant]],dataset_2!B41:H651,4,FALSE)</f>
        <v>0.19400000000000001</v>
      </c>
      <c r="U42">
        <f>VLOOKUP(dataset_17[[#This Row],[Instant]],dataset_2!B41:H651,5,FALSE)</f>
        <v>7</v>
      </c>
      <c r="V42">
        <f>VLOOKUP(dataset_17[[#This Row],[Instant]],dataset_2!B41:H651,6,FALSE)</f>
        <v>58</v>
      </c>
      <c r="W42">
        <f>VLOOKUP(dataset_17[[#This Row],[Instant]],dataset_2!B41:H651,7,FALSE)</f>
        <v>65</v>
      </c>
      <c r="X42">
        <f>IF(dataset_17[[#This Row],[cnt]]&gt;0,LN(dataset_17[[#This Row],[cnt]]),0)</f>
        <v>4.1743872698956368</v>
      </c>
    </row>
    <row r="43" spans="1:24" x14ac:dyDescent="0.3">
      <c r="A43">
        <v>42</v>
      </c>
      <c r="B43" s="1">
        <v>40545</v>
      </c>
      <c r="C43">
        <f>YEAR(dataset_17[[#This Row],[Date Day]])</f>
        <v>2011</v>
      </c>
      <c r="D43" s="1" t="str">
        <f>TEXT(dataset_17[[#This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t="str">
        <f>IF(dataset_17[[#This Row],[Weathersit]]=1,"Clear",IF(dataset_17[[#This Row],[Weathersit]]=2,"Cloudy","Rainy"))</f>
        <v>Cloudy</v>
      </c>
      <c r="P43">
        <v>0.36</v>
      </c>
      <c r="Q43">
        <f>VLOOKUP(dataset_17[[#This Row],[Instant]],dataset_2!B42:H652,2,FALSE)</f>
        <v>0.33329999999999999</v>
      </c>
      <c r="R43">
        <f>dataset_17[[#This Row],[Temp]]-dataset_17[[#This Row],[Atemp]]</f>
        <v>2.6700000000000002E-2</v>
      </c>
      <c r="S43">
        <f>VLOOKUP(dataset_17[[#This Row],[Instant]],dataset_2!B42:H652,3,FALSE)</f>
        <v>0.46</v>
      </c>
      <c r="T43">
        <f>VLOOKUP(dataset_17[[#This Row],[Instant]],dataset_2!B42:H652,4,FALSE)</f>
        <v>0.32840000000000003</v>
      </c>
      <c r="U43">
        <f>VLOOKUP(dataset_17[[#This Row],[Instant]],dataset_2!B42:H652,5,FALSE)</f>
        <v>10</v>
      </c>
      <c r="V43">
        <f>VLOOKUP(dataset_17[[#This Row],[Instant]],dataset_2!B42:H652,6,FALSE)</f>
        <v>43</v>
      </c>
      <c r="W43">
        <f>VLOOKUP(dataset_17[[#This Row],[Instant]],dataset_2!B42:H652,7,FALSE)</f>
        <v>53</v>
      </c>
      <c r="X43">
        <f>IF(dataset_17[[#This Row],[cnt]]&gt;0,LN(dataset_17[[#This Row],[cnt]]),0)</f>
        <v>3.970291913552122</v>
      </c>
    </row>
    <row r="44" spans="1:24" x14ac:dyDescent="0.3">
      <c r="A44">
        <v>43</v>
      </c>
      <c r="B44" s="1">
        <v>40545</v>
      </c>
      <c r="C44">
        <f>YEAR(dataset_17[[#This Row],[Date Day]])</f>
        <v>2011</v>
      </c>
      <c r="D44" s="1" t="str">
        <f>TEXT(dataset_17[[#This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t="str">
        <f>IF(dataset_17[[#This Row],[Weathersit]]=1,"Clear",IF(dataset_17[[#This Row],[Weathersit]]=2,"Cloudy","Rainy"))</f>
        <v>Clear</v>
      </c>
      <c r="P44">
        <v>0.32</v>
      </c>
      <c r="Q44">
        <f>VLOOKUP(dataset_17[[#This Row],[Instant]],dataset_2!B43:H653,2,FALSE)</f>
        <v>0.28789999999999999</v>
      </c>
      <c r="R44">
        <f>dataset_17[[#This Row],[Temp]]-dataset_17[[#This Row],[Atemp]]</f>
        <v>3.2100000000000017E-2</v>
      </c>
      <c r="S44">
        <f>VLOOKUP(dataset_17[[#This Row],[Instant]],dataset_2!B43:H653,3,FALSE)</f>
        <v>0.42</v>
      </c>
      <c r="T44">
        <f>VLOOKUP(dataset_17[[#This Row],[Instant]],dataset_2!B43:H653,4,FALSE)</f>
        <v>0.44779999999999998</v>
      </c>
      <c r="U44">
        <f>VLOOKUP(dataset_17[[#This Row],[Instant]],dataset_2!B43:H653,5,FALSE)</f>
        <v>1</v>
      </c>
      <c r="V44">
        <f>VLOOKUP(dataset_17[[#This Row],[Instant]],dataset_2!B43:H653,6,FALSE)</f>
        <v>29</v>
      </c>
      <c r="W44">
        <f>VLOOKUP(dataset_17[[#This Row],[Instant]],dataset_2!B43:H653,7,FALSE)</f>
        <v>30</v>
      </c>
      <c r="X44">
        <f>IF(dataset_17[[#This Row],[cnt]]&gt;0,LN(dataset_17[[#This Row],[cnt]]),0)</f>
        <v>3.4011973816621555</v>
      </c>
    </row>
    <row r="45" spans="1:24" x14ac:dyDescent="0.3">
      <c r="A45">
        <v>44</v>
      </c>
      <c r="B45" s="1">
        <v>40545</v>
      </c>
      <c r="C45">
        <f>YEAR(dataset_17[[#This Row],[Date Day]])</f>
        <v>2011</v>
      </c>
      <c r="D45" s="1" t="str">
        <f>TEXT(dataset_17[[#This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t="str">
        <f>IF(dataset_17[[#This Row],[Weathersit]]=1,"Clear",IF(dataset_17[[#This Row],[Weathersit]]=2,"Cloudy","Rainy"))</f>
        <v>Clear</v>
      </c>
      <c r="P45">
        <v>0.3</v>
      </c>
      <c r="Q45">
        <f>VLOOKUP(dataset_17[[#This Row],[Instant]],dataset_2!B44:H654,2,FALSE)</f>
        <v>0.19993489148580987</v>
      </c>
      <c r="R45">
        <f>dataset_17[[#This Row],[Temp]]-dataset_17[[#This Row],[Atemp]]</f>
        <v>0.10006510851419012</v>
      </c>
      <c r="S45">
        <f>VLOOKUP(dataset_17[[#This Row],[Instant]],dataset_2!B44:H654,3,FALSE)</f>
        <v>0.39</v>
      </c>
      <c r="T45">
        <f>VLOOKUP(dataset_17[[#This Row],[Instant]],dataset_2!B44:H654,4,FALSE)</f>
        <v>0.35820000000000002</v>
      </c>
      <c r="U45">
        <f>VLOOKUP(dataset_17[[#This Row],[Instant]],dataset_2!B44:H654,5,FALSE)</f>
        <v>5</v>
      </c>
      <c r="V45">
        <f>VLOOKUP(dataset_17[[#This Row],[Instant]],dataset_2!B44:H654,6,FALSE)</f>
        <v>17</v>
      </c>
      <c r="W45">
        <f>VLOOKUP(dataset_17[[#This Row],[Instant]],dataset_2!B44:H654,7,FALSE)</f>
        <v>22</v>
      </c>
      <c r="X45">
        <f>IF(dataset_17[[#This Row],[cnt]]&gt;0,LN(dataset_17[[#This Row],[cnt]]),0)</f>
        <v>3.0910424533583161</v>
      </c>
    </row>
    <row r="46" spans="1:24" x14ac:dyDescent="0.3">
      <c r="A46">
        <v>45</v>
      </c>
      <c r="B46" s="1">
        <v>40545</v>
      </c>
      <c r="C46">
        <f>YEAR(dataset_17[[#This Row],[Date Day]])</f>
        <v>2011</v>
      </c>
      <c r="D46" s="1" t="str">
        <f>TEXT(dataset_17[[#This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t="str">
        <f>IF(dataset_17[[#This Row],[Weathersit]]=1,"Clear",IF(dataset_17[[#This Row],[Weathersit]]=2,"Cloudy","Rainy"))</f>
        <v>Clear</v>
      </c>
      <c r="P46">
        <v>0.26</v>
      </c>
      <c r="Q46">
        <f>VLOOKUP(dataset_17[[#This Row],[Instant]],dataset_2!B45:H655,2,FALSE)</f>
        <v>0.2273</v>
      </c>
      <c r="R46">
        <f>dataset_17[[#This Row],[Temp]]-dataset_17[[#This Row],[Atemp]]</f>
        <v>3.2700000000000007E-2</v>
      </c>
      <c r="S46">
        <f>VLOOKUP(dataset_17[[#This Row],[Instant]],dataset_2!B45:H655,3,FALSE)</f>
        <v>0.44</v>
      </c>
      <c r="T46">
        <f>VLOOKUP(dataset_17[[#This Row],[Instant]],dataset_2!B45:H655,4,FALSE)</f>
        <v>0.32840000000000003</v>
      </c>
      <c r="U46">
        <f>VLOOKUP(dataset_17[[#This Row],[Instant]],dataset_2!B45:H655,5,FALSE)</f>
        <v>11</v>
      </c>
      <c r="V46">
        <f>VLOOKUP(dataset_17[[#This Row],[Instant]],dataset_2!B45:H655,6,FALSE)</f>
        <v>20</v>
      </c>
      <c r="W46">
        <f>VLOOKUP(dataset_17[[#This Row],[Instant]],dataset_2!B45:H655,7,FALSE)</f>
        <v>31</v>
      </c>
      <c r="X46">
        <f>IF(dataset_17[[#This Row],[cnt]]&gt;0,LN(dataset_17[[#This Row],[cnt]]),0)</f>
        <v>3.4339872044851463</v>
      </c>
    </row>
    <row r="47" spans="1:24" x14ac:dyDescent="0.3">
      <c r="A47">
        <v>46</v>
      </c>
      <c r="B47" s="1">
        <v>40545</v>
      </c>
      <c r="C47">
        <f>YEAR(dataset_17[[#This Row],[Date Day]])</f>
        <v>2011</v>
      </c>
      <c r="D47" s="1" t="str">
        <f>TEXT(dataset_17[[#This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t="str">
        <f>IF(dataset_17[[#This Row],[Weathersit]]=1,"Clear",IF(dataset_17[[#This Row],[Weathersit]]=2,"Cloudy","Rainy"))</f>
        <v>Clear</v>
      </c>
      <c r="P47">
        <v>0.24</v>
      </c>
      <c r="Q47">
        <f>VLOOKUP(dataset_17[[#This Row],[Instant]],dataset_2!B46:H656,2,FALSE)</f>
        <v>0.21210000000000001</v>
      </c>
      <c r="R47">
        <f>dataset_17[[#This Row],[Temp]]-dataset_17[[#This Row],[Atemp]]</f>
        <v>2.789999999999998E-2</v>
      </c>
      <c r="S47">
        <f>VLOOKUP(dataset_17[[#This Row],[Instant]],dataset_2!B46:H656,3,FALSE)</f>
        <v>0.44</v>
      </c>
      <c r="T47">
        <f>VLOOKUP(dataset_17[[#This Row],[Instant]],dataset_2!B46:H656,4,FALSE)</f>
        <v>0.29849999999999999</v>
      </c>
      <c r="U47">
        <f>VLOOKUP(dataset_17[[#This Row],[Instant]],dataset_2!B46:H656,5,FALSE)</f>
        <v>0</v>
      </c>
      <c r="V47">
        <f>VLOOKUP(dataset_17[[#This Row],[Instant]],dataset_2!B46:H656,6,FALSE)</f>
        <v>9</v>
      </c>
      <c r="W47">
        <f>VLOOKUP(dataset_17[[#This Row],[Instant]],dataset_2!B46:H656,7,FALSE)</f>
        <v>9</v>
      </c>
      <c r="X47">
        <f>IF(dataset_17[[#This Row],[cnt]]&gt;0,LN(dataset_17[[#This Row],[cnt]]),0)</f>
        <v>2.1972245773362196</v>
      </c>
    </row>
    <row r="48" spans="1:24" x14ac:dyDescent="0.3">
      <c r="A48">
        <v>47</v>
      </c>
      <c r="B48" s="1">
        <v>40545</v>
      </c>
      <c r="C48">
        <f>YEAR(dataset_17[[#This Row],[Date Day]])</f>
        <v>2011</v>
      </c>
      <c r="D48" s="1" t="str">
        <f>TEXT(dataset_17[[#This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t="str">
        <f>IF(dataset_17[[#This Row],[Weathersit]]=1,"Clear",IF(dataset_17[[#This Row],[Weathersit]]=2,"Cloudy","Rainy"))</f>
        <v>Clear</v>
      </c>
      <c r="P48">
        <v>0.22</v>
      </c>
      <c r="Q48">
        <f>VLOOKUP(dataset_17[[#This Row],[Instant]],dataset_2!B47:H657,2,FALSE)</f>
        <v>0.2273</v>
      </c>
      <c r="R48">
        <f>dataset_17[[#This Row],[Temp]]-dataset_17[[#This Row],[Atemp]]</f>
        <v>-7.3000000000000009E-3</v>
      </c>
      <c r="S48">
        <f>VLOOKUP(dataset_17[[#This Row],[Instant]],dataset_2!B47:H657,3,FALSE)</f>
        <v>0.47</v>
      </c>
      <c r="T48">
        <f>VLOOKUP(dataset_17[[#This Row],[Instant]],dataset_2!B47:H657,4,FALSE)</f>
        <v>0.16420000000000001</v>
      </c>
      <c r="U48">
        <f>VLOOKUP(dataset_17[[#This Row],[Instant]],dataset_2!B47:H657,5,FALSE)</f>
        <v>0</v>
      </c>
      <c r="V48">
        <f>VLOOKUP(dataset_17[[#This Row],[Instant]],dataset_2!B47:H657,6,FALSE)</f>
        <v>8</v>
      </c>
      <c r="W48">
        <f>VLOOKUP(dataset_17[[#This Row],[Instant]],dataset_2!B47:H657,7,FALSE)</f>
        <v>8</v>
      </c>
      <c r="X48">
        <f>IF(dataset_17[[#This Row],[cnt]]&gt;0,LN(dataset_17[[#This Row],[cnt]]),0)</f>
        <v>2.0794415416798357</v>
      </c>
    </row>
    <row r="49" spans="1:24" x14ac:dyDescent="0.3">
      <c r="A49">
        <v>48</v>
      </c>
      <c r="B49" s="1">
        <v>40546</v>
      </c>
      <c r="C49">
        <f>YEAR(dataset_17[[#This Row],[Date Day]])</f>
        <v>2011</v>
      </c>
      <c r="D49" s="1" t="str">
        <f>TEXT(dataset_17[[#This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t="str">
        <f>IF(dataset_17[[#This Row],[Weathersit]]=1,"Clear",IF(dataset_17[[#This Row],[Weathersit]]=2,"Cloudy","Rainy"))</f>
        <v>Clear</v>
      </c>
      <c r="P49">
        <v>0.22</v>
      </c>
      <c r="Q49">
        <f>VLOOKUP(dataset_17[[#This Row],[Instant]],dataset_2!B48:H658,2,FALSE)</f>
        <v>0.19700000000000001</v>
      </c>
      <c r="R49">
        <f>dataset_17[[#This Row],[Temp]]-dataset_17[[#This Row],[Atemp]]</f>
        <v>2.2999999999999993E-2</v>
      </c>
      <c r="S49">
        <f>VLOOKUP(dataset_17[[#This Row],[Instant]],dataset_2!B48:H658,3,FALSE)</f>
        <v>0.44</v>
      </c>
      <c r="T49">
        <f>VLOOKUP(dataset_17[[#This Row],[Instant]],dataset_2!B48:H658,4,FALSE)</f>
        <v>0.35820000000000002</v>
      </c>
      <c r="U49">
        <f>VLOOKUP(dataset_17[[#This Row],[Instant]],dataset_2!B48:H658,5,FALSE)</f>
        <v>0</v>
      </c>
      <c r="V49">
        <f>VLOOKUP(dataset_17[[#This Row],[Instant]],dataset_2!B48:H658,6,FALSE)</f>
        <v>5</v>
      </c>
      <c r="W49">
        <f>VLOOKUP(dataset_17[[#This Row],[Instant]],dataset_2!B48:H658,7,FALSE)</f>
        <v>5</v>
      </c>
      <c r="X49">
        <f>IF(dataset_17[[#This Row],[cnt]]&gt;0,LN(dataset_17[[#This Row],[cnt]]),0)</f>
        <v>1.6094379124341003</v>
      </c>
    </row>
    <row r="50" spans="1:24" x14ac:dyDescent="0.3">
      <c r="A50">
        <v>49</v>
      </c>
      <c r="B50" s="1">
        <v>40546</v>
      </c>
      <c r="C50">
        <f>YEAR(dataset_17[[#This Row],[Date Day]])</f>
        <v>2011</v>
      </c>
      <c r="D50" s="1" t="str">
        <f>TEXT(dataset_17[[#This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t="str">
        <f>IF(dataset_17[[#This Row],[Weathersit]]=1,"Clear",IF(dataset_17[[#This Row],[Weathersit]]=2,"Cloudy","Rainy"))</f>
        <v>Clear</v>
      </c>
      <c r="P50">
        <v>0.2</v>
      </c>
      <c r="Q50">
        <f>VLOOKUP(dataset_17[[#This Row],[Instant]],dataset_2!B49:H659,2,FALSE)</f>
        <v>0.19993489148580987</v>
      </c>
      <c r="R50">
        <f>dataset_17[[#This Row],[Temp]]-dataset_17[[#This Row],[Atemp]]</f>
        <v>6.5108514190143074E-5</v>
      </c>
      <c r="S50">
        <f>VLOOKUP(dataset_17[[#This Row],[Instant]],dataset_2!B49:H659,3,FALSE)</f>
        <v>0.44</v>
      </c>
      <c r="T50">
        <f>VLOOKUP(dataset_17[[#This Row],[Instant]],dataset_2!B49:H659,4,FALSE)</f>
        <v>0.41789999999999999</v>
      </c>
      <c r="U50">
        <f>VLOOKUP(dataset_17[[#This Row],[Instant]],dataset_2!B49:H659,5,FALSE)</f>
        <v>0</v>
      </c>
      <c r="V50">
        <f>VLOOKUP(dataset_17[[#This Row],[Instant]],dataset_2!B49:H659,6,FALSE)</f>
        <v>2</v>
      </c>
      <c r="W50">
        <f>VLOOKUP(dataset_17[[#This Row],[Instant]],dataset_2!B49:H659,7,FALSE)</f>
        <v>2</v>
      </c>
      <c r="X50">
        <f>IF(dataset_17[[#This Row],[cnt]]&gt;0,LN(dataset_17[[#This Row],[cnt]]),0)</f>
        <v>0.69314718055994529</v>
      </c>
    </row>
    <row r="51" spans="1:24" x14ac:dyDescent="0.3">
      <c r="A51">
        <v>50</v>
      </c>
      <c r="B51" s="1">
        <v>40546</v>
      </c>
      <c r="C51">
        <f>YEAR(dataset_17[[#This Row],[Date Day]])</f>
        <v>2011</v>
      </c>
      <c r="D51" s="1" t="str">
        <f>TEXT(dataset_17[[#This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t="str">
        <f>IF(dataset_17[[#This Row],[Weathersit]]=1,"Clear",IF(dataset_17[[#This Row],[Weathersit]]=2,"Cloudy","Rainy"))</f>
        <v>Clear</v>
      </c>
      <c r="P51">
        <v>0.16</v>
      </c>
      <c r="Q51">
        <f>VLOOKUP(dataset_17[[#This Row],[Instant]],dataset_2!B50:H660,2,FALSE)</f>
        <v>0.13639999999999999</v>
      </c>
      <c r="R51">
        <f>dataset_17[[#This Row],[Temp]]-dataset_17[[#This Row],[Atemp]]</f>
        <v>2.360000000000001E-2</v>
      </c>
      <c r="S51">
        <f>VLOOKUP(dataset_17[[#This Row],[Instant]],dataset_2!B50:H660,3,FALSE)</f>
        <v>0.47</v>
      </c>
      <c r="T51">
        <f>VLOOKUP(dataset_17[[#This Row],[Instant]],dataset_2!B50:H660,4,FALSE)</f>
        <v>0.3881</v>
      </c>
      <c r="U51">
        <f>VLOOKUP(dataset_17[[#This Row],[Instant]],dataset_2!B50:H660,5,FALSE)</f>
        <v>0</v>
      </c>
      <c r="V51">
        <f>VLOOKUP(dataset_17[[#This Row],[Instant]],dataset_2!B50:H660,6,FALSE)</f>
        <v>1</v>
      </c>
      <c r="W51">
        <f>VLOOKUP(dataset_17[[#This Row],[Instant]],dataset_2!B50:H660,7,FALSE)</f>
        <v>1</v>
      </c>
      <c r="X51">
        <f>IF(dataset_17[[#This Row],[cnt]]&gt;0,LN(dataset_17[[#This Row],[cnt]]),0)</f>
        <v>0</v>
      </c>
    </row>
    <row r="52" spans="1:24" x14ac:dyDescent="0.3">
      <c r="A52">
        <v>51</v>
      </c>
      <c r="B52" s="1">
        <v>40546</v>
      </c>
      <c r="C52">
        <f>YEAR(dataset_17[[#This Row],[Date Day]])</f>
        <v>2011</v>
      </c>
      <c r="D52" s="1" t="str">
        <f>TEXT(dataset_17[[#This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t="str">
        <f>IF(dataset_17[[#This Row],[Weathersit]]=1,"Clear",IF(dataset_17[[#This Row],[Weathersit]]=2,"Cloudy","Rainy"))</f>
        <v>Clear</v>
      </c>
      <c r="P52">
        <v>0.16</v>
      </c>
      <c r="Q52">
        <f>VLOOKUP(dataset_17[[#This Row],[Instant]],dataset_2!B51:H661,2,FALSE)</f>
        <v>0.13639999999999999</v>
      </c>
      <c r="R52">
        <f>dataset_17[[#This Row],[Temp]]-dataset_17[[#This Row],[Atemp]]</f>
        <v>2.360000000000001E-2</v>
      </c>
      <c r="S52">
        <f>VLOOKUP(dataset_17[[#This Row],[Instant]],dataset_2!B51:H661,3,FALSE)</f>
        <v>0.47</v>
      </c>
      <c r="T52">
        <f>VLOOKUP(dataset_17[[#This Row],[Instant]],dataset_2!B51:H661,4,FALSE)</f>
        <v>0.28360000000000002</v>
      </c>
      <c r="U52">
        <f>VLOOKUP(dataset_17[[#This Row],[Instant]],dataset_2!B51:H661,5,FALSE)</f>
        <v>0</v>
      </c>
      <c r="V52">
        <f>VLOOKUP(dataset_17[[#This Row],[Instant]],dataset_2!B51:H661,6,FALSE)</f>
        <v>3</v>
      </c>
      <c r="W52">
        <f>VLOOKUP(dataset_17[[#This Row],[Instant]],dataset_2!B51:H661,7,FALSE)</f>
        <v>3</v>
      </c>
      <c r="X52">
        <f>IF(dataset_17[[#This Row],[cnt]]&gt;0,LN(dataset_17[[#This Row],[cnt]]),0)</f>
        <v>1.0986122886681098</v>
      </c>
    </row>
    <row r="53" spans="1:24" x14ac:dyDescent="0.3">
      <c r="A53">
        <v>52</v>
      </c>
      <c r="B53" s="1">
        <v>40546</v>
      </c>
      <c r="C53">
        <f>YEAR(dataset_17[[#This Row],[Date Day]])</f>
        <v>2011</v>
      </c>
      <c r="D53" s="1" t="str">
        <f>TEXT(dataset_17[[#This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t="str">
        <f>IF(dataset_17[[#This Row],[Weathersit]]=1,"Clear",IF(dataset_17[[#This Row],[Weathersit]]=2,"Cloudy","Rainy"))</f>
        <v>Clear</v>
      </c>
      <c r="P53">
        <v>0.14000000000000001</v>
      </c>
      <c r="Q53">
        <f>VLOOKUP(dataset_17[[#This Row],[Instant]],dataset_2!B52:H662,2,FALSE)</f>
        <v>0.1061</v>
      </c>
      <c r="R53">
        <f>dataset_17[[#This Row],[Temp]]-dataset_17[[#This Row],[Atemp]]</f>
        <v>3.3900000000000013E-2</v>
      </c>
      <c r="S53">
        <f>VLOOKUP(dataset_17[[#This Row],[Instant]],dataset_2!B52:H662,3,FALSE)</f>
        <v>0.5</v>
      </c>
      <c r="T53">
        <f>VLOOKUP(dataset_17[[#This Row],[Instant]],dataset_2!B52:H662,4,FALSE)</f>
        <v>0.3881</v>
      </c>
      <c r="U53">
        <f>VLOOKUP(dataset_17[[#This Row],[Instant]],dataset_2!B52:H662,5,FALSE)</f>
        <v>0</v>
      </c>
      <c r="V53">
        <f>VLOOKUP(dataset_17[[#This Row],[Instant]],dataset_2!B52:H662,6,FALSE)</f>
        <v>30</v>
      </c>
      <c r="W53">
        <f>VLOOKUP(dataset_17[[#This Row],[Instant]],dataset_2!B52:H662,7,FALSE)</f>
        <v>30</v>
      </c>
      <c r="X53">
        <f>IF(dataset_17[[#This Row],[cnt]]&gt;0,LN(dataset_17[[#This Row],[cnt]]),0)</f>
        <v>3.4011973816621555</v>
      </c>
    </row>
    <row r="54" spans="1:24" x14ac:dyDescent="0.3">
      <c r="A54">
        <v>53</v>
      </c>
      <c r="B54" s="1">
        <v>40546</v>
      </c>
      <c r="C54">
        <f>YEAR(dataset_17[[#This Row],[Date Day]])</f>
        <v>2011</v>
      </c>
      <c r="D54" s="1" t="str">
        <f>TEXT(dataset_17[[#This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t="str">
        <f>IF(dataset_17[[#This Row],[Weathersit]]=1,"Clear",IF(dataset_17[[#This Row],[Weathersit]]=2,"Cloudy","Rainy"))</f>
        <v>Clear</v>
      </c>
      <c r="P54">
        <v>0.14000000000000001</v>
      </c>
      <c r="Q54">
        <f>VLOOKUP(dataset_17[[#This Row],[Instant]],dataset_2!B53:H663,2,FALSE)</f>
        <v>0.13639999999999999</v>
      </c>
      <c r="R54">
        <f>dataset_17[[#This Row],[Temp]]-dataset_17[[#This Row],[Atemp]]</f>
        <v>3.6000000000000199E-3</v>
      </c>
      <c r="S54">
        <f>VLOOKUP(dataset_17[[#This Row],[Instant]],dataset_2!B53:H663,3,FALSE)</f>
        <v>0.5</v>
      </c>
      <c r="T54">
        <f>VLOOKUP(dataset_17[[#This Row],[Instant]],dataset_2!B53:H663,4,FALSE)</f>
        <v>0.19400000000000001</v>
      </c>
      <c r="U54">
        <f>VLOOKUP(dataset_17[[#This Row],[Instant]],dataset_2!B53:H663,5,FALSE)</f>
        <v>1</v>
      </c>
      <c r="V54">
        <f>VLOOKUP(dataset_17[[#This Row],[Instant]],dataset_2!B53:H663,6,FALSE)</f>
        <v>63</v>
      </c>
      <c r="W54">
        <f>VLOOKUP(dataset_17[[#This Row],[Instant]],dataset_2!B53:H663,7,FALSE)</f>
        <v>64</v>
      </c>
      <c r="X54">
        <f>IF(dataset_17[[#This Row],[cnt]]&gt;0,LN(dataset_17[[#This Row],[cnt]]),0)</f>
        <v>4.1588830833596715</v>
      </c>
    </row>
    <row r="55" spans="1:24" x14ac:dyDescent="0.3">
      <c r="A55">
        <v>54</v>
      </c>
      <c r="B55" s="1">
        <v>40546</v>
      </c>
      <c r="C55">
        <f>YEAR(dataset_17[[#This Row],[Date Day]])</f>
        <v>2011</v>
      </c>
      <c r="D55" s="1" t="str">
        <f>TEXT(dataset_17[[#This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t="str">
        <f>IF(dataset_17[[#This Row],[Weathersit]]=1,"Clear",IF(dataset_17[[#This Row],[Weathersit]]=2,"Cloudy","Rainy"))</f>
        <v>Clear</v>
      </c>
      <c r="P55">
        <v>0.14000000000000001</v>
      </c>
      <c r="Q55">
        <f>VLOOKUP(dataset_17[[#This Row],[Instant]],dataset_2!B54:H664,2,FALSE)</f>
        <v>0.1212</v>
      </c>
      <c r="R55">
        <f>dataset_17[[#This Row],[Temp]]-dataset_17[[#This Row],[Atemp]]</f>
        <v>1.8800000000000011E-2</v>
      </c>
      <c r="S55">
        <f>VLOOKUP(dataset_17[[#This Row],[Instant]],dataset_2!B54:H664,3,FALSE)</f>
        <v>0.5</v>
      </c>
      <c r="T55">
        <f>VLOOKUP(dataset_17[[#This Row],[Instant]],dataset_2!B54:H664,4,FALSE)</f>
        <v>0.28360000000000002</v>
      </c>
      <c r="U55">
        <f>VLOOKUP(dataset_17[[#This Row],[Instant]],dataset_2!B54:H664,5,FALSE)</f>
        <v>1</v>
      </c>
      <c r="V55">
        <f>VLOOKUP(dataset_17[[#This Row],[Instant]],dataset_2!B54:H664,6,FALSE)</f>
        <v>153</v>
      </c>
      <c r="W55">
        <f>VLOOKUP(dataset_17[[#This Row],[Instant]],dataset_2!B54:H664,7,FALSE)</f>
        <v>154</v>
      </c>
      <c r="X55">
        <f>IF(dataset_17[[#This Row],[cnt]]&gt;0,LN(dataset_17[[#This Row],[cnt]]),0)</f>
        <v>5.0369526024136295</v>
      </c>
    </row>
    <row r="56" spans="1:24" x14ac:dyDescent="0.3">
      <c r="A56">
        <v>55</v>
      </c>
      <c r="B56" s="1">
        <v>40546</v>
      </c>
      <c r="C56">
        <f>YEAR(dataset_17[[#This Row],[Date Day]])</f>
        <v>2011</v>
      </c>
      <c r="D56" s="1" t="str">
        <f>TEXT(dataset_17[[#This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t="str">
        <f>IF(dataset_17[[#This Row],[Weathersit]]=1,"Clear",IF(dataset_17[[#This Row],[Weathersit]]=2,"Cloudy","Rainy"))</f>
        <v>Clear</v>
      </c>
      <c r="P56">
        <v>0.16</v>
      </c>
      <c r="Q56">
        <f>VLOOKUP(dataset_17[[#This Row],[Instant]],dataset_2!B55:H665,2,FALSE)</f>
        <v>0.13639999999999999</v>
      </c>
      <c r="R56">
        <f>dataset_17[[#This Row],[Temp]]-dataset_17[[#This Row],[Atemp]]</f>
        <v>2.360000000000001E-2</v>
      </c>
      <c r="S56">
        <f>VLOOKUP(dataset_17[[#This Row],[Instant]],dataset_2!B55:H665,3,FALSE)</f>
        <v>0.43</v>
      </c>
      <c r="T56">
        <f>VLOOKUP(dataset_17[[#This Row],[Instant]],dataset_2!B55:H665,4,FALSE)</f>
        <v>0.3881</v>
      </c>
      <c r="U56">
        <f>VLOOKUP(dataset_17[[#This Row],[Instant]],dataset_2!B55:H665,5,FALSE)</f>
        <v>7</v>
      </c>
      <c r="V56">
        <f>VLOOKUP(dataset_17[[#This Row],[Instant]],dataset_2!B55:H665,6,FALSE)</f>
        <v>81</v>
      </c>
      <c r="W56">
        <f>VLOOKUP(dataset_17[[#This Row],[Instant]],dataset_2!B55:H665,7,FALSE)</f>
        <v>88</v>
      </c>
      <c r="X56">
        <f>IF(dataset_17[[#This Row],[cnt]]&gt;0,LN(dataset_17[[#This Row],[cnt]]),0)</f>
        <v>4.4773368144782069</v>
      </c>
    </row>
    <row r="57" spans="1:24" x14ac:dyDescent="0.3">
      <c r="A57">
        <v>56</v>
      </c>
      <c r="B57" s="1">
        <v>40546</v>
      </c>
      <c r="C57">
        <f>YEAR(dataset_17[[#This Row],[Date Day]])</f>
        <v>2011</v>
      </c>
      <c r="D57" s="1" t="str">
        <f>TEXT(dataset_17[[#This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t="str">
        <f>IF(dataset_17[[#This Row],[Weathersit]]=1,"Clear",IF(dataset_17[[#This Row],[Weathersit]]=2,"Cloudy","Rainy"))</f>
        <v>Clear</v>
      </c>
      <c r="P57">
        <v>0.18</v>
      </c>
      <c r="Q57">
        <f>VLOOKUP(dataset_17[[#This Row],[Instant]],dataset_2!B56:H666,2,FALSE)</f>
        <v>0.16669999999999999</v>
      </c>
      <c r="R57">
        <f>dataset_17[[#This Row],[Temp]]-dataset_17[[#This Row],[Atemp]]</f>
        <v>1.3300000000000006E-2</v>
      </c>
      <c r="S57">
        <f>VLOOKUP(dataset_17[[#This Row],[Instant]],dataset_2!B56:H666,3,FALSE)</f>
        <v>0.43</v>
      </c>
      <c r="T57">
        <f>VLOOKUP(dataset_17[[#This Row],[Instant]],dataset_2!B56:H666,4,FALSE)</f>
        <v>0.25369999999999998</v>
      </c>
      <c r="U57">
        <f>VLOOKUP(dataset_17[[#This Row],[Instant]],dataset_2!B56:H666,5,FALSE)</f>
        <v>11</v>
      </c>
      <c r="V57">
        <f>VLOOKUP(dataset_17[[#This Row],[Instant]],dataset_2!B56:H666,6,FALSE)</f>
        <v>33</v>
      </c>
      <c r="W57">
        <f>VLOOKUP(dataset_17[[#This Row],[Instant]],dataset_2!B56:H666,7,FALSE)</f>
        <v>44</v>
      </c>
      <c r="X57">
        <f>IF(dataset_17[[#This Row],[cnt]]&gt;0,LN(dataset_17[[#This Row],[cnt]]),0)</f>
        <v>3.784189633918261</v>
      </c>
    </row>
    <row r="58" spans="1:24" x14ac:dyDescent="0.3">
      <c r="A58">
        <v>57</v>
      </c>
      <c r="B58" s="1">
        <v>40546</v>
      </c>
      <c r="C58">
        <f>YEAR(dataset_17[[#This Row],[Date Day]])</f>
        <v>2011</v>
      </c>
      <c r="D58" s="1" t="str">
        <f>TEXT(dataset_17[[#This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t="str">
        <f>IF(dataset_17[[#This Row],[Weathersit]]=1,"Clear",IF(dataset_17[[#This Row],[Weathersit]]=2,"Cloudy","Rainy"))</f>
        <v>Clear</v>
      </c>
      <c r="P58">
        <v>0.2</v>
      </c>
      <c r="Q58">
        <f>VLOOKUP(dataset_17[[#This Row],[Instant]],dataset_2!B57:H667,2,FALSE)</f>
        <v>0.18179999999999999</v>
      </c>
      <c r="R58">
        <f>dataset_17[[#This Row],[Temp]]-dataset_17[[#This Row],[Atemp]]</f>
        <v>1.8200000000000022E-2</v>
      </c>
      <c r="S58">
        <f>VLOOKUP(dataset_17[[#This Row],[Instant]],dataset_2!B57:H667,3,FALSE)</f>
        <v>0.4</v>
      </c>
      <c r="T58">
        <f>VLOOKUP(dataset_17[[#This Row],[Instant]],dataset_2!B57:H667,4,FALSE)</f>
        <v>0.32840000000000003</v>
      </c>
      <c r="U58">
        <f>VLOOKUP(dataset_17[[#This Row],[Instant]],dataset_2!B57:H667,5,FALSE)</f>
        <v>10</v>
      </c>
      <c r="V58">
        <f>VLOOKUP(dataset_17[[#This Row],[Instant]],dataset_2!B57:H667,6,FALSE)</f>
        <v>41</v>
      </c>
      <c r="W58">
        <f>VLOOKUP(dataset_17[[#This Row],[Instant]],dataset_2!B57:H667,7,FALSE)</f>
        <v>51</v>
      </c>
      <c r="X58">
        <f>IF(dataset_17[[#This Row],[cnt]]&gt;0,LN(dataset_17[[#This Row],[cnt]]),0)</f>
        <v>3.9318256327243257</v>
      </c>
    </row>
    <row r="59" spans="1:24" x14ac:dyDescent="0.3">
      <c r="A59">
        <v>58</v>
      </c>
      <c r="B59" s="1">
        <v>40546</v>
      </c>
      <c r="C59">
        <f>YEAR(dataset_17[[#This Row],[Date Day]])</f>
        <v>2011</v>
      </c>
      <c r="D59" s="1" t="str">
        <f>TEXT(dataset_17[[#This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t="str">
        <f>IF(dataset_17[[#This Row],[Weathersit]]=1,"Clear",IF(dataset_17[[#This Row],[Weathersit]]=2,"Cloudy","Rainy"))</f>
        <v>Clear</v>
      </c>
      <c r="P59">
        <v>0.22</v>
      </c>
      <c r="Q59">
        <f>VLOOKUP(dataset_17[[#This Row],[Instant]],dataset_2!B58:H668,2,FALSE)</f>
        <v>0.21210000000000001</v>
      </c>
      <c r="R59">
        <f>dataset_17[[#This Row],[Temp]]-dataset_17[[#This Row],[Atemp]]</f>
        <v>7.8999999999999904E-3</v>
      </c>
      <c r="S59">
        <f>VLOOKUP(dataset_17[[#This Row],[Instant]],dataset_2!B58:H668,3,FALSE)</f>
        <v>0.35</v>
      </c>
      <c r="T59">
        <f>VLOOKUP(dataset_17[[#This Row],[Instant]],dataset_2!B58:H668,4,FALSE)</f>
        <v>0.29849999999999999</v>
      </c>
      <c r="U59">
        <f>VLOOKUP(dataset_17[[#This Row],[Instant]],dataset_2!B58:H668,5,FALSE)</f>
        <v>13</v>
      </c>
      <c r="V59">
        <f>VLOOKUP(dataset_17[[#This Row],[Instant]],dataset_2!B58:H668,6,FALSE)</f>
        <v>48</v>
      </c>
      <c r="W59">
        <f>VLOOKUP(dataset_17[[#This Row],[Instant]],dataset_2!B58:H668,7,FALSE)</f>
        <v>61</v>
      </c>
      <c r="X59">
        <f>IF(dataset_17[[#This Row],[cnt]]&gt;0,LN(dataset_17[[#This Row],[cnt]]),0)</f>
        <v>4.1108738641733114</v>
      </c>
    </row>
    <row r="60" spans="1:24" x14ac:dyDescent="0.3">
      <c r="A60">
        <v>59</v>
      </c>
      <c r="B60" s="1">
        <v>40546</v>
      </c>
      <c r="C60">
        <f>YEAR(dataset_17[[#This Row],[Date Day]])</f>
        <v>2011</v>
      </c>
      <c r="D60" s="1" t="str">
        <f>TEXT(dataset_17[[#This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t="str">
        <f>IF(dataset_17[[#This Row],[Weathersit]]=1,"Clear",IF(dataset_17[[#This Row],[Weathersit]]=2,"Cloudy","Rainy"))</f>
        <v>Clear</v>
      </c>
      <c r="P60">
        <v>0.24</v>
      </c>
      <c r="Q60">
        <f>VLOOKUP(dataset_17[[#This Row],[Instant]],dataset_2!B59:H669,2,FALSE)</f>
        <v>0.19993489148580987</v>
      </c>
      <c r="R60">
        <f>dataset_17[[#This Row],[Temp]]-dataset_17[[#This Row],[Atemp]]</f>
        <v>4.0065108514190123E-2</v>
      </c>
      <c r="S60">
        <f>VLOOKUP(dataset_17[[#This Row],[Instant]],dataset_2!B59:H669,3,FALSE)</f>
        <v>0.35</v>
      </c>
      <c r="T60">
        <f>VLOOKUP(dataset_17[[#This Row],[Instant]],dataset_2!B59:H669,4,FALSE)</f>
        <v>0.28360000000000002</v>
      </c>
      <c r="U60">
        <f>VLOOKUP(dataset_17[[#This Row],[Instant]],dataset_2!B59:H669,5,FALSE)</f>
        <v>8</v>
      </c>
      <c r="V60">
        <f>VLOOKUP(dataset_17[[#This Row],[Instant]],dataset_2!B59:H669,6,FALSE)</f>
        <v>53</v>
      </c>
      <c r="W60">
        <f>VLOOKUP(dataset_17[[#This Row],[Instant]],dataset_2!B59:H669,7,FALSE)</f>
        <v>61</v>
      </c>
      <c r="X60">
        <f>IF(dataset_17[[#This Row],[cnt]]&gt;0,LN(dataset_17[[#This Row],[cnt]]),0)</f>
        <v>4.1108738641733114</v>
      </c>
    </row>
    <row r="61" spans="1:24" x14ac:dyDescent="0.3">
      <c r="A61">
        <v>60</v>
      </c>
      <c r="B61" s="1">
        <v>40546</v>
      </c>
      <c r="C61">
        <f>YEAR(dataset_17[[#This Row],[Date Day]])</f>
        <v>2011</v>
      </c>
      <c r="D61" s="1" t="str">
        <f>TEXT(dataset_17[[#This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t="str">
        <f>IF(dataset_17[[#This Row],[Weathersit]]=1,"Clear",IF(dataset_17[[#This Row],[Weathersit]]=2,"Cloudy","Rainy"))</f>
        <v>Clear</v>
      </c>
      <c r="P61">
        <v>0.26</v>
      </c>
      <c r="Q61">
        <f>VLOOKUP(dataset_17[[#This Row],[Instant]],dataset_2!B60:H670,2,FALSE)</f>
        <v>0.2424</v>
      </c>
      <c r="R61">
        <f>dataset_17[[#This Row],[Temp]]-dataset_17[[#This Row],[Atemp]]</f>
        <v>1.7600000000000005E-2</v>
      </c>
      <c r="S61">
        <f>VLOOKUP(dataset_17[[#This Row],[Instant]],dataset_2!B60:H670,3,FALSE)</f>
        <v>0.3</v>
      </c>
      <c r="T61">
        <f>VLOOKUP(dataset_17[[#This Row],[Instant]],dataset_2!B60:H670,4,FALSE)</f>
        <v>0.28360000000000002</v>
      </c>
      <c r="U61">
        <f>VLOOKUP(dataset_17[[#This Row],[Instant]],dataset_2!B60:H670,5,FALSE)</f>
        <v>11</v>
      </c>
      <c r="V61">
        <f>VLOOKUP(dataset_17[[#This Row],[Instant]],dataset_2!B60:H670,6,FALSE)</f>
        <v>66</v>
      </c>
      <c r="W61">
        <f>VLOOKUP(dataset_17[[#This Row],[Instant]],dataset_2!B60:H670,7,FALSE)</f>
        <v>77</v>
      </c>
      <c r="X61">
        <f>IF(dataset_17[[#This Row],[cnt]]&gt;0,LN(dataset_17[[#This Row],[cnt]]),0)</f>
        <v>4.3438054218536841</v>
      </c>
    </row>
    <row r="62" spans="1:24" x14ac:dyDescent="0.3">
      <c r="A62">
        <v>61</v>
      </c>
      <c r="B62" s="1">
        <v>40546</v>
      </c>
      <c r="C62">
        <f>YEAR(dataset_17[[#This Row],[Date Day]])</f>
        <v>2011</v>
      </c>
      <c r="D62" s="1" t="str">
        <f>TEXT(dataset_17[[#This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t="str">
        <f>IF(dataset_17[[#This Row],[Weathersit]]=1,"Clear",IF(dataset_17[[#This Row],[Weathersit]]=2,"Cloudy","Rainy"))</f>
        <v>Clear</v>
      </c>
      <c r="P62">
        <v>0.26</v>
      </c>
      <c r="Q62">
        <f>VLOOKUP(dataset_17[[#This Row],[Instant]],dataset_2!B61:H671,2,FALSE)</f>
        <v>0.2424</v>
      </c>
      <c r="R62">
        <f>dataset_17[[#This Row],[Temp]]-dataset_17[[#This Row],[Atemp]]</f>
        <v>1.7600000000000005E-2</v>
      </c>
      <c r="S62">
        <f>VLOOKUP(dataset_17[[#This Row],[Instant]],dataset_2!B61:H671,3,FALSE)</f>
        <v>0.3</v>
      </c>
      <c r="T62">
        <f>VLOOKUP(dataset_17[[#This Row],[Instant]],dataset_2!B61:H671,4,FALSE)</f>
        <v>0.25369999999999998</v>
      </c>
      <c r="U62">
        <f>VLOOKUP(dataset_17[[#This Row],[Instant]],dataset_2!B61:H671,5,FALSE)</f>
        <v>14</v>
      </c>
      <c r="V62">
        <f>VLOOKUP(dataset_17[[#This Row],[Instant]],dataset_2!B61:H671,6,FALSE)</f>
        <v>58</v>
      </c>
      <c r="W62">
        <f>VLOOKUP(dataset_17[[#This Row],[Instant]],dataset_2!B61:H671,7,FALSE)</f>
        <v>72</v>
      </c>
      <c r="X62">
        <f>IF(dataset_17[[#This Row],[cnt]]&gt;0,LN(dataset_17[[#This Row],[cnt]]),0)</f>
        <v>4.2766661190160553</v>
      </c>
    </row>
    <row r="63" spans="1:24" x14ac:dyDescent="0.3">
      <c r="A63">
        <v>62</v>
      </c>
      <c r="B63" s="1">
        <v>40546</v>
      </c>
      <c r="C63">
        <f>YEAR(dataset_17[[#This Row],[Date Day]])</f>
        <v>2011</v>
      </c>
      <c r="D63" s="1" t="str">
        <f>TEXT(dataset_17[[#This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t="str">
        <f>IF(dataset_17[[#This Row],[Weathersit]]=1,"Clear",IF(dataset_17[[#This Row],[Weathersit]]=2,"Cloudy","Rainy"))</f>
        <v>Clear</v>
      </c>
      <c r="P63">
        <v>0.26</v>
      </c>
      <c r="Q63">
        <f>VLOOKUP(dataset_17[[#This Row],[Instant]],dataset_2!B62:H672,2,FALSE)</f>
        <v>0.2424</v>
      </c>
      <c r="R63">
        <f>dataset_17[[#This Row],[Temp]]-dataset_17[[#This Row],[Atemp]]</f>
        <v>1.7600000000000005E-2</v>
      </c>
      <c r="S63">
        <f>VLOOKUP(dataset_17[[#This Row],[Instant]],dataset_2!B62:H672,3,FALSE)</f>
        <v>0.3</v>
      </c>
      <c r="T63">
        <f>VLOOKUP(dataset_17[[#This Row],[Instant]],dataset_2!B62:H672,4,FALSE)</f>
        <v>0.25369999999999998</v>
      </c>
      <c r="U63">
        <f>VLOOKUP(dataset_17[[#This Row],[Instant]],dataset_2!B62:H672,5,FALSE)</f>
        <v>9</v>
      </c>
      <c r="V63">
        <f>VLOOKUP(dataset_17[[#This Row],[Instant]],dataset_2!B62:H672,6,FALSE)</f>
        <v>67</v>
      </c>
      <c r="W63">
        <f>VLOOKUP(dataset_17[[#This Row],[Instant]],dataset_2!B62:H672,7,FALSE)</f>
        <v>76</v>
      </c>
      <c r="X63">
        <f>IF(dataset_17[[#This Row],[cnt]]&gt;0,LN(dataset_17[[#This Row],[cnt]]),0)</f>
        <v>4.3307333402863311</v>
      </c>
    </row>
    <row r="64" spans="1:24" x14ac:dyDescent="0.3">
      <c r="A64">
        <v>63</v>
      </c>
      <c r="B64" s="1">
        <v>40546</v>
      </c>
      <c r="C64">
        <f>YEAR(dataset_17[[#This Row],[Date Day]])</f>
        <v>2011</v>
      </c>
      <c r="D64" s="1" t="str">
        <f>TEXT(dataset_17[[#This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t="str">
        <f>IF(dataset_17[[#This Row],[Weathersit]]=1,"Clear",IF(dataset_17[[#This Row],[Weathersit]]=2,"Cloudy","Rainy"))</f>
        <v>Clear</v>
      </c>
      <c r="P64">
        <v>0.24</v>
      </c>
      <c r="Q64">
        <f>VLOOKUP(dataset_17[[#This Row],[Instant]],dataset_2!B63:H673,2,FALSE)</f>
        <v>0.2273</v>
      </c>
      <c r="R64">
        <f>dataset_17[[#This Row],[Temp]]-dataset_17[[#This Row],[Atemp]]</f>
        <v>1.2699999999999989E-2</v>
      </c>
      <c r="S64">
        <f>VLOOKUP(dataset_17[[#This Row],[Instant]],dataset_2!B63:H673,3,FALSE)</f>
        <v>0.3</v>
      </c>
      <c r="T64">
        <f>VLOOKUP(dataset_17[[#This Row],[Instant]],dataset_2!B63:H673,4,FALSE)</f>
        <v>0.22389999999999999</v>
      </c>
      <c r="U64">
        <f>VLOOKUP(dataset_17[[#This Row],[Instant]],dataset_2!B63:H673,5,FALSE)</f>
        <v>11</v>
      </c>
      <c r="V64">
        <f>VLOOKUP(dataset_17[[#This Row],[Instant]],dataset_2!B63:H673,6,FALSE)</f>
        <v>146</v>
      </c>
      <c r="W64">
        <f>VLOOKUP(dataset_17[[#This Row],[Instant]],dataset_2!B63:H673,7,FALSE)</f>
        <v>157</v>
      </c>
      <c r="X64">
        <f>IF(dataset_17[[#This Row],[cnt]]&gt;0,LN(dataset_17[[#This Row],[cnt]]),0)</f>
        <v>5.0562458053483077</v>
      </c>
    </row>
    <row r="65" spans="1:24" x14ac:dyDescent="0.3">
      <c r="A65">
        <v>64</v>
      </c>
      <c r="B65" s="1">
        <v>40546</v>
      </c>
      <c r="C65">
        <f>YEAR(dataset_17[[#This Row],[Date Day]])</f>
        <v>2011</v>
      </c>
      <c r="D65" s="1" t="str">
        <f>TEXT(dataset_17[[#This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t="str">
        <f>IF(dataset_17[[#This Row],[Weathersit]]=1,"Clear",IF(dataset_17[[#This Row],[Weathersit]]=2,"Cloudy","Rainy"))</f>
        <v>Clear</v>
      </c>
      <c r="P65">
        <v>0.24</v>
      </c>
      <c r="Q65">
        <f>VLOOKUP(dataset_17[[#This Row],[Instant]],dataset_2!B64:H674,2,FALSE)</f>
        <v>0.2576</v>
      </c>
      <c r="R65">
        <f>dataset_17[[#This Row],[Temp]]-dataset_17[[#This Row],[Atemp]]</f>
        <v>-1.7600000000000005E-2</v>
      </c>
      <c r="S65">
        <f>VLOOKUP(dataset_17[[#This Row],[Instant]],dataset_2!B64:H674,3,FALSE)</f>
        <v>0.32</v>
      </c>
      <c r="T65">
        <f>VLOOKUP(dataset_17[[#This Row],[Instant]],dataset_2!B64:H674,4,FALSE)</f>
        <v>0.1045</v>
      </c>
      <c r="U65">
        <f>VLOOKUP(dataset_17[[#This Row],[Instant]],dataset_2!B64:H674,5,FALSE)</f>
        <v>9</v>
      </c>
      <c r="V65">
        <f>VLOOKUP(dataset_17[[#This Row],[Instant]],dataset_2!B64:H674,6,FALSE)</f>
        <v>148</v>
      </c>
      <c r="W65">
        <f>VLOOKUP(dataset_17[[#This Row],[Instant]],dataset_2!B64:H674,7,FALSE)</f>
        <v>157</v>
      </c>
      <c r="X65">
        <f>IF(dataset_17[[#This Row],[cnt]]&gt;0,LN(dataset_17[[#This Row],[cnt]]),0)</f>
        <v>5.0562458053483077</v>
      </c>
    </row>
    <row r="66" spans="1:24" x14ac:dyDescent="0.3">
      <c r="A66">
        <v>65</v>
      </c>
      <c r="B66" s="1">
        <v>40546</v>
      </c>
      <c r="C66">
        <f>YEAR(dataset_17[[#This Row],[Date Day]])</f>
        <v>2011</v>
      </c>
      <c r="D66" s="1" t="str">
        <f>TEXT(dataset_17[[#This Row],[Date Day]],"MMM")</f>
        <v>Jan</v>
      </c>
      <c r="E66" t="str">
        <f t="shared" si="1"/>
        <v>Q1</v>
      </c>
      <c r="F66">
        <v>1</v>
      </c>
      <c r="G66" s="2">
        <v>0</v>
      </c>
      <c r="H66" s="2">
        <v>1</v>
      </c>
      <c r="I66">
        <v>19</v>
      </c>
      <c r="J66" t="b">
        <v>0</v>
      </c>
      <c r="K66">
        <v>1</v>
      </c>
      <c r="L66" t="str">
        <f t="shared" ref="L66:L129" si="2">IF(OR(K66=0,K66=6),"Weekend","Weekday")</f>
        <v>Weekday</v>
      </c>
      <c r="M66" t="str" cm="1">
        <f t="array" ref="M66">_xlfn.IFS(I66&lt;6,"Night", I66&lt;12,"Morning", I66&lt;18,"Afternoon", TRUE,"Evening")</f>
        <v>Evening</v>
      </c>
      <c r="N66">
        <v>1</v>
      </c>
      <c r="O66" t="str">
        <f>IF(dataset_17[[#This Row],[Weathersit]]=1,"Clear",IF(dataset_17[[#This Row],[Weathersit]]=2,"Cloudy","Rainy"))</f>
        <v>Clear</v>
      </c>
      <c r="P66">
        <v>0.2</v>
      </c>
      <c r="Q66">
        <f>VLOOKUP(dataset_17[[#This Row],[Instant]],dataset_2!B65:H675,2,FALSE)</f>
        <v>0.2576</v>
      </c>
      <c r="R66">
        <f>dataset_17[[#This Row],[Temp]]-dataset_17[[#This Row],[Atemp]]</f>
        <v>-5.7599999999999985E-2</v>
      </c>
      <c r="S66">
        <f>VLOOKUP(dataset_17[[#This Row],[Instant]],dataset_2!B65:H675,3,FALSE)</f>
        <v>0.47</v>
      </c>
      <c r="T66">
        <f>VLOOKUP(dataset_17[[#This Row],[Instant]],dataset_2!B65:H675,4,FALSE)</f>
        <v>0</v>
      </c>
      <c r="U66">
        <f>VLOOKUP(dataset_17[[#This Row],[Instant]],dataset_2!B65:H675,5,FALSE)</f>
        <v>8</v>
      </c>
      <c r="V66">
        <f>VLOOKUP(dataset_17[[#This Row],[Instant]],dataset_2!B65:H675,6,FALSE)</f>
        <v>102</v>
      </c>
      <c r="W66">
        <f>VLOOKUP(dataset_17[[#This Row],[Instant]],dataset_2!B65:H675,7,FALSE)</f>
        <v>110</v>
      </c>
      <c r="X66">
        <f>IF(dataset_17[[#This Row],[cnt]]&gt;0,LN(dataset_17[[#This Row],[cnt]]),0)</f>
        <v>4.7004803657924166</v>
      </c>
    </row>
    <row r="67" spans="1:24" x14ac:dyDescent="0.3">
      <c r="A67">
        <v>66</v>
      </c>
      <c r="B67" s="1">
        <v>40546</v>
      </c>
      <c r="C67">
        <f>YEAR(dataset_17[[#This Row],[Date Day]])</f>
        <v>2011</v>
      </c>
      <c r="D67" s="1" t="str">
        <f>TEXT(dataset_17[[#This Row],[Date Day]],"MMM")</f>
        <v>Jan</v>
      </c>
      <c r="E67" t="str">
        <f t="shared" ref="E67:E130" si="3">"Q" &amp; INT((MONTH(B67)-1)/3)+1</f>
        <v>Q1</v>
      </c>
      <c r="F67">
        <v>1</v>
      </c>
      <c r="G67" s="2">
        <v>0</v>
      </c>
      <c r="H67" s="2">
        <v>1</v>
      </c>
      <c r="I67">
        <v>20</v>
      </c>
      <c r="J67" t="b">
        <v>0</v>
      </c>
      <c r="K67">
        <v>1</v>
      </c>
      <c r="L67" t="str">
        <f t="shared" si="2"/>
        <v>Weekday</v>
      </c>
      <c r="M67" t="str" cm="1">
        <f t="array" ref="M67">_xlfn.IFS(I67&lt;6,"Night", I67&lt;12,"Morning", I67&lt;18,"Afternoon", TRUE,"Evening")</f>
        <v>Evening</v>
      </c>
      <c r="N67">
        <v>1</v>
      </c>
      <c r="O67" t="str">
        <f>IF(dataset_17[[#This Row],[Weathersit]]=1,"Clear",IF(dataset_17[[#This Row],[Weathersit]]=2,"Cloudy","Rainy"))</f>
        <v>Clear</v>
      </c>
      <c r="P67">
        <v>0.2</v>
      </c>
      <c r="Q67">
        <f>VLOOKUP(dataset_17[[#This Row],[Instant]],dataset_2!B66:H676,2,FALSE)</f>
        <v>0.19993489148580987</v>
      </c>
      <c r="R67">
        <f>dataset_17[[#This Row],[Temp]]-dataset_17[[#This Row],[Atemp]]</f>
        <v>6.5108514190143074E-5</v>
      </c>
      <c r="S67">
        <f>VLOOKUP(dataset_17[[#This Row],[Instant]],dataset_2!B66:H676,3,FALSE)</f>
        <v>0.47</v>
      </c>
      <c r="T67">
        <f>VLOOKUP(dataset_17[[#This Row],[Instant]],dataset_2!B66:H676,4,FALSE)</f>
        <v>0.1045</v>
      </c>
      <c r="U67">
        <f>VLOOKUP(dataset_17[[#This Row],[Instant]],dataset_2!B66:H676,5,FALSE)</f>
        <v>3</v>
      </c>
      <c r="V67">
        <f>VLOOKUP(dataset_17[[#This Row],[Instant]],dataset_2!B66:H676,6,FALSE)</f>
        <v>49</v>
      </c>
      <c r="W67">
        <f>VLOOKUP(dataset_17[[#This Row],[Instant]],dataset_2!B66:H676,7,FALSE)</f>
        <v>52</v>
      </c>
      <c r="X67">
        <f>IF(dataset_17[[#This Row],[cnt]]&gt;0,LN(dataset_17[[#This Row],[cnt]]),0)</f>
        <v>3.9512437185814275</v>
      </c>
    </row>
    <row r="68" spans="1:24" x14ac:dyDescent="0.3">
      <c r="A68">
        <v>67</v>
      </c>
      <c r="B68" s="1">
        <v>40546</v>
      </c>
      <c r="C68">
        <f>YEAR(dataset_17[[#This Row],[Date Day]])</f>
        <v>2011</v>
      </c>
      <c r="D68" s="1" t="str">
        <f>TEXT(dataset_17[[#This Row],[Date Day]],"MMM")</f>
        <v>Jan</v>
      </c>
      <c r="E68" t="str">
        <f t="shared" si="3"/>
        <v>Q1</v>
      </c>
      <c r="F68">
        <v>1</v>
      </c>
      <c r="G68" s="2">
        <v>0</v>
      </c>
      <c r="H68" s="2">
        <v>1</v>
      </c>
      <c r="I68">
        <v>21</v>
      </c>
      <c r="J68" t="b">
        <v>0</v>
      </c>
      <c r="K68">
        <v>1</v>
      </c>
      <c r="L68" t="str">
        <f t="shared" si="2"/>
        <v>Weekday</v>
      </c>
      <c r="M68" t="str" cm="1">
        <f t="array" ref="M68">_xlfn.IFS(I68&lt;6,"Night", I68&lt;12,"Morning", I68&lt;18,"Afternoon", TRUE,"Evening")</f>
        <v>Evening</v>
      </c>
      <c r="N68">
        <v>1</v>
      </c>
      <c r="O68" t="str">
        <f>IF(dataset_17[[#This Row],[Weathersit]]=1,"Clear",IF(dataset_17[[#This Row],[Weathersit]]=2,"Cloudy","Rainy"))</f>
        <v>Clear</v>
      </c>
      <c r="P68">
        <v>0.18</v>
      </c>
      <c r="Q68">
        <f>VLOOKUP(dataset_17[[#This Row],[Instant]],dataset_2!B67:H677,2,FALSE)</f>
        <v>0.19700000000000001</v>
      </c>
      <c r="R68">
        <f>dataset_17[[#This Row],[Temp]]-dataset_17[[#This Row],[Atemp]]</f>
        <v>-1.7000000000000015E-2</v>
      </c>
      <c r="S68">
        <f>VLOOKUP(dataset_17[[#This Row],[Instant]],dataset_2!B67:H677,3,FALSE)</f>
        <v>0.64</v>
      </c>
      <c r="T68">
        <f>VLOOKUP(dataset_17[[#This Row],[Instant]],dataset_2!B67:H677,4,FALSE)</f>
        <v>0.1343</v>
      </c>
      <c r="U68">
        <f>VLOOKUP(dataset_17[[#This Row],[Instant]],dataset_2!B67:H677,5,FALSE)</f>
        <v>3</v>
      </c>
      <c r="V68">
        <f>VLOOKUP(dataset_17[[#This Row],[Instant]],dataset_2!B67:H677,6,FALSE)</f>
        <v>49</v>
      </c>
      <c r="W68">
        <f>VLOOKUP(dataset_17[[#This Row],[Instant]],dataset_2!B67:H677,7,FALSE)</f>
        <v>52</v>
      </c>
      <c r="X68">
        <f>IF(dataset_17[[#This Row],[cnt]]&gt;0,LN(dataset_17[[#This Row],[cnt]]),0)</f>
        <v>3.9512437185814275</v>
      </c>
    </row>
    <row r="69" spans="1:24" x14ac:dyDescent="0.3">
      <c r="A69">
        <v>68</v>
      </c>
      <c r="B69" s="1">
        <v>40546</v>
      </c>
      <c r="C69">
        <f>YEAR(dataset_17[[#This Row],[Date Day]])</f>
        <v>2011</v>
      </c>
      <c r="D69" s="1" t="str">
        <f>TEXT(dataset_17[[#This Row],[Date Day]],"MMM")</f>
        <v>Jan</v>
      </c>
      <c r="E69" t="str">
        <f t="shared" si="3"/>
        <v>Q1</v>
      </c>
      <c r="F69">
        <v>1</v>
      </c>
      <c r="G69" s="2">
        <v>0</v>
      </c>
      <c r="H69" s="2">
        <v>1</v>
      </c>
      <c r="I69">
        <v>22</v>
      </c>
      <c r="J69" t="b">
        <v>0</v>
      </c>
      <c r="K69">
        <v>1</v>
      </c>
      <c r="L69" t="str">
        <f t="shared" si="2"/>
        <v>Weekday</v>
      </c>
      <c r="M69" t="str" cm="1">
        <f t="array" ref="M69">_xlfn.IFS(I69&lt;6,"Night", I69&lt;12,"Morning", I69&lt;18,"Afternoon", TRUE,"Evening")</f>
        <v>Evening</v>
      </c>
      <c r="N69">
        <v>1</v>
      </c>
      <c r="O69" t="str">
        <f>IF(dataset_17[[#This Row],[Weathersit]]=1,"Clear",IF(dataset_17[[#This Row],[Weathersit]]=2,"Cloudy","Rainy"))</f>
        <v>Clear</v>
      </c>
      <c r="P69">
        <v>0.14000000000000001</v>
      </c>
      <c r="Q69">
        <f>VLOOKUP(dataset_17[[#This Row],[Instant]],dataset_2!B68:H678,2,FALSE)</f>
        <v>0.1515</v>
      </c>
      <c r="R69">
        <f>dataset_17[[#This Row],[Temp]]-dataset_17[[#This Row],[Atemp]]</f>
        <v>-1.1499999999999982E-2</v>
      </c>
      <c r="S69">
        <f>VLOOKUP(dataset_17[[#This Row],[Instant]],dataset_2!B68:H678,3,FALSE)</f>
        <v>0.69</v>
      </c>
      <c r="T69">
        <f>VLOOKUP(dataset_17[[#This Row],[Instant]],dataset_2!B68:H678,4,FALSE)</f>
        <v>0.1343</v>
      </c>
      <c r="U69">
        <f>VLOOKUP(dataset_17[[#This Row],[Instant]],dataset_2!B68:H678,5,FALSE)</f>
        <v>0</v>
      </c>
      <c r="V69">
        <f>VLOOKUP(dataset_17[[#This Row],[Instant]],dataset_2!B68:H678,6,FALSE)</f>
        <v>20</v>
      </c>
      <c r="W69">
        <f>VLOOKUP(dataset_17[[#This Row],[Instant]],dataset_2!B68:H678,7,FALSE)</f>
        <v>20</v>
      </c>
      <c r="X69">
        <f>IF(dataset_17[[#This Row],[cnt]]&gt;0,LN(dataset_17[[#This Row],[cnt]]),0)</f>
        <v>2.9957322735539909</v>
      </c>
    </row>
    <row r="70" spans="1:24" x14ac:dyDescent="0.3">
      <c r="A70">
        <v>69</v>
      </c>
      <c r="B70" s="1">
        <v>40546</v>
      </c>
      <c r="C70">
        <f>YEAR(dataset_17[[#This Row],[Date Day]])</f>
        <v>2011</v>
      </c>
      <c r="D70" s="1" t="str">
        <f>TEXT(dataset_17[[#This Row],[Date Day]],"MMM")</f>
        <v>Jan</v>
      </c>
      <c r="E70" t="str">
        <f t="shared" si="3"/>
        <v>Q1</v>
      </c>
      <c r="F70">
        <v>1</v>
      </c>
      <c r="G70" s="2">
        <v>0</v>
      </c>
      <c r="H70" s="2">
        <v>1</v>
      </c>
      <c r="I70">
        <v>23</v>
      </c>
      <c r="J70" t="b">
        <v>0</v>
      </c>
      <c r="K70">
        <v>1</v>
      </c>
      <c r="L70" t="str">
        <f t="shared" si="2"/>
        <v>Weekday</v>
      </c>
      <c r="M70" t="str" cm="1">
        <f t="array" ref="M70">_xlfn.IFS(I70&lt;6,"Night", I70&lt;12,"Morning", I70&lt;18,"Afternoon", TRUE,"Evening")</f>
        <v>Evening</v>
      </c>
      <c r="N70">
        <v>1</v>
      </c>
      <c r="O70" t="str">
        <f>IF(dataset_17[[#This Row],[Weathersit]]=1,"Clear",IF(dataset_17[[#This Row],[Weathersit]]=2,"Cloudy","Rainy"))</f>
        <v>Clear</v>
      </c>
      <c r="P70">
        <v>0.18</v>
      </c>
      <c r="Q70">
        <f>VLOOKUP(dataset_17[[#This Row],[Instant]],dataset_2!B69:H679,2,FALSE)</f>
        <v>0.21210000000000001</v>
      </c>
      <c r="R70">
        <f>dataset_17[[#This Row],[Temp]]-dataset_17[[#This Row],[Atemp]]</f>
        <v>-3.2100000000000017E-2</v>
      </c>
      <c r="S70">
        <f>VLOOKUP(dataset_17[[#This Row],[Instant]],dataset_2!B69:H679,3,FALSE)</f>
        <v>0.55000000000000004</v>
      </c>
      <c r="T70">
        <f>VLOOKUP(dataset_17[[#This Row],[Instant]],dataset_2!B69:H679,4,FALSE)</f>
        <v>0.1045</v>
      </c>
      <c r="U70">
        <f>VLOOKUP(dataset_17[[#This Row],[Instant]],dataset_2!B69:H679,5,FALSE)</f>
        <v>1</v>
      </c>
      <c r="V70">
        <f>VLOOKUP(dataset_17[[#This Row],[Instant]],dataset_2!B69:H679,6,FALSE)</f>
        <v>11</v>
      </c>
      <c r="W70">
        <f>VLOOKUP(dataset_17[[#This Row],[Instant]],dataset_2!B69:H679,7,FALSE)</f>
        <v>12</v>
      </c>
      <c r="X70">
        <f>IF(dataset_17[[#This Row],[cnt]]&gt;0,LN(dataset_17[[#This Row],[cnt]]),0)</f>
        <v>2.4849066497880004</v>
      </c>
    </row>
    <row r="71" spans="1:24" x14ac:dyDescent="0.3">
      <c r="A71">
        <v>70</v>
      </c>
      <c r="B71" s="1">
        <v>40547</v>
      </c>
      <c r="C71">
        <f>YEAR(dataset_17[[#This Row],[Date Day]])</f>
        <v>2011</v>
      </c>
      <c r="D71" s="1" t="str">
        <f>TEXT(dataset_17[[#This Row],[Date Day]],"MMM")</f>
        <v>Jan</v>
      </c>
      <c r="E71" t="str">
        <f t="shared" si="3"/>
        <v>Q1</v>
      </c>
      <c r="F71">
        <v>1</v>
      </c>
      <c r="G71" s="2">
        <v>0</v>
      </c>
      <c r="H71" s="2">
        <v>1</v>
      </c>
      <c r="I71">
        <v>0</v>
      </c>
      <c r="J71" t="b">
        <v>0</v>
      </c>
      <c r="K71">
        <v>2</v>
      </c>
      <c r="L71" t="str">
        <f t="shared" si="2"/>
        <v>Weekday</v>
      </c>
      <c r="M71" t="str" cm="1">
        <f t="array" ref="M71">_xlfn.IFS(I71&lt;6,"Night", I71&lt;12,"Morning", I71&lt;18,"Afternoon", TRUE,"Evening")</f>
        <v>Night</v>
      </c>
      <c r="N71">
        <v>1</v>
      </c>
      <c r="O71" t="str">
        <f>IF(dataset_17[[#This Row],[Weathersit]]=1,"Clear",IF(dataset_17[[#This Row],[Weathersit]]=2,"Cloudy","Rainy"))</f>
        <v>Clear</v>
      </c>
      <c r="P71">
        <v>0.16</v>
      </c>
      <c r="Q71">
        <f>VLOOKUP(dataset_17[[#This Row],[Instant]],dataset_2!B70:H680,2,FALSE)</f>
        <v>0.19993489148580987</v>
      </c>
      <c r="R71">
        <f>dataset_17[[#This Row],[Temp]]-dataset_17[[#This Row],[Atemp]]</f>
        <v>-3.9934891485809865E-2</v>
      </c>
      <c r="S71">
        <f>VLOOKUP(dataset_17[[#This Row],[Instant]],dataset_2!B70:H680,3,FALSE)</f>
        <v>0.55000000000000004</v>
      </c>
      <c r="T71">
        <f>VLOOKUP(dataset_17[[#This Row],[Instant]],dataset_2!B70:H680,4,FALSE)</f>
        <v>0.1045</v>
      </c>
      <c r="U71">
        <f>VLOOKUP(dataset_17[[#This Row],[Instant]],dataset_2!B70:H680,5,FALSE)</f>
        <v>0</v>
      </c>
      <c r="V71">
        <f>VLOOKUP(dataset_17[[#This Row],[Instant]],dataset_2!B70:H680,6,FALSE)</f>
        <v>5</v>
      </c>
      <c r="W71">
        <f>VLOOKUP(dataset_17[[#This Row],[Instant]],dataset_2!B70:H680,7,FALSE)</f>
        <v>5</v>
      </c>
      <c r="X71">
        <f>IF(dataset_17[[#This Row],[cnt]]&gt;0,LN(dataset_17[[#This Row],[cnt]]),0)</f>
        <v>1.6094379124341003</v>
      </c>
    </row>
    <row r="72" spans="1:24" x14ac:dyDescent="0.3">
      <c r="A72">
        <v>71</v>
      </c>
      <c r="B72" s="1">
        <v>40547</v>
      </c>
      <c r="C72">
        <f>YEAR(dataset_17[[#This Row],[Date Day]])</f>
        <v>2011</v>
      </c>
      <c r="D72" s="1" t="str">
        <f>TEXT(dataset_17[[#This Row],[Date Day]],"MMM")</f>
        <v>Jan</v>
      </c>
      <c r="E72" t="str">
        <f t="shared" si="3"/>
        <v>Q1</v>
      </c>
      <c r="F72">
        <v>1</v>
      </c>
      <c r="G72" s="2">
        <v>0</v>
      </c>
      <c r="H72" s="2">
        <v>1</v>
      </c>
      <c r="I72">
        <v>1</v>
      </c>
      <c r="J72" t="b">
        <v>0</v>
      </c>
      <c r="K72">
        <v>2</v>
      </c>
      <c r="L72" t="str">
        <f t="shared" si="2"/>
        <v>Weekday</v>
      </c>
      <c r="M72" t="str" cm="1">
        <f t="array" ref="M72">_xlfn.IFS(I72&lt;6,"Night", I72&lt;12,"Morning", I72&lt;18,"Afternoon", TRUE,"Evening")</f>
        <v>Night</v>
      </c>
      <c r="N72">
        <v>1</v>
      </c>
      <c r="O72" t="str">
        <f>IF(dataset_17[[#This Row],[Weathersit]]=1,"Clear",IF(dataset_17[[#This Row],[Weathersit]]=2,"Cloudy","Rainy"))</f>
        <v>Clear</v>
      </c>
      <c r="P72">
        <v>0.16</v>
      </c>
      <c r="Q72">
        <f>VLOOKUP(dataset_17[[#This Row],[Instant]],dataset_2!B71:H681,2,FALSE)</f>
        <v>0.18179999999999999</v>
      </c>
      <c r="R72">
        <f>dataset_17[[#This Row],[Temp]]-dataset_17[[#This Row],[Atemp]]</f>
        <v>-2.1799999999999986E-2</v>
      </c>
      <c r="S72">
        <f>VLOOKUP(dataset_17[[#This Row],[Instant]],dataset_2!B71:H681,3,FALSE)</f>
        <v>0.59</v>
      </c>
      <c r="T72">
        <f>VLOOKUP(dataset_17[[#This Row],[Instant]],dataset_2!B71:H681,4,FALSE)</f>
        <v>0.1045</v>
      </c>
      <c r="U72">
        <f>VLOOKUP(dataset_17[[#This Row],[Instant]],dataset_2!B71:H681,5,FALSE)</f>
        <v>0</v>
      </c>
      <c r="V72">
        <f>VLOOKUP(dataset_17[[#This Row],[Instant]],dataset_2!B71:H681,6,FALSE)</f>
        <v>2</v>
      </c>
      <c r="W72">
        <f>VLOOKUP(dataset_17[[#This Row],[Instant]],dataset_2!B71:H681,7,FALSE)</f>
        <v>2</v>
      </c>
      <c r="X72">
        <f>IF(dataset_17[[#This Row],[cnt]]&gt;0,LN(dataset_17[[#This Row],[cnt]]),0)</f>
        <v>0.69314718055994529</v>
      </c>
    </row>
    <row r="73" spans="1:24" x14ac:dyDescent="0.3">
      <c r="A73">
        <v>72</v>
      </c>
      <c r="B73" s="1">
        <v>40547</v>
      </c>
      <c r="C73">
        <f>YEAR(dataset_17[[#This Row],[Date Day]])</f>
        <v>2011</v>
      </c>
      <c r="D73" s="1" t="str">
        <f>TEXT(dataset_17[[#This Row],[Date Day]],"MMM")</f>
        <v>Jan</v>
      </c>
      <c r="E73" t="str">
        <f t="shared" si="3"/>
        <v>Q1</v>
      </c>
      <c r="F73">
        <v>1</v>
      </c>
      <c r="G73" s="2">
        <v>0</v>
      </c>
      <c r="H73" s="2">
        <v>1</v>
      </c>
      <c r="I73">
        <v>2</v>
      </c>
      <c r="J73" t="b">
        <v>0</v>
      </c>
      <c r="K73">
        <v>2</v>
      </c>
      <c r="L73" t="str">
        <f t="shared" si="2"/>
        <v>Weekday</v>
      </c>
      <c r="M73" t="str" cm="1">
        <f t="array" ref="M73">_xlfn.IFS(I73&lt;6,"Night", I73&lt;12,"Morning", I73&lt;18,"Afternoon", TRUE,"Evening")</f>
        <v>Night</v>
      </c>
      <c r="N73">
        <v>1</v>
      </c>
      <c r="O73" t="str">
        <f>IF(dataset_17[[#This Row],[Weathersit]]=1,"Clear",IF(dataset_17[[#This Row],[Weathersit]]=2,"Cloudy","Rainy"))</f>
        <v>Clear</v>
      </c>
      <c r="P73">
        <v>0.14000000000000001</v>
      </c>
      <c r="Q73">
        <f>VLOOKUP(dataset_17[[#This Row],[Instant]],dataset_2!B72:H682,2,FALSE)</f>
        <v>0.1515</v>
      </c>
      <c r="R73">
        <f>dataset_17[[#This Row],[Temp]]-dataset_17[[#This Row],[Atemp]]</f>
        <v>-1.1499999999999982E-2</v>
      </c>
      <c r="S73">
        <f>VLOOKUP(dataset_17[[#This Row],[Instant]],dataset_2!B72:H682,3,FALSE)</f>
        <v>0.63</v>
      </c>
      <c r="T73">
        <f>VLOOKUP(dataset_17[[#This Row],[Instant]],dataset_2!B72:H682,4,FALSE)</f>
        <v>0.1343</v>
      </c>
      <c r="U73">
        <f>VLOOKUP(dataset_17[[#This Row],[Instant]],dataset_2!B72:H682,5,FALSE)</f>
        <v>0</v>
      </c>
      <c r="V73">
        <f>VLOOKUP(dataset_17[[#This Row],[Instant]],dataset_2!B72:H682,6,FALSE)</f>
        <v>1</v>
      </c>
      <c r="W73">
        <f>VLOOKUP(dataset_17[[#This Row],[Instant]],dataset_2!B72:H682,7,FALSE)</f>
        <v>1</v>
      </c>
      <c r="X73">
        <f>IF(dataset_17[[#This Row],[cnt]]&gt;0,LN(dataset_17[[#This Row],[cnt]]),0)</f>
        <v>0</v>
      </c>
    </row>
    <row r="74" spans="1:24" x14ac:dyDescent="0.3">
      <c r="A74">
        <v>73</v>
      </c>
      <c r="B74" s="1">
        <v>40547</v>
      </c>
      <c r="C74">
        <f>YEAR(dataset_17[[#This Row],[Date Day]])</f>
        <v>2011</v>
      </c>
      <c r="D74" s="1" t="str">
        <f>TEXT(dataset_17[[#This Row],[Date Day]],"MMM")</f>
        <v>Jan</v>
      </c>
      <c r="E74" t="str">
        <f t="shared" si="3"/>
        <v>Q1</v>
      </c>
      <c r="F74">
        <v>1</v>
      </c>
      <c r="G74" s="2">
        <v>0</v>
      </c>
      <c r="H74" s="2">
        <v>1</v>
      </c>
      <c r="I74">
        <v>4</v>
      </c>
      <c r="J74" t="b">
        <v>0</v>
      </c>
      <c r="K74">
        <v>2</v>
      </c>
      <c r="L74" t="str">
        <f t="shared" si="2"/>
        <v>Weekday</v>
      </c>
      <c r="M74" t="str" cm="1">
        <f t="array" ref="M74">_xlfn.IFS(I74&lt;6,"Night", I74&lt;12,"Morning", I74&lt;18,"Afternoon", TRUE,"Evening")</f>
        <v>Night</v>
      </c>
      <c r="N74">
        <v>1</v>
      </c>
      <c r="O74" t="str">
        <f>IF(dataset_17[[#This Row],[Weathersit]]=1,"Clear",IF(dataset_17[[#This Row],[Weathersit]]=2,"Cloudy","Rainy"))</f>
        <v>Clear</v>
      </c>
      <c r="P74">
        <v>0.14000000000000001</v>
      </c>
      <c r="Q74">
        <f>VLOOKUP(dataset_17[[#This Row],[Instant]],dataset_2!B73:H683,2,FALSE)</f>
        <v>0.18179999999999999</v>
      </c>
      <c r="R74">
        <f>dataset_17[[#This Row],[Temp]]-dataset_17[[#This Row],[Atemp]]</f>
        <v>-4.1799999999999976E-2</v>
      </c>
      <c r="S74">
        <f>VLOOKUP(dataset_17[[#This Row],[Instant]],dataset_2!B73:H683,3,FALSE)</f>
        <v>0.63</v>
      </c>
      <c r="T74">
        <f>VLOOKUP(dataset_17[[#This Row],[Instant]],dataset_2!B73:H683,4,FALSE)</f>
        <v>8.9599999999999999E-2</v>
      </c>
      <c r="U74">
        <f>VLOOKUP(dataset_17[[#This Row],[Instant]],dataset_2!B73:H683,5,FALSE)</f>
        <v>0</v>
      </c>
      <c r="V74">
        <f>VLOOKUP(dataset_17[[#This Row],[Instant]],dataset_2!B73:H683,6,FALSE)</f>
        <v>2</v>
      </c>
      <c r="W74">
        <f>VLOOKUP(dataset_17[[#This Row],[Instant]],dataset_2!B73:H683,7,FALSE)</f>
        <v>2</v>
      </c>
      <c r="X74">
        <f>IF(dataset_17[[#This Row],[cnt]]&gt;0,LN(dataset_17[[#This Row],[cnt]]),0)</f>
        <v>0.69314718055994529</v>
      </c>
    </row>
    <row r="75" spans="1:24" x14ac:dyDescent="0.3">
      <c r="A75">
        <v>74</v>
      </c>
      <c r="B75" s="1">
        <v>40547</v>
      </c>
      <c r="C75">
        <f>YEAR(dataset_17[[#This Row],[Date Day]])</f>
        <v>2011</v>
      </c>
      <c r="D75" s="1" t="str">
        <f>TEXT(dataset_17[[#This Row],[Date Day]],"MMM")</f>
        <v>Jan</v>
      </c>
      <c r="E75" t="str">
        <f t="shared" si="3"/>
        <v>Q1</v>
      </c>
      <c r="F75">
        <v>1</v>
      </c>
      <c r="G75" s="2">
        <v>0</v>
      </c>
      <c r="H75" s="2">
        <v>1</v>
      </c>
      <c r="I75">
        <v>5</v>
      </c>
      <c r="J75" t="b">
        <v>0</v>
      </c>
      <c r="K75">
        <v>2</v>
      </c>
      <c r="L75" t="str">
        <f t="shared" si="2"/>
        <v>Weekday</v>
      </c>
      <c r="M75" t="str" cm="1">
        <f t="array" ref="M75">_xlfn.IFS(I75&lt;6,"Night", I75&lt;12,"Morning", I75&lt;18,"Afternoon", TRUE,"Evening")</f>
        <v>Night</v>
      </c>
      <c r="N75">
        <v>1</v>
      </c>
      <c r="O75" t="str">
        <f>IF(dataset_17[[#This Row],[Weathersit]]=1,"Clear",IF(dataset_17[[#This Row],[Weathersit]]=2,"Cloudy","Rainy"))</f>
        <v>Clear</v>
      </c>
      <c r="P75">
        <v>0.12</v>
      </c>
      <c r="Q75">
        <f>VLOOKUP(dataset_17[[#This Row],[Instant]],dataset_2!B74:H684,2,FALSE)</f>
        <v>0.1515</v>
      </c>
      <c r="R75">
        <f>dataset_17[[#This Row],[Temp]]-dataset_17[[#This Row],[Atemp]]</f>
        <v>-3.15E-2</v>
      </c>
      <c r="S75">
        <f>VLOOKUP(dataset_17[[#This Row],[Instant]],dataset_2!B74:H684,3,FALSE)</f>
        <v>0.68</v>
      </c>
      <c r="T75">
        <f>VLOOKUP(dataset_17[[#This Row],[Instant]],dataset_2!B74:H684,4,FALSE)</f>
        <v>0.1045</v>
      </c>
      <c r="U75">
        <f>VLOOKUP(dataset_17[[#This Row],[Instant]],dataset_2!B74:H684,5,FALSE)</f>
        <v>0</v>
      </c>
      <c r="V75">
        <f>VLOOKUP(dataset_17[[#This Row],[Instant]],dataset_2!B74:H684,6,FALSE)</f>
        <v>4</v>
      </c>
      <c r="W75">
        <f>VLOOKUP(dataset_17[[#This Row],[Instant]],dataset_2!B74:H684,7,FALSE)</f>
        <v>4</v>
      </c>
      <c r="X75">
        <f>IF(dataset_17[[#This Row],[cnt]]&gt;0,LN(dataset_17[[#This Row],[cnt]]),0)</f>
        <v>1.3862943611198906</v>
      </c>
    </row>
    <row r="76" spans="1:24" x14ac:dyDescent="0.3">
      <c r="A76">
        <v>75</v>
      </c>
      <c r="B76" s="1">
        <v>40547</v>
      </c>
      <c r="C76">
        <f>YEAR(dataset_17[[#This Row],[Date Day]])</f>
        <v>2011</v>
      </c>
      <c r="D76" s="1" t="str">
        <f>TEXT(dataset_17[[#This Row],[Date Day]],"MMM")</f>
        <v>Jan</v>
      </c>
      <c r="E76" t="str">
        <f t="shared" si="3"/>
        <v>Q1</v>
      </c>
      <c r="F76">
        <v>1</v>
      </c>
      <c r="G76" s="2">
        <v>0</v>
      </c>
      <c r="H76" s="2">
        <v>1</v>
      </c>
      <c r="I76">
        <v>6</v>
      </c>
      <c r="J76" t="b">
        <v>0</v>
      </c>
      <c r="K76">
        <v>2</v>
      </c>
      <c r="L76" t="str">
        <f t="shared" si="2"/>
        <v>Weekday</v>
      </c>
      <c r="M76" t="str" cm="1">
        <f t="array" ref="M76">_xlfn.IFS(I76&lt;6,"Night", I76&lt;12,"Morning", I76&lt;18,"Afternoon", TRUE,"Evening")</f>
        <v>Morning</v>
      </c>
      <c r="N76">
        <v>1</v>
      </c>
      <c r="O76" t="str">
        <f>IF(dataset_17[[#This Row],[Weathersit]]=1,"Clear",IF(dataset_17[[#This Row],[Weathersit]]=2,"Cloudy","Rainy"))</f>
        <v>Clear</v>
      </c>
      <c r="P76">
        <v>0.12</v>
      </c>
      <c r="Q76">
        <f>VLOOKUP(dataset_17[[#This Row],[Instant]],dataset_2!B75:H685,2,FALSE)</f>
        <v>0.1515</v>
      </c>
      <c r="R76">
        <f>dataset_17[[#This Row],[Temp]]-dataset_17[[#This Row],[Atemp]]</f>
        <v>-3.15E-2</v>
      </c>
      <c r="S76">
        <f>VLOOKUP(dataset_17[[#This Row],[Instant]],dataset_2!B75:H685,3,FALSE)</f>
        <v>0.74</v>
      </c>
      <c r="T76">
        <f>VLOOKUP(dataset_17[[#This Row],[Instant]],dataset_2!B75:H685,4,FALSE)</f>
        <v>0.1045</v>
      </c>
      <c r="U76">
        <f>VLOOKUP(dataset_17[[#This Row],[Instant]],dataset_2!B75:H685,5,FALSE)</f>
        <v>0</v>
      </c>
      <c r="V76">
        <f>VLOOKUP(dataset_17[[#This Row],[Instant]],dataset_2!B75:H685,6,FALSE)</f>
        <v>36</v>
      </c>
      <c r="W76">
        <f>VLOOKUP(dataset_17[[#This Row],[Instant]],dataset_2!B75:H685,7,FALSE)</f>
        <v>36</v>
      </c>
      <c r="X76">
        <f>IF(dataset_17[[#This Row],[cnt]]&gt;0,LN(dataset_17[[#This Row],[cnt]]),0)</f>
        <v>3.5835189384561099</v>
      </c>
    </row>
    <row r="77" spans="1:24" x14ac:dyDescent="0.3">
      <c r="A77">
        <v>76</v>
      </c>
      <c r="B77" s="1">
        <v>40547</v>
      </c>
      <c r="C77">
        <f>YEAR(dataset_17[[#This Row],[Date Day]])</f>
        <v>2011</v>
      </c>
      <c r="D77" s="1" t="str">
        <f>TEXT(dataset_17[[#This Row],[Date Day]],"MMM")</f>
        <v>Jan</v>
      </c>
      <c r="E77" t="str">
        <f t="shared" si="3"/>
        <v>Q1</v>
      </c>
      <c r="F77">
        <v>1</v>
      </c>
      <c r="G77" s="2">
        <v>0</v>
      </c>
      <c r="H77" s="2">
        <v>1</v>
      </c>
      <c r="I77">
        <v>7</v>
      </c>
      <c r="J77" t="b">
        <v>0</v>
      </c>
      <c r="K77">
        <v>2</v>
      </c>
      <c r="L77" t="str">
        <f t="shared" si="2"/>
        <v>Weekday</v>
      </c>
      <c r="M77" t="str" cm="1">
        <f t="array" ref="M77">_xlfn.IFS(I77&lt;6,"Night", I77&lt;12,"Morning", I77&lt;18,"Afternoon", TRUE,"Evening")</f>
        <v>Morning</v>
      </c>
      <c r="N77">
        <v>1</v>
      </c>
      <c r="O77" t="str">
        <f>IF(dataset_17[[#This Row],[Weathersit]]=1,"Clear",IF(dataset_17[[#This Row],[Weathersit]]=2,"Cloudy","Rainy"))</f>
        <v>Clear</v>
      </c>
      <c r="P77">
        <v>0.12</v>
      </c>
      <c r="Q77">
        <f>VLOOKUP(dataset_17[[#This Row],[Instant]],dataset_2!B76:H686,2,FALSE)</f>
        <v>0.1515</v>
      </c>
      <c r="R77">
        <f>dataset_17[[#This Row],[Temp]]-dataset_17[[#This Row],[Atemp]]</f>
        <v>-3.15E-2</v>
      </c>
      <c r="S77">
        <f>VLOOKUP(dataset_17[[#This Row],[Instant]],dataset_2!B76:H686,3,FALSE)</f>
        <v>0.74</v>
      </c>
      <c r="T77">
        <f>VLOOKUP(dataset_17[[#This Row],[Instant]],dataset_2!B76:H686,4,FALSE)</f>
        <v>0.1343</v>
      </c>
      <c r="U77">
        <f>VLOOKUP(dataset_17[[#This Row],[Instant]],dataset_2!B76:H686,5,FALSE)</f>
        <v>2</v>
      </c>
      <c r="V77">
        <f>VLOOKUP(dataset_17[[#This Row],[Instant]],dataset_2!B76:H686,6,FALSE)</f>
        <v>92</v>
      </c>
      <c r="W77">
        <f>VLOOKUP(dataset_17[[#This Row],[Instant]],dataset_2!B76:H686,7,FALSE)</f>
        <v>94</v>
      </c>
      <c r="X77">
        <f>IF(dataset_17[[#This Row],[cnt]]&gt;0,LN(dataset_17[[#This Row],[cnt]]),0)</f>
        <v>4.5432947822700038</v>
      </c>
    </row>
    <row r="78" spans="1:24" x14ac:dyDescent="0.3">
      <c r="A78">
        <v>77</v>
      </c>
      <c r="B78" s="1">
        <v>40547</v>
      </c>
      <c r="C78">
        <f>YEAR(dataset_17[[#This Row],[Date Day]])</f>
        <v>2011</v>
      </c>
      <c r="D78" s="1" t="str">
        <f>TEXT(dataset_17[[#This Row],[Date Day]],"MMM")</f>
        <v>Jan</v>
      </c>
      <c r="E78" t="str">
        <f t="shared" si="3"/>
        <v>Q1</v>
      </c>
      <c r="F78">
        <v>1</v>
      </c>
      <c r="G78" s="2">
        <v>0</v>
      </c>
      <c r="H78" s="2">
        <v>1</v>
      </c>
      <c r="I78">
        <v>8</v>
      </c>
      <c r="J78" t="b">
        <v>0</v>
      </c>
      <c r="K78">
        <v>2</v>
      </c>
      <c r="L78" t="str">
        <f t="shared" si="2"/>
        <v>Weekday</v>
      </c>
      <c r="M78" t="str" cm="1">
        <f t="array" ref="M78">_xlfn.IFS(I78&lt;6,"Night", I78&lt;12,"Morning", I78&lt;18,"Afternoon", TRUE,"Evening")</f>
        <v>Morning</v>
      </c>
      <c r="N78">
        <v>1</v>
      </c>
      <c r="O78" t="str">
        <f>IF(dataset_17[[#This Row],[Weathersit]]=1,"Clear",IF(dataset_17[[#This Row],[Weathersit]]=2,"Cloudy","Rainy"))</f>
        <v>Clear</v>
      </c>
      <c r="P78">
        <v>0.14000000000000001</v>
      </c>
      <c r="Q78">
        <f>VLOOKUP(dataset_17[[#This Row],[Instant]],dataset_2!B77:H687,2,FALSE)</f>
        <v>0.1515</v>
      </c>
      <c r="R78">
        <f>dataset_17[[#This Row],[Temp]]-dataset_17[[#This Row],[Atemp]]</f>
        <v>-1.1499999999999982E-2</v>
      </c>
      <c r="S78">
        <f>VLOOKUP(dataset_17[[#This Row],[Instant]],dataset_2!B77:H687,3,FALSE)</f>
        <v>0.69</v>
      </c>
      <c r="T78">
        <f>VLOOKUP(dataset_17[[#This Row],[Instant]],dataset_2!B77:H687,4,FALSE)</f>
        <v>0.16420000000000001</v>
      </c>
      <c r="U78">
        <f>VLOOKUP(dataset_17[[#This Row],[Instant]],dataset_2!B77:H687,5,FALSE)</f>
        <v>2</v>
      </c>
      <c r="V78">
        <f>VLOOKUP(dataset_17[[#This Row],[Instant]],dataset_2!B77:H687,6,FALSE)</f>
        <v>177</v>
      </c>
      <c r="W78">
        <f>VLOOKUP(dataset_17[[#This Row],[Instant]],dataset_2!B77:H687,7,FALSE)</f>
        <v>179</v>
      </c>
      <c r="X78">
        <f>IF(dataset_17[[#This Row],[cnt]]&gt;0,LN(dataset_17[[#This Row],[cnt]]),0)</f>
        <v>5.1873858058407549</v>
      </c>
    </row>
    <row r="79" spans="1:24" x14ac:dyDescent="0.3">
      <c r="A79">
        <v>78</v>
      </c>
      <c r="B79" s="1">
        <v>40547</v>
      </c>
      <c r="C79">
        <f>YEAR(dataset_17[[#This Row],[Date Day]])</f>
        <v>2011</v>
      </c>
      <c r="D79" s="1" t="str">
        <f>TEXT(dataset_17[[#This Row],[Date Day]],"MMM")</f>
        <v>Jan</v>
      </c>
      <c r="E79" t="str">
        <f t="shared" si="3"/>
        <v>Q1</v>
      </c>
      <c r="F79">
        <v>1</v>
      </c>
      <c r="G79" s="2">
        <v>0</v>
      </c>
      <c r="H79" s="2">
        <v>1</v>
      </c>
      <c r="I79">
        <v>9</v>
      </c>
      <c r="J79" t="b">
        <v>0</v>
      </c>
      <c r="K79">
        <v>2</v>
      </c>
      <c r="L79" t="str">
        <f t="shared" si="2"/>
        <v>Weekday</v>
      </c>
      <c r="M79" t="str" cm="1">
        <f t="array" ref="M79">_xlfn.IFS(I79&lt;6,"Night", I79&lt;12,"Morning", I79&lt;18,"Afternoon", TRUE,"Evening")</f>
        <v>Morning</v>
      </c>
      <c r="N79">
        <v>1</v>
      </c>
      <c r="O79" t="str">
        <f>IF(dataset_17[[#This Row],[Weathersit]]=1,"Clear",IF(dataset_17[[#This Row],[Weathersit]]=2,"Cloudy","Rainy"))</f>
        <v>Clear</v>
      </c>
      <c r="P79">
        <v>0.16</v>
      </c>
      <c r="Q79">
        <f>VLOOKUP(dataset_17[[#This Row],[Instant]],dataset_2!B78:H688,2,FALSE)</f>
        <v>0.1515</v>
      </c>
      <c r="R79">
        <f>dataset_17[[#This Row],[Temp]]-dataset_17[[#This Row],[Atemp]]</f>
        <v>8.5000000000000075E-3</v>
      </c>
      <c r="S79">
        <f>VLOOKUP(dataset_17[[#This Row],[Instant]],dataset_2!B78:H688,3,FALSE)</f>
        <v>0.64</v>
      </c>
      <c r="T79">
        <f>VLOOKUP(dataset_17[[#This Row],[Instant]],dataset_2!B78:H688,4,FALSE)</f>
        <v>0.22389999999999999</v>
      </c>
      <c r="U79">
        <f>VLOOKUP(dataset_17[[#This Row],[Instant]],dataset_2!B78:H688,5,FALSE)</f>
        <v>2</v>
      </c>
      <c r="V79">
        <f>VLOOKUP(dataset_17[[#This Row],[Instant]],dataset_2!B78:H688,6,FALSE)</f>
        <v>98</v>
      </c>
      <c r="W79">
        <f>VLOOKUP(dataset_17[[#This Row],[Instant]],dataset_2!B78:H688,7,FALSE)</f>
        <v>100</v>
      </c>
      <c r="X79">
        <f>IF(dataset_17[[#This Row],[cnt]]&gt;0,LN(dataset_17[[#This Row],[cnt]]),0)</f>
        <v>4.6051701859880918</v>
      </c>
    </row>
    <row r="80" spans="1:24" x14ac:dyDescent="0.3">
      <c r="A80">
        <v>79</v>
      </c>
      <c r="B80" s="1">
        <v>40547</v>
      </c>
      <c r="C80">
        <f>YEAR(dataset_17[[#This Row],[Date Day]])</f>
        <v>2011</v>
      </c>
      <c r="D80" s="1" t="str">
        <f>TEXT(dataset_17[[#This Row],[Date Day]],"MMM")</f>
        <v>Jan</v>
      </c>
      <c r="E80" t="str">
        <f t="shared" si="3"/>
        <v>Q1</v>
      </c>
      <c r="F80">
        <v>1</v>
      </c>
      <c r="G80" s="2">
        <v>0</v>
      </c>
      <c r="H80" s="2">
        <v>1</v>
      </c>
      <c r="I80">
        <v>10</v>
      </c>
      <c r="J80" t="b">
        <v>0</v>
      </c>
      <c r="K80">
        <v>2</v>
      </c>
      <c r="L80" t="str">
        <f t="shared" si="2"/>
        <v>Weekday</v>
      </c>
      <c r="M80" t="str" cm="1">
        <f t="array" ref="M80">_xlfn.IFS(I80&lt;6,"Night", I80&lt;12,"Morning", I80&lt;18,"Afternoon", TRUE,"Evening")</f>
        <v>Morning</v>
      </c>
      <c r="N80">
        <v>2</v>
      </c>
      <c r="O80" t="str">
        <f>IF(dataset_17[[#This Row],[Weathersit]]=1,"Clear",IF(dataset_17[[#This Row],[Weathersit]]=2,"Cloudy","Rainy"))</f>
        <v>Cloudy</v>
      </c>
      <c r="P80">
        <v>0.16</v>
      </c>
      <c r="Q80">
        <f>VLOOKUP(dataset_17[[#This Row],[Instant]],dataset_2!B79:H689,2,FALSE)</f>
        <v>0.13639999999999999</v>
      </c>
      <c r="R80">
        <f>dataset_17[[#This Row],[Temp]]-dataset_17[[#This Row],[Atemp]]</f>
        <v>2.360000000000001E-2</v>
      </c>
      <c r="S80">
        <f>VLOOKUP(dataset_17[[#This Row],[Instant]],dataset_2!B79:H689,3,FALSE)</f>
        <v>0.69</v>
      </c>
      <c r="T80">
        <f>VLOOKUP(dataset_17[[#This Row],[Instant]],dataset_2!B79:H689,4,FALSE)</f>
        <v>0.32840000000000003</v>
      </c>
      <c r="U80">
        <f>VLOOKUP(dataset_17[[#This Row],[Instant]],dataset_2!B79:H689,5,FALSE)</f>
        <v>5</v>
      </c>
      <c r="V80">
        <f>VLOOKUP(dataset_17[[#This Row],[Instant]],dataset_2!B79:H689,6,FALSE)</f>
        <v>37</v>
      </c>
      <c r="W80">
        <f>VLOOKUP(dataset_17[[#This Row],[Instant]],dataset_2!B79:H689,7,FALSE)</f>
        <v>42</v>
      </c>
      <c r="X80">
        <f>IF(dataset_17[[#This Row],[cnt]]&gt;0,LN(dataset_17[[#This Row],[cnt]]),0)</f>
        <v>3.7376696182833684</v>
      </c>
    </row>
    <row r="81" spans="1:24" x14ac:dyDescent="0.3">
      <c r="A81">
        <v>80</v>
      </c>
      <c r="B81" s="1">
        <v>40547</v>
      </c>
      <c r="C81">
        <f>YEAR(dataset_17[[#This Row],[Date Day]])</f>
        <v>2011</v>
      </c>
      <c r="D81" s="1" t="str">
        <f>TEXT(dataset_17[[#This Row],[Date Day]],"MMM")</f>
        <v>Jan</v>
      </c>
      <c r="E81" t="str">
        <f t="shared" si="3"/>
        <v>Q1</v>
      </c>
      <c r="F81">
        <v>1</v>
      </c>
      <c r="G81" s="2">
        <v>0</v>
      </c>
      <c r="H81" s="2">
        <v>1</v>
      </c>
      <c r="I81">
        <v>11</v>
      </c>
      <c r="J81" t="b">
        <v>0</v>
      </c>
      <c r="K81">
        <v>2</v>
      </c>
      <c r="L81" t="str">
        <f t="shared" si="2"/>
        <v>Weekday</v>
      </c>
      <c r="M81" t="str" cm="1">
        <f t="array" ref="M81">_xlfn.IFS(I81&lt;6,"Night", I81&lt;12,"Morning", I81&lt;18,"Afternoon", TRUE,"Evening")</f>
        <v>Morning</v>
      </c>
      <c r="N81">
        <v>1</v>
      </c>
      <c r="O81" t="str">
        <f>IF(dataset_17[[#This Row],[Weathersit]]=1,"Clear",IF(dataset_17[[#This Row],[Weathersit]]=2,"Cloudy","Rainy"))</f>
        <v>Clear</v>
      </c>
      <c r="P81">
        <v>0.22</v>
      </c>
      <c r="Q81">
        <f>VLOOKUP(dataset_17[[#This Row],[Instant]],dataset_2!B80:H690,2,FALSE)</f>
        <v>0.21210000000000001</v>
      </c>
      <c r="R81">
        <f>dataset_17[[#This Row],[Temp]]-dataset_17[[#This Row],[Atemp]]</f>
        <v>7.8999999999999904E-3</v>
      </c>
      <c r="S81">
        <f>VLOOKUP(dataset_17[[#This Row],[Instant]],dataset_2!B80:H690,3,FALSE)</f>
        <v>0.51</v>
      </c>
      <c r="T81">
        <f>VLOOKUP(dataset_17[[#This Row],[Instant]],dataset_2!B80:H690,4,FALSE)</f>
        <v>0.29849999999999999</v>
      </c>
      <c r="U81">
        <f>VLOOKUP(dataset_17[[#This Row],[Instant]],dataset_2!B80:H690,5,FALSE)</f>
        <v>7</v>
      </c>
      <c r="V81">
        <f>VLOOKUP(dataset_17[[#This Row],[Instant]],dataset_2!B80:H690,6,FALSE)</f>
        <v>50</v>
      </c>
      <c r="W81">
        <f>VLOOKUP(dataset_17[[#This Row],[Instant]],dataset_2!B80:H690,7,FALSE)</f>
        <v>57</v>
      </c>
      <c r="X81">
        <f>IF(dataset_17[[#This Row],[cnt]]&gt;0,LN(dataset_17[[#This Row],[cnt]]),0)</f>
        <v>4.0430512678345503</v>
      </c>
    </row>
    <row r="82" spans="1:24" x14ac:dyDescent="0.3">
      <c r="A82">
        <v>81</v>
      </c>
      <c r="B82" s="1">
        <v>40547</v>
      </c>
      <c r="C82">
        <f>YEAR(dataset_17[[#This Row],[Date Day]])</f>
        <v>2011</v>
      </c>
      <c r="D82" s="1" t="str">
        <f>TEXT(dataset_17[[#This Row],[Date Day]],"MMM")</f>
        <v>Jan</v>
      </c>
      <c r="E82" t="str">
        <f t="shared" si="3"/>
        <v>Q1</v>
      </c>
      <c r="F82">
        <v>1</v>
      </c>
      <c r="G82" s="2">
        <v>0</v>
      </c>
      <c r="H82" s="2">
        <v>1</v>
      </c>
      <c r="I82">
        <v>12</v>
      </c>
      <c r="J82" t="b">
        <v>0</v>
      </c>
      <c r="K82">
        <v>2</v>
      </c>
      <c r="L82" t="str">
        <f t="shared" si="2"/>
        <v>Weekday</v>
      </c>
      <c r="M82" t="str" cm="1">
        <f t="array" ref="M82">_xlfn.IFS(I82&lt;6,"Night", I82&lt;12,"Morning", I82&lt;18,"Afternoon", TRUE,"Evening")</f>
        <v>Afternoon</v>
      </c>
      <c r="N82">
        <v>1</v>
      </c>
      <c r="O82" t="str">
        <f>IF(dataset_17[[#This Row],[Weathersit]]=1,"Clear",IF(dataset_17[[#This Row],[Weathersit]]=2,"Cloudy","Rainy"))</f>
        <v>Clear</v>
      </c>
      <c r="P82">
        <v>0.22</v>
      </c>
      <c r="Q82">
        <f>VLOOKUP(dataset_17[[#This Row],[Instant]],dataset_2!B81:H691,2,FALSE)</f>
        <v>0.2273</v>
      </c>
      <c r="R82">
        <f>dataset_17[[#This Row],[Temp]]-dataset_17[[#This Row],[Atemp]]</f>
        <v>-7.3000000000000009E-3</v>
      </c>
      <c r="S82">
        <f>VLOOKUP(dataset_17[[#This Row],[Instant]],dataset_2!B81:H691,3,FALSE)</f>
        <v>0.51</v>
      </c>
      <c r="T82">
        <f>VLOOKUP(dataset_17[[#This Row],[Instant]],dataset_2!B81:H691,4,FALSE)</f>
        <v>0.16420000000000001</v>
      </c>
      <c r="U82">
        <f>VLOOKUP(dataset_17[[#This Row],[Instant]],dataset_2!B81:H691,5,FALSE)</f>
        <v>12</v>
      </c>
      <c r="V82">
        <f>VLOOKUP(dataset_17[[#This Row],[Instant]],dataset_2!B81:H691,6,FALSE)</f>
        <v>66</v>
      </c>
      <c r="W82">
        <f>VLOOKUP(dataset_17[[#This Row],[Instant]],dataset_2!B81:H691,7,FALSE)</f>
        <v>78</v>
      </c>
      <c r="X82">
        <f>IF(dataset_17[[#This Row],[cnt]]&gt;0,LN(dataset_17[[#This Row],[cnt]]),0)</f>
        <v>4.3567088266895917</v>
      </c>
    </row>
    <row r="83" spans="1:24" x14ac:dyDescent="0.3">
      <c r="A83">
        <v>82</v>
      </c>
      <c r="B83" s="1">
        <v>40547</v>
      </c>
      <c r="C83">
        <f>YEAR(dataset_17[[#This Row],[Date Day]])</f>
        <v>2011</v>
      </c>
      <c r="D83" s="1" t="str">
        <f>TEXT(dataset_17[[#This Row],[Date Day]],"MMM")</f>
        <v>Jan</v>
      </c>
      <c r="E83" t="str">
        <f t="shared" si="3"/>
        <v>Q1</v>
      </c>
      <c r="F83">
        <v>1</v>
      </c>
      <c r="G83" s="2">
        <v>0</v>
      </c>
      <c r="H83" s="2">
        <v>1</v>
      </c>
      <c r="I83">
        <v>13</v>
      </c>
      <c r="J83" t="b">
        <v>0</v>
      </c>
      <c r="K83">
        <v>2</v>
      </c>
      <c r="L83" t="str">
        <f t="shared" si="2"/>
        <v>Weekday</v>
      </c>
      <c r="M83" t="str" cm="1">
        <f t="array" ref="M83">_xlfn.IFS(I83&lt;6,"Night", I83&lt;12,"Morning", I83&lt;18,"Afternoon", TRUE,"Evening")</f>
        <v>Afternoon</v>
      </c>
      <c r="N83">
        <v>1</v>
      </c>
      <c r="O83" t="str">
        <f>IF(dataset_17[[#This Row],[Weathersit]]=1,"Clear",IF(dataset_17[[#This Row],[Weathersit]]=2,"Cloudy","Rainy"))</f>
        <v>Clear</v>
      </c>
      <c r="P83">
        <v>0.24</v>
      </c>
      <c r="Q83">
        <f>VLOOKUP(dataset_17[[#This Row],[Instant]],dataset_2!B82:H692,2,FALSE)</f>
        <v>0.2273</v>
      </c>
      <c r="R83">
        <f>dataset_17[[#This Row],[Temp]]-dataset_17[[#This Row],[Atemp]]</f>
        <v>1.2699999999999989E-2</v>
      </c>
      <c r="S83">
        <f>VLOOKUP(dataset_17[[#This Row],[Instant]],dataset_2!B82:H692,3,FALSE)</f>
        <v>0.56000000000000005</v>
      </c>
      <c r="T83">
        <f>VLOOKUP(dataset_17[[#This Row],[Instant]],dataset_2!B82:H692,4,FALSE)</f>
        <v>0.19400000000000001</v>
      </c>
      <c r="U83">
        <f>VLOOKUP(dataset_17[[#This Row],[Instant]],dataset_2!B82:H692,5,FALSE)</f>
        <v>18</v>
      </c>
      <c r="V83">
        <f>VLOOKUP(dataset_17[[#This Row],[Instant]],dataset_2!B82:H692,6,FALSE)</f>
        <v>79</v>
      </c>
      <c r="W83">
        <f>VLOOKUP(dataset_17[[#This Row],[Instant]],dataset_2!B82:H692,7,FALSE)</f>
        <v>97</v>
      </c>
      <c r="X83">
        <f>IF(dataset_17[[#This Row],[cnt]]&gt;0,LN(dataset_17[[#This Row],[cnt]]),0)</f>
        <v>4.5747109785033828</v>
      </c>
    </row>
    <row r="84" spans="1:24" x14ac:dyDescent="0.3">
      <c r="A84">
        <v>83</v>
      </c>
      <c r="B84" s="1">
        <v>40547</v>
      </c>
      <c r="C84">
        <f>YEAR(dataset_17[[#This Row],[Date Day]])</f>
        <v>2011</v>
      </c>
      <c r="D84" s="1" t="str">
        <f>TEXT(dataset_17[[#This Row],[Date Day]],"MMM")</f>
        <v>Jan</v>
      </c>
      <c r="E84" t="str">
        <f t="shared" si="3"/>
        <v>Q1</v>
      </c>
      <c r="F84">
        <v>1</v>
      </c>
      <c r="G84" s="2">
        <v>0</v>
      </c>
      <c r="H84" s="2">
        <v>1</v>
      </c>
      <c r="I84">
        <v>14</v>
      </c>
      <c r="J84" t="b">
        <v>0</v>
      </c>
      <c r="K84">
        <v>2</v>
      </c>
      <c r="L84" t="str">
        <f t="shared" si="2"/>
        <v>Weekday</v>
      </c>
      <c r="M84" t="str" cm="1">
        <f t="array" ref="M84">_xlfn.IFS(I84&lt;6,"Night", I84&lt;12,"Morning", I84&lt;18,"Afternoon", TRUE,"Evening")</f>
        <v>Afternoon</v>
      </c>
      <c r="N84">
        <v>1</v>
      </c>
      <c r="O84" t="str">
        <f>IF(dataset_17[[#This Row],[Weathersit]]=1,"Clear",IF(dataset_17[[#This Row],[Weathersit]]=2,"Cloudy","Rainy"))</f>
        <v>Clear</v>
      </c>
      <c r="P84">
        <v>0.26</v>
      </c>
      <c r="Q84">
        <f>VLOOKUP(dataset_17[[#This Row],[Instant]],dataset_2!B83:H693,2,FALSE)</f>
        <v>0.2576</v>
      </c>
      <c r="R84">
        <f>dataset_17[[#This Row],[Temp]]-dataset_17[[#This Row],[Atemp]]</f>
        <v>2.4000000000000132E-3</v>
      </c>
      <c r="S84">
        <f>VLOOKUP(dataset_17[[#This Row],[Instant]],dataset_2!B83:H693,3,FALSE)</f>
        <v>0.52</v>
      </c>
      <c r="T84">
        <f>VLOOKUP(dataset_17[[#This Row],[Instant]],dataset_2!B83:H693,4,FALSE)</f>
        <v>0.22389999999999999</v>
      </c>
      <c r="U84">
        <f>VLOOKUP(dataset_17[[#This Row],[Instant]],dataset_2!B83:H693,5,FALSE)</f>
        <v>9</v>
      </c>
      <c r="V84">
        <f>VLOOKUP(dataset_17[[#This Row],[Instant]],dataset_2!B83:H693,6,FALSE)</f>
        <v>54</v>
      </c>
      <c r="W84">
        <f>VLOOKUP(dataset_17[[#This Row],[Instant]],dataset_2!B83:H693,7,FALSE)</f>
        <v>63</v>
      </c>
      <c r="X84">
        <f>IF(dataset_17[[#This Row],[cnt]]&gt;0,LN(dataset_17[[#This Row],[cnt]]),0)</f>
        <v>4.1431347263915326</v>
      </c>
    </row>
    <row r="85" spans="1:24" x14ac:dyDescent="0.3">
      <c r="A85">
        <v>84</v>
      </c>
      <c r="B85" s="1">
        <v>40547</v>
      </c>
      <c r="C85">
        <f>YEAR(dataset_17[[#This Row],[Date Day]])</f>
        <v>2011</v>
      </c>
      <c r="D85" s="1" t="str">
        <f>TEXT(dataset_17[[#This Row],[Date Day]],"MMM")</f>
        <v>Jan</v>
      </c>
      <c r="E85" t="str">
        <f t="shared" si="3"/>
        <v>Q1</v>
      </c>
      <c r="F85">
        <v>1</v>
      </c>
      <c r="G85" s="2">
        <v>0</v>
      </c>
      <c r="H85" s="2">
        <v>1</v>
      </c>
      <c r="I85">
        <v>15</v>
      </c>
      <c r="J85" t="b">
        <v>0</v>
      </c>
      <c r="K85">
        <v>2</v>
      </c>
      <c r="L85" t="str">
        <f t="shared" si="2"/>
        <v>Weekday</v>
      </c>
      <c r="M85" t="str" cm="1">
        <f t="array" ref="M85">_xlfn.IFS(I85&lt;6,"Night", I85&lt;12,"Morning", I85&lt;18,"Afternoon", TRUE,"Evening")</f>
        <v>Afternoon</v>
      </c>
      <c r="N85">
        <v>1</v>
      </c>
      <c r="O85" t="str">
        <f>IF(dataset_17[[#This Row],[Weathersit]]=1,"Clear",IF(dataset_17[[#This Row],[Weathersit]]=2,"Cloudy","Rainy"))</f>
        <v>Clear</v>
      </c>
      <c r="P85">
        <v>0.28000000000000003</v>
      </c>
      <c r="Q85">
        <f>VLOOKUP(dataset_17[[#This Row],[Instant]],dataset_2!B84:H694,2,FALSE)</f>
        <v>0.2727</v>
      </c>
      <c r="R85">
        <f>dataset_17[[#This Row],[Temp]]-dataset_17[[#This Row],[Atemp]]</f>
        <v>7.3000000000000287E-3</v>
      </c>
      <c r="S85">
        <f>VLOOKUP(dataset_17[[#This Row],[Instant]],dataset_2!B84:H694,3,FALSE)</f>
        <v>0.52</v>
      </c>
      <c r="T85">
        <f>VLOOKUP(dataset_17[[#This Row],[Instant]],dataset_2!B84:H694,4,FALSE)</f>
        <v>0.25369999999999998</v>
      </c>
      <c r="U85">
        <f>VLOOKUP(dataset_17[[#This Row],[Instant]],dataset_2!B84:H694,5,FALSE)</f>
        <v>17</v>
      </c>
      <c r="V85">
        <f>VLOOKUP(dataset_17[[#This Row],[Instant]],dataset_2!B84:H694,6,FALSE)</f>
        <v>48</v>
      </c>
      <c r="W85">
        <f>VLOOKUP(dataset_17[[#This Row],[Instant]],dataset_2!B84:H694,7,FALSE)</f>
        <v>65</v>
      </c>
      <c r="X85">
        <f>IF(dataset_17[[#This Row],[cnt]]&gt;0,LN(dataset_17[[#This Row],[cnt]]),0)</f>
        <v>4.1743872698956368</v>
      </c>
    </row>
    <row r="86" spans="1:24" x14ac:dyDescent="0.3">
      <c r="A86">
        <v>85</v>
      </c>
      <c r="B86" s="1">
        <v>40547</v>
      </c>
      <c r="C86">
        <f>YEAR(dataset_17[[#This Row],[Date Day]])</f>
        <v>2011</v>
      </c>
      <c r="D86" s="1" t="str">
        <f>TEXT(dataset_17[[#This Row],[Date Day]],"MMM")</f>
        <v>Jan</v>
      </c>
      <c r="E86" t="str">
        <f t="shared" si="3"/>
        <v>Q1</v>
      </c>
      <c r="F86">
        <v>1</v>
      </c>
      <c r="G86" s="2">
        <v>0</v>
      </c>
      <c r="H86" s="2">
        <v>1</v>
      </c>
      <c r="I86">
        <v>16</v>
      </c>
      <c r="J86" t="b">
        <v>0</v>
      </c>
      <c r="K86">
        <v>2</v>
      </c>
      <c r="L86" t="str">
        <f t="shared" si="2"/>
        <v>Weekday</v>
      </c>
      <c r="M86" t="str" cm="1">
        <f t="array" ref="M86">_xlfn.IFS(I86&lt;6,"Night", I86&lt;12,"Morning", I86&lt;18,"Afternoon", TRUE,"Evening")</f>
        <v>Afternoon</v>
      </c>
      <c r="N86">
        <v>1</v>
      </c>
      <c r="O86" t="str">
        <f>IF(dataset_17[[#This Row],[Weathersit]]=1,"Clear",IF(dataset_17[[#This Row],[Weathersit]]=2,"Cloudy","Rainy"))</f>
        <v>Clear</v>
      </c>
      <c r="P86">
        <v>0.3</v>
      </c>
      <c r="Q86">
        <f>VLOOKUP(dataset_17[[#This Row],[Instant]],dataset_2!B85:H695,2,FALSE)</f>
        <v>0.28789999999999999</v>
      </c>
      <c r="R86">
        <f>dataset_17[[#This Row],[Temp]]-dataset_17[[#This Row],[Atemp]]</f>
        <v>1.21E-2</v>
      </c>
      <c r="S86">
        <f>VLOOKUP(dataset_17[[#This Row],[Instant]],dataset_2!B85:H695,3,FALSE)</f>
        <v>0.49</v>
      </c>
      <c r="T86">
        <f>VLOOKUP(dataset_17[[#This Row],[Instant]],dataset_2!B85:H695,4,FALSE)</f>
        <v>0.25369999999999998</v>
      </c>
      <c r="U86">
        <f>VLOOKUP(dataset_17[[#This Row],[Instant]],dataset_2!B85:H695,5,FALSE)</f>
        <v>15</v>
      </c>
      <c r="V86">
        <f>VLOOKUP(dataset_17[[#This Row],[Instant]],dataset_2!B85:H695,6,FALSE)</f>
        <v>68</v>
      </c>
      <c r="W86">
        <f>VLOOKUP(dataset_17[[#This Row],[Instant]],dataset_2!B85:H695,7,FALSE)</f>
        <v>83</v>
      </c>
      <c r="X86">
        <f>IF(dataset_17[[#This Row],[cnt]]&gt;0,LN(dataset_17[[#This Row],[cnt]]),0)</f>
        <v>4.4188406077965983</v>
      </c>
    </row>
    <row r="87" spans="1:24" x14ac:dyDescent="0.3">
      <c r="A87">
        <v>86</v>
      </c>
      <c r="B87" s="1">
        <v>40547</v>
      </c>
      <c r="C87">
        <f>YEAR(dataset_17[[#This Row],[Date Day]])</f>
        <v>2011</v>
      </c>
      <c r="D87" s="1" t="str">
        <f>TEXT(dataset_17[[#This Row],[Date Day]],"MMM")</f>
        <v>Jan</v>
      </c>
      <c r="E87" t="str">
        <f t="shared" si="3"/>
        <v>Q1</v>
      </c>
      <c r="F87">
        <v>1</v>
      </c>
      <c r="G87" s="2">
        <v>0</v>
      </c>
      <c r="H87" s="2">
        <v>1</v>
      </c>
      <c r="I87">
        <v>17</v>
      </c>
      <c r="J87" t="b">
        <v>0</v>
      </c>
      <c r="K87">
        <v>2</v>
      </c>
      <c r="L87" t="str">
        <f t="shared" si="2"/>
        <v>Weekday</v>
      </c>
      <c r="M87" t="str" cm="1">
        <f t="array" ref="M87">_xlfn.IFS(I87&lt;6,"Night", I87&lt;12,"Morning", I87&lt;18,"Afternoon", TRUE,"Evening")</f>
        <v>Afternoon</v>
      </c>
      <c r="N87">
        <v>1</v>
      </c>
      <c r="O87" t="str">
        <f>IF(dataset_17[[#This Row],[Weathersit]]=1,"Clear",IF(dataset_17[[#This Row],[Weathersit]]=2,"Cloudy","Rainy"))</f>
        <v>Clear</v>
      </c>
      <c r="P87">
        <v>0.28000000000000003</v>
      </c>
      <c r="Q87">
        <f>VLOOKUP(dataset_17[[#This Row],[Instant]],dataset_2!B86:H696,2,FALSE)</f>
        <v>0.2727</v>
      </c>
      <c r="R87">
        <f>dataset_17[[#This Row],[Temp]]-dataset_17[[#This Row],[Atemp]]</f>
        <v>7.3000000000000287E-3</v>
      </c>
      <c r="S87">
        <f>VLOOKUP(dataset_17[[#This Row],[Instant]],dataset_2!B86:H696,3,FALSE)</f>
        <v>0.48</v>
      </c>
      <c r="T87">
        <f>VLOOKUP(dataset_17[[#This Row],[Instant]],dataset_2!B86:H696,4,FALSE)</f>
        <v>0.22389999999999999</v>
      </c>
      <c r="U87">
        <f>VLOOKUP(dataset_17[[#This Row],[Instant]],dataset_2!B86:H696,5,FALSE)</f>
        <v>10</v>
      </c>
      <c r="V87">
        <f>VLOOKUP(dataset_17[[#This Row],[Instant]],dataset_2!B86:H696,6,FALSE)</f>
        <v>202</v>
      </c>
      <c r="W87">
        <f>VLOOKUP(dataset_17[[#This Row],[Instant]],dataset_2!B86:H696,7,FALSE)</f>
        <v>212</v>
      </c>
      <c r="X87">
        <f>IF(dataset_17[[#This Row],[cnt]]&gt;0,LN(dataset_17[[#This Row],[cnt]]),0)</f>
        <v>5.3565862746720123</v>
      </c>
    </row>
    <row r="88" spans="1:24" x14ac:dyDescent="0.3">
      <c r="A88">
        <v>87</v>
      </c>
      <c r="B88" s="1">
        <v>40547</v>
      </c>
      <c r="C88">
        <f>YEAR(dataset_17[[#This Row],[Date Day]])</f>
        <v>2011</v>
      </c>
      <c r="D88" s="1" t="str">
        <f>TEXT(dataset_17[[#This Row],[Date Day]],"MMM")</f>
        <v>Jan</v>
      </c>
      <c r="E88" t="str">
        <f t="shared" si="3"/>
        <v>Q1</v>
      </c>
      <c r="F88">
        <v>1</v>
      </c>
      <c r="G88" s="2">
        <v>0</v>
      </c>
      <c r="H88" s="2">
        <v>1</v>
      </c>
      <c r="I88">
        <v>18</v>
      </c>
      <c r="J88" t="b">
        <v>0</v>
      </c>
      <c r="K88">
        <v>2</v>
      </c>
      <c r="L88" t="str">
        <f t="shared" si="2"/>
        <v>Weekday</v>
      </c>
      <c r="M88" t="str" cm="1">
        <f t="array" ref="M88">_xlfn.IFS(I88&lt;6,"Night", I88&lt;12,"Morning", I88&lt;18,"Afternoon", TRUE,"Evening")</f>
        <v>Evening</v>
      </c>
      <c r="N88">
        <v>1</v>
      </c>
      <c r="O88" t="str">
        <f>IF(dataset_17[[#This Row],[Weathersit]]=1,"Clear",IF(dataset_17[[#This Row],[Weathersit]]=2,"Cloudy","Rainy"))</f>
        <v>Clear</v>
      </c>
      <c r="P88">
        <v>0.26</v>
      </c>
      <c r="Q88">
        <f>VLOOKUP(dataset_17[[#This Row],[Instant]],dataset_2!B87:H697,2,FALSE)</f>
        <v>0.2576</v>
      </c>
      <c r="R88">
        <f>dataset_17[[#This Row],[Temp]]-dataset_17[[#This Row],[Atemp]]</f>
        <v>2.4000000000000132E-3</v>
      </c>
      <c r="S88">
        <f>VLOOKUP(dataset_17[[#This Row],[Instant]],dataset_2!B87:H697,3,FALSE)</f>
        <v>0.48</v>
      </c>
      <c r="T88">
        <f>VLOOKUP(dataset_17[[#This Row],[Instant]],dataset_2!B87:H697,4,FALSE)</f>
        <v>0.19400000000000001</v>
      </c>
      <c r="U88">
        <f>VLOOKUP(dataset_17[[#This Row],[Instant]],dataset_2!B87:H697,5,FALSE)</f>
        <v>3</v>
      </c>
      <c r="V88">
        <f>VLOOKUP(dataset_17[[#This Row],[Instant]],dataset_2!B87:H697,6,FALSE)</f>
        <v>179</v>
      </c>
      <c r="W88">
        <f>VLOOKUP(dataset_17[[#This Row],[Instant]],dataset_2!B87:H697,7,FALSE)</f>
        <v>182</v>
      </c>
      <c r="X88">
        <f>IF(dataset_17[[#This Row],[cnt]]&gt;0,LN(dataset_17[[#This Row],[cnt]]),0)</f>
        <v>5.2040066870767951</v>
      </c>
    </row>
    <row r="89" spans="1:24" x14ac:dyDescent="0.3">
      <c r="A89">
        <v>88</v>
      </c>
      <c r="B89" s="1">
        <v>40547</v>
      </c>
      <c r="C89">
        <f>YEAR(dataset_17[[#This Row],[Date Day]])</f>
        <v>2011</v>
      </c>
      <c r="D89" s="1" t="str">
        <f>TEXT(dataset_17[[#This Row],[Date Day]],"MMM")</f>
        <v>Jan</v>
      </c>
      <c r="E89" t="str">
        <f t="shared" si="3"/>
        <v>Q1</v>
      </c>
      <c r="F89">
        <v>1</v>
      </c>
      <c r="G89" s="2">
        <v>0</v>
      </c>
      <c r="H89" s="2">
        <v>1</v>
      </c>
      <c r="I89">
        <v>19</v>
      </c>
      <c r="J89" t="b">
        <v>0</v>
      </c>
      <c r="K89">
        <v>2</v>
      </c>
      <c r="L89" t="str">
        <f t="shared" si="2"/>
        <v>Weekday</v>
      </c>
      <c r="M89" t="str" cm="1">
        <f t="array" ref="M89">_xlfn.IFS(I89&lt;6,"Night", I89&lt;12,"Morning", I89&lt;18,"Afternoon", TRUE,"Evening")</f>
        <v>Evening</v>
      </c>
      <c r="N89">
        <v>1</v>
      </c>
      <c r="O89" t="str">
        <f>IF(dataset_17[[#This Row],[Weathersit]]=1,"Clear",IF(dataset_17[[#This Row],[Weathersit]]=2,"Cloudy","Rainy"))</f>
        <v>Clear</v>
      </c>
      <c r="P89">
        <v>0.24</v>
      </c>
      <c r="Q89">
        <f>VLOOKUP(dataset_17[[#This Row],[Instant]],dataset_2!B88:H698,2,FALSE)</f>
        <v>0.2576</v>
      </c>
      <c r="R89">
        <f>dataset_17[[#This Row],[Temp]]-dataset_17[[#This Row],[Atemp]]</f>
        <v>-1.7600000000000005E-2</v>
      </c>
      <c r="S89">
        <f>VLOOKUP(dataset_17[[#This Row],[Instant]],dataset_2!B88:H698,3,FALSE)</f>
        <v>0.48</v>
      </c>
      <c r="T89">
        <f>VLOOKUP(dataset_17[[#This Row],[Instant]],dataset_2!B88:H698,4,FALSE)</f>
        <v>0.1045</v>
      </c>
      <c r="U89">
        <f>VLOOKUP(dataset_17[[#This Row],[Instant]],dataset_2!B88:H698,5,FALSE)</f>
        <v>2</v>
      </c>
      <c r="V89">
        <f>VLOOKUP(dataset_17[[#This Row],[Instant]],dataset_2!B88:H698,6,FALSE)</f>
        <v>110</v>
      </c>
      <c r="W89">
        <f>VLOOKUP(dataset_17[[#This Row],[Instant]],dataset_2!B88:H698,7,FALSE)</f>
        <v>112</v>
      </c>
      <c r="X89">
        <f>IF(dataset_17[[#This Row],[cnt]]&gt;0,LN(dataset_17[[#This Row],[cnt]]),0)</f>
        <v>4.7184988712950942</v>
      </c>
    </row>
    <row r="90" spans="1:24" x14ac:dyDescent="0.3">
      <c r="A90">
        <v>89</v>
      </c>
      <c r="B90" s="1">
        <v>40547</v>
      </c>
      <c r="C90">
        <f>YEAR(dataset_17[[#This Row],[Date Day]])</f>
        <v>2011</v>
      </c>
      <c r="D90" s="1" t="str">
        <f>TEXT(dataset_17[[#This Row],[Date Day]],"MMM")</f>
        <v>Jan</v>
      </c>
      <c r="E90" t="str">
        <f t="shared" si="3"/>
        <v>Q1</v>
      </c>
      <c r="F90">
        <v>1</v>
      </c>
      <c r="G90" s="2">
        <v>0</v>
      </c>
      <c r="H90" s="2">
        <v>1</v>
      </c>
      <c r="I90">
        <v>20</v>
      </c>
      <c r="J90" t="b">
        <v>0</v>
      </c>
      <c r="K90">
        <v>2</v>
      </c>
      <c r="L90" t="str">
        <f t="shared" si="2"/>
        <v>Weekday</v>
      </c>
      <c r="M90" t="str" cm="1">
        <f t="array" ref="M90">_xlfn.IFS(I90&lt;6,"Night", I90&lt;12,"Morning", I90&lt;18,"Afternoon", TRUE,"Evening")</f>
        <v>Evening</v>
      </c>
      <c r="N90">
        <v>1</v>
      </c>
      <c r="O90" t="str">
        <f>IF(dataset_17[[#This Row],[Weathersit]]=1,"Clear",IF(dataset_17[[#This Row],[Weathersit]]=2,"Cloudy","Rainy"))</f>
        <v>Clear</v>
      </c>
      <c r="P90">
        <v>0.24</v>
      </c>
      <c r="Q90">
        <f>VLOOKUP(dataset_17[[#This Row],[Instant]],dataset_2!B89:H699,2,FALSE)</f>
        <v>0.2576</v>
      </c>
      <c r="R90">
        <f>dataset_17[[#This Row],[Temp]]-dataset_17[[#This Row],[Atemp]]</f>
        <v>-1.7600000000000005E-2</v>
      </c>
      <c r="S90">
        <f>VLOOKUP(dataset_17[[#This Row],[Instant]],dataset_2!B89:H699,3,FALSE)</f>
        <v>0.48</v>
      </c>
      <c r="T90">
        <f>VLOOKUP(dataset_17[[#This Row],[Instant]],dataset_2!B89:H699,4,FALSE)</f>
        <v>0.1045</v>
      </c>
      <c r="U90">
        <f>VLOOKUP(dataset_17[[#This Row],[Instant]],dataset_2!B89:H699,5,FALSE)</f>
        <v>1</v>
      </c>
      <c r="V90">
        <f>VLOOKUP(dataset_17[[#This Row],[Instant]],dataset_2!B89:H699,6,FALSE)</f>
        <v>53</v>
      </c>
      <c r="W90">
        <f>VLOOKUP(dataset_17[[#This Row],[Instant]],dataset_2!B89:H699,7,FALSE)</f>
        <v>54</v>
      </c>
      <c r="X90">
        <f>IF(dataset_17[[#This Row],[cnt]]&gt;0,LN(dataset_17[[#This Row],[cnt]]),0)</f>
        <v>3.9889840465642745</v>
      </c>
    </row>
    <row r="91" spans="1:24" x14ac:dyDescent="0.3">
      <c r="A91">
        <v>90</v>
      </c>
      <c r="B91" s="1">
        <v>40547</v>
      </c>
      <c r="C91">
        <f>YEAR(dataset_17[[#This Row],[Date Day]])</f>
        <v>2011</v>
      </c>
      <c r="D91" s="1" t="str">
        <f>TEXT(dataset_17[[#This Row],[Date Day]],"MMM")</f>
        <v>Jan</v>
      </c>
      <c r="E91" t="str">
        <f t="shared" si="3"/>
        <v>Q1</v>
      </c>
      <c r="F91">
        <v>1</v>
      </c>
      <c r="G91" s="2">
        <v>0</v>
      </c>
      <c r="H91" s="2">
        <v>1</v>
      </c>
      <c r="I91">
        <v>21</v>
      </c>
      <c r="J91" t="b">
        <v>0</v>
      </c>
      <c r="K91">
        <v>2</v>
      </c>
      <c r="L91" t="str">
        <f t="shared" si="2"/>
        <v>Weekday</v>
      </c>
      <c r="M91" t="str" cm="1">
        <f t="array" ref="M91">_xlfn.IFS(I91&lt;6,"Night", I91&lt;12,"Morning", I91&lt;18,"Afternoon", TRUE,"Evening")</f>
        <v>Evening</v>
      </c>
      <c r="N91">
        <v>1</v>
      </c>
      <c r="O91" t="str">
        <f>IF(dataset_17[[#This Row],[Weathersit]]=1,"Clear",IF(dataset_17[[#This Row],[Weathersit]]=2,"Cloudy","Rainy"))</f>
        <v>Clear</v>
      </c>
      <c r="P91">
        <v>0.22</v>
      </c>
      <c r="Q91">
        <f>VLOOKUP(dataset_17[[#This Row],[Instant]],dataset_2!B90:H700,2,FALSE)</f>
        <v>0.2727</v>
      </c>
      <c r="R91">
        <f>dataset_17[[#This Row],[Temp]]-dataset_17[[#This Row],[Atemp]]</f>
        <v>-5.2699999999999997E-2</v>
      </c>
      <c r="S91">
        <f>VLOOKUP(dataset_17[[#This Row],[Instant]],dataset_2!B90:H700,3,FALSE)</f>
        <v>0.64</v>
      </c>
      <c r="T91">
        <f>VLOOKUP(dataset_17[[#This Row],[Instant]],dataset_2!B90:H700,4,FALSE)</f>
        <v>0</v>
      </c>
      <c r="U91">
        <f>VLOOKUP(dataset_17[[#This Row],[Instant]],dataset_2!B90:H700,5,FALSE)</f>
        <v>0</v>
      </c>
      <c r="V91">
        <f>VLOOKUP(dataset_17[[#This Row],[Instant]],dataset_2!B90:H700,6,FALSE)</f>
        <v>48</v>
      </c>
      <c r="W91">
        <f>VLOOKUP(dataset_17[[#This Row],[Instant]],dataset_2!B90:H700,7,FALSE)</f>
        <v>48</v>
      </c>
      <c r="X91">
        <f>IF(dataset_17[[#This Row],[cnt]]&gt;0,LN(dataset_17[[#This Row],[cnt]]),0)</f>
        <v>3.8712010109078911</v>
      </c>
    </row>
    <row r="92" spans="1:24" x14ac:dyDescent="0.3">
      <c r="A92">
        <v>91</v>
      </c>
      <c r="B92" s="1">
        <v>40547</v>
      </c>
      <c r="C92">
        <f>YEAR(dataset_17[[#This Row],[Date Day]])</f>
        <v>2011</v>
      </c>
      <c r="D92" s="1" t="str">
        <f>TEXT(dataset_17[[#This Row],[Date Day]],"MMM")</f>
        <v>Jan</v>
      </c>
      <c r="E92" t="str">
        <f t="shared" si="3"/>
        <v>Q1</v>
      </c>
      <c r="F92">
        <v>1</v>
      </c>
      <c r="G92" s="2">
        <v>0</v>
      </c>
      <c r="H92" s="2">
        <v>1</v>
      </c>
      <c r="I92">
        <v>22</v>
      </c>
      <c r="J92" t="b">
        <v>0</v>
      </c>
      <c r="K92">
        <v>2</v>
      </c>
      <c r="L92" t="str">
        <f t="shared" si="2"/>
        <v>Weekday</v>
      </c>
      <c r="M92" t="str" cm="1">
        <f t="array" ref="M92">_xlfn.IFS(I92&lt;6,"Night", I92&lt;12,"Morning", I92&lt;18,"Afternoon", TRUE,"Evening")</f>
        <v>Evening</v>
      </c>
      <c r="N92">
        <v>1</v>
      </c>
      <c r="O92" t="str">
        <f>IF(dataset_17[[#This Row],[Weathersit]]=1,"Clear",IF(dataset_17[[#This Row],[Weathersit]]=2,"Cloudy","Rainy"))</f>
        <v>Clear</v>
      </c>
      <c r="P92">
        <v>0.22</v>
      </c>
      <c r="Q92">
        <f>VLOOKUP(dataset_17[[#This Row],[Instant]],dataset_2!B91:H701,2,FALSE)</f>
        <v>0.2576</v>
      </c>
      <c r="R92">
        <f>dataset_17[[#This Row],[Temp]]-dataset_17[[#This Row],[Atemp]]</f>
        <v>-3.7599999999999995E-2</v>
      </c>
      <c r="S92">
        <f>VLOOKUP(dataset_17[[#This Row],[Instant]],dataset_2!B91:H701,3,FALSE)</f>
        <v>0.64</v>
      </c>
      <c r="T92">
        <f>VLOOKUP(dataset_17[[#This Row],[Instant]],dataset_2!B91:H701,4,FALSE)</f>
        <v>8.9599999999999999E-2</v>
      </c>
      <c r="U92">
        <f>VLOOKUP(dataset_17[[#This Row],[Instant]],dataset_2!B91:H701,5,FALSE)</f>
        <v>1</v>
      </c>
      <c r="V92">
        <f>VLOOKUP(dataset_17[[#This Row],[Instant]],dataset_2!B91:H701,6,FALSE)</f>
        <v>34</v>
      </c>
      <c r="W92">
        <f>VLOOKUP(dataset_17[[#This Row],[Instant]],dataset_2!B91:H701,7,FALSE)</f>
        <v>35</v>
      </c>
      <c r="X92">
        <f>IF(dataset_17[[#This Row],[cnt]]&gt;0,LN(dataset_17[[#This Row],[cnt]]),0)</f>
        <v>3.5553480614894135</v>
      </c>
    </row>
    <row r="93" spans="1:24" x14ac:dyDescent="0.3">
      <c r="A93">
        <v>92</v>
      </c>
      <c r="B93" s="1">
        <v>40547</v>
      </c>
      <c r="C93">
        <f>YEAR(dataset_17[[#This Row],[Date Day]])</f>
        <v>2011</v>
      </c>
      <c r="D93" s="1" t="str">
        <f>TEXT(dataset_17[[#This Row],[Date Day]],"MMM")</f>
        <v>Jan</v>
      </c>
      <c r="E93" t="str">
        <f t="shared" si="3"/>
        <v>Q1</v>
      </c>
      <c r="F93">
        <v>1</v>
      </c>
      <c r="G93" s="2">
        <v>0</v>
      </c>
      <c r="H93" s="2">
        <v>1</v>
      </c>
      <c r="I93">
        <v>23</v>
      </c>
      <c r="J93" t="b">
        <v>0</v>
      </c>
      <c r="K93">
        <v>2</v>
      </c>
      <c r="L93" t="str">
        <f t="shared" si="2"/>
        <v>Weekday</v>
      </c>
      <c r="M93" t="str" cm="1">
        <f t="array" ref="M93">_xlfn.IFS(I93&lt;6,"Night", I93&lt;12,"Morning", I93&lt;18,"Afternoon", TRUE,"Evening")</f>
        <v>Evening</v>
      </c>
      <c r="N93">
        <v>1</v>
      </c>
      <c r="O93" t="str">
        <f>IF(dataset_17[[#This Row],[Weathersit]]=1,"Clear",IF(dataset_17[[#This Row],[Weathersit]]=2,"Cloudy","Rainy"))</f>
        <v>Clear</v>
      </c>
      <c r="P93">
        <v>0.2</v>
      </c>
      <c r="Q93">
        <f>VLOOKUP(dataset_17[[#This Row],[Instant]],dataset_2!B92:H702,2,FALSE)</f>
        <v>0.2273</v>
      </c>
      <c r="R93">
        <f>dataset_17[[#This Row],[Temp]]-dataset_17[[#This Row],[Atemp]]</f>
        <v>-2.7299999999999991E-2</v>
      </c>
      <c r="S93">
        <f>VLOOKUP(dataset_17[[#This Row],[Instant]],dataset_2!B92:H702,3,FALSE)</f>
        <v>0.69</v>
      </c>
      <c r="T93">
        <f>VLOOKUP(dataset_17[[#This Row],[Instant]],dataset_2!B92:H702,4,FALSE)</f>
        <v>8.9599999999999999E-2</v>
      </c>
      <c r="U93">
        <f>VLOOKUP(dataset_17[[#This Row],[Instant]],dataset_2!B92:H702,5,FALSE)</f>
        <v>2</v>
      </c>
      <c r="V93">
        <f>VLOOKUP(dataset_17[[#This Row],[Instant]],dataset_2!B92:H702,6,FALSE)</f>
        <v>9</v>
      </c>
      <c r="W93">
        <f>VLOOKUP(dataset_17[[#This Row],[Instant]],dataset_2!B92:H702,7,FALSE)</f>
        <v>11</v>
      </c>
      <c r="X93">
        <f>IF(dataset_17[[#This Row],[cnt]]&gt;0,LN(dataset_17[[#This Row],[cnt]]),0)</f>
        <v>2.3978952727983707</v>
      </c>
    </row>
    <row r="94" spans="1:24" x14ac:dyDescent="0.3">
      <c r="A94">
        <v>93</v>
      </c>
      <c r="B94" s="1">
        <v>40548</v>
      </c>
      <c r="C94">
        <f>YEAR(dataset_17[[#This Row],[Date Day]])</f>
        <v>2011</v>
      </c>
      <c r="D94" s="1" t="str">
        <f>TEXT(dataset_17[[#This Row],[Date Day]],"MMM")</f>
        <v>Jan</v>
      </c>
      <c r="E94" t="str">
        <f t="shared" si="3"/>
        <v>Q1</v>
      </c>
      <c r="F94">
        <v>1</v>
      </c>
      <c r="G94" s="2">
        <v>0</v>
      </c>
      <c r="H94" s="2">
        <v>1</v>
      </c>
      <c r="I94">
        <v>0</v>
      </c>
      <c r="J94" t="b">
        <v>0</v>
      </c>
      <c r="K94">
        <v>3</v>
      </c>
      <c r="L94" t="str">
        <f t="shared" si="2"/>
        <v>Weekday</v>
      </c>
      <c r="M94" t="str" cm="1">
        <f t="array" ref="M94">_xlfn.IFS(I94&lt;6,"Night", I94&lt;12,"Morning", I94&lt;18,"Afternoon", TRUE,"Evening")</f>
        <v>Night</v>
      </c>
      <c r="N94">
        <v>1</v>
      </c>
      <c r="O94" t="str">
        <f>IF(dataset_17[[#This Row],[Weathersit]]=1,"Clear",IF(dataset_17[[#This Row],[Weathersit]]=2,"Cloudy","Rainy"))</f>
        <v>Clear</v>
      </c>
      <c r="P94">
        <v>0.2</v>
      </c>
      <c r="Q94">
        <f>VLOOKUP(dataset_17[[#This Row],[Instant]],dataset_2!B93:H703,2,FALSE)</f>
        <v>0.2576</v>
      </c>
      <c r="R94">
        <f>dataset_17[[#This Row],[Temp]]-dataset_17[[#This Row],[Atemp]]</f>
        <v>-5.7599999999999985E-2</v>
      </c>
      <c r="S94">
        <f>VLOOKUP(dataset_17[[#This Row],[Instant]],dataset_2!B93:H703,3,FALSE)</f>
        <v>0.64</v>
      </c>
      <c r="T94">
        <f>VLOOKUP(dataset_17[[#This Row],[Instant]],dataset_2!B93:H703,4,FALSE)</f>
        <v>0</v>
      </c>
      <c r="U94">
        <f>VLOOKUP(dataset_17[[#This Row],[Instant]],dataset_2!B93:H703,5,FALSE)</f>
        <v>0</v>
      </c>
      <c r="V94">
        <f>VLOOKUP(dataset_17[[#This Row],[Instant]],dataset_2!B93:H703,6,FALSE)</f>
        <v>6</v>
      </c>
      <c r="W94">
        <f>VLOOKUP(dataset_17[[#This Row],[Instant]],dataset_2!B93:H703,7,FALSE)</f>
        <v>6</v>
      </c>
      <c r="X94">
        <f>IF(dataset_17[[#This Row],[cnt]]&gt;0,LN(dataset_17[[#This Row],[cnt]]),0)</f>
        <v>1.791759469228055</v>
      </c>
    </row>
    <row r="95" spans="1:24" x14ac:dyDescent="0.3">
      <c r="A95">
        <v>94</v>
      </c>
      <c r="B95" s="1">
        <v>40548</v>
      </c>
      <c r="C95">
        <f>YEAR(dataset_17[[#This Row],[Date Day]])</f>
        <v>2011</v>
      </c>
      <c r="D95" s="1" t="str">
        <f>TEXT(dataset_17[[#This Row],[Date Day]],"MMM")</f>
        <v>Jan</v>
      </c>
      <c r="E95" t="str">
        <f t="shared" si="3"/>
        <v>Q1</v>
      </c>
      <c r="F95">
        <v>1</v>
      </c>
      <c r="G95" s="2">
        <v>0</v>
      </c>
      <c r="H95" s="2">
        <v>1</v>
      </c>
      <c r="I95">
        <v>1</v>
      </c>
      <c r="J95" t="b">
        <v>0</v>
      </c>
      <c r="K95">
        <v>3</v>
      </c>
      <c r="L95" t="str">
        <f t="shared" si="2"/>
        <v>Weekday</v>
      </c>
      <c r="M95" t="str" cm="1">
        <f t="array" ref="M95">_xlfn.IFS(I95&lt;6,"Night", I95&lt;12,"Morning", I95&lt;18,"Afternoon", TRUE,"Evening")</f>
        <v>Night</v>
      </c>
      <c r="N95">
        <v>1</v>
      </c>
      <c r="O95" t="str">
        <f>IF(dataset_17[[#This Row],[Weathersit]]=1,"Clear",IF(dataset_17[[#This Row],[Weathersit]]=2,"Cloudy","Rainy"))</f>
        <v>Clear</v>
      </c>
      <c r="P95">
        <v>0.16</v>
      </c>
      <c r="Q95">
        <f>VLOOKUP(dataset_17[[#This Row],[Instant]],dataset_2!B94:H704,2,FALSE)</f>
        <v>0.19700000000000001</v>
      </c>
      <c r="R95">
        <f>dataset_17[[#This Row],[Temp]]-dataset_17[[#This Row],[Atemp]]</f>
        <v>-3.7000000000000005E-2</v>
      </c>
      <c r="S95">
        <f>VLOOKUP(dataset_17[[#This Row],[Instant]],dataset_2!B94:H704,3,FALSE)</f>
        <v>0.74</v>
      </c>
      <c r="T95">
        <f>VLOOKUP(dataset_17[[#This Row],[Instant]],dataset_2!B94:H704,4,FALSE)</f>
        <v>8.9599999999999999E-2</v>
      </c>
      <c r="U95">
        <f>VLOOKUP(dataset_17[[#This Row],[Instant]],dataset_2!B94:H704,5,FALSE)</f>
        <v>0</v>
      </c>
      <c r="V95">
        <f>VLOOKUP(dataset_17[[#This Row],[Instant]],dataset_2!B94:H704,6,FALSE)</f>
        <v>6</v>
      </c>
      <c r="W95">
        <f>VLOOKUP(dataset_17[[#This Row],[Instant]],dataset_2!B94:H704,7,FALSE)</f>
        <v>6</v>
      </c>
      <c r="X95">
        <f>IF(dataset_17[[#This Row],[cnt]]&gt;0,LN(dataset_17[[#This Row],[cnt]]),0)</f>
        <v>1.791759469228055</v>
      </c>
    </row>
    <row r="96" spans="1:24" x14ac:dyDescent="0.3">
      <c r="A96">
        <v>95</v>
      </c>
      <c r="B96" s="1">
        <v>40548</v>
      </c>
      <c r="C96">
        <f>YEAR(dataset_17[[#This Row],[Date Day]])</f>
        <v>2011</v>
      </c>
      <c r="D96" s="1" t="str">
        <f>TEXT(dataset_17[[#This Row],[Date Day]],"MMM")</f>
        <v>Jan</v>
      </c>
      <c r="E96" t="str">
        <f t="shared" si="3"/>
        <v>Q1</v>
      </c>
      <c r="F96">
        <v>1</v>
      </c>
      <c r="G96" s="2">
        <v>0</v>
      </c>
      <c r="H96" s="2">
        <v>1</v>
      </c>
      <c r="I96">
        <v>2</v>
      </c>
      <c r="J96" t="b">
        <v>0</v>
      </c>
      <c r="K96">
        <v>3</v>
      </c>
      <c r="L96" t="str">
        <f t="shared" si="2"/>
        <v>Weekday</v>
      </c>
      <c r="M96" t="str" cm="1">
        <f t="array" ref="M96">_xlfn.IFS(I96&lt;6,"Night", I96&lt;12,"Morning", I96&lt;18,"Afternoon", TRUE,"Evening")</f>
        <v>Night</v>
      </c>
      <c r="N96">
        <v>1</v>
      </c>
      <c r="O96" t="str">
        <f>IF(dataset_17[[#This Row],[Weathersit]]=1,"Clear",IF(dataset_17[[#This Row],[Weathersit]]=2,"Cloudy","Rainy"))</f>
        <v>Clear</v>
      </c>
      <c r="P96">
        <v>0.16</v>
      </c>
      <c r="Q96">
        <f>VLOOKUP(dataset_17[[#This Row],[Instant]],dataset_2!B95:H705,2,FALSE)</f>
        <v>0.19700000000000001</v>
      </c>
      <c r="R96">
        <f>dataset_17[[#This Row],[Temp]]-dataset_17[[#This Row],[Atemp]]</f>
        <v>-3.7000000000000005E-2</v>
      </c>
      <c r="S96">
        <f>VLOOKUP(dataset_17[[#This Row],[Instant]],dataset_2!B95:H705,3,FALSE)</f>
        <v>0.74</v>
      </c>
      <c r="T96">
        <f>VLOOKUP(dataset_17[[#This Row],[Instant]],dataset_2!B95:H705,4,FALSE)</f>
        <v>8.9599999999999999E-2</v>
      </c>
      <c r="U96">
        <f>VLOOKUP(dataset_17[[#This Row],[Instant]],dataset_2!B95:H705,5,FALSE)</f>
        <v>0</v>
      </c>
      <c r="V96">
        <f>VLOOKUP(dataset_17[[#This Row],[Instant]],dataset_2!B95:H705,6,FALSE)</f>
        <v>2</v>
      </c>
      <c r="W96">
        <f>VLOOKUP(dataset_17[[#This Row],[Instant]],dataset_2!B95:H705,7,FALSE)</f>
        <v>2</v>
      </c>
      <c r="X96">
        <f>IF(dataset_17[[#This Row],[cnt]]&gt;0,LN(dataset_17[[#This Row],[cnt]]),0)</f>
        <v>0.69314718055994529</v>
      </c>
    </row>
    <row r="97" spans="1:24" x14ac:dyDescent="0.3">
      <c r="A97">
        <v>96</v>
      </c>
      <c r="B97" s="1">
        <v>40548</v>
      </c>
      <c r="C97">
        <f>YEAR(dataset_17[[#This Row],[Date Day]])</f>
        <v>2011</v>
      </c>
      <c r="D97" s="1" t="str">
        <f>TEXT(dataset_17[[#This Row],[Date Day]],"MMM")</f>
        <v>Jan</v>
      </c>
      <c r="E97" t="str">
        <f t="shared" si="3"/>
        <v>Q1</v>
      </c>
      <c r="F97">
        <v>1</v>
      </c>
      <c r="G97" s="2">
        <v>0</v>
      </c>
      <c r="H97" s="2">
        <v>1</v>
      </c>
      <c r="I97">
        <v>4</v>
      </c>
      <c r="J97" t="b">
        <v>0</v>
      </c>
      <c r="K97">
        <v>3</v>
      </c>
      <c r="L97" t="str">
        <f t="shared" si="2"/>
        <v>Weekday</v>
      </c>
      <c r="M97" t="str" cm="1">
        <f t="array" ref="M97">_xlfn.IFS(I97&lt;6,"Night", I97&lt;12,"Morning", I97&lt;18,"Afternoon", TRUE,"Evening")</f>
        <v>Night</v>
      </c>
      <c r="N97">
        <v>1</v>
      </c>
      <c r="O97" t="str">
        <f>IF(dataset_17[[#This Row],[Weathersit]]=1,"Clear",IF(dataset_17[[#This Row],[Weathersit]]=2,"Cloudy","Rainy"))</f>
        <v>Clear</v>
      </c>
      <c r="P97">
        <v>0.24</v>
      </c>
      <c r="Q97">
        <f>VLOOKUP(dataset_17[[#This Row],[Instant]],dataset_2!B96:H706,2,FALSE)</f>
        <v>0.2273</v>
      </c>
      <c r="R97">
        <f>dataset_17[[#This Row],[Temp]]-dataset_17[[#This Row],[Atemp]]</f>
        <v>1.2699999999999989E-2</v>
      </c>
      <c r="S97">
        <f>VLOOKUP(dataset_17[[#This Row],[Instant]],dataset_2!B96:H706,3,FALSE)</f>
        <v>0.48</v>
      </c>
      <c r="T97">
        <f>VLOOKUP(dataset_17[[#This Row],[Instant]],dataset_2!B96:H706,4,FALSE)</f>
        <v>0.22389999999999999</v>
      </c>
      <c r="U97">
        <f>VLOOKUP(dataset_17[[#This Row],[Instant]],dataset_2!B96:H706,5,FALSE)</f>
        <v>0</v>
      </c>
      <c r="V97">
        <f>VLOOKUP(dataset_17[[#This Row],[Instant]],dataset_2!B96:H706,6,FALSE)</f>
        <v>2</v>
      </c>
      <c r="W97">
        <f>VLOOKUP(dataset_17[[#This Row],[Instant]],dataset_2!B96:H706,7,FALSE)</f>
        <v>2</v>
      </c>
      <c r="X97">
        <f>IF(dataset_17[[#This Row],[cnt]]&gt;0,LN(dataset_17[[#This Row],[cnt]]),0)</f>
        <v>0.69314718055994529</v>
      </c>
    </row>
    <row r="98" spans="1:24" x14ac:dyDescent="0.3">
      <c r="A98">
        <v>97</v>
      </c>
      <c r="B98" s="1">
        <v>40548</v>
      </c>
      <c r="C98">
        <f>YEAR(dataset_17[[#This Row],[Date Day]])</f>
        <v>2011</v>
      </c>
      <c r="D98" s="1" t="str">
        <f>TEXT(dataset_17[[#This Row],[Date Day]],"MMM")</f>
        <v>Jan</v>
      </c>
      <c r="E98" t="str">
        <f t="shared" si="3"/>
        <v>Q1</v>
      </c>
      <c r="F98">
        <v>1</v>
      </c>
      <c r="G98" s="2">
        <v>0</v>
      </c>
      <c r="H98" s="2">
        <v>1</v>
      </c>
      <c r="I98">
        <v>5</v>
      </c>
      <c r="J98" t="b">
        <v>0</v>
      </c>
      <c r="K98">
        <v>3</v>
      </c>
      <c r="L98" t="str">
        <f t="shared" si="2"/>
        <v>Weekday</v>
      </c>
      <c r="M98" t="str" cm="1">
        <f t="array" ref="M98">_xlfn.IFS(I98&lt;6,"Night", I98&lt;12,"Morning", I98&lt;18,"Afternoon", TRUE,"Evening")</f>
        <v>Night</v>
      </c>
      <c r="N98">
        <v>1</v>
      </c>
      <c r="O98" t="str">
        <f>IF(dataset_17[[#This Row],[Weathersit]]=1,"Clear",IF(dataset_17[[#This Row],[Weathersit]]=2,"Cloudy","Rainy"))</f>
        <v>Clear</v>
      </c>
      <c r="P98">
        <v>0.22</v>
      </c>
      <c r="Q98">
        <f>VLOOKUP(dataset_17[[#This Row],[Instant]],dataset_2!B97:H707,2,FALSE)</f>
        <v>0.2273</v>
      </c>
      <c r="R98">
        <f>dataset_17[[#This Row],[Temp]]-dataset_17[[#This Row],[Atemp]]</f>
        <v>-7.3000000000000009E-3</v>
      </c>
      <c r="S98">
        <f>VLOOKUP(dataset_17[[#This Row],[Instant]],dataset_2!B97:H707,3,FALSE)</f>
        <v>0.47</v>
      </c>
      <c r="T98">
        <f>VLOOKUP(dataset_17[[#This Row],[Instant]],dataset_2!B97:H707,4,FALSE)</f>
        <v>0.16420000000000001</v>
      </c>
      <c r="U98">
        <f>VLOOKUP(dataset_17[[#This Row],[Instant]],dataset_2!B97:H707,5,FALSE)</f>
        <v>0</v>
      </c>
      <c r="V98">
        <f>VLOOKUP(dataset_17[[#This Row],[Instant]],dataset_2!B97:H707,6,FALSE)</f>
        <v>3</v>
      </c>
      <c r="W98">
        <f>VLOOKUP(dataset_17[[#This Row],[Instant]],dataset_2!B97:H707,7,FALSE)</f>
        <v>3</v>
      </c>
      <c r="X98">
        <f>IF(dataset_17[[#This Row],[cnt]]&gt;0,LN(dataset_17[[#This Row],[cnt]]),0)</f>
        <v>1.0986122886681098</v>
      </c>
    </row>
    <row r="99" spans="1:24" x14ac:dyDescent="0.3">
      <c r="A99">
        <v>98</v>
      </c>
      <c r="B99" s="1">
        <v>40548</v>
      </c>
      <c r="C99">
        <f>YEAR(dataset_17[[#This Row],[Date Day]])</f>
        <v>2011</v>
      </c>
      <c r="D99" s="1" t="str">
        <f>TEXT(dataset_17[[#This Row],[Date Day]],"MMM")</f>
        <v>Jan</v>
      </c>
      <c r="E99" t="str">
        <f t="shared" si="3"/>
        <v>Q1</v>
      </c>
      <c r="F99">
        <v>1</v>
      </c>
      <c r="G99" s="2">
        <v>0</v>
      </c>
      <c r="H99" s="2">
        <v>1</v>
      </c>
      <c r="I99">
        <v>6</v>
      </c>
      <c r="J99" t="b">
        <v>0</v>
      </c>
      <c r="K99">
        <v>3</v>
      </c>
      <c r="L99" t="str">
        <f t="shared" si="2"/>
        <v>Weekday</v>
      </c>
      <c r="M99" t="str" cm="1">
        <f t="array" ref="M99">_xlfn.IFS(I99&lt;6,"Night", I99&lt;12,"Morning", I99&lt;18,"Afternoon", TRUE,"Evening")</f>
        <v>Morning</v>
      </c>
      <c r="N99">
        <v>1</v>
      </c>
      <c r="O99" t="str">
        <f>IF(dataset_17[[#This Row],[Weathersit]]=1,"Clear",IF(dataset_17[[#This Row],[Weathersit]]=2,"Cloudy","Rainy"))</f>
        <v>Clear</v>
      </c>
      <c r="P99">
        <v>0.2</v>
      </c>
      <c r="Q99">
        <f>VLOOKUP(dataset_17[[#This Row],[Instant]],dataset_2!B98:H708,2,FALSE)</f>
        <v>0.19700000000000001</v>
      </c>
      <c r="R99">
        <f>dataset_17[[#This Row],[Temp]]-dataset_17[[#This Row],[Atemp]]</f>
        <v>3.0000000000000027E-3</v>
      </c>
      <c r="S99">
        <f>VLOOKUP(dataset_17[[#This Row],[Instant]],dataset_2!B98:H708,3,FALSE)</f>
        <v>0.47</v>
      </c>
      <c r="T99">
        <f>VLOOKUP(dataset_17[[#This Row],[Instant]],dataset_2!B98:H708,4,FALSE)</f>
        <v>0.22389999999999999</v>
      </c>
      <c r="U99">
        <f>VLOOKUP(dataset_17[[#This Row],[Instant]],dataset_2!B98:H708,5,FALSE)</f>
        <v>0</v>
      </c>
      <c r="V99">
        <f>VLOOKUP(dataset_17[[#This Row],[Instant]],dataset_2!B98:H708,6,FALSE)</f>
        <v>33</v>
      </c>
      <c r="W99">
        <f>VLOOKUP(dataset_17[[#This Row],[Instant]],dataset_2!B98:H708,7,FALSE)</f>
        <v>33</v>
      </c>
      <c r="X99">
        <f>IF(dataset_17[[#This Row],[cnt]]&gt;0,LN(dataset_17[[#This Row],[cnt]]),0)</f>
        <v>3.4965075614664802</v>
      </c>
    </row>
    <row r="100" spans="1:24" x14ac:dyDescent="0.3">
      <c r="A100">
        <v>99</v>
      </c>
      <c r="B100" s="1">
        <v>40548</v>
      </c>
      <c r="C100">
        <f>YEAR(dataset_17[[#This Row],[Date Day]])</f>
        <v>2011</v>
      </c>
      <c r="D100" s="1" t="str">
        <f>TEXT(dataset_17[[#This Row],[Date Day]],"MMM")</f>
        <v>Jan</v>
      </c>
      <c r="E100" t="str">
        <f t="shared" si="3"/>
        <v>Q1</v>
      </c>
      <c r="F100">
        <v>1</v>
      </c>
      <c r="G100" s="2">
        <v>0</v>
      </c>
      <c r="H100" s="2">
        <v>1</v>
      </c>
      <c r="I100">
        <v>7</v>
      </c>
      <c r="J100" t="b">
        <v>0</v>
      </c>
      <c r="K100">
        <v>3</v>
      </c>
      <c r="L100" t="str">
        <f t="shared" si="2"/>
        <v>Weekday</v>
      </c>
      <c r="M100" t="str" cm="1">
        <f t="array" ref="M100">_xlfn.IFS(I100&lt;6,"Night", I100&lt;12,"Morning", I100&lt;18,"Afternoon", TRUE,"Evening")</f>
        <v>Morning</v>
      </c>
      <c r="N100">
        <v>1</v>
      </c>
      <c r="O100" t="str">
        <f>IF(dataset_17[[#This Row],[Weathersit]]=1,"Clear",IF(dataset_17[[#This Row],[Weathersit]]=2,"Cloudy","Rainy"))</f>
        <v>Clear</v>
      </c>
      <c r="P100">
        <v>0.18</v>
      </c>
      <c r="Q100">
        <f>VLOOKUP(dataset_17[[#This Row],[Instant]],dataset_2!B99:H709,2,FALSE)</f>
        <v>0.18179999999999999</v>
      </c>
      <c r="R100">
        <f>dataset_17[[#This Row],[Temp]]-dataset_17[[#This Row],[Atemp]]</f>
        <v>-1.799999999999996E-3</v>
      </c>
      <c r="S100">
        <f>VLOOKUP(dataset_17[[#This Row],[Instant]],dataset_2!B99:H709,3,FALSE)</f>
        <v>0.43</v>
      </c>
      <c r="T100">
        <f>VLOOKUP(dataset_17[[#This Row],[Instant]],dataset_2!B99:H709,4,FALSE)</f>
        <v>0.19400000000000001</v>
      </c>
      <c r="U100">
        <f>VLOOKUP(dataset_17[[#This Row],[Instant]],dataset_2!B99:H709,5,FALSE)</f>
        <v>1</v>
      </c>
      <c r="V100">
        <f>VLOOKUP(dataset_17[[#This Row],[Instant]],dataset_2!B99:H709,6,FALSE)</f>
        <v>87</v>
      </c>
      <c r="W100">
        <f>VLOOKUP(dataset_17[[#This Row],[Instant]],dataset_2!B99:H709,7,FALSE)</f>
        <v>88</v>
      </c>
      <c r="X100">
        <f>IF(dataset_17[[#This Row],[cnt]]&gt;0,LN(dataset_17[[#This Row],[cnt]]),0)</f>
        <v>4.4773368144782069</v>
      </c>
    </row>
    <row r="101" spans="1:24" x14ac:dyDescent="0.3">
      <c r="A101">
        <v>100</v>
      </c>
      <c r="B101" s="1">
        <v>40548</v>
      </c>
      <c r="C101">
        <f>YEAR(dataset_17[[#This Row],[Date Day]])</f>
        <v>2011</v>
      </c>
      <c r="D101" s="1" t="str">
        <f>TEXT(dataset_17[[#This Row],[Date Day]],"MMM")</f>
        <v>Jan</v>
      </c>
      <c r="E101" t="str">
        <f t="shared" si="3"/>
        <v>Q1</v>
      </c>
      <c r="F101">
        <v>1</v>
      </c>
      <c r="G101" s="2">
        <v>0</v>
      </c>
      <c r="H101" s="2">
        <v>1</v>
      </c>
      <c r="I101">
        <v>8</v>
      </c>
      <c r="J101" t="b">
        <v>0</v>
      </c>
      <c r="K101">
        <v>3</v>
      </c>
      <c r="L101" t="str">
        <f t="shared" si="2"/>
        <v>Weekday</v>
      </c>
      <c r="M101" t="str" cm="1">
        <f t="array" ref="M101">_xlfn.IFS(I101&lt;6,"Night", I101&lt;12,"Morning", I101&lt;18,"Afternoon", TRUE,"Evening")</f>
        <v>Morning</v>
      </c>
      <c r="N101">
        <v>1</v>
      </c>
      <c r="O101" t="str">
        <f>IF(dataset_17[[#This Row],[Weathersit]]=1,"Clear",IF(dataset_17[[#This Row],[Weathersit]]=2,"Cloudy","Rainy"))</f>
        <v>Clear</v>
      </c>
      <c r="P101">
        <v>0.2</v>
      </c>
      <c r="Q101">
        <f>VLOOKUP(dataset_17[[#This Row],[Instant]],dataset_2!B100:H710,2,FALSE)</f>
        <v>0.18179999999999999</v>
      </c>
      <c r="R101">
        <f>dataset_17[[#This Row],[Temp]]-dataset_17[[#This Row],[Atemp]]</f>
        <v>1.8200000000000022E-2</v>
      </c>
      <c r="S101">
        <f>VLOOKUP(dataset_17[[#This Row],[Instant]],dataset_2!B100:H710,3,FALSE)</f>
        <v>0.4</v>
      </c>
      <c r="T101">
        <f>VLOOKUP(dataset_17[[#This Row],[Instant]],dataset_2!B100:H710,4,FALSE)</f>
        <v>0.29849999999999999</v>
      </c>
      <c r="U101">
        <f>VLOOKUP(dataset_17[[#This Row],[Instant]],dataset_2!B100:H710,5,FALSE)</f>
        <v>3</v>
      </c>
      <c r="V101">
        <f>VLOOKUP(dataset_17[[#This Row],[Instant]],dataset_2!B100:H710,6,FALSE)</f>
        <v>192</v>
      </c>
      <c r="W101">
        <f>VLOOKUP(dataset_17[[#This Row],[Instant]],dataset_2!B100:H710,7,FALSE)</f>
        <v>195</v>
      </c>
      <c r="X101">
        <f>IF(dataset_17[[#This Row],[cnt]]&gt;0,LN(dataset_17[[#This Row],[cnt]]),0)</f>
        <v>5.2729995585637468</v>
      </c>
    </row>
    <row r="102" spans="1:24" x14ac:dyDescent="0.3">
      <c r="A102">
        <v>101</v>
      </c>
      <c r="B102" s="1">
        <v>40548</v>
      </c>
      <c r="C102">
        <f>YEAR(dataset_17[[#This Row],[Date Day]])</f>
        <v>2011</v>
      </c>
      <c r="D102" s="1" t="str">
        <f>TEXT(dataset_17[[#This Row],[Date Day]],"MMM")</f>
        <v>Jan</v>
      </c>
      <c r="E102" t="str">
        <f t="shared" si="3"/>
        <v>Q1</v>
      </c>
      <c r="F102">
        <v>1</v>
      </c>
      <c r="G102" s="2">
        <v>0</v>
      </c>
      <c r="H102" s="2">
        <v>1</v>
      </c>
      <c r="I102">
        <v>9</v>
      </c>
      <c r="J102" t="b">
        <v>0</v>
      </c>
      <c r="K102">
        <v>3</v>
      </c>
      <c r="L102" t="str">
        <f t="shared" si="2"/>
        <v>Weekday</v>
      </c>
      <c r="M102" t="str" cm="1">
        <f t="array" ref="M102">_xlfn.IFS(I102&lt;6,"Night", I102&lt;12,"Morning", I102&lt;18,"Afternoon", TRUE,"Evening")</f>
        <v>Morning</v>
      </c>
      <c r="N102">
        <v>1</v>
      </c>
      <c r="O102" t="str">
        <f>IF(dataset_17[[#This Row],[Weathersit]]=1,"Clear",IF(dataset_17[[#This Row],[Weathersit]]=2,"Cloudy","Rainy"))</f>
        <v>Clear</v>
      </c>
      <c r="P102">
        <v>0.22</v>
      </c>
      <c r="Q102">
        <f>VLOOKUP(dataset_17[[#This Row],[Instant]],dataset_2!B101:H711,2,FALSE)</f>
        <v>0.19700000000000001</v>
      </c>
      <c r="R102">
        <f>dataset_17[[#This Row],[Temp]]-dataset_17[[#This Row],[Atemp]]</f>
        <v>2.2999999999999993E-2</v>
      </c>
      <c r="S102">
        <f>VLOOKUP(dataset_17[[#This Row],[Instant]],dataset_2!B101:H711,3,FALSE)</f>
        <v>0.37</v>
      </c>
      <c r="T102">
        <f>VLOOKUP(dataset_17[[#This Row],[Instant]],dataset_2!B101:H711,4,FALSE)</f>
        <v>0.32840000000000003</v>
      </c>
      <c r="U102">
        <f>VLOOKUP(dataset_17[[#This Row],[Instant]],dataset_2!B101:H711,5,FALSE)</f>
        <v>6</v>
      </c>
      <c r="V102">
        <f>VLOOKUP(dataset_17[[#This Row],[Instant]],dataset_2!B101:H711,6,FALSE)</f>
        <v>109</v>
      </c>
      <c r="W102">
        <f>VLOOKUP(dataset_17[[#This Row],[Instant]],dataset_2!B101:H711,7,FALSE)</f>
        <v>115</v>
      </c>
      <c r="X102">
        <f>IF(dataset_17[[#This Row],[cnt]]&gt;0,LN(dataset_17[[#This Row],[cnt]]),0)</f>
        <v>4.7449321283632502</v>
      </c>
    </row>
    <row r="103" spans="1:24" x14ac:dyDescent="0.3">
      <c r="A103">
        <v>102</v>
      </c>
      <c r="B103" s="1">
        <v>40548</v>
      </c>
      <c r="C103">
        <f>YEAR(dataset_17[[#This Row],[Date Day]])</f>
        <v>2011</v>
      </c>
      <c r="D103" s="1" t="str">
        <f>TEXT(dataset_17[[#This Row],[Date Day]],"MMM")</f>
        <v>Jan</v>
      </c>
      <c r="E103" t="str">
        <f t="shared" si="3"/>
        <v>Q1</v>
      </c>
      <c r="F103">
        <v>1</v>
      </c>
      <c r="G103" s="2">
        <v>0</v>
      </c>
      <c r="H103" s="2">
        <v>1</v>
      </c>
      <c r="I103">
        <v>10</v>
      </c>
      <c r="J103" t="b">
        <v>0</v>
      </c>
      <c r="K103">
        <v>3</v>
      </c>
      <c r="L103" t="str">
        <f t="shared" si="2"/>
        <v>Weekday</v>
      </c>
      <c r="M103" t="str" cm="1">
        <f t="array" ref="M103">_xlfn.IFS(I103&lt;6,"Night", I103&lt;12,"Morning", I103&lt;18,"Afternoon", TRUE,"Evening")</f>
        <v>Morning</v>
      </c>
      <c r="N103">
        <v>1</v>
      </c>
      <c r="O103" t="str">
        <f>IF(dataset_17[[#This Row],[Weathersit]]=1,"Clear",IF(dataset_17[[#This Row],[Weathersit]]=2,"Cloudy","Rainy"))</f>
        <v>Clear</v>
      </c>
      <c r="P103">
        <v>0.22</v>
      </c>
      <c r="Q103">
        <f>VLOOKUP(dataset_17[[#This Row],[Instant]],dataset_2!B102:H712,2,FALSE)</f>
        <v>0.19700000000000001</v>
      </c>
      <c r="R103">
        <f>dataset_17[[#This Row],[Temp]]-dataset_17[[#This Row],[Atemp]]</f>
        <v>2.2999999999999993E-2</v>
      </c>
      <c r="S103">
        <f>VLOOKUP(dataset_17[[#This Row],[Instant]],dataset_2!B102:H712,3,FALSE)</f>
        <v>0.37</v>
      </c>
      <c r="T103">
        <f>VLOOKUP(dataset_17[[#This Row],[Instant]],dataset_2!B102:H712,4,FALSE)</f>
        <v>0.32840000000000003</v>
      </c>
      <c r="U103">
        <f>VLOOKUP(dataset_17[[#This Row],[Instant]],dataset_2!B102:H712,5,FALSE)</f>
        <v>4</v>
      </c>
      <c r="V103">
        <f>VLOOKUP(dataset_17[[#This Row],[Instant]],dataset_2!B102:H712,6,FALSE)</f>
        <v>53</v>
      </c>
      <c r="W103">
        <f>VLOOKUP(dataset_17[[#This Row],[Instant]],dataset_2!B102:H712,7,FALSE)</f>
        <v>57</v>
      </c>
      <c r="X103">
        <f>IF(dataset_17[[#This Row],[cnt]]&gt;0,LN(dataset_17[[#This Row],[cnt]]),0)</f>
        <v>4.0430512678345503</v>
      </c>
    </row>
    <row r="104" spans="1:24" x14ac:dyDescent="0.3">
      <c r="A104">
        <v>103</v>
      </c>
      <c r="B104" s="1">
        <v>40548</v>
      </c>
      <c r="C104">
        <f>YEAR(dataset_17[[#This Row],[Date Day]])</f>
        <v>2011</v>
      </c>
      <c r="D104" s="1" t="str">
        <f>TEXT(dataset_17[[#This Row],[Date Day]],"MMM")</f>
        <v>Jan</v>
      </c>
      <c r="E104" t="str">
        <f t="shared" si="3"/>
        <v>Q1</v>
      </c>
      <c r="F104">
        <v>1</v>
      </c>
      <c r="G104" s="2">
        <v>0</v>
      </c>
      <c r="H104" s="2">
        <v>1</v>
      </c>
      <c r="I104">
        <v>11</v>
      </c>
      <c r="J104" t="b">
        <v>0</v>
      </c>
      <c r="K104">
        <v>3</v>
      </c>
      <c r="L104" t="str">
        <f t="shared" si="2"/>
        <v>Weekday</v>
      </c>
      <c r="M104" t="str" cm="1">
        <f t="array" ref="M104">_xlfn.IFS(I104&lt;6,"Night", I104&lt;12,"Morning", I104&lt;18,"Afternoon", TRUE,"Evening")</f>
        <v>Morning</v>
      </c>
      <c r="N104">
        <v>1</v>
      </c>
      <c r="O104" t="str">
        <f>IF(dataset_17[[#This Row],[Weathersit]]=1,"Clear",IF(dataset_17[[#This Row],[Weathersit]]=2,"Cloudy","Rainy"))</f>
        <v>Clear</v>
      </c>
      <c r="P104">
        <v>0.26</v>
      </c>
      <c r="Q104">
        <f>VLOOKUP(dataset_17[[#This Row],[Instant]],dataset_2!B103:H713,2,FALSE)</f>
        <v>0.2273</v>
      </c>
      <c r="R104">
        <f>dataset_17[[#This Row],[Temp]]-dataset_17[[#This Row],[Atemp]]</f>
        <v>3.2700000000000007E-2</v>
      </c>
      <c r="S104">
        <f>VLOOKUP(dataset_17[[#This Row],[Instant]],dataset_2!B103:H713,3,FALSE)</f>
        <v>0.33</v>
      </c>
      <c r="T104">
        <f>VLOOKUP(dataset_17[[#This Row],[Instant]],dataset_2!B103:H713,4,FALSE)</f>
        <v>0.32840000000000003</v>
      </c>
      <c r="U104">
        <f>VLOOKUP(dataset_17[[#This Row],[Instant]],dataset_2!B103:H713,5,FALSE)</f>
        <v>12</v>
      </c>
      <c r="V104">
        <f>VLOOKUP(dataset_17[[#This Row],[Instant]],dataset_2!B103:H713,6,FALSE)</f>
        <v>34</v>
      </c>
      <c r="W104">
        <f>VLOOKUP(dataset_17[[#This Row],[Instant]],dataset_2!B103:H713,7,FALSE)</f>
        <v>46</v>
      </c>
      <c r="X104">
        <f>IF(dataset_17[[#This Row],[cnt]]&gt;0,LN(dataset_17[[#This Row],[cnt]]),0)</f>
        <v>3.8286413964890951</v>
      </c>
    </row>
    <row r="105" spans="1:24" x14ac:dyDescent="0.3">
      <c r="A105">
        <v>104</v>
      </c>
      <c r="B105" s="1">
        <v>40548</v>
      </c>
      <c r="C105">
        <f>YEAR(dataset_17[[#This Row],[Date Day]])</f>
        <v>2011</v>
      </c>
      <c r="D105" s="1" t="str">
        <f>TEXT(dataset_17[[#This Row],[Date Day]],"MMM")</f>
        <v>Jan</v>
      </c>
      <c r="E105" t="str">
        <f t="shared" si="3"/>
        <v>Q1</v>
      </c>
      <c r="F105">
        <v>1</v>
      </c>
      <c r="G105" s="2">
        <v>0</v>
      </c>
      <c r="H105" s="2">
        <v>1</v>
      </c>
      <c r="I105">
        <v>12</v>
      </c>
      <c r="J105" t="b">
        <v>0</v>
      </c>
      <c r="K105">
        <v>3</v>
      </c>
      <c r="L105" t="str">
        <f t="shared" si="2"/>
        <v>Weekday</v>
      </c>
      <c r="M105" t="str" cm="1">
        <f t="array" ref="M105">_xlfn.IFS(I105&lt;6,"Night", I105&lt;12,"Morning", I105&lt;18,"Afternoon", TRUE,"Evening")</f>
        <v>Afternoon</v>
      </c>
      <c r="N105">
        <v>1</v>
      </c>
      <c r="O105" t="str">
        <f>IF(dataset_17[[#This Row],[Weathersit]]=1,"Clear",IF(dataset_17[[#This Row],[Weathersit]]=2,"Cloudy","Rainy"))</f>
        <v>Clear</v>
      </c>
      <c r="P105">
        <v>0.26</v>
      </c>
      <c r="Q105">
        <f>VLOOKUP(dataset_17[[#This Row],[Instant]],dataset_2!B104:H714,2,FALSE)</f>
        <v>0.2273</v>
      </c>
      <c r="R105">
        <f>dataset_17[[#This Row],[Temp]]-dataset_17[[#This Row],[Atemp]]</f>
        <v>3.2700000000000007E-2</v>
      </c>
      <c r="S105">
        <f>VLOOKUP(dataset_17[[#This Row],[Instant]],dataset_2!B104:H714,3,FALSE)</f>
        <v>0.33</v>
      </c>
      <c r="T105">
        <f>VLOOKUP(dataset_17[[#This Row],[Instant]],dataset_2!B104:H714,4,FALSE)</f>
        <v>0.32840000000000003</v>
      </c>
      <c r="U105">
        <f>VLOOKUP(dataset_17[[#This Row],[Instant]],dataset_2!B104:H714,5,FALSE)</f>
        <v>5</v>
      </c>
      <c r="V105">
        <f>VLOOKUP(dataset_17[[#This Row],[Instant]],dataset_2!B104:H714,6,FALSE)</f>
        <v>74</v>
      </c>
      <c r="W105">
        <f>VLOOKUP(dataset_17[[#This Row],[Instant]],dataset_2!B104:H714,7,FALSE)</f>
        <v>79</v>
      </c>
      <c r="X105">
        <f>IF(dataset_17[[#This Row],[cnt]]&gt;0,LN(dataset_17[[#This Row],[cnt]]),0)</f>
        <v>4.3694478524670215</v>
      </c>
    </row>
    <row r="106" spans="1:24" x14ac:dyDescent="0.3">
      <c r="A106">
        <v>105</v>
      </c>
      <c r="B106" s="1">
        <v>40548</v>
      </c>
      <c r="C106">
        <f>YEAR(dataset_17[[#This Row],[Date Day]])</f>
        <v>2011</v>
      </c>
      <c r="D106" s="1" t="str">
        <f>TEXT(dataset_17[[#This Row],[Date Day]],"MMM")</f>
        <v>Jan</v>
      </c>
      <c r="E106" t="str">
        <f t="shared" si="3"/>
        <v>Q1</v>
      </c>
      <c r="F106">
        <v>1</v>
      </c>
      <c r="G106" s="2">
        <v>0</v>
      </c>
      <c r="H106" s="2">
        <v>1</v>
      </c>
      <c r="I106">
        <v>13</v>
      </c>
      <c r="J106" t="b">
        <v>0</v>
      </c>
      <c r="K106">
        <v>3</v>
      </c>
      <c r="L106" t="str">
        <f t="shared" si="2"/>
        <v>Weekday</v>
      </c>
      <c r="M106" t="str" cm="1">
        <f t="array" ref="M106">_xlfn.IFS(I106&lt;6,"Night", I106&lt;12,"Morning", I106&lt;18,"Afternoon", TRUE,"Evening")</f>
        <v>Afternoon</v>
      </c>
      <c r="N106">
        <v>1</v>
      </c>
      <c r="O106" t="str">
        <f>IF(dataset_17[[#This Row],[Weathersit]]=1,"Clear",IF(dataset_17[[#This Row],[Weathersit]]=2,"Cloudy","Rainy"))</f>
        <v>Clear</v>
      </c>
      <c r="P106">
        <v>0.28000000000000003</v>
      </c>
      <c r="Q106">
        <f>VLOOKUP(dataset_17[[#This Row],[Instant]],dataset_2!B105:H715,2,FALSE)</f>
        <v>0.2576</v>
      </c>
      <c r="R106">
        <f>dataset_17[[#This Row],[Temp]]-dataset_17[[#This Row],[Atemp]]</f>
        <v>2.2400000000000031E-2</v>
      </c>
      <c r="S106">
        <f>VLOOKUP(dataset_17[[#This Row],[Instant]],dataset_2!B105:H715,3,FALSE)</f>
        <v>0.3</v>
      </c>
      <c r="T106">
        <f>VLOOKUP(dataset_17[[#This Row],[Instant]],dataset_2!B105:H715,4,FALSE)</f>
        <v>0.29849999999999999</v>
      </c>
      <c r="U106">
        <f>VLOOKUP(dataset_17[[#This Row],[Instant]],dataset_2!B105:H715,5,FALSE)</f>
        <v>6</v>
      </c>
      <c r="V106">
        <f>VLOOKUP(dataset_17[[#This Row],[Instant]],dataset_2!B105:H715,6,FALSE)</f>
        <v>65</v>
      </c>
      <c r="W106">
        <f>VLOOKUP(dataset_17[[#This Row],[Instant]],dataset_2!B105:H715,7,FALSE)</f>
        <v>71</v>
      </c>
      <c r="X106">
        <f>IF(dataset_17[[#This Row],[cnt]]&gt;0,LN(dataset_17[[#This Row],[cnt]]),0)</f>
        <v>4.2626798770413155</v>
      </c>
    </row>
    <row r="107" spans="1:24" x14ac:dyDescent="0.3">
      <c r="A107">
        <v>106</v>
      </c>
      <c r="B107" s="1">
        <v>40548</v>
      </c>
      <c r="C107">
        <f>YEAR(dataset_17[[#This Row],[Date Day]])</f>
        <v>2011</v>
      </c>
      <c r="D107" s="1" t="str">
        <f>TEXT(dataset_17[[#This Row],[Date Day]],"MMM")</f>
        <v>Jan</v>
      </c>
      <c r="E107" t="str">
        <f t="shared" si="3"/>
        <v>Q1</v>
      </c>
      <c r="F107">
        <v>1</v>
      </c>
      <c r="G107" s="2">
        <v>0</v>
      </c>
      <c r="H107" s="2">
        <v>1</v>
      </c>
      <c r="I107">
        <v>14</v>
      </c>
      <c r="J107" t="b">
        <v>0</v>
      </c>
      <c r="K107">
        <v>3</v>
      </c>
      <c r="L107" t="str">
        <f t="shared" si="2"/>
        <v>Weekday</v>
      </c>
      <c r="M107" t="str" cm="1">
        <f t="array" ref="M107">_xlfn.IFS(I107&lt;6,"Night", I107&lt;12,"Morning", I107&lt;18,"Afternoon", TRUE,"Evening")</f>
        <v>Afternoon</v>
      </c>
      <c r="N107">
        <v>1</v>
      </c>
      <c r="O107" t="str">
        <f>IF(dataset_17[[#This Row],[Weathersit]]=1,"Clear",IF(dataset_17[[#This Row],[Weathersit]]=2,"Cloudy","Rainy"))</f>
        <v>Clear</v>
      </c>
      <c r="P107">
        <v>0.3</v>
      </c>
      <c r="Q107">
        <f>VLOOKUP(dataset_17[[#This Row],[Instant]],dataset_2!B106:H716,2,FALSE)</f>
        <v>0.28789999999999999</v>
      </c>
      <c r="R107">
        <f>dataset_17[[#This Row],[Temp]]-dataset_17[[#This Row],[Atemp]]</f>
        <v>1.21E-2</v>
      </c>
      <c r="S107">
        <f>VLOOKUP(dataset_17[[#This Row],[Instant]],dataset_2!B106:H716,3,FALSE)</f>
        <v>0.28000000000000003</v>
      </c>
      <c r="T107">
        <f>VLOOKUP(dataset_17[[#This Row],[Instant]],dataset_2!B106:H716,4,FALSE)</f>
        <v>0.19400000000000001</v>
      </c>
      <c r="U107">
        <f>VLOOKUP(dataset_17[[#This Row],[Instant]],dataset_2!B106:H716,5,FALSE)</f>
        <v>10</v>
      </c>
      <c r="V107">
        <f>VLOOKUP(dataset_17[[#This Row],[Instant]],dataset_2!B106:H716,6,FALSE)</f>
        <v>52</v>
      </c>
      <c r="W107">
        <f>VLOOKUP(dataset_17[[#This Row],[Instant]],dataset_2!B106:H716,7,FALSE)</f>
        <v>62</v>
      </c>
      <c r="X107">
        <f>IF(dataset_17[[#This Row],[cnt]]&gt;0,LN(dataset_17[[#This Row],[cnt]]),0)</f>
        <v>4.1271343850450917</v>
      </c>
    </row>
    <row r="108" spans="1:24" x14ac:dyDescent="0.3">
      <c r="A108">
        <v>107</v>
      </c>
      <c r="B108" s="1">
        <v>40548</v>
      </c>
      <c r="C108">
        <f>YEAR(dataset_17[[#This Row],[Date Day]])</f>
        <v>2011</v>
      </c>
      <c r="D108" s="1" t="str">
        <f>TEXT(dataset_17[[#This Row],[Date Day]],"MMM")</f>
        <v>Jan</v>
      </c>
      <c r="E108" t="str">
        <f t="shared" si="3"/>
        <v>Q1</v>
      </c>
      <c r="F108">
        <v>1</v>
      </c>
      <c r="G108" s="2">
        <v>0</v>
      </c>
      <c r="H108" s="2">
        <v>1</v>
      </c>
      <c r="I108">
        <v>15</v>
      </c>
      <c r="J108" t="b">
        <v>0</v>
      </c>
      <c r="K108">
        <v>3</v>
      </c>
      <c r="L108" t="str">
        <f t="shared" si="2"/>
        <v>Weekday</v>
      </c>
      <c r="M108" t="str" cm="1">
        <f t="array" ref="M108">_xlfn.IFS(I108&lt;6,"Night", I108&lt;12,"Morning", I108&lt;18,"Afternoon", TRUE,"Evening")</f>
        <v>Afternoon</v>
      </c>
      <c r="N108">
        <v>1</v>
      </c>
      <c r="O108" t="str">
        <f>IF(dataset_17[[#This Row],[Weathersit]]=1,"Clear",IF(dataset_17[[#This Row],[Weathersit]]=2,"Cloudy","Rainy"))</f>
        <v>Clear</v>
      </c>
      <c r="P108">
        <v>0.3</v>
      </c>
      <c r="Q108">
        <f>VLOOKUP(dataset_17[[#This Row],[Instant]],dataset_2!B107:H717,2,FALSE)</f>
        <v>0.28789999999999999</v>
      </c>
      <c r="R108">
        <f>dataset_17[[#This Row],[Temp]]-dataset_17[[#This Row],[Atemp]]</f>
        <v>1.21E-2</v>
      </c>
      <c r="S108">
        <f>VLOOKUP(dataset_17[[#This Row],[Instant]],dataset_2!B107:H717,3,FALSE)</f>
        <v>0.28000000000000003</v>
      </c>
      <c r="T108">
        <f>VLOOKUP(dataset_17[[#This Row],[Instant]],dataset_2!B107:H717,4,FALSE)</f>
        <v>0.19400000000000001</v>
      </c>
      <c r="U108">
        <f>VLOOKUP(dataset_17[[#This Row],[Instant]],dataset_2!B107:H717,5,FALSE)</f>
        <v>7</v>
      </c>
      <c r="V108">
        <f>VLOOKUP(dataset_17[[#This Row],[Instant]],dataset_2!B107:H717,6,FALSE)</f>
        <v>55</v>
      </c>
      <c r="W108">
        <f>VLOOKUP(dataset_17[[#This Row],[Instant]],dataset_2!B107:H717,7,FALSE)</f>
        <v>62</v>
      </c>
      <c r="X108">
        <f>IF(dataset_17[[#This Row],[cnt]]&gt;0,LN(dataset_17[[#This Row],[cnt]]),0)</f>
        <v>4.1271343850450917</v>
      </c>
    </row>
    <row r="109" spans="1:24" x14ac:dyDescent="0.3">
      <c r="A109">
        <v>108</v>
      </c>
      <c r="B109" s="1">
        <v>40548</v>
      </c>
      <c r="C109">
        <f>YEAR(dataset_17[[#This Row],[Date Day]])</f>
        <v>2011</v>
      </c>
      <c r="D109" s="1" t="str">
        <f>TEXT(dataset_17[[#This Row],[Date Day]],"MMM")</f>
        <v>Jan</v>
      </c>
      <c r="E109" t="str">
        <f t="shared" si="3"/>
        <v>Q1</v>
      </c>
      <c r="F109">
        <v>1</v>
      </c>
      <c r="G109" s="2">
        <v>0</v>
      </c>
      <c r="H109" s="2">
        <v>1</v>
      </c>
      <c r="I109">
        <v>16</v>
      </c>
      <c r="J109" t="b">
        <v>0</v>
      </c>
      <c r="K109">
        <v>3</v>
      </c>
      <c r="L109" t="str">
        <f t="shared" si="2"/>
        <v>Weekday</v>
      </c>
      <c r="M109" t="str" cm="1">
        <f t="array" ref="M109">_xlfn.IFS(I109&lt;6,"Night", I109&lt;12,"Morning", I109&lt;18,"Afternoon", TRUE,"Evening")</f>
        <v>Afternoon</v>
      </c>
      <c r="N109">
        <v>1</v>
      </c>
      <c r="O109" t="str">
        <f>IF(dataset_17[[#This Row],[Weathersit]]=1,"Clear",IF(dataset_17[[#This Row],[Weathersit]]=2,"Cloudy","Rainy"))</f>
        <v>Clear</v>
      </c>
      <c r="P109">
        <v>0.3</v>
      </c>
      <c r="Q109">
        <f>VLOOKUP(dataset_17[[#This Row],[Instant]],dataset_2!B108:H718,2,FALSE)</f>
        <v>0.31819999999999998</v>
      </c>
      <c r="R109">
        <f>dataset_17[[#This Row],[Temp]]-dataset_17[[#This Row],[Atemp]]</f>
        <v>-1.8199999999999994E-2</v>
      </c>
      <c r="S109">
        <f>VLOOKUP(dataset_17[[#This Row],[Instant]],dataset_2!B108:H718,3,FALSE)</f>
        <v>0.28000000000000003</v>
      </c>
      <c r="T109">
        <f>VLOOKUP(dataset_17[[#This Row],[Instant]],dataset_2!B108:H718,4,FALSE)</f>
        <v>8.9599999999999999E-2</v>
      </c>
      <c r="U109">
        <f>VLOOKUP(dataset_17[[#This Row],[Instant]],dataset_2!B108:H718,5,FALSE)</f>
        <v>4</v>
      </c>
      <c r="V109">
        <f>VLOOKUP(dataset_17[[#This Row],[Instant]],dataset_2!B108:H718,6,FALSE)</f>
        <v>85</v>
      </c>
      <c r="W109">
        <f>VLOOKUP(dataset_17[[#This Row],[Instant]],dataset_2!B108:H718,7,FALSE)</f>
        <v>89</v>
      </c>
      <c r="X109">
        <f>IF(dataset_17[[#This Row],[cnt]]&gt;0,LN(dataset_17[[#This Row],[cnt]]),0)</f>
        <v>4.4886363697321396</v>
      </c>
    </row>
    <row r="110" spans="1:24" x14ac:dyDescent="0.3">
      <c r="A110">
        <v>109</v>
      </c>
      <c r="B110" s="1">
        <v>40548</v>
      </c>
      <c r="C110">
        <f>YEAR(dataset_17[[#This Row],[Date Day]])</f>
        <v>2011</v>
      </c>
      <c r="D110" s="1" t="str">
        <f>TEXT(dataset_17[[#This Row],[Date Day]],"MMM")</f>
        <v>Jan</v>
      </c>
      <c r="E110" t="str">
        <f t="shared" si="3"/>
        <v>Q1</v>
      </c>
      <c r="F110">
        <v>1</v>
      </c>
      <c r="G110" s="2">
        <v>0</v>
      </c>
      <c r="H110" s="2">
        <v>1</v>
      </c>
      <c r="I110">
        <v>17</v>
      </c>
      <c r="J110" t="b">
        <v>0</v>
      </c>
      <c r="K110">
        <v>3</v>
      </c>
      <c r="L110" t="str">
        <f t="shared" si="2"/>
        <v>Weekday</v>
      </c>
      <c r="M110" t="str" cm="1">
        <f t="array" ref="M110">_xlfn.IFS(I110&lt;6,"Night", I110&lt;12,"Morning", I110&lt;18,"Afternoon", TRUE,"Evening")</f>
        <v>Afternoon</v>
      </c>
      <c r="N110">
        <v>1</v>
      </c>
      <c r="O110" t="str">
        <f>IF(dataset_17[[#This Row],[Weathersit]]=1,"Clear",IF(dataset_17[[#This Row],[Weathersit]]=2,"Cloudy","Rainy"))</f>
        <v>Clear</v>
      </c>
      <c r="P110">
        <v>0.24</v>
      </c>
      <c r="Q110">
        <f>VLOOKUP(dataset_17[[#This Row],[Instant]],dataset_2!B109:H719,2,FALSE)</f>
        <v>0.2273</v>
      </c>
      <c r="R110">
        <f>dataset_17[[#This Row],[Temp]]-dataset_17[[#This Row],[Atemp]]</f>
        <v>1.2699999999999989E-2</v>
      </c>
      <c r="S110">
        <f>VLOOKUP(dataset_17[[#This Row],[Instant]],dataset_2!B109:H719,3,FALSE)</f>
        <v>0.38</v>
      </c>
      <c r="T110">
        <f>VLOOKUP(dataset_17[[#This Row],[Instant]],dataset_2!B109:H719,4,FALSE)</f>
        <v>0.19400000000000001</v>
      </c>
      <c r="U110">
        <f>VLOOKUP(dataset_17[[#This Row],[Instant]],dataset_2!B109:H719,5,FALSE)</f>
        <v>4</v>
      </c>
      <c r="V110">
        <f>VLOOKUP(dataset_17[[#This Row],[Instant]],dataset_2!B109:H719,6,FALSE)</f>
        <v>186</v>
      </c>
      <c r="W110">
        <f>VLOOKUP(dataset_17[[#This Row],[Instant]],dataset_2!B109:H719,7,FALSE)</f>
        <v>190</v>
      </c>
      <c r="X110">
        <f>IF(dataset_17[[#This Row],[cnt]]&gt;0,LN(dataset_17[[#This Row],[cnt]]),0)</f>
        <v>5.2470240721604862</v>
      </c>
    </row>
    <row r="111" spans="1:24" x14ac:dyDescent="0.3">
      <c r="A111">
        <v>110</v>
      </c>
      <c r="B111" s="1">
        <v>40548</v>
      </c>
      <c r="C111">
        <f>YEAR(dataset_17[[#This Row],[Date Day]])</f>
        <v>2011</v>
      </c>
      <c r="D111" s="1" t="str">
        <f>TEXT(dataset_17[[#This Row],[Date Day]],"MMM")</f>
        <v>Jan</v>
      </c>
      <c r="E111" t="str">
        <f t="shared" si="3"/>
        <v>Q1</v>
      </c>
      <c r="F111">
        <v>1</v>
      </c>
      <c r="G111" s="2">
        <v>0</v>
      </c>
      <c r="H111" s="2">
        <v>1</v>
      </c>
      <c r="I111">
        <v>18</v>
      </c>
      <c r="J111" t="b">
        <v>0</v>
      </c>
      <c r="K111">
        <v>3</v>
      </c>
      <c r="L111" t="str">
        <f t="shared" si="2"/>
        <v>Weekday</v>
      </c>
      <c r="M111" t="str" cm="1">
        <f t="array" ref="M111">_xlfn.IFS(I111&lt;6,"Night", I111&lt;12,"Morning", I111&lt;18,"Afternoon", TRUE,"Evening")</f>
        <v>Evening</v>
      </c>
      <c r="N111">
        <v>1</v>
      </c>
      <c r="O111" t="str">
        <f>IF(dataset_17[[#This Row],[Weathersit]]=1,"Clear",IF(dataset_17[[#This Row],[Weathersit]]=2,"Cloudy","Rainy"))</f>
        <v>Clear</v>
      </c>
      <c r="P111">
        <v>0.24</v>
      </c>
      <c r="Q111">
        <f>VLOOKUP(dataset_17[[#This Row],[Instant]],dataset_2!B110:H720,2,FALSE)</f>
        <v>0.2424</v>
      </c>
      <c r="R111">
        <f>dataset_17[[#This Row],[Temp]]-dataset_17[[#This Row],[Atemp]]</f>
        <v>-2.4000000000000132E-3</v>
      </c>
      <c r="S111">
        <f>VLOOKUP(dataset_17[[#This Row],[Instant]],dataset_2!B110:H720,3,FALSE)</f>
        <v>0.38</v>
      </c>
      <c r="T111">
        <f>VLOOKUP(dataset_17[[#This Row],[Instant]],dataset_2!B110:H720,4,FALSE)</f>
        <v>0.1343</v>
      </c>
      <c r="U111">
        <f>VLOOKUP(dataset_17[[#This Row],[Instant]],dataset_2!B110:H720,5,FALSE)</f>
        <v>3</v>
      </c>
      <c r="V111">
        <f>VLOOKUP(dataset_17[[#This Row],[Instant]],dataset_2!B110:H720,6,FALSE)</f>
        <v>166</v>
      </c>
      <c r="W111">
        <f>VLOOKUP(dataset_17[[#This Row],[Instant]],dataset_2!B110:H720,7,FALSE)</f>
        <v>169</v>
      </c>
      <c r="X111">
        <f>IF(dataset_17[[#This Row],[cnt]]&gt;0,LN(dataset_17[[#This Row],[cnt]]),0)</f>
        <v>5.1298987149230735</v>
      </c>
    </row>
    <row r="112" spans="1:24" x14ac:dyDescent="0.3">
      <c r="A112">
        <v>111</v>
      </c>
      <c r="B112" s="1">
        <v>40548</v>
      </c>
      <c r="C112">
        <f>YEAR(dataset_17[[#This Row],[Date Day]])</f>
        <v>2011</v>
      </c>
      <c r="D112" s="1" t="str">
        <f>TEXT(dataset_17[[#This Row],[Date Day]],"MMM")</f>
        <v>Jan</v>
      </c>
      <c r="E112" t="str">
        <f t="shared" si="3"/>
        <v>Q1</v>
      </c>
      <c r="F112">
        <v>1</v>
      </c>
      <c r="G112" s="2">
        <v>0</v>
      </c>
      <c r="H112" s="2">
        <v>1</v>
      </c>
      <c r="I112">
        <v>19</v>
      </c>
      <c r="J112" t="b">
        <v>0</v>
      </c>
      <c r="K112">
        <v>3</v>
      </c>
      <c r="L112" t="str">
        <f t="shared" si="2"/>
        <v>Weekday</v>
      </c>
      <c r="M112" t="str" cm="1">
        <f t="array" ref="M112">_xlfn.IFS(I112&lt;6,"Night", I112&lt;12,"Morning", I112&lt;18,"Afternoon", TRUE,"Evening")</f>
        <v>Evening</v>
      </c>
      <c r="N112">
        <v>1</v>
      </c>
      <c r="O112" t="str">
        <f>IF(dataset_17[[#This Row],[Weathersit]]=1,"Clear",IF(dataset_17[[#This Row],[Weathersit]]=2,"Cloudy","Rainy"))</f>
        <v>Clear</v>
      </c>
      <c r="P112">
        <v>0.24</v>
      </c>
      <c r="Q112">
        <f>VLOOKUP(dataset_17[[#This Row],[Instant]],dataset_2!B111:H721,2,FALSE)</f>
        <v>0.2576</v>
      </c>
      <c r="R112">
        <f>dataset_17[[#This Row],[Temp]]-dataset_17[[#This Row],[Atemp]]</f>
        <v>-1.7600000000000005E-2</v>
      </c>
      <c r="S112">
        <f>VLOOKUP(dataset_17[[#This Row],[Instant]],dataset_2!B111:H721,3,FALSE)</f>
        <v>0.38</v>
      </c>
      <c r="T112">
        <f>VLOOKUP(dataset_17[[#This Row],[Instant]],dataset_2!B111:H721,4,FALSE)</f>
        <v>0.1045</v>
      </c>
      <c r="U112">
        <f>VLOOKUP(dataset_17[[#This Row],[Instant]],dataset_2!B111:H721,5,FALSE)</f>
        <v>5</v>
      </c>
      <c r="V112">
        <f>VLOOKUP(dataset_17[[#This Row],[Instant]],dataset_2!B111:H721,6,FALSE)</f>
        <v>127</v>
      </c>
      <c r="W112">
        <f>VLOOKUP(dataset_17[[#This Row],[Instant]],dataset_2!B111:H721,7,FALSE)</f>
        <v>132</v>
      </c>
      <c r="X112">
        <f>IF(dataset_17[[#This Row],[cnt]]&gt;0,LN(dataset_17[[#This Row],[cnt]]),0)</f>
        <v>4.8828019225863706</v>
      </c>
    </row>
    <row r="113" spans="1:24" x14ac:dyDescent="0.3">
      <c r="A113">
        <v>112</v>
      </c>
      <c r="B113" s="1">
        <v>40548</v>
      </c>
      <c r="C113">
        <f>YEAR(dataset_17[[#This Row],[Date Day]])</f>
        <v>2011</v>
      </c>
      <c r="D113" s="1" t="str">
        <f>TEXT(dataset_17[[#This Row],[Date Day]],"MMM")</f>
        <v>Jan</v>
      </c>
      <c r="E113" t="str">
        <f t="shared" si="3"/>
        <v>Q1</v>
      </c>
      <c r="F113">
        <v>1</v>
      </c>
      <c r="G113" s="2">
        <v>0</v>
      </c>
      <c r="H113" s="2">
        <v>1</v>
      </c>
      <c r="I113">
        <v>20</v>
      </c>
      <c r="J113" t="b">
        <v>0</v>
      </c>
      <c r="K113">
        <v>3</v>
      </c>
      <c r="L113" t="str">
        <f t="shared" si="2"/>
        <v>Weekday</v>
      </c>
      <c r="M113" t="str" cm="1">
        <f t="array" ref="M113">_xlfn.IFS(I113&lt;6,"Night", I113&lt;12,"Morning", I113&lt;18,"Afternoon", TRUE,"Evening")</f>
        <v>Evening</v>
      </c>
      <c r="N113">
        <v>1</v>
      </c>
      <c r="O113" t="str">
        <f>IF(dataset_17[[#This Row],[Weathersit]]=1,"Clear",IF(dataset_17[[#This Row],[Weathersit]]=2,"Cloudy","Rainy"))</f>
        <v>Clear</v>
      </c>
      <c r="P113">
        <v>0.22</v>
      </c>
      <c r="Q113">
        <f>VLOOKUP(dataset_17[[#This Row],[Instant]],dataset_2!B112:H722,2,FALSE)</f>
        <v>0.2273</v>
      </c>
      <c r="R113">
        <f>dataset_17[[#This Row],[Temp]]-dataset_17[[#This Row],[Atemp]]</f>
        <v>-7.3000000000000009E-3</v>
      </c>
      <c r="S113">
        <f>VLOOKUP(dataset_17[[#This Row],[Instant]],dataset_2!B112:H722,3,FALSE)</f>
        <v>0.47</v>
      </c>
      <c r="T113">
        <f>VLOOKUP(dataset_17[[#This Row],[Instant]],dataset_2!B112:H722,4,FALSE)</f>
        <v>0.16420000000000001</v>
      </c>
      <c r="U113">
        <f>VLOOKUP(dataset_17[[#This Row],[Instant]],dataset_2!B112:H722,5,FALSE)</f>
        <v>7</v>
      </c>
      <c r="V113">
        <f>VLOOKUP(dataset_17[[#This Row],[Instant]],dataset_2!B112:H722,6,FALSE)</f>
        <v>82</v>
      </c>
      <c r="W113">
        <f>VLOOKUP(dataset_17[[#This Row],[Instant]],dataset_2!B112:H722,7,FALSE)</f>
        <v>89</v>
      </c>
      <c r="X113">
        <f>IF(dataset_17[[#This Row],[cnt]]&gt;0,LN(dataset_17[[#This Row],[cnt]]),0)</f>
        <v>4.4886363697321396</v>
      </c>
    </row>
    <row r="114" spans="1:24" x14ac:dyDescent="0.3">
      <c r="A114">
        <v>113</v>
      </c>
      <c r="B114" s="1">
        <v>40548</v>
      </c>
      <c r="C114">
        <f>YEAR(dataset_17[[#This Row],[Date Day]])</f>
        <v>2011</v>
      </c>
      <c r="D114" s="1" t="str">
        <f>TEXT(dataset_17[[#This Row],[Date Day]],"MMM")</f>
        <v>Jan</v>
      </c>
      <c r="E114" t="str">
        <f t="shared" si="3"/>
        <v>Q1</v>
      </c>
      <c r="F114">
        <v>1</v>
      </c>
      <c r="G114" s="2">
        <v>0</v>
      </c>
      <c r="H114" s="2">
        <v>1</v>
      </c>
      <c r="I114">
        <v>21</v>
      </c>
      <c r="J114" t="b">
        <v>0</v>
      </c>
      <c r="K114">
        <v>3</v>
      </c>
      <c r="L114" t="str">
        <f t="shared" si="2"/>
        <v>Weekday</v>
      </c>
      <c r="M114" t="str" cm="1">
        <f t="array" ref="M114">_xlfn.IFS(I114&lt;6,"Night", I114&lt;12,"Morning", I114&lt;18,"Afternoon", TRUE,"Evening")</f>
        <v>Evening</v>
      </c>
      <c r="N114">
        <v>1</v>
      </c>
      <c r="O114" t="str">
        <f>IF(dataset_17[[#This Row],[Weathersit]]=1,"Clear",IF(dataset_17[[#This Row],[Weathersit]]=2,"Cloudy","Rainy"))</f>
        <v>Clear</v>
      </c>
      <c r="P114">
        <v>0.2</v>
      </c>
      <c r="Q114">
        <f>VLOOKUP(dataset_17[[#This Row],[Instant]],dataset_2!B113:H723,2,FALSE)</f>
        <v>0.19700000000000001</v>
      </c>
      <c r="R114">
        <f>dataset_17[[#This Row],[Temp]]-dataset_17[[#This Row],[Atemp]]</f>
        <v>3.0000000000000027E-3</v>
      </c>
      <c r="S114">
        <f>VLOOKUP(dataset_17[[#This Row],[Instant]],dataset_2!B113:H723,3,FALSE)</f>
        <v>0.51</v>
      </c>
      <c r="T114">
        <f>VLOOKUP(dataset_17[[#This Row],[Instant]],dataset_2!B113:H723,4,FALSE)</f>
        <v>0.19400000000000001</v>
      </c>
      <c r="U114">
        <f>VLOOKUP(dataset_17[[#This Row],[Instant]],dataset_2!B113:H723,5,FALSE)</f>
        <v>3</v>
      </c>
      <c r="V114">
        <f>VLOOKUP(dataset_17[[#This Row],[Instant]],dataset_2!B113:H723,6,FALSE)</f>
        <v>40</v>
      </c>
      <c r="W114">
        <f>VLOOKUP(dataset_17[[#This Row],[Instant]],dataset_2!B113:H723,7,FALSE)</f>
        <v>43</v>
      </c>
      <c r="X114">
        <f>IF(dataset_17[[#This Row],[cnt]]&gt;0,LN(dataset_17[[#This Row],[cnt]]),0)</f>
        <v>3.7612001156935624</v>
      </c>
    </row>
    <row r="115" spans="1:24" x14ac:dyDescent="0.3">
      <c r="A115">
        <v>114</v>
      </c>
      <c r="B115" s="1">
        <v>40548</v>
      </c>
      <c r="C115">
        <f>YEAR(dataset_17[[#This Row],[Date Day]])</f>
        <v>2011</v>
      </c>
      <c r="D115" s="1" t="str">
        <f>TEXT(dataset_17[[#This Row],[Date Day]],"MMM")</f>
        <v>Jan</v>
      </c>
      <c r="E115" t="str">
        <f t="shared" si="3"/>
        <v>Q1</v>
      </c>
      <c r="F115">
        <v>1</v>
      </c>
      <c r="G115" s="2">
        <v>0</v>
      </c>
      <c r="H115" s="2">
        <v>1</v>
      </c>
      <c r="I115">
        <v>22</v>
      </c>
      <c r="J115" t="b">
        <v>0</v>
      </c>
      <c r="K115">
        <v>3</v>
      </c>
      <c r="L115" t="str">
        <f t="shared" si="2"/>
        <v>Weekday</v>
      </c>
      <c r="M115" t="str" cm="1">
        <f t="array" ref="M115">_xlfn.IFS(I115&lt;6,"Night", I115&lt;12,"Morning", I115&lt;18,"Afternoon", TRUE,"Evening")</f>
        <v>Evening</v>
      </c>
      <c r="N115">
        <v>1</v>
      </c>
      <c r="O115" t="str">
        <f>IF(dataset_17[[#This Row],[Weathersit]]=1,"Clear",IF(dataset_17[[#This Row],[Weathersit]]=2,"Cloudy","Rainy"))</f>
        <v>Clear</v>
      </c>
      <c r="P115">
        <v>0.18</v>
      </c>
      <c r="Q115">
        <f>VLOOKUP(dataset_17[[#This Row],[Instant]],dataset_2!B114:H724,2,FALSE)</f>
        <v>0.19700000000000001</v>
      </c>
      <c r="R115">
        <f>dataset_17[[#This Row],[Temp]]-dataset_17[[#This Row],[Atemp]]</f>
        <v>-1.7000000000000015E-2</v>
      </c>
      <c r="S115">
        <f>VLOOKUP(dataset_17[[#This Row],[Instant]],dataset_2!B114:H724,3,FALSE)</f>
        <v>0.55000000000000004</v>
      </c>
      <c r="T115">
        <f>VLOOKUP(dataset_17[[#This Row],[Instant]],dataset_2!B114:H724,4,FALSE)</f>
        <v>0.1343</v>
      </c>
      <c r="U115">
        <f>VLOOKUP(dataset_17[[#This Row],[Instant]],dataset_2!B114:H724,5,FALSE)</f>
        <v>1</v>
      </c>
      <c r="V115">
        <f>VLOOKUP(dataset_17[[#This Row],[Instant]],dataset_2!B114:H724,6,FALSE)</f>
        <v>41</v>
      </c>
      <c r="W115">
        <f>VLOOKUP(dataset_17[[#This Row],[Instant]],dataset_2!B114:H724,7,FALSE)</f>
        <v>42</v>
      </c>
      <c r="X115">
        <f>IF(dataset_17[[#This Row],[cnt]]&gt;0,LN(dataset_17[[#This Row],[cnt]]),0)</f>
        <v>3.7376696182833684</v>
      </c>
    </row>
    <row r="116" spans="1:24" x14ac:dyDescent="0.3">
      <c r="A116">
        <v>115</v>
      </c>
      <c r="B116" s="1">
        <v>40548</v>
      </c>
      <c r="C116">
        <f>YEAR(dataset_17[[#This Row],[Date Day]])</f>
        <v>2011</v>
      </c>
      <c r="D116" s="1" t="str">
        <f>TEXT(dataset_17[[#This Row],[Date Day]],"MMM")</f>
        <v>Jan</v>
      </c>
      <c r="E116" t="str">
        <f t="shared" si="3"/>
        <v>Q1</v>
      </c>
      <c r="F116">
        <v>1</v>
      </c>
      <c r="G116" s="2">
        <v>0</v>
      </c>
      <c r="H116" s="2">
        <v>1</v>
      </c>
      <c r="I116">
        <v>23</v>
      </c>
      <c r="J116" t="b">
        <v>0</v>
      </c>
      <c r="K116">
        <v>3</v>
      </c>
      <c r="L116" t="str">
        <f t="shared" si="2"/>
        <v>Weekday</v>
      </c>
      <c r="M116" t="str" cm="1">
        <f t="array" ref="M116">_xlfn.IFS(I116&lt;6,"Night", I116&lt;12,"Morning", I116&lt;18,"Afternoon", TRUE,"Evening")</f>
        <v>Evening</v>
      </c>
      <c r="N116">
        <v>1</v>
      </c>
      <c r="O116" t="str">
        <f>IF(dataset_17[[#This Row],[Weathersit]]=1,"Clear",IF(dataset_17[[#This Row],[Weathersit]]=2,"Cloudy","Rainy"))</f>
        <v>Clear</v>
      </c>
      <c r="P116">
        <v>0.2</v>
      </c>
      <c r="Q116">
        <f>VLOOKUP(dataset_17[[#This Row],[Instant]],dataset_2!B115:H725,2,FALSE)</f>
        <v>0.2576</v>
      </c>
      <c r="R116">
        <f>dataset_17[[#This Row],[Temp]]-dataset_17[[#This Row],[Atemp]]</f>
        <v>-5.7599999999999985E-2</v>
      </c>
      <c r="S116">
        <f>VLOOKUP(dataset_17[[#This Row],[Instant]],dataset_2!B115:H725,3,FALSE)</f>
        <v>0.47</v>
      </c>
      <c r="T116">
        <f>VLOOKUP(dataset_17[[#This Row],[Instant]],dataset_2!B115:H725,4,FALSE)</f>
        <v>0</v>
      </c>
      <c r="U116">
        <f>VLOOKUP(dataset_17[[#This Row],[Instant]],dataset_2!B115:H725,5,FALSE)</f>
        <v>1</v>
      </c>
      <c r="V116">
        <f>VLOOKUP(dataset_17[[#This Row],[Instant]],dataset_2!B115:H725,6,FALSE)</f>
        <v>18</v>
      </c>
      <c r="W116">
        <f>VLOOKUP(dataset_17[[#This Row],[Instant]],dataset_2!B115:H725,7,FALSE)</f>
        <v>19</v>
      </c>
      <c r="X116">
        <f>IF(dataset_17[[#This Row],[cnt]]&gt;0,LN(dataset_17[[#This Row],[cnt]]),0)</f>
        <v>2.9444389791664403</v>
      </c>
    </row>
    <row r="117" spans="1:24" x14ac:dyDescent="0.3">
      <c r="A117">
        <v>116</v>
      </c>
      <c r="B117" s="1">
        <v>40549</v>
      </c>
      <c r="C117">
        <f>YEAR(dataset_17[[#This Row],[Date Day]])</f>
        <v>2011</v>
      </c>
      <c r="D117" s="1" t="str">
        <f>TEXT(dataset_17[[#This Row],[Date Day]],"MMM")</f>
        <v>Jan</v>
      </c>
      <c r="E117" t="str">
        <f t="shared" si="3"/>
        <v>Q1</v>
      </c>
      <c r="F117">
        <v>1</v>
      </c>
      <c r="G117" s="2">
        <v>0</v>
      </c>
      <c r="H117" s="2">
        <v>1</v>
      </c>
      <c r="I117">
        <v>0</v>
      </c>
      <c r="J117" t="b">
        <v>0</v>
      </c>
      <c r="K117">
        <v>4</v>
      </c>
      <c r="L117" t="str">
        <f t="shared" si="2"/>
        <v>Weekday</v>
      </c>
      <c r="M117" t="str" cm="1">
        <f t="array" ref="M117">_xlfn.IFS(I117&lt;6,"Night", I117&lt;12,"Morning", I117&lt;18,"Afternoon", TRUE,"Evening")</f>
        <v>Night</v>
      </c>
      <c r="N117">
        <v>1</v>
      </c>
      <c r="O117" t="str">
        <f>IF(dataset_17[[#This Row],[Weathersit]]=1,"Clear",IF(dataset_17[[#This Row],[Weathersit]]=2,"Cloudy","Rainy"))</f>
        <v>Clear</v>
      </c>
      <c r="P117">
        <v>0.18</v>
      </c>
      <c r="Q117">
        <f>VLOOKUP(dataset_17[[#This Row],[Instant]],dataset_2!B116:H726,2,FALSE)</f>
        <v>0.2424</v>
      </c>
      <c r="R117">
        <f>dataset_17[[#This Row],[Temp]]-dataset_17[[#This Row],[Atemp]]</f>
        <v>-6.2400000000000011E-2</v>
      </c>
      <c r="S117">
        <f>VLOOKUP(dataset_17[[#This Row],[Instant]],dataset_2!B116:H726,3,FALSE)</f>
        <v>0.55000000000000004</v>
      </c>
      <c r="T117">
        <f>VLOOKUP(dataset_17[[#This Row],[Instant]],dataset_2!B116:H726,4,FALSE)</f>
        <v>0</v>
      </c>
      <c r="U117">
        <f>VLOOKUP(dataset_17[[#This Row],[Instant]],dataset_2!B116:H726,5,FALSE)</f>
        <v>0</v>
      </c>
      <c r="V117">
        <f>VLOOKUP(dataset_17[[#This Row],[Instant]],dataset_2!B116:H726,6,FALSE)</f>
        <v>11</v>
      </c>
      <c r="W117">
        <f>VLOOKUP(dataset_17[[#This Row],[Instant]],dataset_2!B116:H726,7,FALSE)</f>
        <v>11</v>
      </c>
      <c r="X117">
        <f>IF(dataset_17[[#This Row],[cnt]]&gt;0,LN(dataset_17[[#This Row],[cnt]]),0)</f>
        <v>2.3978952727983707</v>
      </c>
    </row>
    <row r="118" spans="1:24" x14ac:dyDescent="0.3">
      <c r="A118">
        <v>117</v>
      </c>
      <c r="B118" s="1">
        <v>40549</v>
      </c>
      <c r="C118">
        <f>YEAR(dataset_17[[#This Row],[Date Day]])</f>
        <v>2011</v>
      </c>
      <c r="D118" s="1" t="str">
        <f>TEXT(dataset_17[[#This Row],[Date Day]],"MMM")</f>
        <v>Jan</v>
      </c>
      <c r="E118" t="str">
        <f t="shared" si="3"/>
        <v>Q1</v>
      </c>
      <c r="F118">
        <v>1</v>
      </c>
      <c r="G118" s="2">
        <v>0</v>
      </c>
      <c r="H118" s="2">
        <v>1</v>
      </c>
      <c r="I118">
        <v>1</v>
      </c>
      <c r="J118" t="b">
        <v>0</v>
      </c>
      <c r="K118">
        <v>4</v>
      </c>
      <c r="L118" t="str">
        <f t="shared" si="2"/>
        <v>Weekday</v>
      </c>
      <c r="M118" t="str" cm="1">
        <f t="array" ref="M118">_xlfn.IFS(I118&lt;6,"Night", I118&lt;12,"Morning", I118&lt;18,"Afternoon", TRUE,"Evening")</f>
        <v>Night</v>
      </c>
      <c r="N118">
        <v>1</v>
      </c>
      <c r="O118" t="str">
        <f>IF(dataset_17[[#This Row],[Weathersit]]=1,"Clear",IF(dataset_17[[#This Row],[Weathersit]]=2,"Cloudy","Rainy"))</f>
        <v>Clear</v>
      </c>
      <c r="P118">
        <v>0.16</v>
      </c>
      <c r="Q118">
        <f>VLOOKUP(dataset_17[[#This Row],[Instant]],dataset_2!B117:H727,2,FALSE)</f>
        <v>0.2273</v>
      </c>
      <c r="R118">
        <f>dataset_17[[#This Row],[Temp]]-dataset_17[[#This Row],[Atemp]]</f>
        <v>-6.7299999999999999E-2</v>
      </c>
      <c r="S118">
        <f>VLOOKUP(dataset_17[[#This Row],[Instant]],dataset_2!B117:H727,3,FALSE)</f>
        <v>0.64</v>
      </c>
      <c r="T118">
        <f>VLOOKUP(dataset_17[[#This Row],[Instant]],dataset_2!B117:H727,4,FALSE)</f>
        <v>0</v>
      </c>
      <c r="U118">
        <f>VLOOKUP(dataset_17[[#This Row],[Instant]],dataset_2!B117:H727,5,FALSE)</f>
        <v>0</v>
      </c>
      <c r="V118">
        <f>VLOOKUP(dataset_17[[#This Row],[Instant]],dataset_2!B117:H727,6,FALSE)</f>
        <v>4</v>
      </c>
      <c r="W118">
        <f>VLOOKUP(dataset_17[[#This Row],[Instant]],dataset_2!B117:H727,7,FALSE)</f>
        <v>4</v>
      </c>
      <c r="X118">
        <f>IF(dataset_17[[#This Row],[cnt]]&gt;0,LN(dataset_17[[#This Row],[cnt]]),0)</f>
        <v>1.3862943611198906</v>
      </c>
    </row>
    <row r="119" spans="1:24" x14ac:dyDescent="0.3">
      <c r="A119">
        <v>118</v>
      </c>
      <c r="B119" s="1">
        <v>40549</v>
      </c>
      <c r="C119">
        <f>YEAR(dataset_17[[#This Row],[Date Day]])</f>
        <v>2011</v>
      </c>
      <c r="D119" s="1" t="str">
        <f>TEXT(dataset_17[[#This Row],[Date Day]],"MMM")</f>
        <v>Jan</v>
      </c>
      <c r="E119" t="str">
        <f t="shared" si="3"/>
        <v>Q1</v>
      </c>
      <c r="F119">
        <v>1</v>
      </c>
      <c r="G119" s="2">
        <v>0</v>
      </c>
      <c r="H119" s="2">
        <v>1</v>
      </c>
      <c r="I119">
        <v>2</v>
      </c>
      <c r="J119" t="b">
        <v>0</v>
      </c>
      <c r="K119">
        <v>4</v>
      </c>
      <c r="L119" t="str">
        <f t="shared" si="2"/>
        <v>Weekday</v>
      </c>
      <c r="M119" t="str" cm="1">
        <f t="array" ref="M119">_xlfn.IFS(I119&lt;6,"Night", I119&lt;12,"Morning", I119&lt;18,"Afternoon", TRUE,"Evening")</f>
        <v>Night</v>
      </c>
      <c r="N119">
        <v>1</v>
      </c>
      <c r="O119" t="str">
        <f>IF(dataset_17[[#This Row],[Weathersit]]=1,"Clear",IF(dataset_17[[#This Row],[Weathersit]]=2,"Cloudy","Rainy"))</f>
        <v>Clear</v>
      </c>
      <c r="P119">
        <v>0.16</v>
      </c>
      <c r="Q119">
        <f>VLOOKUP(dataset_17[[#This Row],[Instant]],dataset_2!B118:H728,2,FALSE)</f>
        <v>0.2273</v>
      </c>
      <c r="R119">
        <f>dataset_17[[#This Row],[Temp]]-dataset_17[[#This Row],[Atemp]]</f>
        <v>-6.7299999999999999E-2</v>
      </c>
      <c r="S119">
        <f>VLOOKUP(dataset_17[[#This Row],[Instant]],dataset_2!B118:H728,3,FALSE)</f>
        <v>0.64</v>
      </c>
      <c r="T119">
        <f>VLOOKUP(dataset_17[[#This Row],[Instant]],dataset_2!B118:H728,4,FALSE)</f>
        <v>0</v>
      </c>
      <c r="U119">
        <f>VLOOKUP(dataset_17[[#This Row],[Instant]],dataset_2!B118:H728,5,FALSE)</f>
        <v>0</v>
      </c>
      <c r="V119">
        <f>VLOOKUP(dataset_17[[#This Row],[Instant]],dataset_2!B118:H728,6,FALSE)</f>
        <v>2</v>
      </c>
      <c r="W119">
        <f>VLOOKUP(dataset_17[[#This Row],[Instant]],dataset_2!B118:H728,7,FALSE)</f>
        <v>2</v>
      </c>
      <c r="X119">
        <f>IF(dataset_17[[#This Row],[cnt]]&gt;0,LN(dataset_17[[#This Row],[cnt]]),0)</f>
        <v>0.69314718055994529</v>
      </c>
    </row>
    <row r="120" spans="1:24" x14ac:dyDescent="0.3">
      <c r="A120">
        <v>119</v>
      </c>
      <c r="B120" s="1">
        <v>40549</v>
      </c>
      <c r="C120">
        <f>YEAR(dataset_17[[#This Row],[Date Day]])</f>
        <v>2011</v>
      </c>
      <c r="D120" s="1" t="str">
        <f>TEXT(dataset_17[[#This Row],[Date Day]],"MMM")</f>
        <v>Jan</v>
      </c>
      <c r="E120" t="str">
        <f t="shared" si="3"/>
        <v>Q1</v>
      </c>
      <c r="F120">
        <v>1</v>
      </c>
      <c r="G120" s="2">
        <v>0</v>
      </c>
      <c r="H120" s="2">
        <v>1</v>
      </c>
      <c r="I120">
        <v>4</v>
      </c>
      <c r="J120" t="b">
        <v>0</v>
      </c>
      <c r="K120">
        <v>4</v>
      </c>
      <c r="L120" t="str">
        <f t="shared" si="2"/>
        <v>Weekday</v>
      </c>
      <c r="M120" t="str" cm="1">
        <f t="array" ref="M120">_xlfn.IFS(I120&lt;6,"Night", I120&lt;12,"Morning", I120&lt;18,"Afternoon", TRUE,"Evening")</f>
        <v>Night</v>
      </c>
      <c r="N120">
        <v>2</v>
      </c>
      <c r="O120" t="str">
        <f>IF(dataset_17[[#This Row],[Weathersit]]=1,"Clear",IF(dataset_17[[#This Row],[Weathersit]]=2,"Cloudy","Rainy"))</f>
        <v>Cloudy</v>
      </c>
      <c r="P120">
        <v>0.16</v>
      </c>
      <c r="Q120">
        <f>VLOOKUP(dataset_17[[#This Row],[Instant]],dataset_2!B119:H729,2,FALSE)</f>
        <v>0.19700000000000001</v>
      </c>
      <c r="R120">
        <f>dataset_17[[#This Row],[Temp]]-dataset_17[[#This Row],[Atemp]]</f>
        <v>-3.7000000000000005E-2</v>
      </c>
      <c r="S120">
        <f>VLOOKUP(dataset_17[[#This Row],[Instant]],dataset_2!B119:H729,3,FALSE)</f>
        <v>0.64</v>
      </c>
      <c r="T120">
        <f>VLOOKUP(dataset_17[[#This Row],[Instant]],dataset_2!B119:H729,4,FALSE)</f>
        <v>8.9599999999999999E-2</v>
      </c>
      <c r="U120">
        <f>VLOOKUP(dataset_17[[#This Row],[Instant]],dataset_2!B119:H729,5,FALSE)</f>
        <v>0</v>
      </c>
      <c r="V120">
        <f>VLOOKUP(dataset_17[[#This Row],[Instant]],dataset_2!B119:H729,6,FALSE)</f>
        <v>1</v>
      </c>
      <c r="W120">
        <f>VLOOKUP(dataset_17[[#This Row],[Instant]],dataset_2!B119:H729,7,FALSE)</f>
        <v>1</v>
      </c>
      <c r="X120">
        <f>IF(dataset_17[[#This Row],[cnt]]&gt;0,LN(dataset_17[[#This Row],[cnt]]),0)</f>
        <v>0</v>
      </c>
    </row>
    <row r="121" spans="1:24" x14ac:dyDescent="0.3">
      <c r="A121">
        <v>120</v>
      </c>
      <c r="B121" s="1">
        <v>40549</v>
      </c>
      <c r="C121">
        <f>YEAR(dataset_17[[#This Row],[Date Day]])</f>
        <v>2011</v>
      </c>
      <c r="D121" s="1" t="str">
        <f>TEXT(dataset_17[[#This Row],[Date Day]],"MMM")</f>
        <v>Jan</v>
      </c>
      <c r="E121" t="str">
        <f t="shared" si="3"/>
        <v>Q1</v>
      </c>
      <c r="F121">
        <v>1</v>
      </c>
      <c r="G121" s="2">
        <v>0</v>
      </c>
      <c r="H121" s="2">
        <v>1</v>
      </c>
      <c r="I121">
        <v>5</v>
      </c>
      <c r="J121" t="b">
        <v>0</v>
      </c>
      <c r="K121">
        <v>4</v>
      </c>
      <c r="L121" t="str">
        <f t="shared" si="2"/>
        <v>Weekday</v>
      </c>
      <c r="M121" t="str" cm="1">
        <f t="array" ref="M121">_xlfn.IFS(I121&lt;6,"Night", I121&lt;12,"Morning", I121&lt;18,"Afternoon", TRUE,"Evening")</f>
        <v>Night</v>
      </c>
      <c r="N121">
        <v>2</v>
      </c>
      <c r="O121" t="str">
        <f>IF(dataset_17[[#This Row],[Weathersit]]=1,"Clear",IF(dataset_17[[#This Row],[Weathersit]]=2,"Cloudy","Rainy"))</f>
        <v>Cloudy</v>
      </c>
      <c r="P121">
        <v>0.14000000000000001</v>
      </c>
      <c r="Q121">
        <f>VLOOKUP(dataset_17[[#This Row],[Instant]],dataset_2!B120:H730,2,FALSE)</f>
        <v>0.18179999999999999</v>
      </c>
      <c r="R121">
        <f>dataset_17[[#This Row],[Temp]]-dataset_17[[#This Row],[Atemp]]</f>
        <v>-4.1799999999999976E-2</v>
      </c>
      <c r="S121">
        <f>VLOOKUP(dataset_17[[#This Row],[Instant]],dataset_2!B120:H730,3,FALSE)</f>
        <v>0.69</v>
      </c>
      <c r="T121">
        <f>VLOOKUP(dataset_17[[#This Row],[Instant]],dataset_2!B120:H730,4,FALSE)</f>
        <v>8.9599999999999999E-2</v>
      </c>
      <c r="U121">
        <f>VLOOKUP(dataset_17[[#This Row],[Instant]],dataset_2!B120:H730,5,FALSE)</f>
        <v>0</v>
      </c>
      <c r="V121">
        <f>VLOOKUP(dataset_17[[#This Row],[Instant]],dataset_2!B120:H730,6,FALSE)</f>
        <v>4</v>
      </c>
      <c r="W121">
        <f>VLOOKUP(dataset_17[[#This Row],[Instant]],dataset_2!B120:H730,7,FALSE)</f>
        <v>4</v>
      </c>
      <c r="X121">
        <f>IF(dataset_17[[#This Row],[cnt]]&gt;0,LN(dataset_17[[#This Row],[cnt]]),0)</f>
        <v>1.3862943611198906</v>
      </c>
    </row>
    <row r="122" spans="1:24" x14ac:dyDescent="0.3">
      <c r="A122">
        <v>121</v>
      </c>
      <c r="B122" s="1">
        <v>40549</v>
      </c>
      <c r="C122">
        <f>YEAR(dataset_17[[#This Row],[Date Day]])</f>
        <v>2011</v>
      </c>
      <c r="D122" s="1" t="str">
        <f>TEXT(dataset_17[[#This Row],[Date Day]],"MMM")</f>
        <v>Jan</v>
      </c>
      <c r="E122" t="str">
        <f t="shared" si="3"/>
        <v>Q1</v>
      </c>
      <c r="F122">
        <v>1</v>
      </c>
      <c r="G122" s="2">
        <v>0</v>
      </c>
      <c r="H122" s="2">
        <v>1</v>
      </c>
      <c r="I122">
        <v>6</v>
      </c>
      <c r="J122" t="b">
        <v>0</v>
      </c>
      <c r="K122">
        <v>4</v>
      </c>
      <c r="L122" t="str">
        <f t="shared" si="2"/>
        <v>Weekday</v>
      </c>
      <c r="M122" t="str" cm="1">
        <f t="array" ref="M122">_xlfn.IFS(I122&lt;6,"Night", I122&lt;12,"Morning", I122&lt;18,"Afternoon", TRUE,"Evening")</f>
        <v>Morning</v>
      </c>
      <c r="N122">
        <v>2</v>
      </c>
      <c r="O122" t="str">
        <f>IF(dataset_17[[#This Row],[Weathersit]]=1,"Clear",IF(dataset_17[[#This Row],[Weathersit]]=2,"Cloudy","Rainy"))</f>
        <v>Cloudy</v>
      </c>
      <c r="P122">
        <v>0.14000000000000001</v>
      </c>
      <c r="Q122">
        <f>VLOOKUP(dataset_17[[#This Row],[Instant]],dataset_2!B121:H731,2,FALSE)</f>
        <v>0.16669999999999999</v>
      </c>
      <c r="R122">
        <f>dataset_17[[#This Row],[Temp]]-dataset_17[[#This Row],[Atemp]]</f>
        <v>-2.6699999999999974E-2</v>
      </c>
      <c r="S122">
        <f>VLOOKUP(dataset_17[[#This Row],[Instant]],dataset_2!B121:H731,3,FALSE)</f>
        <v>0.63</v>
      </c>
      <c r="T122">
        <f>VLOOKUP(dataset_17[[#This Row],[Instant]],dataset_2!B121:H731,4,FALSE)</f>
        <v>0.1045</v>
      </c>
      <c r="U122">
        <f>VLOOKUP(dataset_17[[#This Row],[Instant]],dataset_2!B121:H731,5,FALSE)</f>
        <v>0</v>
      </c>
      <c r="V122">
        <f>VLOOKUP(dataset_17[[#This Row],[Instant]],dataset_2!B121:H731,6,FALSE)</f>
        <v>36</v>
      </c>
      <c r="W122">
        <f>VLOOKUP(dataset_17[[#This Row],[Instant]],dataset_2!B121:H731,7,FALSE)</f>
        <v>36</v>
      </c>
      <c r="X122">
        <f>IF(dataset_17[[#This Row],[cnt]]&gt;0,LN(dataset_17[[#This Row],[cnt]]),0)</f>
        <v>3.5835189384561099</v>
      </c>
    </row>
    <row r="123" spans="1:24" x14ac:dyDescent="0.3">
      <c r="A123">
        <v>122</v>
      </c>
      <c r="B123" s="1">
        <v>40549</v>
      </c>
      <c r="C123">
        <f>YEAR(dataset_17[[#This Row],[Date Day]])</f>
        <v>2011</v>
      </c>
      <c r="D123" s="1" t="str">
        <f>TEXT(dataset_17[[#This Row],[Date Day]],"MMM")</f>
        <v>Jan</v>
      </c>
      <c r="E123" t="str">
        <f t="shared" si="3"/>
        <v>Q1</v>
      </c>
      <c r="F123">
        <v>1</v>
      </c>
      <c r="G123" s="2">
        <v>0</v>
      </c>
      <c r="H123" s="2">
        <v>1</v>
      </c>
      <c r="I123">
        <v>7</v>
      </c>
      <c r="J123" t="b">
        <v>0</v>
      </c>
      <c r="K123">
        <v>4</v>
      </c>
      <c r="L123" t="str">
        <f t="shared" si="2"/>
        <v>Weekday</v>
      </c>
      <c r="M123" t="str" cm="1">
        <f t="array" ref="M123">_xlfn.IFS(I123&lt;6,"Night", I123&lt;12,"Morning", I123&lt;18,"Afternoon", TRUE,"Evening")</f>
        <v>Morning</v>
      </c>
      <c r="N123">
        <v>2</v>
      </c>
      <c r="O123" t="str">
        <f>IF(dataset_17[[#This Row],[Weathersit]]=1,"Clear",IF(dataset_17[[#This Row],[Weathersit]]=2,"Cloudy","Rainy"))</f>
        <v>Cloudy</v>
      </c>
      <c r="P123">
        <v>0.16</v>
      </c>
      <c r="Q123">
        <f>VLOOKUP(dataset_17[[#This Row],[Instant]],dataset_2!B122:H732,2,FALSE)</f>
        <v>0.2273</v>
      </c>
      <c r="R123">
        <f>dataset_17[[#This Row],[Temp]]-dataset_17[[#This Row],[Atemp]]</f>
        <v>-6.7299999999999999E-2</v>
      </c>
      <c r="S123">
        <f>VLOOKUP(dataset_17[[#This Row],[Instant]],dataset_2!B122:H732,3,FALSE)</f>
        <v>0.59</v>
      </c>
      <c r="T123">
        <f>VLOOKUP(dataset_17[[#This Row],[Instant]],dataset_2!B122:H732,4,FALSE)</f>
        <v>0</v>
      </c>
      <c r="U123">
        <f>VLOOKUP(dataset_17[[#This Row],[Instant]],dataset_2!B122:H732,5,FALSE)</f>
        <v>0</v>
      </c>
      <c r="V123">
        <f>VLOOKUP(dataset_17[[#This Row],[Instant]],dataset_2!B122:H732,6,FALSE)</f>
        <v>95</v>
      </c>
      <c r="W123">
        <f>VLOOKUP(dataset_17[[#This Row],[Instant]],dataset_2!B122:H732,7,FALSE)</f>
        <v>95</v>
      </c>
      <c r="X123">
        <f>IF(dataset_17[[#This Row],[cnt]]&gt;0,LN(dataset_17[[#This Row],[cnt]]),0)</f>
        <v>4.5538768916005408</v>
      </c>
    </row>
    <row r="124" spans="1:24" x14ac:dyDescent="0.3">
      <c r="A124">
        <v>123</v>
      </c>
      <c r="B124" s="1">
        <v>40549</v>
      </c>
      <c r="C124">
        <f>YEAR(dataset_17[[#This Row],[Date Day]])</f>
        <v>2011</v>
      </c>
      <c r="D124" s="1" t="str">
        <f>TEXT(dataset_17[[#This Row],[Date Day]],"MMM")</f>
        <v>Jan</v>
      </c>
      <c r="E124" t="str">
        <f t="shared" si="3"/>
        <v>Q1</v>
      </c>
      <c r="F124">
        <v>1</v>
      </c>
      <c r="G124" s="2">
        <v>0</v>
      </c>
      <c r="H124" s="2">
        <v>1</v>
      </c>
      <c r="I124">
        <v>8</v>
      </c>
      <c r="J124" t="b">
        <v>0</v>
      </c>
      <c r="K124">
        <v>4</v>
      </c>
      <c r="L124" t="str">
        <f t="shared" si="2"/>
        <v>Weekday</v>
      </c>
      <c r="M124" t="str" cm="1">
        <f t="array" ref="M124">_xlfn.IFS(I124&lt;6,"Night", I124&lt;12,"Morning", I124&lt;18,"Afternoon", TRUE,"Evening")</f>
        <v>Morning</v>
      </c>
      <c r="N124">
        <v>1</v>
      </c>
      <c r="O124" t="str">
        <f>IF(dataset_17[[#This Row],[Weathersit]]=1,"Clear",IF(dataset_17[[#This Row],[Weathersit]]=2,"Cloudy","Rainy"))</f>
        <v>Clear</v>
      </c>
      <c r="P124">
        <v>0.16</v>
      </c>
      <c r="Q124">
        <f>VLOOKUP(dataset_17[[#This Row],[Instant]],dataset_2!B123:H733,2,FALSE)</f>
        <v>0.2273</v>
      </c>
      <c r="R124">
        <f>dataset_17[[#This Row],[Temp]]-dataset_17[[#This Row],[Atemp]]</f>
        <v>-6.7299999999999999E-2</v>
      </c>
      <c r="S124">
        <f>VLOOKUP(dataset_17[[#This Row],[Instant]],dataset_2!B123:H733,3,FALSE)</f>
        <v>0.59</v>
      </c>
      <c r="T124">
        <f>VLOOKUP(dataset_17[[#This Row],[Instant]],dataset_2!B123:H733,4,FALSE)</f>
        <v>0</v>
      </c>
      <c r="U124">
        <f>VLOOKUP(dataset_17[[#This Row],[Instant]],dataset_2!B123:H733,5,FALSE)</f>
        <v>3</v>
      </c>
      <c r="V124">
        <f>VLOOKUP(dataset_17[[#This Row],[Instant]],dataset_2!B123:H733,6,FALSE)</f>
        <v>216</v>
      </c>
      <c r="W124">
        <f>VLOOKUP(dataset_17[[#This Row],[Instant]],dataset_2!B123:H733,7,FALSE)</f>
        <v>219</v>
      </c>
      <c r="X124">
        <f>IF(dataset_17[[#This Row],[cnt]]&gt;0,LN(dataset_17[[#This Row],[cnt]]),0)</f>
        <v>5.389071729816501</v>
      </c>
    </row>
    <row r="125" spans="1:24" x14ac:dyDescent="0.3">
      <c r="A125">
        <v>124</v>
      </c>
      <c r="B125" s="1">
        <v>40549</v>
      </c>
      <c r="C125">
        <f>YEAR(dataset_17[[#This Row],[Date Day]])</f>
        <v>2011</v>
      </c>
      <c r="D125" s="1" t="str">
        <f>TEXT(dataset_17[[#This Row],[Date Day]],"MMM")</f>
        <v>Jan</v>
      </c>
      <c r="E125" t="str">
        <f t="shared" si="3"/>
        <v>Q1</v>
      </c>
      <c r="F125">
        <v>1</v>
      </c>
      <c r="G125" s="2">
        <v>0</v>
      </c>
      <c r="H125" s="2">
        <v>1</v>
      </c>
      <c r="I125">
        <v>9</v>
      </c>
      <c r="J125" t="b">
        <v>0</v>
      </c>
      <c r="K125">
        <v>4</v>
      </c>
      <c r="L125" t="str">
        <f t="shared" si="2"/>
        <v>Weekday</v>
      </c>
      <c r="M125" t="str" cm="1">
        <f t="array" ref="M125">_xlfn.IFS(I125&lt;6,"Night", I125&lt;12,"Morning", I125&lt;18,"Afternoon", TRUE,"Evening")</f>
        <v>Morning</v>
      </c>
      <c r="N125">
        <v>2</v>
      </c>
      <c r="O125" t="str">
        <f>IF(dataset_17[[#This Row],[Weathersit]]=1,"Clear",IF(dataset_17[[#This Row],[Weathersit]]=2,"Cloudy","Rainy"))</f>
        <v>Cloudy</v>
      </c>
      <c r="P125">
        <v>0.18</v>
      </c>
      <c r="Q125">
        <f>VLOOKUP(dataset_17[[#This Row],[Instant]],dataset_2!B124:H734,2,FALSE)</f>
        <v>0.2424</v>
      </c>
      <c r="R125">
        <f>dataset_17[[#This Row],[Temp]]-dataset_17[[#This Row],[Atemp]]</f>
        <v>-6.2400000000000011E-2</v>
      </c>
      <c r="S125">
        <f>VLOOKUP(dataset_17[[#This Row],[Instant]],dataset_2!B124:H734,3,FALSE)</f>
        <v>0.51</v>
      </c>
      <c r="T125">
        <f>VLOOKUP(dataset_17[[#This Row],[Instant]],dataset_2!B124:H734,4,FALSE)</f>
        <v>0</v>
      </c>
      <c r="U125">
        <f>VLOOKUP(dataset_17[[#This Row],[Instant]],dataset_2!B124:H734,5,FALSE)</f>
        <v>6</v>
      </c>
      <c r="V125">
        <f>VLOOKUP(dataset_17[[#This Row],[Instant]],dataset_2!B124:H734,6,FALSE)</f>
        <v>116</v>
      </c>
      <c r="W125">
        <f>VLOOKUP(dataset_17[[#This Row],[Instant]],dataset_2!B124:H734,7,FALSE)</f>
        <v>122</v>
      </c>
      <c r="X125">
        <f>IF(dataset_17[[#This Row],[cnt]]&gt;0,LN(dataset_17[[#This Row],[cnt]]),0)</f>
        <v>4.8040210447332568</v>
      </c>
    </row>
    <row r="126" spans="1:24" x14ac:dyDescent="0.3">
      <c r="A126">
        <v>125</v>
      </c>
      <c r="B126" s="1">
        <v>40549</v>
      </c>
      <c r="C126">
        <f>YEAR(dataset_17[[#This Row],[Date Day]])</f>
        <v>2011</v>
      </c>
      <c r="D126" s="1" t="str">
        <f>TEXT(dataset_17[[#This Row],[Date Day]],"MMM")</f>
        <v>Jan</v>
      </c>
      <c r="E126" t="str">
        <f t="shared" si="3"/>
        <v>Q1</v>
      </c>
      <c r="F126">
        <v>1</v>
      </c>
      <c r="G126" s="2">
        <v>0</v>
      </c>
      <c r="H126" s="2">
        <v>1</v>
      </c>
      <c r="I126">
        <v>10</v>
      </c>
      <c r="J126" t="b">
        <v>0</v>
      </c>
      <c r="K126">
        <v>4</v>
      </c>
      <c r="L126" t="str">
        <f t="shared" si="2"/>
        <v>Weekday</v>
      </c>
      <c r="M126" t="str" cm="1">
        <f t="array" ref="M126">_xlfn.IFS(I126&lt;6,"Night", I126&lt;12,"Morning", I126&lt;18,"Afternoon", TRUE,"Evening")</f>
        <v>Morning</v>
      </c>
      <c r="N126">
        <v>1</v>
      </c>
      <c r="O126" t="str">
        <f>IF(dataset_17[[#This Row],[Weathersit]]=1,"Clear",IF(dataset_17[[#This Row],[Weathersit]]=2,"Cloudy","Rainy"))</f>
        <v>Clear</v>
      </c>
      <c r="P126">
        <v>0.2</v>
      </c>
      <c r="Q126">
        <f>VLOOKUP(dataset_17[[#This Row],[Instant]],dataset_2!B125:H735,2,FALSE)</f>
        <v>0.2576</v>
      </c>
      <c r="R126">
        <f>dataset_17[[#This Row],[Temp]]-dataset_17[[#This Row],[Atemp]]</f>
        <v>-5.7599999999999985E-2</v>
      </c>
      <c r="S126">
        <f>VLOOKUP(dataset_17[[#This Row],[Instant]],dataset_2!B125:H735,3,FALSE)</f>
        <v>0.47</v>
      </c>
      <c r="T126">
        <f>VLOOKUP(dataset_17[[#This Row],[Instant]],dataset_2!B125:H735,4,FALSE)</f>
        <v>0</v>
      </c>
      <c r="U126">
        <f>VLOOKUP(dataset_17[[#This Row],[Instant]],dataset_2!B125:H735,5,FALSE)</f>
        <v>3</v>
      </c>
      <c r="V126">
        <f>VLOOKUP(dataset_17[[#This Row],[Instant]],dataset_2!B125:H735,6,FALSE)</f>
        <v>42</v>
      </c>
      <c r="W126">
        <f>VLOOKUP(dataset_17[[#This Row],[Instant]],dataset_2!B125:H735,7,FALSE)</f>
        <v>45</v>
      </c>
      <c r="X126">
        <f>IF(dataset_17[[#This Row],[cnt]]&gt;0,LN(dataset_17[[#This Row],[cnt]]),0)</f>
        <v>3.8066624897703196</v>
      </c>
    </row>
    <row r="127" spans="1:24" x14ac:dyDescent="0.3">
      <c r="A127">
        <v>126</v>
      </c>
      <c r="B127" s="1">
        <v>40549</v>
      </c>
      <c r="C127">
        <f>YEAR(dataset_17[[#This Row],[Date Day]])</f>
        <v>2011</v>
      </c>
      <c r="D127" s="1" t="str">
        <f>TEXT(dataset_17[[#This Row],[Date Day]],"MMM")</f>
        <v>Jan</v>
      </c>
      <c r="E127" t="str">
        <f t="shared" si="3"/>
        <v>Q1</v>
      </c>
      <c r="F127">
        <v>1</v>
      </c>
      <c r="G127" s="2">
        <v>0</v>
      </c>
      <c r="H127" s="2">
        <v>1</v>
      </c>
      <c r="I127">
        <v>11</v>
      </c>
      <c r="J127" t="b">
        <v>0</v>
      </c>
      <c r="K127">
        <v>4</v>
      </c>
      <c r="L127" t="str">
        <f t="shared" si="2"/>
        <v>Weekday</v>
      </c>
      <c r="M127" t="str" cm="1">
        <f t="array" ref="M127">_xlfn.IFS(I127&lt;6,"Night", I127&lt;12,"Morning", I127&lt;18,"Afternoon", TRUE,"Evening")</f>
        <v>Morning</v>
      </c>
      <c r="N127">
        <v>1</v>
      </c>
      <c r="O127" t="str">
        <f>IF(dataset_17[[#This Row],[Weathersit]]=1,"Clear",IF(dataset_17[[#This Row],[Weathersit]]=2,"Cloudy","Rainy"))</f>
        <v>Clear</v>
      </c>
      <c r="P127">
        <v>0.22</v>
      </c>
      <c r="Q127">
        <f>VLOOKUP(dataset_17[[#This Row],[Instant]],dataset_2!B126:H736,2,FALSE)</f>
        <v>0.2576</v>
      </c>
      <c r="R127">
        <f>dataset_17[[#This Row],[Temp]]-dataset_17[[#This Row],[Atemp]]</f>
        <v>-3.7599999999999995E-2</v>
      </c>
      <c r="S127">
        <f>VLOOKUP(dataset_17[[#This Row],[Instant]],dataset_2!B126:H736,3,FALSE)</f>
        <v>0.44</v>
      </c>
      <c r="T127">
        <f>VLOOKUP(dataset_17[[#This Row],[Instant]],dataset_2!B126:H736,4,FALSE)</f>
        <v>8.9599999999999999E-2</v>
      </c>
      <c r="U127">
        <f>VLOOKUP(dataset_17[[#This Row],[Instant]],dataset_2!B126:H736,5,FALSE)</f>
        <v>2</v>
      </c>
      <c r="V127">
        <f>VLOOKUP(dataset_17[[#This Row],[Instant]],dataset_2!B126:H736,6,FALSE)</f>
        <v>57</v>
      </c>
      <c r="W127">
        <f>VLOOKUP(dataset_17[[#This Row],[Instant]],dataset_2!B126:H736,7,FALSE)</f>
        <v>59</v>
      </c>
      <c r="X127">
        <f>IF(dataset_17[[#This Row],[cnt]]&gt;0,LN(dataset_17[[#This Row],[cnt]]),0)</f>
        <v>4.0775374439057197</v>
      </c>
    </row>
    <row r="128" spans="1:24" x14ac:dyDescent="0.3">
      <c r="A128">
        <v>127</v>
      </c>
      <c r="B128" s="1">
        <v>40549</v>
      </c>
      <c r="C128">
        <f>YEAR(dataset_17[[#This Row],[Date Day]])</f>
        <v>2011</v>
      </c>
      <c r="D128" s="1" t="str">
        <f>TEXT(dataset_17[[#This Row],[Date Day]],"MMM")</f>
        <v>Jan</v>
      </c>
      <c r="E128" t="str">
        <f t="shared" si="3"/>
        <v>Q1</v>
      </c>
      <c r="F128">
        <v>1</v>
      </c>
      <c r="G128" s="2">
        <v>0</v>
      </c>
      <c r="H128" s="2">
        <v>1</v>
      </c>
      <c r="I128">
        <v>12</v>
      </c>
      <c r="J128" t="b">
        <v>0</v>
      </c>
      <c r="K128">
        <v>4</v>
      </c>
      <c r="L128" t="str">
        <f t="shared" si="2"/>
        <v>Weekday</v>
      </c>
      <c r="M128" t="str" cm="1">
        <f t="array" ref="M128">_xlfn.IFS(I128&lt;6,"Night", I128&lt;12,"Morning", I128&lt;18,"Afternoon", TRUE,"Evening")</f>
        <v>Afternoon</v>
      </c>
      <c r="N128">
        <v>1</v>
      </c>
      <c r="O128" t="str">
        <f>IF(dataset_17[[#This Row],[Weathersit]]=1,"Clear",IF(dataset_17[[#This Row],[Weathersit]]=2,"Cloudy","Rainy"))</f>
        <v>Clear</v>
      </c>
      <c r="P128">
        <v>0.26</v>
      </c>
      <c r="Q128">
        <f>VLOOKUP(dataset_17[[#This Row],[Instant]],dataset_2!B127:H737,2,FALSE)</f>
        <v>0.28789999999999999</v>
      </c>
      <c r="R128">
        <f>dataset_17[[#This Row],[Temp]]-dataset_17[[#This Row],[Atemp]]</f>
        <v>-2.789999999999998E-2</v>
      </c>
      <c r="S128">
        <f>VLOOKUP(dataset_17[[#This Row],[Instant]],dataset_2!B127:H737,3,FALSE)</f>
        <v>0.35</v>
      </c>
      <c r="T128">
        <f>VLOOKUP(dataset_17[[#This Row],[Instant]],dataset_2!B127:H737,4,FALSE)</f>
        <v>0</v>
      </c>
      <c r="U128">
        <f>VLOOKUP(dataset_17[[#This Row],[Instant]],dataset_2!B127:H737,5,FALSE)</f>
        <v>6</v>
      </c>
      <c r="V128">
        <f>VLOOKUP(dataset_17[[#This Row],[Instant]],dataset_2!B127:H737,6,FALSE)</f>
        <v>78</v>
      </c>
      <c r="W128">
        <f>VLOOKUP(dataset_17[[#This Row],[Instant]],dataset_2!B127:H737,7,FALSE)</f>
        <v>84</v>
      </c>
      <c r="X128">
        <f>IF(dataset_17[[#This Row],[cnt]]&gt;0,LN(dataset_17[[#This Row],[cnt]]),0)</f>
        <v>4.4308167988433134</v>
      </c>
    </row>
    <row r="129" spans="1:24" x14ac:dyDescent="0.3">
      <c r="A129">
        <v>128</v>
      </c>
      <c r="B129" s="1">
        <v>40549</v>
      </c>
      <c r="C129">
        <f>YEAR(dataset_17[[#This Row],[Date Day]])</f>
        <v>2011</v>
      </c>
      <c r="D129" s="1" t="str">
        <f>TEXT(dataset_17[[#This Row],[Date Day]],"MMM")</f>
        <v>Jan</v>
      </c>
      <c r="E129" t="str">
        <f t="shared" si="3"/>
        <v>Q1</v>
      </c>
      <c r="F129">
        <v>1</v>
      </c>
      <c r="G129" s="2">
        <v>0</v>
      </c>
      <c r="H129" s="2">
        <v>1</v>
      </c>
      <c r="I129">
        <v>13</v>
      </c>
      <c r="J129" t="b">
        <v>0</v>
      </c>
      <c r="K129">
        <v>4</v>
      </c>
      <c r="L129" t="str">
        <f t="shared" si="2"/>
        <v>Weekday</v>
      </c>
      <c r="M129" t="str" cm="1">
        <f t="array" ref="M129">_xlfn.IFS(I129&lt;6,"Night", I129&lt;12,"Morning", I129&lt;18,"Afternoon", TRUE,"Evening")</f>
        <v>Afternoon</v>
      </c>
      <c r="N129">
        <v>1</v>
      </c>
      <c r="O129" t="str">
        <f>IF(dataset_17[[#This Row],[Weathersit]]=1,"Clear",IF(dataset_17[[#This Row],[Weathersit]]=2,"Cloudy","Rainy"))</f>
        <v>Clear</v>
      </c>
      <c r="P129">
        <v>0.26</v>
      </c>
      <c r="Q129">
        <f>VLOOKUP(dataset_17[[#This Row],[Instant]],dataset_2!B128:H738,2,FALSE)</f>
        <v>0.2727</v>
      </c>
      <c r="R129">
        <f>dataset_17[[#This Row],[Temp]]-dataset_17[[#This Row],[Atemp]]</f>
        <v>-1.2699999999999989E-2</v>
      </c>
      <c r="S129">
        <f>VLOOKUP(dataset_17[[#This Row],[Instant]],dataset_2!B128:H738,3,FALSE)</f>
        <v>0.35</v>
      </c>
      <c r="T129">
        <f>VLOOKUP(dataset_17[[#This Row],[Instant]],dataset_2!B128:H738,4,FALSE)</f>
        <v>0.1045</v>
      </c>
      <c r="U129">
        <f>VLOOKUP(dataset_17[[#This Row],[Instant]],dataset_2!B128:H738,5,FALSE)</f>
        <v>12</v>
      </c>
      <c r="V129">
        <f>VLOOKUP(dataset_17[[#This Row],[Instant]],dataset_2!B128:H738,6,FALSE)</f>
        <v>55</v>
      </c>
      <c r="W129">
        <f>VLOOKUP(dataset_17[[#This Row],[Instant]],dataset_2!B128:H738,7,FALSE)</f>
        <v>67</v>
      </c>
      <c r="X129">
        <f>IF(dataset_17[[#This Row],[cnt]]&gt;0,LN(dataset_17[[#This Row],[cnt]]),0)</f>
        <v>4.2046926193909657</v>
      </c>
    </row>
    <row r="130" spans="1:24" x14ac:dyDescent="0.3">
      <c r="A130">
        <v>129</v>
      </c>
      <c r="B130" s="1">
        <v>40549</v>
      </c>
      <c r="C130">
        <f>YEAR(dataset_17[[#This Row],[Date Day]])</f>
        <v>2011</v>
      </c>
      <c r="D130" s="1" t="str">
        <f>TEXT(dataset_17[[#This Row],[Date Day]],"MMM")</f>
        <v>Jan</v>
      </c>
      <c r="E130" t="str">
        <f t="shared" si="3"/>
        <v>Q1</v>
      </c>
      <c r="F130">
        <v>1</v>
      </c>
      <c r="G130" s="2">
        <v>0</v>
      </c>
      <c r="H130" s="2">
        <v>1</v>
      </c>
      <c r="I130">
        <v>14</v>
      </c>
      <c r="J130" t="b">
        <v>0</v>
      </c>
      <c r="K130">
        <v>4</v>
      </c>
      <c r="L130" t="str">
        <f t="shared" ref="L130:L193" si="4">IF(OR(K130=0,K130=6),"Weekend","Weekday")</f>
        <v>Weekday</v>
      </c>
      <c r="M130" t="str" cm="1">
        <f t="array" ref="M130">_xlfn.IFS(I130&lt;6,"Night", I130&lt;12,"Morning", I130&lt;18,"Afternoon", TRUE,"Evening")</f>
        <v>Afternoon</v>
      </c>
      <c r="N130">
        <v>1</v>
      </c>
      <c r="O130" t="str">
        <f>IF(dataset_17[[#This Row],[Weathersit]]=1,"Clear",IF(dataset_17[[#This Row],[Weathersit]]=2,"Cloudy","Rainy"))</f>
        <v>Clear</v>
      </c>
      <c r="P130">
        <v>0.28000000000000003</v>
      </c>
      <c r="Q130">
        <f>VLOOKUP(dataset_17[[#This Row],[Instant]],dataset_2!B129:H739,2,FALSE)</f>
        <v>0.2727</v>
      </c>
      <c r="R130">
        <f>dataset_17[[#This Row],[Temp]]-dataset_17[[#This Row],[Atemp]]</f>
        <v>7.3000000000000287E-3</v>
      </c>
      <c r="S130">
        <f>VLOOKUP(dataset_17[[#This Row],[Instant]],dataset_2!B129:H739,3,FALSE)</f>
        <v>0.36</v>
      </c>
      <c r="T130">
        <f>VLOOKUP(dataset_17[[#This Row],[Instant]],dataset_2!B129:H739,4,FALSE)</f>
        <v>0.16420000000000001</v>
      </c>
      <c r="U130">
        <f>VLOOKUP(dataset_17[[#This Row],[Instant]],dataset_2!B129:H739,5,FALSE)</f>
        <v>11</v>
      </c>
      <c r="V130">
        <f>VLOOKUP(dataset_17[[#This Row],[Instant]],dataset_2!B129:H739,6,FALSE)</f>
        <v>59</v>
      </c>
      <c r="W130">
        <f>VLOOKUP(dataset_17[[#This Row],[Instant]],dataset_2!B129:H739,7,FALSE)</f>
        <v>70</v>
      </c>
      <c r="X130">
        <f>IF(dataset_17[[#This Row],[cnt]]&gt;0,LN(dataset_17[[#This Row],[cnt]]),0)</f>
        <v>4.2484952420493594</v>
      </c>
    </row>
    <row r="131" spans="1:24" x14ac:dyDescent="0.3">
      <c r="A131">
        <v>130</v>
      </c>
      <c r="B131" s="1">
        <v>40549</v>
      </c>
      <c r="C131">
        <f>YEAR(dataset_17[[#This Row],[Date Day]])</f>
        <v>2011</v>
      </c>
      <c r="D131" s="1" t="str">
        <f>TEXT(dataset_17[[#This Row],[Date Day]],"MMM")</f>
        <v>Jan</v>
      </c>
      <c r="E131" t="str">
        <f t="shared" ref="E131:E194" si="5">"Q" &amp; INT((MONTH(B131)-1)/3)+1</f>
        <v>Q1</v>
      </c>
      <c r="F131">
        <v>1</v>
      </c>
      <c r="G131" s="2">
        <v>0</v>
      </c>
      <c r="H131" s="2">
        <v>1</v>
      </c>
      <c r="I131">
        <v>15</v>
      </c>
      <c r="J131" t="b">
        <v>0</v>
      </c>
      <c r="K131">
        <v>4</v>
      </c>
      <c r="L131" t="str">
        <f t="shared" si="4"/>
        <v>Weekday</v>
      </c>
      <c r="M131" t="str" cm="1">
        <f t="array" ref="M131">_xlfn.IFS(I131&lt;6,"Night", I131&lt;12,"Morning", I131&lt;18,"Afternoon", TRUE,"Evening")</f>
        <v>Afternoon</v>
      </c>
      <c r="N131">
        <v>1</v>
      </c>
      <c r="O131" t="str">
        <f>IF(dataset_17[[#This Row],[Weathersit]]=1,"Clear",IF(dataset_17[[#This Row],[Weathersit]]=2,"Cloudy","Rainy"))</f>
        <v>Clear</v>
      </c>
      <c r="P131">
        <v>0.28000000000000003</v>
      </c>
      <c r="Q131">
        <f>VLOOKUP(dataset_17[[#This Row],[Instant]],dataset_2!B130:H740,2,FALSE)</f>
        <v>0.2727</v>
      </c>
      <c r="R131">
        <f>dataset_17[[#This Row],[Temp]]-dataset_17[[#This Row],[Atemp]]</f>
        <v>7.3000000000000287E-3</v>
      </c>
      <c r="S131">
        <f>VLOOKUP(dataset_17[[#This Row],[Instant]],dataset_2!B130:H740,3,FALSE)</f>
        <v>0.36</v>
      </c>
      <c r="T131">
        <f>VLOOKUP(dataset_17[[#This Row],[Instant]],dataset_2!B130:H740,4,FALSE)</f>
        <v>0</v>
      </c>
      <c r="U131">
        <f>VLOOKUP(dataset_17[[#This Row],[Instant]],dataset_2!B130:H740,5,FALSE)</f>
        <v>8</v>
      </c>
      <c r="V131">
        <f>VLOOKUP(dataset_17[[#This Row],[Instant]],dataset_2!B130:H740,6,FALSE)</f>
        <v>54</v>
      </c>
      <c r="W131">
        <f>VLOOKUP(dataset_17[[#This Row],[Instant]],dataset_2!B130:H740,7,FALSE)</f>
        <v>62</v>
      </c>
      <c r="X131">
        <f>IF(dataset_17[[#This Row],[cnt]]&gt;0,LN(dataset_17[[#This Row],[cnt]]),0)</f>
        <v>4.1271343850450917</v>
      </c>
    </row>
    <row r="132" spans="1:24" x14ac:dyDescent="0.3">
      <c r="A132">
        <v>131</v>
      </c>
      <c r="B132" s="1">
        <v>40549</v>
      </c>
      <c r="C132">
        <f>YEAR(dataset_17[[#This Row],[Date Day]])</f>
        <v>2011</v>
      </c>
      <c r="D132" s="1" t="str">
        <f>TEXT(dataset_17[[#This Row],[Date Day]],"MMM")</f>
        <v>Jan</v>
      </c>
      <c r="E132" t="str">
        <f t="shared" si="5"/>
        <v>Q1</v>
      </c>
      <c r="F132">
        <v>1</v>
      </c>
      <c r="G132" s="2">
        <v>0</v>
      </c>
      <c r="H132" s="2">
        <v>1</v>
      </c>
      <c r="I132">
        <v>16</v>
      </c>
      <c r="J132" t="b">
        <v>0</v>
      </c>
      <c r="K132">
        <v>4</v>
      </c>
      <c r="L132" t="str">
        <f t="shared" si="4"/>
        <v>Weekday</v>
      </c>
      <c r="M132" t="str" cm="1">
        <f t="array" ref="M132">_xlfn.IFS(I132&lt;6,"Night", I132&lt;12,"Morning", I132&lt;18,"Afternoon", TRUE,"Evening")</f>
        <v>Afternoon</v>
      </c>
      <c r="N132">
        <v>1</v>
      </c>
      <c r="O132" t="str">
        <f>IF(dataset_17[[#This Row],[Weathersit]]=1,"Clear",IF(dataset_17[[#This Row],[Weathersit]]=2,"Cloudy","Rainy"))</f>
        <v>Clear</v>
      </c>
      <c r="P132">
        <v>0.26</v>
      </c>
      <c r="Q132">
        <f>VLOOKUP(dataset_17[[#This Row],[Instant]],dataset_2!B131:H741,2,FALSE)</f>
        <v>0.2576</v>
      </c>
      <c r="R132">
        <f>dataset_17[[#This Row],[Temp]]-dataset_17[[#This Row],[Atemp]]</f>
        <v>2.4000000000000132E-3</v>
      </c>
      <c r="S132">
        <f>VLOOKUP(dataset_17[[#This Row],[Instant]],dataset_2!B131:H741,3,FALSE)</f>
        <v>0.38</v>
      </c>
      <c r="T132">
        <f>VLOOKUP(dataset_17[[#This Row],[Instant]],dataset_2!B131:H741,4,FALSE)</f>
        <v>0.16420000000000001</v>
      </c>
      <c r="U132">
        <f>VLOOKUP(dataset_17[[#This Row],[Instant]],dataset_2!B131:H741,5,FALSE)</f>
        <v>12</v>
      </c>
      <c r="V132">
        <f>VLOOKUP(dataset_17[[#This Row],[Instant]],dataset_2!B131:H741,6,FALSE)</f>
        <v>74</v>
      </c>
      <c r="W132">
        <f>VLOOKUP(dataset_17[[#This Row],[Instant]],dataset_2!B131:H741,7,FALSE)</f>
        <v>86</v>
      </c>
      <c r="X132">
        <f>IF(dataset_17[[#This Row],[cnt]]&gt;0,LN(dataset_17[[#This Row],[cnt]]),0)</f>
        <v>4.4543472962535073</v>
      </c>
    </row>
    <row r="133" spans="1:24" x14ac:dyDescent="0.3">
      <c r="A133">
        <v>132</v>
      </c>
      <c r="B133" s="1">
        <v>40549</v>
      </c>
      <c r="C133">
        <f>YEAR(dataset_17[[#This Row],[Date Day]])</f>
        <v>2011</v>
      </c>
      <c r="D133" s="1" t="str">
        <f>TEXT(dataset_17[[#This Row],[Date Day]],"MMM")</f>
        <v>Jan</v>
      </c>
      <c r="E133" t="str">
        <f t="shared" si="5"/>
        <v>Q1</v>
      </c>
      <c r="F133">
        <v>1</v>
      </c>
      <c r="G133" s="2">
        <v>0</v>
      </c>
      <c r="H133" s="2">
        <v>1</v>
      </c>
      <c r="I133">
        <v>17</v>
      </c>
      <c r="J133" t="b">
        <v>0</v>
      </c>
      <c r="K133">
        <v>4</v>
      </c>
      <c r="L133" t="str">
        <f t="shared" si="4"/>
        <v>Weekday</v>
      </c>
      <c r="M133" t="str" cm="1">
        <f t="array" ref="M133">_xlfn.IFS(I133&lt;6,"Night", I133&lt;12,"Morning", I133&lt;18,"Afternoon", TRUE,"Evening")</f>
        <v>Afternoon</v>
      </c>
      <c r="N133">
        <v>1</v>
      </c>
      <c r="O133" t="str">
        <f>IF(dataset_17[[#This Row],[Weathersit]]=1,"Clear",IF(dataset_17[[#This Row],[Weathersit]]=2,"Cloudy","Rainy"))</f>
        <v>Clear</v>
      </c>
      <c r="P133">
        <v>0.22</v>
      </c>
      <c r="Q133">
        <f>VLOOKUP(dataset_17[[#This Row],[Instant]],dataset_2!B132:H742,2,FALSE)</f>
        <v>0.2273</v>
      </c>
      <c r="R133">
        <f>dataset_17[[#This Row],[Temp]]-dataset_17[[#This Row],[Atemp]]</f>
        <v>-7.3000000000000009E-3</v>
      </c>
      <c r="S133">
        <f>VLOOKUP(dataset_17[[#This Row],[Instant]],dataset_2!B132:H742,3,FALSE)</f>
        <v>0.51</v>
      </c>
      <c r="T133">
        <f>VLOOKUP(dataset_17[[#This Row],[Instant]],dataset_2!B132:H742,4,FALSE)</f>
        <v>0.16420000000000001</v>
      </c>
      <c r="U133">
        <f>VLOOKUP(dataset_17[[#This Row],[Instant]],dataset_2!B132:H742,5,FALSE)</f>
        <v>9</v>
      </c>
      <c r="V133">
        <f>VLOOKUP(dataset_17[[#This Row],[Instant]],dataset_2!B132:H742,6,FALSE)</f>
        <v>163</v>
      </c>
      <c r="W133">
        <f>VLOOKUP(dataset_17[[#This Row],[Instant]],dataset_2!B132:H742,7,FALSE)</f>
        <v>172</v>
      </c>
      <c r="X133">
        <f>IF(dataset_17[[#This Row],[cnt]]&gt;0,LN(dataset_17[[#This Row],[cnt]]),0)</f>
        <v>5.1474944768134527</v>
      </c>
    </row>
    <row r="134" spans="1:24" x14ac:dyDescent="0.3">
      <c r="A134">
        <v>133</v>
      </c>
      <c r="B134" s="1">
        <v>40549</v>
      </c>
      <c r="C134">
        <f>YEAR(dataset_17[[#This Row],[Date Day]])</f>
        <v>2011</v>
      </c>
      <c r="D134" s="1" t="str">
        <f>TEXT(dataset_17[[#This Row],[Date Day]],"MMM")</f>
        <v>Jan</v>
      </c>
      <c r="E134" t="str">
        <f t="shared" si="5"/>
        <v>Q1</v>
      </c>
      <c r="F134">
        <v>1</v>
      </c>
      <c r="G134" s="2">
        <v>0</v>
      </c>
      <c r="H134" s="2">
        <v>1</v>
      </c>
      <c r="I134">
        <v>18</v>
      </c>
      <c r="J134" t="b">
        <v>0</v>
      </c>
      <c r="K134">
        <v>4</v>
      </c>
      <c r="L134" t="str">
        <f t="shared" si="4"/>
        <v>Weekday</v>
      </c>
      <c r="M134" t="str" cm="1">
        <f t="array" ref="M134">_xlfn.IFS(I134&lt;6,"Night", I134&lt;12,"Morning", I134&lt;18,"Afternoon", TRUE,"Evening")</f>
        <v>Evening</v>
      </c>
      <c r="N134">
        <v>1</v>
      </c>
      <c r="O134" t="str">
        <f>IF(dataset_17[[#This Row],[Weathersit]]=1,"Clear",IF(dataset_17[[#This Row],[Weathersit]]=2,"Cloudy","Rainy"))</f>
        <v>Clear</v>
      </c>
      <c r="P134">
        <v>0.22</v>
      </c>
      <c r="Q134">
        <f>VLOOKUP(dataset_17[[#This Row],[Instant]],dataset_2!B133:H743,2,FALSE)</f>
        <v>0.2273</v>
      </c>
      <c r="R134">
        <f>dataset_17[[#This Row],[Temp]]-dataset_17[[#This Row],[Atemp]]</f>
        <v>-7.3000000000000009E-3</v>
      </c>
      <c r="S134">
        <f>VLOOKUP(dataset_17[[#This Row],[Instant]],dataset_2!B133:H743,3,FALSE)</f>
        <v>0.51</v>
      </c>
      <c r="T134">
        <f>VLOOKUP(dataset_17[[#This Row],[Instant]],dataset_2!B133:H743,4,FALSE)</f>
        <v>0.1343</v>
      </c>
      <c r="U134">
        <f>VLOOKUP(dataset_17[[#This Row],[Instant]],dataset_2!B133:H743,5,FALSE)</f>
        <v>5</v>
      </c>
      <c r="V134">
        <f>VLOOKUP(dataset_17[[#This Row],[Instant]],dataset_2!B133:H743,6,FALSE)</f>
        <v>158</v>
      </c>
      <c r="W134">
        <f>VLOOKUP(dataset_17[[#This Row],[Instant]],dataset_2!B133:H743,7,FALSE)</f>
        <v>163</v>
      </c>
      <c r="X134">
        <f>IF(dataset_17[[#This Row],[cnt]]&gt;0,LN(dataset_17[[#This Row],[cnt]]),0)</f>
        <v>5.0937502008067623</v>
      </c>
    </row>
    <row r="135" spans="1:24" x14ac:dyDescent="0.3">
      <c r="A135">
        <v>134</v>
      </c>
      <c r="B135" s="1">
        <v>40549</v>
      </c>
      <c r="C135">
        <f>YEAR(dataset_17[[#This Row],[Date Day]])</f>
        <v>2011</v>
      </c>
      <c r="D135" s="1" t="str">
        <f>TEXT(dataset_17[[#This Row],[Date Day]],"MMM")</f>
        <v>Jan</v>
      </c>
      <c r="E135" t="str">
        <f t="shared" si="5"/>
        <v>Q1</v>
      </c>
      <c r="F135">
        <v>1</v>
      </c>
      <c r="G135" s="2">
        <v>0</v>
      </c>
      <c r="H135" s="2">
        <v>1</v>
      </c>
      <c r="I135">
        <v>19</v>
      </c>
      <c r="J135" t="b">
        <v>0</v>
      </c>
      <c r="K135">
        <v>4</v>
      </c>
      <c r="L135" t="str">
        <f t="shared" si="4"/>
        <v>Weekday</v>
      </c>
      <c r="M135" t="str" cm="1">
        <f t="array" ref="M135">_xlfn.IFS(I135&lt;6,"Night", I135&lt;12,"Morning", I135&lt;18,"Afternoon", TRUE,"Evening")</f>
        <v>Evening</v>
      </c>
      <c r="N135">
        <v>1</v>
      </c>
      <c r="O135" t="str">
        <f>IF(dataset_17[[#This Row],[Weathersit]]=1,"Clear",IF(dataset_17[[#This Row],[Weathersit]]=2,"Cloudy","Rainy"))</f>
        <v>Clear</v>
      </c>
      <c r="P135">
        <v>0.22</v>
      </c>
      <c r="Q135">
        <f>VLOOKUP(dataset_17[[#This Row],[Instant]],dataset_2!B134:H744,2,FALSE)</f>
        <v>0.2576</v>
      </c>
      <c r="R135">
        <f>dataset_17[[#This Row],[Temp]]-dataset_17[[#This Row],[Atemp]]</f>
        <v>-3.7599999999999995E-2</v>
      </c>
      <c r="S135">
        <f>VLOOKUP(dataset_17[[#This Row],[Instant]],dataset_2!B134:H744,3,FALSE)</f>
        <v>0.55000000000000004</v>
      </c>
      <c r="T135">
        <f>VLOOKUP(dataset_17[[#This Row],[Instant]],dataset_2!B134:H744,4,FALSE)</f>
        <v>8.9599999999999999E-2</v>
      </c>
      <c r="U135">
        <f>VLOOKUP(dataset_17[[#This Row],[Instant]],dataset_2!B134:H744,5,FALSE)</f>
        <v>3</v>
      </c>
      <c r="V135">
        <f>VLOOKUP(dataset_17[[#This Row],[Instant]],dataset_2!B134:H744,6,FALSE)</f>
        <v>109</v>
      </c>
      <c r="W135">
        <f>VLOOKUP(dataset_17[[#This Row],[Instant]],dataset_2!B134:H744,7,FALSE)</f>
        <v>112</v>
      </c>
      <c r="X135">
        <f>IF(dataset_17[[#This Row],[cnt]]&gt;0,LN(dataset_17[[#This Row],[cnt]]),0)</f>
        <v>4.7184988712950942</v>
      </c>
    </row>
    <row r="136" spans="1:24" x14ac:dyDescent="0.3">
      <c r="A136">
        <v>135</v>
      </c>
      <c r="B136" s="1">
        <v>40549</v>
      </c>
      <c r="C136">
        <f>YEAR(dataset_17[[#This Row],[Date Day]])</f>
        <v>2011</v>
      </c>
      <c r="D136" s="1" t="str">
        <f>TEXT(dataset_17[[#This Row],[Date Day]],"MMM")</f>
        <v>Jan</v>
      </c>
      <c r="E136" t="str">
        <f t="shared" si="5"/>
        <v>Q1</v>
      </c>
      <c r="F136">
        <v>1</v>
      </c>
      <c r="G136" s="2">
        <v>0</v>
      </c>
      <c r="H136" s="2">
        <v>1</v>
      </c>
      <c r="I136">
        <v>20</v>
      </c>
      <c r="J136" t="b">
        <v>0</v>
      </c>
      <c r="K136">
        <v>4</v>
      </c>
      <c r="L136" t="str">
        <f t="shared" si="4"/>
        <v>Weekday</v>
      </c>
      <c r="M136" t="str" cm="1">
        <f t="array" ref="M136">_xlfn.IFS(I136&lt;6,"Night", I136&lt;12,"Morning", I136&lt;18,"Afternoon", TRUE,"Evening")</f>
        <v>Evening</v>
      </c>
      <c r="N136">
        <v>1</v>
      </c>
      <c r="O136" t="str">
        <f>IF(dataset_17[[#This Row],[Weathersit]]=1,"Clear",IF(dataset_17[[#This Row],[Weathersit]]=2,"Cloudy","Rainy"))</f>
        <v>Clear</v>
      </c>
      <c r="P136">
        <v>0.2</v>
      </c>
      <c r="Q136">
        <f>VLOOKUP(dataset_17[[#This Row],[Instant]],dataset_2!B135:H745,2,FALSE)</f>
        <v>0.21210000000000001</v>
      </c>
      <c r="R136">
        <f>dataset_17[[#This Row],[Temp]]-dataset_17[[#This Row],[Atemp]]</f>
        <v>-1.21E-2</v>
      </c>
      <c r="S136">
        <f>VLOOKUP(dataset_17[[#This Row],[Instant]],dataset_2!B135:H745,3,FALSE)</f>
        <v>0.51</v>
      </c>
      <c r="T136">
        <f>VLOOKUP(dataset_17[[#This Row],[Instant]],dataset_2!B135:H745,4,FALSE)</f>
        <v>0.16420000000000001</v>
      </c>
      <c r="U136">
        <f>VLOOKUP(dataset_17[[#This Row],[Instant]],dataset_2!B135:H745,5,FALSE)</f>
        <v>3</v>
      </c>
      <c r="V136">
        <f>VLOOKUP(dataset_17[[#This Row],[Instant]],dataset_2!B135:H745,6,FALSE)</f>
        <v>66</v>
      </c>
      <c r="W136">
        <f>VLOOKUP(dataset_17[[#This Row],[Instant]],dataset_2!B135:H745,7,FALSE)</f>
        <v>69</v>
      </c>
      <c r="X136">
        <f>IF(dataset_17[[#This Row],[cnt]]&gt;0,LN(dataset_17[[#This Row],[cnt]]),0)</f>
        <v>4.2341065045972597</v>
      </c>
    </row>
    <row r="137" spans="1:24" x14ac:dyDescent="0.3">
      <c r="A137">
        <v>136</v>
      </c>
      <c r="B137" s="1">
        <v>40549</v>
      </c>
      <c r="C137">
        <f>YEAR(dataset_17[[#This Row],[Date Day]])</f>
        <v>2011</v>
      </c>
      <c r="D137" s="1" t="str">
        <f>TEXT(dataset_17[[#This Row],[Date Day]],"MMM")</f>
        <v>Jan</v>
      </c>
      <c r="E137" t="str">
        <f t="shared" si="5"/>
        <v>Q1</v>
      </c>
      <c r="F137">
        <v>1</v>
      </c>
      <c r="G137" s="2">
        <v>0</v>
      </c>
      <c r="H137" s="2">
        <v>1</v>
      </c>
      <c r="I137">
        <v>21</v>
      </c>
      <c r="J137" t="b">
        <v>0</v>
      </c>
      <c r="K137">
        <v>4</v>
      </c>
      <c r="L137" t="str">
        <f t="shared" si="4"/>
        <v>Weekday</v>
      </c>
      <c r="M137" t="str" cm="1">
        <f t="array" ref="M137">_xlfn.IFS(I137&lt;6,"Night", I137&lt;12,"Morning", I137&lt;18,"Afternoon", TRUE,"Evening")</f>
        <v>Evening</v>
      </c>
      <c r="N137">
        <v>2</v>
      </c>
      <c r="O137" t="str">
        <f>IF(dataset_17[[#This Row],[Weathersit]]=1,"Clear",IF(dataset_17[[#This Row],[Weathersit]]=2,"Cloudy","Rainy"))</f>
        <v>Cloudy</v>
      </c>
      <c r="P137">
        <v>0.22</v>
      </c>
      <c r="Q137">
        <f>VLOOKUP(dataset_17[[#This Row],[Instant]],dataset_2!B136:H746,2,FALSE)</f>
        <v>0.21210000000000001</v>
      </c>
      <c r="R137">
        <f>dataset_17[[#This Row],[Temp]]-dataset_17[[#This Row],[Atemp]]</f>
        <v>7.8999999999999904E-3</v>
      </c>
      <c r="S137">
        <f>VLOOKUP(dataset_17[[#This Row],[Instant]],dataset_2!B136:H746,3,FALSE)</f>
        <v>0.55000000000000004</v>
      </c>
      <c r="T137">
        <f>VLOOKUP(dataset_17[[#This Row],[Instant]],dataset_2!B136:H746,4,FALSE)</f>
        <v>0.22389999999999999</v>
      </c>
      <c r="U137">
        <f>VLOOKUP(dataset_17[[#This Row],[Instant]],dataset_2!B136:H746,5,FALSE)</f>
        <v>0</v>
      </c>
      <c r="V137">
        <f>VLOOKUP(dataset_17[[#This Row],[Instant]],dataset_2!B136:H746,6,FALSE)</f>
        <v>48</v>
      </c>
      <c r="W137">
        <f>VLOOKUP(dataset_17[[#This Row],[Instant]],dataset_2!B136:H746,7,FALSE)</f>
        <v>48</v>
      </c>
      <c r="X137">
        <f>IF(dataset_17[[#This Row],[cnt]]&gt;0,LN(dataset_17[[#This Row],[cnt]]),0)</f>
        <v>3.8712010109078911</v>
      </c>
    </row>
    <row r="138" spans="1:24" x14ac:dyDescent="0.3">
      <c r="A138">
        <v>137</v>
      </c>
      <c r="B138" s="1">
        <v>40549</v>
      </c>
      <c r="C138">
        <f>YEAR(dataset_17[[#This Row],[Date Day]])</f>
        <v>2011</v>
      </c>
      <c r="D138" s="1" t="str">
        <f>TEXT(dataset_17[[#This Row],[Date Day]],"MMM")</f>
        <v>Jan</v>
      </c>
      <c r="E138" t="str">
        <f t="shared" si="5"/>
        <v>Q1</v>
      </c>
      <c r="F138">
        <v>1</v>
      </c>
      <c r="G138" s="2">
        <v>0</v>
      </c>
      <c r="H138" s="2">
        <v>1</v>
      </c>
      <c r="I138">
        <v>22</v>
      </c>
      <c r="J138" t="b">
        <v>0</v>
      </c>
      <c r="K138">
        <v>4</v>
      </c>
      <c r="L138" t="str">
        <f t="shared" si="4"/>
        <v>Weekday</v>
      </c>
      <c r="M138" t="str" cm="1">
        <f t="array" ref="M138">_xlfn.IFS(I138&lt;6,"Night", I138&lt;12,"Morning", I138&lt;18,"Afternoon", TRUE,"Evening")</f>
        <v>Evening</v>
      </c>
      <c r="N138">
        <v>2</v>
      </c>
      <c r="O138" t="str">
        <f>IF(dataset_17[[#This Row],[Weathersit]]=1,"Clear",IF(dataset_17[[#This Row],[Weathersit]]=2,"Cloudy","Rainy"))</f>
        <v>Cloudy</v>
      </c>
      <c r="P138">
        <v>0.22</v>
      </c>
      <c r="Q138">
        <f>VLOOKUP(dataset_17[[#This Row],[Instant]],dataset_2!B137:H747,2,FALSE)</f>
        <v>0.21210000000000001</v>
      </c>
      <c r="R138">
        <f>dataset_17[[#This Row],[Temp]]-dataset_17[[#This Row],[Atemp]]</f>
        <v>7.8999999999999904E-3</v>
      </c>
      <c r="S138">
        <f>VLOOKUP(dataset_17[[#This Row],[Instant]],dataset_2!B137:H747,3,FALSE)</f>
        <v>0.51</v>
      </c>
      <c r="T138">
        <f>VLOOKUP(dataset_17[[#This Row],[Instant]],dataset_2!B137:H747,4,FALSE)</f>
        <v>0.28360000000000002</v>
      </c>
      <c r="U138">
        <f>VLOOKUP(dataset_17[[#This Row],[Instant]],dataset_2!B137:H747,5,FALSE)</f>
        <v>1</v>
      </c>
      <c r="V138">
        <f>VLOOKUP(dataset_17[[#This Row],[Instant]],dataset_2!B137:H747,6,FALSE)</f>
        <v>51</v>
      </c>
      <c r="W138">
        <f>VLOOKUP(dataset_17[[#This Row],[Instant]],dataset_2!B137:H747,7,FALSE)</f>
        <v>52</v>
      </c>
      <c r="X138">
        <f>IF(dataset_17[[#This Row],[cnt]]&gt;0,LN(dataset_17[[#This Row],[cnt]]),0)</f>
        <v>3.9512437185814275</v>
      </c>
    </row>
    <row r="139" spans="1:24" x14ac:dyDescent="0.3">
      <c r="A139">
        <v>138</v>
      </c>
      <c r="B139" s="1">
        <v>40549</v>
      </c>
      <c r="C139">
        <f>YEAR(dataset_17[[#This Row],[Date Day]])</f>
        <v>2011</v>
      </c>
      <c r="D139" s="1" t="str">
        <f>TEXT(dataset_17[[#This Row],[Date Day]],"MMM")</f>
        <v>Jan</v>
      </c>
      <c r="E139" t="str">
        <f t="shared" si="5"/>
        <v>Q1</v>
      </c>
      <c r="F139">
        <v>1</v>
      </c>
      <c r="G139" s="2">
        <v>0</v>
      </c>
      <c r="H139" s="2">
        <v>1</v>
      </c>
      <c r="I139">
        <v>23</v>
      </c>
      <c r="J139" t="b">
        <v>0</v>
      </c>
      <c r="K139">
        <v>4</v>
      </c>
      <c r="L139" t="str">
        <f t="shared" si="4"/>
        <v>Weekday</v>
      </c>
      <c r="M139" t="str" cm="1">
        <f t="array" ref="M139">_xlfn.IFS(I139&lt;6,"Night", I139&lt;12,"Morning", I139&lt;18,"Afternoon", TRUE,"Evening")</f>
        <v>Evening</v>
      </c>
      <c r="N139">
        <v>2</v>
      </c>
      <c r="O139" t="str">
        <f>IF(dataset_17[[#This Row],[Weathersit]]=1,"Clear",IF(dataset_17[[#This Row],[Weathersit]]=2,"Cloudy","Rainy"))</f>
        <v>Cloudy</v>
      </c>
      <c r="P139">
        <v>0.2</v>
      </c>
      <c r="Q139">
        <f>VLOOKUP(dataset_17[[#This Row],[Instant]],dataset_2!B138:H748,2,FALSE)</f>
        <v>0.19700000000000001</v>
      </c>
      <c r="R139">
        <f>dataset_17[[#This Row],[Temp]]-dataset_17[[#This Row],[Atemp]]</f>
        <v>3.0000000000000027E-3</v>
      </c>
      <c r="S139">
        <f>VLOOKUP(dataset_17[[#This Row],[Instant]],dataset_2!B138:H748,3,FALSE)</f>
        <v>0.59</v>
      </c>
      <c r="T139">
        <f>VLOOKUP(dataset_17[[#This Row],[Instant]],dataset_2!B138:H748,4,FALSE)</f>
        <v>0.19400000000000001</v>
      </c>
      <c r="U139">
        <f>VLOOKUP(dataset_17[[#This Row],[Instant]],dataset_2!B138:H748,5,FALSE)</f>
        <v>4</v>
      </c>
      <c r="V139">
        <f>VLOOKUP(dataset_17[[#This Row],[Instant]],dataset_2!B138:H748,6,FALSE)</f>
        <v>19</v>
      </c>
      <c r="W139">
        <f>VLOOKUP(dataset_17[[#This Row],[Instant]],dataset_2!B138:H748,7,FALSE)</f>
        <v>23</v>
      </c>
      <c r="X139">
        <f>IF(dataset_17[[#This Row],[cnt]]&gt;0,LN(dataset_17[[#This Row],[cnt]]),0)</f>
        <v>3.1354942159291497</v>
      </c>
    </row>
    <row r="140" spans="1:24" x14ac:dyDescent="0.3">
      <c r="A140">
        <v>139</v>
      </c>
      <c r="B140" s="1">
        <v>40550</v>
      </c>
      <c r="C140">
        <f>YEAR(dataset_17[[#This Row],[Date Day]])</f>
        <v>2011</v>
      </c>
      <c r="D140" s="1" t="str">
        <f>TEXT(dataset_17[[#This Row],[Date Day]],"MMM")</f>
        <v>Jan</v>
      </c>
      <c r="E140" t="str">
        <f t="shared" si="5"/>
        <v>Q1</v>
      </c>
      <c r="F140">
        <v>1</v>
      </c>
      <c r="G140" s="2">
        <v>0</v>
      </c>
      <c r="H140" s="2">
        <v>1</v>
      </c>
      <c r="I140">
        <v>0</v>
      </c>
      <c r="J140" t="b">
        <v>0</v>
      </c>
      <c r="K140">
        <v>5</v>
      </c>
      <c r="L140" t="str">
        <f t="shared" si="4"/>
        <v>Weekday</v>
      </c>
      <c r="M140" t="str" cm="1">
        <f t="array" ref="M140">_xlfn.IFS(I140&lt;6,"Night", I140&lt;12,"Morning", I140&lt;18,"Afternoon", TRUE,"Evening")</f>
        <v>Night</v>
      </c>
      <c r="N140">
        <v>2</v>
      </c>
      <c r="O140" t="str">
        <f>IF(dataset_17[[#This Row],[Weathersit]]=1,"Clear",IF(dataset_17[[#This Row],[Weathersit]]=2,"Cloudy","Rainy"))</f>
        <v>Cloudy</v>
      </c>
      <c r="P140">
        <v>0.2</v>
      </c>
      <c r="Q140">
        <f>VLOOKUP(dataset_17[[#This Row],[Instant]],dataset_2!B139:H749,2,FALSE)</f>
        <v>0.19700000000000001</v>
      </c>
      <c r="R140">
        <f>dataset_17[[#This Row],[Temp]]-dataset_17[[#This Row],[Atemp]]</f>
        <v>3.0000000000000027E-3</v>
      </c>
      <c r="S140">
        <f>VLOOKUP(dataset_17[[#This Row],[Instant]],dataset_2!B139:H749,3,FALSE)</f>
        <v>0.64</v>
      </c>
      <c r="T140">
        <f>VLOOKUP(dataset_17[[#This Row],[Instant]],dataset_2!B139:H749,4,FALSE)</f>
        <v>0.19400000000000001</v>
      </c>
      <c r="U140">
        <f>VLOOKUP(dataset_17[[#This Row],[Instant]],dataset_2!B139:H749,5,FALSE)</f>
        <v>4</v>
      </c>
      <c r="V140">
        <f>VLOOKUP(dataset_17[[#This Row],[Instant]],dataset_2!B139:H749,6,FALSE)</f>
        <v>13</v>
      </c>
      <c r="W140">
        <f>VLOOKUP(dataset_17[[#This Row],[Instant]],dataset_2!B139:H749,7,FALSE)</f>
        <v>17</v>
      </c>
      <c r="X140">
        <f>IF(dataset_17[[#This Row],[cnt]]&gt;0,LN(dataset_17[[#This Row],[cnt]]),0)</f>
        <v>2.8332133440562162</v>
      </c>
    </row>
    <row r="141" spans="1:24" x14ac:dyDescent="0.3">
      <c r="A141">
        <v>140</v>
      </c>
      <c r="B141" s="1">
        <v>40550</v>
      </c>
      <c r="C141">
        <f>YEAR(dataset_17[[#This Row],[Date Day]])</f>
        <v>2011</v>
      </c>
      <c r="D141" s="1" t="str">
        <f>TEXT(dataset_17[[#This Row],[Date Day]],"MMM")</f>
        <v>Jan</v>
      </c>
      <c r="E141" t="str">
        <f t="shared" si="5"/>
        <v>Q1</v>
      </c>
      <c r="F141">
        <v>1</v>
      </c>
      <c r="G141" s="2">
        <v>0</v>
      </c>
      <c r="H141" s="2">
        <v>1</v>
      </c>
      <c r="I141">
        <v>1</v>
      </c>
      <c r="J141" t="b">
        <v>0</v>
      </c>
      <c r="K141">
        <v>5</v>
      </c>
      <c r="L141" t="str">
        <f t="shared" si="4"/>
        <v>Weekday</v>
      </c>
      <c r="M141" t="str" cm="1">
        <f t="array" ref="M141">_xlfn.IFS(I141&lt;6,"Night", I141&lt;12,"Morning", I141&lt;18,"Afternoon", TRUE,"Evening")</f>
        <v>Night</v>
      </c>
      <c r="N141">
        <v>2</v>
      </c>
      <c r="O141" t="str">
        <f>IF(dataset_17[[#This Row],[Weathersit]]=1,"Clear",IF(dataset_17[[#This Row],[Weathersit]]=2,"Cloudy","Rainy"))</f>
        <v>Cloudy</v>
      </c>
      <c r="P141">
        <v>0.2</v>
      </c>
      <c r="Q141">
        <f>VLOOKUP(dataset_17[[#This Row],[Instant]],dataset_2!B140:H750,2,FALSE)</f>
        <v>0.19700000000000001</v>
      </c>
      <c r="R141">
        <f>dataset_17[[#This Row],[Temp]]-dataset_17[[#This Row],[Atemp]]</f>
        <v>3.0000000000000027E-3</v>
      </c>
      <c r="S141">
        <f>VLOOKUP(dataset_17[[#This Row],[Instant]],dataset_2!B140:H750,3,FALSE)</f>
        <v>0.69</v>
      </c>
      <c r="T141">
        <f>VLOOKUP(dataset_17[[#This Row],[Instant]],dataset_2!B140:H750,4,FALSE)</f>
        <v>0.22389999999999999</v>
      </c>
      <c r="U141">
        <f>VLOOKUP(dataset_17[[#This Row],[Instant]],dataset_2!B140:H750,5,FALSE)</f>
        <v>2</v>
      </c>
      <c r="V141">
        <f>VLOOKUP(dataset_17[[#This Row],[Instant]],dataset_2!B140:H750,6,FALSE)</f>
        <v>5</v>
      </c>
      <c r="W141">
        <f>VLOOKUP(dataset_17[[#This Row],[Instant]],dataset_2!B140:H750,7,FALSE)</f>
        <v>7</v>
      </c>
      <c r="X141">
        <f>IF(dataset_17[[#This Row],[cnt]]&gt;0,LN(dataset_17[[#This Row],[cnt]]),0)</f>
        <v>1.9459101490553132</v>
      </c>
    </row>
    <row r="142" spans="1:24" x14ac:dyDescent="0.3">
      <c r="A142">
        <v>141</v>
      </c>
      <c r="B142" s="1">
        <v>40550</v>
      </c>
      <c r="C142">
        <f>YEAR(dataset_17[[#This Row],[Date Day]])</f>
        <v>2011</v>
      </c>
      <c r="D142" s="1" t="str">
        <f>TEXT(dataset_17[[#This Row],[Date Day]],"MMM")</f>
        <v>Jan</v>
      </c>
      <c r="E142" t="str">
        <f t="shared" si="5"/>
        <v>Q1</v>
      </c>
      <c r="F142">
        <v>1</v>
      </c>
      <c r="G142" s="2">
        <v>0</v>
      </c>
      <c r="H142" s="2">
        <v>1</v>
      </c>
      <c r="I142">
        <v>2</v>
      </c>
      <c r="J142" t="b">
        <v>0</v>
      </c>
      <c r="K142">
        <v>5</v>
      </c>
      <c r="L142" t="str">
        <f t="shared" si="4"/>
        <v>Weekday</v>
      </c>
      <c r="M142" t="str" cm="1">
        <f t="array" ref="M142">_xlfn.IFS(I142&lt;6,"Night", I142&lt;12,"Morning", I142&lt;18,"Afternoon", TRUE,"Evening")</f>
        <v>Night</v>
      </c>
      <c r="N142">
        <v>2</v>
      </c>
      <c r="O142" t="str">
        <f>IF(dataset_17[[#This Row],[Weathersit]]=1,"Clear",IF(dataset_17[[#This Row],[Weathersit]]=2,"Cloudy","Rainy"))</f>
        <v>Cloudy</v>
      </c>
      <c r="P142">
        <v>0.2</v>
      </c>
      <c r="Q142">
        <f>VLOOKUP(dataset_17[[#This Row],[Instant]],dataset_2!B141:H751,2,FALSE)</f>
        <v>0.19700000000000001</v>
      </c>
      <c r="R142">
        <f>dataset_17[[#This Row],[Temp]]-dataset_17[[#This Row],[Atemp]]</f>
        <v>3.0000000000000027E-3</v>
      </c>
      <c r="S142">
        <f>VLOOKUP(dataset_17[[#This Row],[Instant]],dataset_2!B141:H751,3,FALSE)</f>
        <v>0.69</v>
      </c>
      <c r="T142">
        <f>VLOOKUP(dataset_17[[#This Row],[Instant]],dataset_2!B141:H751,4,FALSE)</f>
        <v>0.22389999999999999</v>
      </c>
      <c r="U142">
        <f>VLOOKUP(dataset_17[[#This Row],[Instant]],dataset_2!B141:H751,5,FALSE)</f>
        <v>0</v>
      </c>
      <c r="V142">
        <f>VLOOKUP(dataset_17[[#This Row],[Instant]],dataset_2!B141:H751,6,FALSE)</f>
        <v>1</v>
      </c>
      <c r="W142">
        <f>VLOOKUP(dataset_17[[#This Row],[Instant]],dataset_2!B141:H751,7,FALSE)</f>
        <v>1</v>
      </c>
      <c r="X142">
        <f>IF(dataset_17[[#This Row],[cnt]]&gt;0,LN(dataset_17[[#This Row],[cnt]]),0)</f>
        <v>0</v>
      </c>
    </row>
    <row r="143" spans="1:24" x14ac:dyDescent="0.3">
      <c r="A143">
        <v>142</v>
      </c>
      <c r="B143" s="1">
        <v>40550</v>
      </c>
      <c r="C143">
        <f>YEAR(dataset_17[[#This Row],[Date Day]])</f>
        <v>2011</v>
      </c>
      <c r="D143" s="1" t="str">
        <f>TEXT(dataset_17[[#This Row],[Date Day]],"MMM")</f>
        <v>Jan</v>
      </c>
      <c r="E143" t="str">
        <f t="shared" si="5"/>
        <v>Q1</v>
      </c>
      <c r="F143">
        <v>1</v>
      </c>
      <c r="G143" s="2">
        <v>0</v>
      </c>
      <c r="H143" s="2">
        <v>1</v>
      </c>
      <c r="I143">
        <v>4</v>
      </c>
      <c r="J143" t="b">
        <v>0</v>
      </c>
      <c r="K143">
        <v>5</v>
      </c>
      <c r="L143" t="str">
        <f t="shared" si="4"/>
        <v>Weekday</v>
      </c>
      <c r="M143" t="str" cm="1">
        <f t="array" ref="M143">_xlfn.IFS(I143&lt;6,"Night", I143&lt;12,"Morning", I143&lt;18,"Afternoon", TRUE,"Evening")</f>
        <v>Night</v>
      </c>
      <c r="N143">
        <v>2</v>
      </c>
      <c r="O143" t="str">
        <f>IF(dataset_17[[#This Row],[Weathersit]]=1,"Clear",IF(dataset_17[[#This Row],[Weathersit]]=2,"Cloudy","Rainy"))</f>
        <v>Cloudy</v>
      </c>
      <c r="P143">
        <v>0.2</v>
      </c>
      <c r="Q143">
        <f>VLOOKUP(dataset_17[[#This Row],[Instant]],dataset_2!B142:H752,2,FALSE)</f>
        <v>0.21210000000000001</v>
      </c>
      <c r="R143">
        <f>dataset_17[[#This Row],[Temp]]-dataset_17[[#This Row],[Atemp]]</f>
        <v>-1.21E-2</v>
      </c>
      <c r="S143">
        <f>VLOOKUP(dataset_17[[#This Row],[Instant]],dataset_2!B142:H752,3,FALSE)</f>
        <v>0.69</v>
      </c>
      <c r="T143">
        <f>VLOOKUP(dataset_17[[#This Row],[Instant]],dataset_2!B142:H752,4,FALSE)</f>
        <v>0.1343</v>
      </c>
      <c r="U143">
        <f>VLOOKUP(dataset_17[[#This Row],[Instant]],dataset_2!B142:H752,5,FALSE)</f>
        <v>0</v>
      </c>
      <c r="V143">
        <f>VLOOKUP(dataset_17[[#This Row],[Instant]],dataset_2!B142:H752,6,FALSE)</f>
        <v>1</v>
      </c>
      <c r="W143">
        <f>VLOOKUP(dataset_17[[#This Row],[Instant]],dataset_2!B142:H752,7,FALSE)</f>
        <v>1</v>
      </c>
      <c r="X143">
        <f>IF(dataset_17[[#This Row],[cnt]]&gt;0,LN(dataset_17[[#This Row],[cnt]]),0)</f>
        <v>0</v>
      </c>
    </row>
    <row r="144" spans="1:24" x14ac:dyDescent="0.3">
      <c r="A144">
        <v>143</v>
      </c>
      <c r="B144" s="1">
        <v>40550</v>
      </c>
      <c r="C144">
        <f>YEAR(dataset_17[[#This Row],[Date Day]])</f>
        <v>2011</v>
      </c>
      <c r="D144" s="1" t="str">
        <f>TEXT(dataset_17[[#This Row],[Date Day]],"MMM")</f>
        <v>Jan</v>
      </c>
      <c r="E144" t="str">
        <f t="shared" si="5"/>
        <v>Q1</v>
      </c>
      <c r="F144">
        <v>1</v>
      </c>
      <c r="G144" s="2">
        <v>0</v>
      </c>
      <c r="H144" s="2">
        <v>1</v>
      </c>
      <c r="I144">
        <v>5</v>
      </c>
      <c r="J144" t="b">
        <v>0</v>
      </c>
      <c r="K144">
        <v>5</v>
      </c>
      <c r="L144" t="str">
        <f t="shared" si="4"/>
        <v>Weekday</v>
      </c>
      <c r="M144" t="str" cm="1">
        <f t="array" ref="M144">_xlfn.IFS(I144&lt;6,"Night", I144&lt;12,"Morning", I144&lt;18,"Afternoon", TRUE,"Evening")</f>
        <v>Night</v>
      </c>
      <c r="N144">
        <v>3</v>
      </c>
      <c r="O144" t="str">
        <f>IF(dataset_17[[#This Row],[Weathersit]]=1,"Clear",IF(dataset_17[[#This Row],[Weathersit]]=2,"Cloudy","Rainy"))</f>
        <v>Rainy</v>
      </c>
      <c r="P144">
        <v>0.22</v>
      </c>
      <c r="Q144">
        <f>VLOOKUP(dataset_17[[#This Row],[Instant]],dataset_2!B143:H753,2,FALSE)</f>
        <v>0.2727</v>
      </c>
      <c r="R144">
        <f>dataset_17[[#This Row],[Temp]]-dataset_17[[#This Row],[Atemp]]</f>
        <v>-5.2699999999999997E-2</v>
      </c>
      <c r="S144">
        <f>VLOOKUP(dataset_17[[#This Row],[Instant]],dataset_2!B143:H753,3,FALSE)</f>
        <v>0.55000000000000004</v>
      </c>
      <c r="T144">
        <f>VLOOKUP(dataset_17[[#This Row],[Instant]],dataset_2!B143:H753,4,FALSE)</f>
        <v>0</v>
      </c>
      <c r="U144">
        <f>VLOOKUP(dataset_17[[#This Row],[Instant]],dataset_2!B143:H753,5,FALSE)</f>
        <v>0</v>
      </c>
      <c r="V144">
        <f>VLOOKUP(dataset_17[[#This Row],[Instant]],dataset_2!B143:H753,6,FALSE)</f>
        <v>5</v>
      </c>
      <c r="W144">
        <f>VLOOKUP(dataset_17[[#This Row],[Instant]],dataset_2!B143:H753,7,FALSE)</f>
        <v>5</v>
      </c>
      <c r="X144">
        <f>IF(dataset_17[[#This Row],[cnt]]&gt;0,LN(dataset_17[[#This Row],[cnt]]),0)</f>
        <v>1.6094379124341003</v>
      </c>
    </row>
    <row r="145" spans="1:24" x14ac:dyDescent="0.3">
      <c r="A145">
        <v>144</v>
      </c>
      <c r="B145" s="1">
        <v>40550</v>
      </c>
      <c r="C145">
        <f>YEAR(dataset_17[[#This Row],[Date Day]])</f>
        <v>2011</v>
      </c>
      <c r="D145" s="1" t="str">
        <f>TEXT(dataset_17[[#This Row],[Date Day]],"MMM")</f>
        <v>Jan</v>
      </c>
      <c r="E145" t="str">
        <f t="shared" si="5"/>
        <v>Q1</v>
      </c>
      <c r="F145">
        <v>1</v>
      </c>
      <c r="G145" s="2">
        <v>0</v>
      </c>
      <c r="H145" s="2">
        <v>1</v>
      </c>
      <c r="I145">
        <v>6</v>
      </c>
      <c r="J145" t="b">
        <v>0</v>
      </c>
      <c r="K145">
        <v>5</v>
      </c>
      <c r="L145" t="str">
        <f t="shared" si="4"/>
        <v>Weekday</v>
      </c>
      <c r="M145" t="str" cm="1">
        <f t="array" ref="M145">_xlfn.IFS(I145&lt;6,"Night", I145&lt;12,"Morning", I145&lt;18,"Afternoon", TRUE,"Evening")</f>
        <v>Morning</v>
      </c>
      <c r="N145">
        <v>2</v>
      </c>
      <c r="O145" t="str">
        <f>IF(dataset_17[[#This Row],[Weathersit]]=1,"Clear",IF(dataset_17[[#This Row],[Weathersit]]=2,"Cloudy","Rainy"))</f>
        <v>Cloudy</v>
      </c>
      <c r="P145">
        <v>0.2</v>
      </c>
      <c r="Q145">
        <f>VLOOKUP(dataset_17[[#This Row],[Instant]],dataset_2!B144:H754,2,FALSE)</f>
        <v>0.2576</v>
      </c>
      <c r="R145">
        <f>dataset_17[[#This Row],[Temp]]-dataset_17[[#This Row],[Atemp]]</f>
        <v>-5.7599999999999985E-2</v>
      </c>
      <c r="S145">
        <f>VLOOKUP(dataset_17[[#This Row],[Instant]],dataset_2!B144:H754,3,FALSE)</f>
        <v>0.69</v>
      </c>
      <c r="T145">
        <f>VLOOKUP(dataset_17[[#This Row],[Instant]],dataset_2!B144:H754,4,FALSE)</f>
        <v>0</v>
      </c>
      <c r="U145">
        <f>VLOOKUP(dataset_17[[#This Row],[Instant]],dataset_2!B144:H754,5,FALSE)</f>
        <v>8</v>
      </c>
      <c r="V145">
        <f>VLOOKUP(dataset_17[[#This Row],[Instant]],dataset_2!B144:H754,6,FALSE)</f>
        <v>26</v>
      </c>
      <c r="W145">
        <f>VLOOKUP(dataset_17[[#This Row],[Instant]],dataset_2!B144:H754,7,FALSE)</f>
        <v>34</v>
      </c>
      <c r="X145">
        <f>IF(dataset_17[[#This Row],[cnt]]&gt;0,LN(dataset_17[[#This Row],[cnt]]),0)</f>
        <v>3.5263605246161616</v>
      </c>
    </row>
    <row r="146" spans="1:24" x14ac:dyDescent="0.3">
      <c r="A146">
        <v>145</v>
      </c>
      <c r="B146" s="1">
        <v>40550</v>
      </c>
      <c r="C146">
        <f>YEAR(dataset_17[[#This Row],[Date Day]])</f>
        <v>2011</v>
      </c>
      <c r="D146" s="1" t="str">
        <f>TEXT(dataset_17[[#This Row],[Date Day]],"MMM")</f>
        <v>Jan</v>
      </c>
      <c r="E146" t="str">
        <f t="shared" si="5"/>
        <v>Q1</v>
      </c>
      <c r="F146">
        <v>1</v>
      </c>
      <c r="G146" s="2">
        <v>0</v>
      </c>
      <c r="H146" s="2">
        <v>1</v>
      </c>
      <c r="I146">
        <v>7</v>
      </c>
      <c r="J146" t="b">
        <v>0</v>
      </c>
      <c r="K146">
        <v>5</v>
      </c>
      <c r="L146" t="str">
        <f t="shared" si="4"/>
        <v>Weekday</v>
      </c>
      <c r="M146" t="str" cm="1">
        <f t="array" ref="M146">_xlfn.IFS(I146&lt;6,"Night", I146&lt;12,"Morning", I146&lt;18,"Afternoon", TRUE,"Evening")</f>
        <v>Morning</v>
      </c>
      <c r="N146">
        <v>1</v>
      </c>
      <c r="O146" t="str">
        <f>IF(dataset_17[[#This Row],[Weathersit]]=1,"Clear",IF(dataset_17[[#This Row],[Weathersit]]=2,"Cloudy","Rainy"))</f>
        <v>Clear</v>
      </c>
      <c r="P146">
        <v>0.2</v>
      </c>
      <c r="Q146">
        <f>VLOOKUP(dataset_17[[#This Row],[Instant]],dataset_2!B145:H755,2,FALSE)</f>
        <v>0.21210000000000001</v>
      </c>
      <c r="R146">
        <f>dataset_17[[#This Row],[Temp]]-dataset_17[[#This Row],[Atemp]]</f>
        <v>-1.21E-2</v>
      </c>
      <c r="S146">
        <f>VLOOKUP(dataset_17[[#This Row],[Instant]],dataset_2!B145:H755,3,FALSE)</f>
        <v>0.69</v>
      </c>
      <c r="T146">
        <f>VLOOKUP(dataset_17[[#This Row],[Instant]],dataset_2!B145:H755,4,FALSE)</f>
        <v>0.1343</v>
      </c>
      <c r="U146">
        <f>VLOOKUP(dataset_17[[#This Row],[Instant]],dataset_2!B145:H755,5,FALSE)</f>
        <v>8</v>
      </c>
      <c r="V146">
        <f>VLOOKUP(dataset_17[[#This Row],[Instant]],dataset_2!B145:H755,6,FALSE)</f>
        <v>76</v>
      </c>
      <c r="W146">
        <f>VLOOKUP(dataset_17[[#This Row],[Instant]],dataset_2!B145:H755,7,FALSE)</f>
        <v>84</v>
      </c>
      <c r="X146">
        <f>IF(dataset_17[[#This Row],[cnt]]&gt;0,LN(dataset_17[[#This Row],[cnt]]),0)</f>
        <v>4.4308167988433134</v>
      </c>
    </row>
    <row r="147" spans="1:24" x14ac:dyDescent="0.3">
      <c r="A147">
        <v>146</v>
      </c>
      <c r="B147" s="1">
        <v>40550</v>
      </c>
      <c r="C147">
        <f>YEAR(dataset_17[[#This Row],[Date Day]])</f>
        <v>2011</v>
      </c>
      <c r="D147" s="1" t="str">
        <f>TEXT(dataset_17[[#This Row],[Date Day]],"MMM")</f>
        <v>Jan</v>
      </c>
      <c r="E147" t="str">
        <f t="shared" si="5"/>
        <v>Q1</v>
      </c>
      <c r="F147">
        <v>1</v>
      </c>
      <c r="G147" s="2">
        <v>0</v>
      </c>
      <c r="H147" s="2">
        <v>1</v>
      </c>
      <c r="I147">
        <v>8</v>
      </c>
      <c r="J147" t="b">
        <v>0</v>
      </c>
      <c r="K147">
        <v>5</v>
      </c>
      <c r="L147" t="str">
        <f t="shared" si="4"/>
        <v>Weekday</v>
      </c>
      <c r="M147" t="str" cm="1">
        <f t="array" ref="M147">_xlfn.IFS(I147&lt;6,"Night", I147&lt;12,"Morning", I147&lt;18,"Afternoon", TRUE,"Evening")</f>
        <v>Morning</v>
      </c>
      <c r="N147">
        <v>1</v>
      </c>
      <c r="O147" t="str">
        <f>IF(dataset_17[[#This Row],[Weathersit]]=1,"Clear",IF(dataset_17[[#This Row],[Weathersit]]=2,"Cloudy","Rainy"))</f>
        <v>Clear</v>
      </c>
      <c r="P147">
        <v>0.2</v>
      </c>
      <c r="Q147">
        <f>VLOOKUP(dataset_17[[#This Row],[Instant]],dataset_2!B146:H756,2,FALSE)</f>
        <v>0.19700000000000001</v>
      </c>
      <c r="R147">
        <f>dataset_17[[#This Row],[Temp]]-dataset_17[[#This Row],[Atemp]]</f>
        <v>3.0000000000000027E-3</v>
      </c>
      <c r="S147">
        <f>VLOOKUP(dataset_17[[#This Row],[Instant]],dataset_2!B146:H756,3,FALSE)</f>
        <v>0.51</v>
      </c>
      <c r="T147">
        <f>VLOOKUP(dataset_17[[#This Row],[Instant]],dataset_2!B146:H756,4,FALSE)</f>
        <v>0.25369999999999998</v>
      </c>
      <c r="U147">
        <f>VLOOKUP(dataset_17[[#This Row],[Instant]],dataset_2!B146:H756,5,FALSE)</f>
        <v>20</v>
      </c>
      <c r="V147">
        <f>VLOOKUP(dataset_17[[#This Row],[Instant]],dataset_2!B146:H756,6,FALSE)</f>
        <v>190</v>
      </c>
      <c r="W147">
        <f>VLOOKUP(dataset_17[[#This Row],[Instant]],dataset_2!B146:H756,7,FALSE)</f>
        <v>210</v>
      </c>
      <c r="X147">
        <f>IF(dataset_17[[#This Row],[cnt]]&gt;0,LN(dataset_17[[#This Row],[cnt]]),0)</f>
        <v>5.3471075307174685</v>
      </c>
    </row>
    <row r="148" spans="1:24" x14ac:dyDescent="0.3">
      <c r="A148">
        <v>147</v>
      </c>
      <c r="B148" s="1">
        <v>40550</v>
      </c>
      <c r="C148">
        <f>YEAR(dataset_17[[#This Row],[Date Day]])</f>
        <v>2011</v>
      </c>
      <c r="D148" s="1" t="str">
        <f>TEXT(dataset_17[[#This Row],[Date Day]],"MMM")</f>
        <v>Jan</v>
      </c>
      <c r="E148" t="str">
        <f t="shared" si="5"/>
        <v>Q1</v>
      </c>
      <c r="F148">
        <v>1</v>
      </c>
      <c r="G148" s="2">
        <v>0</v>
      </c>
      <c r="H148" s="2">
        <v>1</v>
      </c>
      <c r="I148">
        <v>9</v>
      </c>
      <c r="J148" t="b">
        <v>0</v>
      </c>
      <c r="K148">
        <v>5</v>
      </c>
      <c r="L148" t="str">
        <f t="shared" si="4"/>
        <v>Weekday</v>
      </c>
      <c r="M148" t="str" cm="1">
        <f t="array" ref="M148">_xlfn.IFS(I148&lt;6,"Night", I148&lt;12,"Morning", I148&lt;18,"Afternoon", TRUE,"Evening")</f>
        <v>Morning</v>
      </c>
      <c r="N148">
        <v>1</v>
      </c>
      <c r="O148" t="str">
        <f>IF(dataset_17[[#This Row],[Weathersit]]=1,"Clear",IF(dataset_17[[#This Row],[Weathersit]]=2,"Cloudy","Rainy"))</f>
        <v>Clear</v>
      </c>
      <c r="P148">
        <v>0.2</v>
      </c>
      <c r="Q148">
        <f>VLOOKUP(dataset_17[[#This Row],[Instant]],dataset_2!B147:H757,2,FALSE)</f>
        <v>0.18179999999999999</v>
      </c>
      <c r="R148">
        <f>dataset_17[[#This Row],[Temp]]-dataset_17[[#This Row],[Atemp]]</f>
        <v>1.8200000000000022E-2</v>
      </c>
      <c r="S148">
        <f>VLOOKUP(dataset_17[[#This Row],[Instant]],dataset_2!B147:H757,3,FALSE)</f>
        <v>0.47</v>
      </c>
      <c r="T148">
        <f>VLOOKUP(dataset_17[[#This Row],[Instant]],dataset_2!B147:H757,4,FALSE)</f>
        <v>0.29849999999999999</v>
      </c>
      <c r="U148">
        <f>VLOOKUP(dataset_17[[#This Row],[Instant]],dataset_2!B147:H757,5,FALSE)</f>
        <v>9</v>
      </c>
      <c r="V148">
        <f>VLOOKUP(dataset_17[[#This Row],[Instant]],dataset_2!B147:H757,6,FALSE)</f>
        <v>125</v>
      </c>
      <c r="W148">
        <f>VLOOKUP(dataset_17[[#This Row],[Instant]],dataset_2!B147:H757,7,FALSE)</f>
        <v>134</v>
      </c>
      <c r="X148">
        <f>IF(dataset_17[[#This Row],[cnt]]&gt;0,LN(dataset_17[[#This Row],[cnt]]),0)</f>
        <v>4.8978397999509111</v>
      </c>
    </row>
    <row r="149" spans="1:24" x14ac:dyDescent="0.3">
      <c r="A149">
        <v>148</v>
      </c>
      <c r="B149" s="1">
        <v>40550</v>
      </c>
      <c r="C149">
        <f>YEAR(dataset_17[[#This Row],[Date Day]])</f>
        <v>2011</v>
      </c>
      <c r="D149" s="1" t="str">
        <f>TEXT(dataset_17[[#This Row],[Date Day]],"MMM")</f>
        <v>Jan</v>
      </c>
      <c r="E149" t="str">
        <f t="shared" si="5"/>
        <v>Q1</v>
      </c>
      <c r="F149">
        <v>1</v>
      </c>
      <c r="G149" s="2">
        <v>0</v>
      </c>
      <c r="H149" s="2">
        <v>1</v>
      </c>
      <c r="I149">
        <v>10</v>
      </c>
      <c r="J149" t="b">
        <v>0</v>
      </c>
      <c r="K149">
        <v>5</v>
      </c>
      <c r="L149" t="str">
        <f t="shared" si="4"/>
        <v>Weekday</v>
      </c>
      <c r="M149" t="str" cm="1">
        <f t="array" ref="M149">_xlfn.IFS(I149&lt;6,"Night", I149&lt;12,"Morning", I149&lt;18,"Afternoon", TRUE,"Evening")</f>
        <v>Morning</v>
      </c>
      <c r="N149">
        <v>1</v>
      </c>
      <c r="O149" t="str">
        <f>IF(dataset_17[[#This Row],[Weathersit]]=1,"Clear",IF(dataset_17[[#This Row],[Weathersit]]=2,"Cloudy","Rainy"))</f>
        <v>Clear</v>
      </c>
      <c r="P149">
        <v>0.22</v>
      </c>
      <c r="Q149">
        <f>VLOOKUP(dataset_17[[#This Row],[Instant]],dataset_2!B148:H758,2,FALSE)</f>
        <v>0.19700000000000001</v>
      </c>
      <c r="R149">
        <f>dataset_17[[#This Row],[Temp]]-dataset_17[[#This Row],[Atemp]]</f>
        <v>2.2999999999999993E-2</v>
      </c>
      <c r="S149">
        <f>VLOOKUP(dataset_17[[#This Row],[Instant]],dataset_2!B148:H758,3,FALSE)</f>
        <v>0.37</v>
      </c>
      <c r="T149">
        <f>VLOOKUP(dataset_17[[#This Row],[Instant]],dataset_2!B148:H758,4,FALSE)</f>
        <v>0.32840000000000003</v>
      </c>
      <c r="U149">
        <f>VLOOKUP(dataset_17[[#This Row],[Instant]],dataset_2!B148:H758,5,FALSE)</f>
        <v>16</v>
      </c>
      <c r="V149">
        <f>VLOOKUP(dataset_17[[#This Row],[Instant]],dataset_2!B148:H758,6,FALSE)</f>
        <v>47</v>
      </c>
      <c r="W149">
        <f>VLOOKUP(dataset_17[[#This Row],[Instant]],dataset_2!B148:H758,7,FALSE)</f>
        <v>63</v>
      </c>
      <c r="X149">
        <f>IF(dataset_17[[#This Row],[cnt]]&gt;0,LN(dataset_17[[#This Row],[cnt]]),0)</f>
        <v>4.1431347263915326</v>
      </c>
    </row>
    <row r="150" spans="1:24" x14ac:dyDescent="0.3">
      <c r="A150">
        <v>149</v>
      </c>
      <c r="B150" s="1">
        <v>40550</v>
      </c>
      <c r="C150">
        <f>YEAR(dataset_17[[#This Row],[Date Day]])</f>
        <v>2011</v>
      </c>
      <c r="D150" s="1" t="str">
        <f>TEXT(dataset_17[[#This Row],[Date Day]],"MMM")</f>
        <v>Jan</v>
      </c>
      <c r="E150" t="str">
        <f t="shared" si="5"/>
        <v>Q1</v>
      </c>
      <c r="F150">
        <v>1</v>
      </c>
      <c r="G150" s="2">
        <v>0</v>
      </c>
      <c r="H150" s="2">
        <v>1</v>
      </c>
      <c r="I150">
        <v>11</v>
      </c>
      <c r="J150" t="b">
        <v>0</v>
      </c>
      <c r="K150">
        <v>5</v>
      </c>
      <c r="L150" t="str">
        <f t="shared" si="4"/>
        <v>Weekday</v>
      </c>
      <c r="M150" t="str" cm="1">
        <f t="array" ref="M150">_xlfn.IFS(I150&lt;6,"Night", I150&lt;12,"Morning", I150&lt;18,"Afternoon", TRUE,"Evening")</f>
        <v>Morning</v>
      </c>
      <c r="N150">
        <v>2</v>
      </c>
      <c r="O150" t="str">
        <f>IF(dataset_17[[#This Row],[Weathersit]]=1,"Clear",IF(dataset_17[[#This Row],[Weathersit]]=2,"Cloudy","Rainy"))</f>
        <v>Cloudy</v>
      </c>
      <c r="P150">
        <v>0.2</v>
      </c>
      <c r="Q150">
        <f>VLOOKUP(dataset_17[[#This Row],[Instant]],dataset_2!B149:H759,2,FALSE)</f>
        <v>0.19700000000000001</v>
      </c>
      <c r="R150">
        <f>dataset_17[[#This Row],[Temp]]-dataset_17[[#This Row],[Atemp]]</f>
        <v>3.0000000000000027E-3</v>
      </c>
      <c r="S150">
        <f>VLOOKUP(dataset_17[[#This Row],[Instant]],dataset_2!B149:H759,3,FALSE)</f>
        <v>0.4</v>
      </c>
      <c r="T150">
        <f>VLOOKUP(dataset_17[[#This Row],[Instant]],dataset_2!B149:H759,4,FALSE)</f>
        <v>0.22389999999999999</v>
      </c>
      <c r="U150">
        <f>VLOOKUP(dataset_17[[#This Row],[Instant]],dataset_2!B149:H759,5,FALSE)</f>
        <v>19</v>
      </c>
      <c r="V150">
        <f>VLOOKUP(dataset_17[[#This Row],[Instant]],dataset_2!B149:H759,6,FALSE)</f>
        <v>48</v>
      </c>
      <c r="W150">
        <f>VLOOKUP(dataset_17[[#This Row],[Instant]],dataset_2!B149:H759,7,FALSE)</f>
        <v>67</v>
      </c>
      <c r="X150">
        <f>IF(dataset_17[[#This Row],[cnt]]&gt;0,LN(dataset_17[[#This Row],[cnt]]),0)</f>
        <v>4.2046926193909657</v>
      </c>
    </row>
    <row r="151" spans="1:24" x14ac:dyDescent="0.3">
      <c r="A151">
        <v>150</v>
      </c>
      <c r="B151" s="1">
        <v>40550</v>
      </c>
      <c r="C151">
        <f>YEAR(dataset_17[[#This Row],[Date Day]])</f>
        <v>2011</v>
      </c>
      <c r="D151" s="1" t="str">
        <f>TEXT(dataset_17[[#This Row],[Date Day]],"MMM")</f>
        <v>Jan</v>
      </c>
      <c r="E151" t="str">
        <f t="shared" si="5"/>
        <v>Q1</v>
      </c>
      <c r="F151">
        <v>1</v>
      </c>
      <c r="G151" s="2">
        <v>0</v>
      </c>
      <c r="H151" s="2">
        <v>1</v>
      </c>
      <c r="I151">
        <v>12</v>
      </c>
      <c r="J151" t="b">
        <v>0</v>
      </c>
      <c r="K151">
        <v>5</v>
      </c>
      <c r="L151" t="str">
        <f t="shared" si="4"/>
        <v>Weekday</v>
      </c>
      <c r="M151" t="str" cm="1">
        <f t="array" ref="M151">_xlfn.IFS(I151&lt;6,"Night", I151&lt;12,"Morning", I151&lt;18,"Afternoon", TRUE,"Evening")</f>
        <v>Afternoon</v>
      </c>
      <c r="N151">
        <v>2</v>
      </c>
      <c r="O151" t="str">
        <f>IF(dataset_17[[#This Row],[Weathersit]]=1,"Clear",IF(dataset_17[[#This Row],[Weathersit]]=2,"Cloudy","Rainy"))</f>
        <v>Cloudy</v>
      </c>
      <c r="P151">
        <v>0.2</v>
      </c>
      <c r="Q151">
        <f>VLOOKUP(dataset_17[[#This Row],[Instant]],dataset_2!B150:H760,2,FALSE)</f>
        <v>0.19700000000000001</v>
      </c>
      <c r="R151">
        <f>dataset_17[[#This Row],[Temp]]-dataset_17[[#This Row],[Atemp]]</f>
        <v>3.0000000000000027E-3</v>
      </c>
      <c r="S151">
        <f>VLOOKUP(dataset_17[[#This Row],[Instant]],dataset_2!B150:H760,3,FALSE)</f>
        <v>0.37</v>
      </c>
      <c r="T151">
        <f>VLOOKUP(dataset_17[[#This Row],[Instant]],dataset_2!B150:H760,4,FALSE)</f>
        <v>0.25369999999999998</v>
      </c>
      <c r="U151">
        <f>VLOOKUP(dataset_17[[#This Row],[Instant]],dataset_2!B150:H760,5,FALSE)</f>
        <v>9</v>
      </c>
      <c r="V151">
        <f>VLOOKUP(dataset_17[[#This Row],[Instant]],dataset_2!B150:H760,6,FALSE)</f>
        <v>50</v>
      </c>
      <c r="W151">
        <f>VLOOKUP(dataset_17[[#This Row],[Instant]],dataset_2!B150:H760,7,FALSE)</f>
        <v>59</v>
      </c>
      <c r="X151">
        <f>IF(dataset_17[[#This Row],[cnt]]&gt;0,LN(dataset_17[[#This Row],[cnt]]),0)</f>
        <v>4.0775374439057197</v>
      </c>
    </row>
    <row r="152" spans="1:24" x14ac:dyDescent="0.3">
      <c r="A152">
        <v>151</v>
      </c>
      <c r="B152" s="1">
        <v>40550</v>
      </c>
      <c r="C152">
        <f>YEAR(dataset_17[[#This Row],[Date Day]])</f>
        <v>2011</v>
      </c>
      <c r="D152" s="1" t="str">
        <f>TEXT(dataset_17[[#This Row],[Date Day]],"MMM")</f>
        <v>Jan</v>
      </c>
      <c r="E152" t="str">
        <f t="shared" si="5"/>
        <v>Q1</v>
      </c>
      <c r="F152">
        <v>1</v>
      </c>
      <c r="G152" s="2">
        <v>0</v>
      </c>
      <c r="H152" s="2">
        <v>1</v>
      </c>
      <c r="I152">
        <v>13</v>
      </c>
      <c r="J152" t="b">
        <v>0</v>
      </c>
      <c r="K152">
        <v>5</v>
      </c>
      <c r="L152" t="str">
        <f t="shared" si="4"/>
        <v>Weekday</v>
      </c>
      <c r="M152" t="str" cm="1">
        <f t="array" ref="M152">_xlfn.IFS(I152&lt;6,"Night", I152&lt;12,"Morning", I152&lt;18,"Afternoon", TRUE,"Evening")</f>
        <v>Afternoon</v>
      </c>
      <c r="N152">
        <v>2</v>
      </c>
      <c r="O152" t="str">
        <f>IF(dataset_17[[#This Row],[Weathersit]]=1,"Clear",IF(dataset_17[[#This Row],[Weathersit]]=2,"Cloudy","Rainy"))</f>
        <v>Cloudy</v>
      </c>
      <c r="P152">
        <v>0.2</v>
      </c>
      <c r="Q152">
        <f>VLOOKUP(dataset_17[[#This Row],[Instant]],dataset_2!B151:H761,2,FALSE)</f>
        <v>0.18179999999999999</v>
      </c>
      <c r="R152">
        <f>dataset_17[[#This Row],[Temp]]-dataset_17[[#This Row],[Atemp]]</f>
        <v>1.8200000000000022E-2</v>
      </c>
      <c r="S152">
        <f>VLOOKUP(dataset_17[[#This Row],[Instant]],dataset_2!B151:H761,3,FALSE)</f>
        <v>0.37</v>
      </c>
      <c r="T152">
        <f>VLOOKUP(dataset_17[[#This Row],[Instant]],dataset_2!B151:H761,4,FALSE)</f>
        <v>0.28360000000000002</v>
      </c>
      <c r="U152">
        <f>VLOOKUP(dataset_17[[#This Row],[Instant]],dataset_2!B151:H761,5,FALSE)</f>
        <v>9</v>
      </c>
      <c r="V152">
        <f>VLOOKUP(dataset_17[[#This Row],[Instant]],dataset_2!B151:H761,6,FALSE)</f>
        <v>64</v>
      </c>
      <c r="W152">
        <f>VLOOKUP(dataset_17[[#This Row],[Instant]],dataset_2!B151:H761,7,FALSE)</f>
        <v>73</v>
      </c>
      <c r="X152">
        <f>IF(dataset_17[[#This Row],[cnt]]&gt;0,LN(dataset_17[[#This Row],[cnt]]),0)</f>
        <v>4.290459441148391</v>
      </c>
    </row>
    <row r="153" spans="1:24" x14ac:dyDescent="0.3">
      <c r="A153">
        <v>152</v>
      </c>
      <c r="B153" s="1">
        <v>40550</v>
      </c>
      <c r="C153">
        <f>YEAR(dataset_17[[#This Row],[Date Day]])</f>
        <v>2011</v>
      </c>
      <c r="D153" s="1" t="str">
        <f>TEXT(dataset_17[[#This Row],[Date Day]],"MMM")</f>
        <v>Jan</v>
      </c>
      <c r="E153" t="str">
        <f t="shared" si="5"/>
        <v>Q1</v>
      </c>
      <c r="F153">
        <v>1</v>
      </c>
      <c r="G153" s="2">
        <v>0</v>
      </c>
      <c r="H153" s="2">
        <v>1</v>
      </c>
      <c r="I153">
        <v>14</v>
      </c>
      <c r="J153" t="b">
        <v>0</v>
      </c>
      <c r="K153">
        <v>5</v>
      </c>
      <c r="L153" t="str">
        <f t="shared" si="4"/>
        <v>Weekday</v>
      </c>
      <c r="M153" t="str" cm="1">
        <f t="array" ref="M153">_xlfn.IFS(I153&lt;6,"Night", I153&lt;12,"Morning", I153&lt;18,"Afternoon", TRUE,"Evening")</f>
        <v>Afternoon</v>
      </c>
      <c r="N153">
        <v>2</v>
      </c>
      <c r="O153" t="str">
        <f>IF(dataset_17[[#This Row],[Weathersit]]=1,"Clear",IF(dataset_17[[#This Row],[Weathersit]]=2,"Cloudy","Rainy"))</f>
        <v>Cloudy</v>
      </c>
      <c r="P153">
        <v>0.2</v>
      </c>
      <c r="Q153">
        <f>VLOOKUP(dataset_17[[#This Row],[Instant]],dataset_2!B152:H762,2,FALSE)</f>
        <v>0.19700000000000001</v>
      </c>
      <c r="R153">
        <f>dataset_17[[#This Row],[Temp]]-dataset_17[[#This Row],[Atemp]]</f>
        <v>3.0000000000000027E-3</v>
      </c>
      <c r="S153">
        <f>VLOOKUP(dataset_17[[#This Row],[Instant]],dataset_2!B152:H762,3,FALSE)</f>
        <v>0.4</v>
      </c>
      <c r="T153">
        <f>VLOOKUP(dataset_17[[#This Row],[Instant]],dataset_2!B152:H762,4,FALSE)</f>
        <v>0.25369999999999998</v>
      </c>
      <c r="U153">
        <f>VLOOKUP(dataset_17[[#This Row],[Instant]],dataset_2!B152:H762,5,FALSE)</f>
        <v>7</v>
      </c>
      <c r="V153">
        <f>VLOOKUP(dataset_17[[#This Row],[Instant]],dataset_2!B152:H762,6,FALSE)</f>
        <v>43</v>
      </c>
      <c r="W153">
        <f>VLOOKUP(dataset_17[[#This Row],[Instant]],dataset_2!B152:H762,7,FALSE)</f>
        <v>50</v>
      </c>
      <c r="X153">
        <f>IF(dataset_17[[#This Row],[cnt]]&gt;0,LN(dataset_17[[#This Row],[cnt]]),0)</f>
        <v>3.912023005428146</v>
      </c>
    </row>
    <row r="154" spans="1:24" x14ac:dyDescent="0.3">
      <c r="A154">
        <v>153</v>
      </c>
      <c r="B154" s="1">
        <v>40550</v>
      </c>
      <c r="C154">
        <f>YEAR(dataset_17[[#This Row],[Date Day]])</f>
        <v>2011</v>
      </c>
      <c r="D154" s="1" t="str">
        <f>TEXT(dataset_17[[#This Row],[Date Day]],"MMM")</f>
        <v>Jan</v>
      </c>
      <c r="E154" t="str">
        <f t="shared" si="5"/>
        <v>Q1</v>
      </c>
      <c r="F154">
        <v>1</v>
      </c>
      <c r="G154" s="2">
        <v>0</v>
      </c>
      <c r="H154" s="2">
        <v>1</v>
      </c>
      <c r="I154">
        <v>15</v>
      </c>
      <c r="J154" t="b">
        <v>0</v>
      </c>
      <c r="K154">
        <v>5</v>
      </c>
      <c r="L154" t="str">
        <f t="shared" si="4"/>
        <v>Weekday</v>
      </c>
      <c r="M154" t="str" cm="1">
        <f t="array" ref="M154">_xlfn.IFS(I154&lt;6,"Night", I154&lt;12,"Morning", I154&lt;18,"Afternoon", TRUE,"Evening")</f>
        <v>Afternoon</v>
      </c>
      <c r="N154">
        <v>2</v>
      </c>
      <c r="O154" t="str">
        <f>IF(dataset_17[[#This Row],[Weathersit]]=1,"Clear",IF(dataset_17[[#This Row],[Weathersit]]=2,"Cloudy","Rainy"))</f>
        <v>Cloudy</v>
      </c>
      <c r="P154">
        <v>0.2</v>
      </c>
      <c r="Q154">
        <f>VLOOKUP(dataset_17[[#This Row],[Instant]],dataset_2!B153:H763,2,FALSE)</f>
        <v>0.21210000000000001</v>
      </c>
      <c r="R154">
        <f>dataset_17[[#This Row],[Temp]]-dataset_17[[#This Row],[Atemp]]</f>
        <v>-1.21E-2</v>
      </c>
      <c r="S154">
        <f>VLOOKUP(dataset_17[[#This Row],[Instant]],dataset_2!B153:H763,3,FALSE)</f>
        <v>0.37</v>
      </c>
      <c r="T154">
        <f>VLOOKUP(dataset_17[[#This Row],[Instant]],dataset_2!B153:H763,4,FALSE)</f>
        <v>0.16420000000000001</v>
      </c>
      <c r="U154">
        <f>VLOOKUP(dataset_17[[#This Row],[Instant]],dataset_2!B153:H763,5,FALSE)</f>
        <v>9</v>
      </c>
      <c r="V154">
        <f>VLOOKUP(dataset_17[[#This Row],[Instant]],dataset_2!B153:H763,6,FALSE)</f>
        <v>63</v>
      </c>
      <c r="W154">
        <f>VLOOKUP(dataset_17[[#This Row],[Instant]],dataset_2!B153:H763,7,FALSE)</f>
        <v>72</v>
      </c>
      <c r="X154">
        <f>IF(dataset_17[[#This Row],[cnt]]&gt;0,LN(dataset_17[[#This Row],[cnt]]),0)</f>
        <v>4.2766661190160553</v>
      </c>
    </row>
    <row r="155" spans="1:24" x14ac:dyDescent="0.3">
      <c r="A155">
        <v>154</v>
      </c>
      <c r="B155" s="1">
        <v>40550</v>
      </c>
      <c r="C155">
        <f>YEAR(dataset_17[[#This Row],[Date Day]])</f>
        <v>2011</v>
      </c>
      <c r="D155" s="1" t="str">
        <f>TEXT(dataset_17[[#This Row],[Date Day]],"MMM")</f>
        <v>Jan</v>
      </c>
      <c r="E155" t="str">
        <f t="shared" si="5"/>
        <v>Q1</v>
      </c>
      <c r="F155">
        <v>1</v>
      </c>
      <c r="G155" s="2">
        <v>0</v>
      </c>
      <c r="H155" s="2">
        <v>1</v>
      </c>
      <c r="I155">
        <v>16</v>
      </c>
      <c r="J155" t="b">
        <v>0</v>
      </c>
      <c r="K155">
        <v>5</v>
      </c>
      <c r="L155" t="str">
        <f t="shared" si="4"/>
        <v>Weekday</v>
      </c>
      <c r="M155" t="str" cm="1">
        <f t="array" ref="M155">_xlfn.IFS(I155&lt;6,"Night", I155&lt;12,"Morning", I155&lt;18,"Afternoon", TRUE,"Evening")</f>
        <v>Afternoon</v>
      </c>
      <c r="N155">
        <v>2</v>
      </c>
      <c r="O155" t="str">
        <f>IF(dataset_17[[#This Row],[Weathersit]]=1,"Clear",IF(dataset_17[[#This Row],[Weathersit]]=2,"Cloudy","Rainy"))</f>
        <v>Cloudy</v>
      </c>
      <c r="P155">
        <v>0.2</v>
      </c>
      <c r="Q155">
        <f>VLOOKUP(dataset_17[[#This Row],[Instant]],dataset_2!B154:H764,2,FALSE)</f>
        <v>0.21210000000000001</v>
      </c>
      <c r="R155">
        <f>dataset_17[[#This Row],[Temp]]-dataset_17[[#This Row],[Atemp]]</f>
        <v>-1.21E-2</v>
      </c>
      <c r="S155">
        <f>VLOOKUP(dataset_17[[#This Row],[Instant]],dataset_2!B154:H764,3,FALSE)</f>
        <v>0.37</v>
      </c>
      <c r="T155">
        <f>VLOOKUP(dataset_17[[#This Row],[Instant]],dataset_2!B154:H764,4,FALSE)</f>
        <v>0.16420000000000001</v>
      </c>
      <c r="U155">
        <f>VLOOKUP(dataset_17[[#This Row],[Instant]],dataset_2!B154:H764,5,FALSE)</f>
        <v>5</v>
      </c>
      <c r="V155">
        <f>VLOOKUP(dataset_17[[#This Row],[Instant]],dataset_2!B154:H764,6,FALSE)</f>
        <v>82</v>
      </c>
      <c r="W155">
        <f>VLOOKUP(dataset_17[[#This Row],[Instant]],dataset_2!B154:H764,7,FALSE)</f>
        <v>87</v>
      </c>
      <c r="X155">
        <f>IF(dataset_17[[#This Row],[cnt]]&gt;0,LN(dataset_17[[#This Row],[cnt]]),0)</f>
        <v>4.4659081186545837</v>
      </c>
    </row>
    <row r="156" spans="1:24" x14ac:dyDescent="0.3">
      <c r="A156">
        <v>155</v>
      </c>
      <c r="B156" s="1">
        <v>40550</v>
      </c>
      <c r="C156">
        <f>YEAR(dataset_17[[#This Row],[Date Day]])</f>
        <v>2011</v>
      </c>
      <c r="D156" s="1" t="str">
        <f>TEXT(dataset_17[[#This Row],[Date Day]],"MMM")</f>
        <v>Jan</v>
      </c>
      <c r="E156" t="str">
        <f t="shared" si="5"/>
        <v>Q1</v>
      </c>
      <c r="F156">
        <v>1</v>
      </c>
      <c r="G156" s="2">
        <v>0</v>
      </c>
      <c r="H156" s="2">
        <v>1</v>
      </c>
      <c r="I156">
        <v>17</v>
      </c>
      <c r="J156" t="b">
        <v>0</v>
      </c>
      <c r="K156">
        <v>5</v>
      </c>
      <c r="L156" t="str">
        <f t="shared" si="4"/>
        <v>Weekday</v>
      </c>
      <c r="M156" t="str" cm="1">
        <f t="array" ref="M156">_xlfn.IFS(I156&lt;6,"Night", I156&lt;12,"Morning", I156&lt;18,"Afternoon", TRUE,"Evening")</f>
        <v>Afternoon</v>
      </c>
      <c r="N156">
        <v>2</v>
      </c>
      <c r="O156" t="str">
        <f>IF(dataset_17[[#This Row],[Weathersit]]=1,"Clear",IF(dataset_17[[#This Row],[Weathersit]]=2,"Cloudy","Rainy"))</f>
        <v>Cloudy</v>
      </c>
      <c r="P156">
        <v>0.2</v>
      </c>
      <c r="Q156">
        <f>VLOOKUP(dataset_17[[#This Row],[Instant]],dataset_2!B155:H765,2,FALSE)</f>
        <v>0.2576</v>
      </c>
      <c r="R156">
        <f>dataset_17[[#This Row],[Temp]]-dataset_17[[#This Row],[Atemp]]</f>
        <v>-5.7599999999999985E-2</v>
      </c>
      <c r="S156">
        <f>VLOOKUP(dataset_17[[#This Row],[Instant]],dataset_2!B155:H765,3,FALSE)</f>
        <v>0.37</v>
      </c>
      <c r="T156">
        <f>VLOOKUP(dataset_17[[#This Row],[Instant]],dataset_2!B155:H765,4,FALSE)</f>
        <v>0</v>
      </c>
      <c r="U156">
        <f>VLOOKUP(dataset_17[[#This Row],[Instant]],dataset_2!B155:H765,5,FALSE)</f>
        <v>9</v>
      </c>
      <c r="V156">
        <f>VLOOKUP(dataset_17[[#This Row],[Instant]],dataset_2!B155:H765,6,FALSE)</f>
        <v>178</v>
      </c>
      <c r="W156">
        <f>VLOOKUP(dataset_17[[#This Row],[Instant]],dataset_2!B155:H765,7,FALSE)</f>
        <v>187</v>
      </c>
      <c r="X156">
        <f>IF(dataset_17[[#This Row],[cnt]]&gt;0,LN(dataset_17[[#This Row],[cnt]]),0)</f>
        <v>5.2311086168545868</v>
      </c>
    </row>
    <row r="157" spans="1:24" x14ac:dyDescent="0.3">
      <c r="A157">
        <v>156</v>
      </c>
      <c r="B157" s="1">
        <v>40550</v>
      </c>
      <c r="C157">
        <f>YEAR(dataset_17[[#This Row],[Date Day]])</f>
        <v>2011</v>
      </c>
      <c r="D157" s="1" t="str">
        <f>TEXT(dataset_17[[#This Row],[Date Day]],"MMM")</f>
        <v>Jan</v>
      </c>
      <c r="E157" t="str">
        <f t="shared" si="5"/>
        <v>Q1</v>
      </c>
      <c r="F157">
        <v>1</v>
      </c>
      <c r="G157" s="2">
        <v>0</v>
      </c>
      <c r="H157" s="2">
        <v>1</v>
      </c>
      <c r="I157">
        <v>18</v>
      </c>
      <c r="J157" t="b">
        <v>0</v>
      </c>
      <c r="K157">
        <v>5</v>
      </c>
      <c r="L157" t="str">
        <f t="shared" si="4"/>
        <v>Weekday</v>
      </c>
      <c r="M157" t="str" cm="1">
        <f t="array" ref="M157">_xlfn.IFS(I157&lt;6,"Night", I157&lt;12,"Morning", I157&lt;18,"Afternoon", TRUE,"Evening")</f>
        <v>Evening</v>
      </c>
      <c r="N157">
        <v>1</v>
      </c>
      <c r="O157" t="str">
        <f>IF(dataset_17[[#This Row],[Weathersit]]=1,"Clear",IF(dataset_17[[#This Row],[Weathersit]]=2,"Cloudy","Rainy"))</f>
        <v>Clear</v>
      </c>
      <c r="P157">
        <v>0.2</v>
      </c>
      <c r="Q157">
        <f>VLOOKUP(dataset_17[[#This Row],[Instant]],dataset_2!B156:H766,2,FALSE)</f>
        <v>0.2273</v>
      </c>
      <c r="R157">
        <f>dataset_17[[#This Row],[Temp]]-dataset_17[[#This Row],[Atemp]]</f>
        <v>-2.7299999999999991E-2</v>
      </c>
      <c r="S157">
        <f>VLOOKUP(dataset_17[[#This Row],[Instant]],dataset_2!B156:H766,3,FALSE)</f>
        <v>0.4</v>
      </c>
      <c r="T157">
        <f>VLOOKUP(dataset_17[[#This Row],[Instant]],dataset_2!B156:H766,4,FALSE)</f>
        <v>8.9599999999999999E-2</v>
      </c>
      <c r="U157">
        <f>VLOOKUP(dataset_17[[#This Row],[Instant]],dataset_2!B156:H766,5,FALSE)</f>
        <v>7</v>
      </c>
      <c r="V157">
        <f>VLOOKUP(dataset_17[[#This Row],[Instant]],dataset_2!B156:H766,6,FALSE)</f>
        <v>116</v>
      </c>
      <c r="W157">
        <f>VLOOKUP(dataset_17[[#This Row],[Instant]],dataset_2!B156:H766,7,FALSE)</f>
        <v>123</v>
      </c>
      <c r="X157">
        <f>IF(dataset_17[[#This Row],[cnt]]&gt;0,LN(dataset_17[[#This Row],[cnt]]),0)</f>
        <v>4.8121843553724171</v>
      </c>
    </row>
    <row r="158" spans="1:24" x14ac:dyDescent="0.3">
      <c r="A158">
        <v>157</v>
      </c>
      <c r="B158" s="1">
        <v>40550</v>
      </c>
      <c r="C158">
        <f>YEAR(dataset_17[[#This Row],[Date Day]])</f>
        <v>2011</v>
      </c>
      <c r="D158" s="1" t="str">
        <f>TEXT(dataset_17[[#This Row],[Date Day]],"MMM")</f>
        <v>Jan</v>
      </c>
      <c r="E158" t="str">
        <f t="shared" si="5"/>
        <v>Q1</v>
      </c>
      <c r="F158">
        <v>1</v>
      </c>
      <c r="G158" s="2">
        <v>0</v>
      </c>
      <c r="H158" s="2">
        <v>1</v>
      </c>
      <c r="I158">
        <v>19</v>
      </c>
      <c r="J158" t="b">
        <v>0</v>
      </c>
      <c r="K158">
        <v>5</v>
      </c>
      <c r="L158" t="str">
        <f t="shared" si="4"/>
        <v>Weekday</v>
      </c>
      <c r="M158" t="str" cm="1">
        <f t="array" ref="M158">_xlfn.IFS(I158&lt;6,"Night", I158&lt;12,"Morning", I158&lt;18,"Afternoon", TRUE,"Evening")</f>
        <v>Evening</v>
      </c>
      <c r="N158">
        <v>1</v>
      </c>
      <c r="O158" t="str">
        <f>IF(dataset_17[[#This Row],[Weathersit]]=1,"Clear",IF(dataset_17[[#This Row],[Weathersit]]=2,"Cloudy","Rainy"))</f>
        <v>Clear</v>
      </c>
      <c r="P158">
        <v>0.16</v>
      </c>
      <c r="Q158">
        <f>VLOOKUP(dataset_17[[#This Row],[Instant]],dataset_2!B157:H767,2,FALSE)</f>
        <v>0.19700000000000001</v>
      </c>
      <c r="R158">
        <f>dataset_17[[#This Row],[Temp]]-dataset_17[[#This Row],[Atemp]]</f>
        <v>-3.7000000000000005E-2</v>
      </c>
      <c r="S158">
        <f>VLOOKUP(dataset_17[[#This Row],[Instant]],dataset_2!B157:H767,3,FALSE)</f>
        <v>0.55000000000000004</v>
      </c>
      <c r="T158">
        <f>VLOOKUP(dataset_17[[#This Row],[Instant]],dataset_2!B157:H767,4,FALSE)</f>
        <v>8.9599999999999999E-2</v>
      </c>
      <c r="U158">
        <f>VLOOKUP(dataset_17[[#This Row],[Instant]],dataset_2!B157:H767,5,FALSE)</f>
        <v>3</v>
      </c>
      <c r="V158">
        <f>VLOOKUP(dataset_17[[#This Row],[Instant]],dataset_2!B157:H767,6,FALSE)</f>
        <v>92</v>
      </c>
      <c r="W158">
        <f>VLOOKUP(dataset_17[[#This Row],[Instant]],dataset_2!B157:H767,7,FALSE)</f>
        <v>95</v>
      </c>
      <c r="X158">
        <f>IF(dataset_17[[#This Row],[cnt]]&gt;0,LN(dataset_17[[#This Row],[cnt]]),0)</f>
        <v>4.5538768916005408</v>
      </c>
    </row>
    <row r="159" spans="1:24" x14ac:dyDescent="0.3">
      <c r="A159">
        <v>158</v>
      </c>
      <c r="B159" s="1">
        <v>40550</v>
      </c>
      <c r="C159">
        <f>YEAR(dataset_17[[#This Row],[Date Day]])</f>
        <v>2011</v>
      </c>
      <c r="D159" s="1" t="str">
        <f>TEXT(dataset_17[[#This Row],[Date Day]],"MMM")</f>
        <v>Jan</v>
      </c>
      <c r="E159" t="str">
        <f t="shared" si="5"/>
        <v>Q1</v>
      </c>
      <c r="F159">
        <v>1</v>
      </c>
      <c r="G159" s="2">
        <v>0</v>
      </c>
      <c r="H159" s="2">
        <v>1</v>
      </c>
      <c r="I159">
        <v>20</v>
      </c>
      <c r="J159" t="b">
        <v>0</v>
      </c>
      <c r="K159">
        <v>5</v>
      </c>
      <c r="L159" t="str">
        <f t="shared" si="4"/>
        <v>Weekday</v>
      </c>
      <c r="M159" t="str" cm="1">
        <f t="array" ref="M159">_xlfn.IFS(I159&lt;6,"Night", I159&lt;12,"Morning", I159&lt;18,"Afternoon", TRUE,"Evening")</f>
        <v>Evening</v>
      </c>
      <c r="N159">
        <v>1</v>
      </c>
      <c r="O159" t="str">
        <f>IF(dataset_17[[#This Row],[Weathersit]]=1,"Clear",IF(dataset_17[[#This Row],[Weathersit]]=2,"Cloudy","Rainy"))</f>
        <v>Clear</v>
      </c>
      <c r="P159">
        <v>0.18</v>
      </c>
      <c r="Q159">
        <f>VLOOKUP(dataset_17[[#This Row],[Instant]],dataset_2!B158:H768,2,FALSE)</f>
        <v>0.21210000000000001</v>
      </c>
      <c r="R159">
        <f>dataset_17[[#This Row],[Temp]]-dataset_17[[#This Row],[Atemp]]</f>
        <v>-3.2100000000000017E-2</v>
      </c>
      <c r="S159">
        <f>VLOOKUP(dataset_17[[#This Row],[Instant]],dataset_2!B158:H768,3,FALSE)</f>
        <v>0.47</v>
      </c>
      <c r="T159">
        <f>VLOOKUP(dataset_17[[#This Row],[Instant]],dataset_2!B158:H768,4,FALSE)</f>
        <v>0.1045</v>
      </c>
      <c r="U159">
        <f>VLOOKUP(dataset_17[[#This Row],[Instant]],dataset_2!B158:H768,5,FALSE)</f>
        <v>1</v>
      </c>
      <c r="V159">
        <f>VLOOKUP(dataset_17[[#This Row],[Instant]],dataset_2!B158:H768,6,FALSE)</f>
        <v>50</v>
      </c>
      <c r="W159">
        <f>VLOOKUP(dataset_17[[#This Row],[Instant]],dataset_2!B158:H768,7,FALSE)</f>
        <v>51</v>
      </c>
      <c r="X159">
        <f>IF(dataset_17[[#This Row],[cnt]]&gt;0,LN(dataset_17[[#This Row],[cnt]]),0)</f>
        <v>3.9318256327243257</v>
      </c>
    </row>
    <row r="160" spans="1:24" x14ac:dyDescent="0.3">
      <c r="A160">
        <v>159</v>
      </c>
      <c r="B160" s="1">
        <v>40550</v>
      </c>
      <c r="C160">
        <f>YEAR(dataset_17[[#This Row],[Date Day]])</f>
        <v>2011</v>
      </c>
      <c r="D160" s="1" t="str">
        <f>TEXT(dataset_17[[#This Row],[Date Day]],"MMM")</f>
        <v>Jan</v>
      </c>
      <c r="E160" t="str">
        <f t="shared" si="5"/>
        <v>Q1</v>
      </c>
      <c r="F160">
        <v>1</v>
      </c>
      <c r="G160" s="2">
        <v>0</v>
      </c>
      <c r="H160" s="2">
        <v>1</v>
      </c>
      <c r="I160">
        <v>21</v>
      </c>
      <c r="J160" t="b">
        <v>0</v>
      </c>
      <c r="K160">
        <v>5</v>
      </c>
      <c r="L160" t="str">
        <f t="shared" si="4"/>
        <v>Weekday</v>
      </c>
      <c r="M160" t="str" cm="1">
        <f t="array" ref="M160">_xlfn.IFS(I160&lt;6,"Night", I160&lt;12,"Morning", I160&lt;18,"Afternoon", TRUE,"Evening")</f>
        <v>Evening</v>
      </c>
      <c r="N160">
        <v>1</v>
      </c>
      <c r="O160" t="str">
        <f>IF(dataset_17[[#This Row],[Weathersit]]=1,"Clear",IF(dataset_17[[#This Row],[Weathersit]]=2,"Cloudy","Rainy"))</f>
        <v>Clear</v>
      </c>
      <c r="P160">
        <v>0.18</v>
      </c>
      <c r="Q160">
        <f>VLOOKUP(dataset_17[[#This Row],[Instant]],dataset_2!B159:H769,2,FALSE)</f>
        <v>0.19700000000000001</v>
      </c>
      <c r="R160">
        <f>dataset_17[[#This Row],[Temp]]-dataset_17[[#This Row],[Atemp]]</f>
        <v>-1.7000000000000015E-2</v>
      </c>
      <c r="S160">
        <f>VLOOKUP(dataset_17[[#This Row],[Instant]],dataset_2!B159:H769,3,FALSE)</f>
        <v>0.47</v>
      </c>
      <c r="T160">
        <f>VLOOKUP(dataset_17[[#This Row],[Instant]],dataset_2!B159:H769,4,FALSE)</f>
        <v>0.1343</v>
      </c>
      <c r="U160">
        <f>VLOOKUP(dataset_17[[#This Row],[Instant]],dataset_2!B159:H769,5,FALSE)</f>
        <v>0</v>
      </c>
      <c r="V160">
        <f>VLOOKUP(dataset_17[[#This Row],[Instant]],dataset_2!B159:H769,6,FALSE)</f>
        <v>39</v>
      </c>
      <c r="W160">
        <f>VLOOKUP(dataset_17[[#This Row],[Instant]],dataset_2!B159:H769,7,FALSE)</f>
        <v>39</v>
      </c>
      <c r="X160">
        <f>IF(dataset_17[[#This Row],[cnt]]&gt;0,LN(dataset_17[[#This Row],[cnt]]),0)</f>
        <v>3.6635616461296463</v>
      </c>
    </row>
    <row r="161" spans="1:24" x14ac:dyDescent="0.3">
      <c r="A161">
        <v>160</v>
      </c>
      <c r="B161" s="1">
        <v>40550</v>
      </c>
      <c r="C161">
        <f>YEAR(dataset_17[[#This Row],[Date Day]])</f>
        <v>2011</v>
      </c>
      <c r="D161" s="1" t="str">
        <f>TEXT(dataset_17[[#This Row],[Date Day]],"MMM")</f>
        <v>Jan</v>
      </c>
      <c r="E161" t="str">
        <f t="shared" si="5"/>
        <v>Q1</v>
      </c>
      <c r="F161">
        <v>1</v>
      </c>
      <c r="G161" s="2">
        <v>0</v>
      </c>
      <c r="H161" s="2">
        <v>1</v>
      </c>
      <c r="I161">
        <v>22</v>
      </c>
      <c r="J161" t="b">
        <v>0</v>
      </c>
      <c r="K161">
        <v>5</v>
      </c>
      <c r="L161" t="str">
        <f t="shared" si="4"/>
        <v>Weekday</v>
      </c>
      <c r="M161" t="str" cm="1">
        <f t="array" ref="M161">_xlfn.IFS(I161&lt;6,"Night", I161&lt;12,"Morning", I161&lt;18,"Afternoon", TRUE,"Evening")</f>
        <v>Evening</v>
      </c>
      <c r="N161">
        <v>2</v>
      </c>
      <c r="O161" t="str">
        <f>IF(dataset_17[[#This Row],[Weathersit]]=1,"Clear",IF(dataset_17[[#This Row],[Weathersit]]=2,"Cloudy","Rainy"))</f>
        <v>Cloudy</v>
      </c>
      <c r="P161">
        <v>0.18</v>
      </c>
      <c r="Q161">
        <f>VLOOKUP(dataset_17[[#This Row],[Instant]],dataset_2!B160:H770,2,FALSE)</f>
        <v>0.19700000000000001</v>
      </c>
      <c r="R161">
        <f>dataset_17[[#This Row],[Temp]]-dataset_17[[#This Row],[Atemp]]</f>
        <v>-1.7000000000000015E-2</v>
      </c>
      <c r="S161">
        <f>VLOOKUP(dataset_17[[#This Row],[Instant]],dataset_2!B160:H770,3,FALSE)</f>
        <v>0.43</v>
      </c>
      <c r="T161">
        <f>VLOOKUP(dataset_17[[#This Row],[Instant]],dataset_2!B160:H770,4,FALSE)</f>
        <v>0.16420000000000001</v>
      </c>
      <c r="U161">
        <f>VLOOKUP(dataset_17[[#This Row],[Instant]],dataset_2!B160:H770,5,FALSE)</f>
        <v>2</v>
      </c>
      <c r="V161">
        <f>VLOOKUP(dataset_17[[#This Row],[Instant]],dataset_2!B160:H770,6,FALSE)</f>
        <v>34</v>
      </c>
      <c r="W161">
        <f>VLOOKUP(dataset_17[[#This Row],[Instant]],dataset_2!B160:H770,7,FALSE)</f>
        <v>36</v>
      </c>
      <c r="X161">
        <f>IF(dataset_17[[#This Row],[cnt]]&gt;0,LN(dataset_17[[#This Row],[cnt]]),0)</f>
        <v>3.5835189384561099</v>
      </c>
    </row>
    <row r="162" spans="1:24" x14ac:dyDescent="0.3">
      <c r="A162">
        <v>161</v>
      </c>
      <c r="B162" s="1">
        <v>40550</v>
      </c>
      <c r="C162">
        <f>YEAR(dataset_17[[#This Row],[Date Day]])</f>
        <v>2011</v>
      </c>
      <c r="D162" s="1" t="str">
        <f>TEXT(dataset_17[[#This Row],[Date Day]],"MMM")</f>
        <v>Jan</v>
      </c>
      <c r="E162" t="str">
        <f t="shared" si="5"/>
        <v>Q1</v>
      </c>
      <c r="F162">
        <v>1</v>
      </c>
      <c r="G162" s="2">
        <v>0</v>
      </c>
      <c r="H162" s="2">
        <v>1</v>
      </c>
      <c r="I162">
        <v>23</v>
      </c>
      <c r="J162" t="b">
        <v>0</v>
      </c>
      <c r="K162">
        <v>5</v>
      </c>
      <c r="L162" t="str">
        <f t="shared" si="4"/>
        <v>Weekday</v>
      </c>
      <c r="M162" t="str" cm="1">
        <f t="array" ref="M162">_xlfn.IFS(I162&lt;6,"Night", I162&lt;12,"Morning", I162&lt;18,"Afternoon", TRUE,"Evening")</f>
        <v>Evening</v>
      </c>
      <c r="N162">
        <v>2</v>
      </c>
      <c r="O162" t="str">
        <f>IF(dataset_17[[#This Row],[Weathersit]]=1,"Clear",IF(dataset_17[[#This Row],[Weathersit]]=2,"Cloudy","Rainy"))</f>
        <v>Cloudy</v>
      </c>
      <c r="P162">
        <v>0.18</v>
      </c>
      <c r="Q162">
        <f>VLOOKUP(dataset_17[[#This Row],[Instant]],dataset_2!B161:H771,2,FALSE)</f>
        <v>0.19700000000000001</v>
      </c>
      <c r="R162">
        <f>dataset_17[[#This Row],[Temp]]-dataset_17[[#This Row],[Atemp]]</f>
        <v>-1.7000000000000015E-2</v>
      </c>
      <c r="S162">
        <f>VLOOKUP(dataset_17[[#This Row],[Instant]],dataset_2!B161:H771,3,FALSE)</f>
        <v>0.51</v>
      </c>
      <c r="T162">
        <f>VLOOKUP(dataset_17[[#This Row],[Instant]],dataset_2!B161:H771,4,FALSE)</f>
        <v>0.16420000000000001</v>
      </c>
      <c r="U162">
        <f>VLOOKUP(dataset_17[[#This Row],[Instant]],dataset_2!B161:H771,5,FALSE)</f>
        <v>1</v>
      </c>
      <c r="V162">
        <f>VLOOKUP(dataset_17[[#This Row],[Instant]],dataset_2!B161:H771,6,FALSE)</f>
        <v>14</v>
      </c>
      <c r="W162">
        <f>VLOOKUP(dataset_17[[#This Row],[Instant]],dataset_2!B161:H771,7,FALSE)</f>
        <v>15</v>
      </c>
      <c r="X162">
        <f>IF(dataset_17[[#This Row],[cnt]]&gt;0,LN(dataset_17[[#This Row],[cnt]]),0)</f>
        <v>2.7080502011022101</v>
      </c>
    </row>
    <row r="163" spans="1:24" x14ac:dyDescent="0.3">
      <c r="A163">
        <v>162</v>
      </c>
      <c r="B163" s="1">
        <v>40551</v>
      </c>
      <c r="C163">
        <f>YEAR(dataset_17[[#This Row],[Date Day]])</f>
        <v>2011</v>
      </c>
      <c r="D163" s="1" t="str">
        <f>TEXT(dataset_17[[#This Row],[Date Day]],"MMM")</f>
        <v>Jan</v>
      </c>
      <c r="E163" t="str">
        <f t="shared" si="5"/>
        <v>Q1</v>
      </c>
      <c r="F163">
        <v>1</v>
      </c>
      <c r="G163" s="2">
        <v>0</v>
      </c>
      <c r="H163" s="2">
        <v>1</v>
      </c>
      <c r="I163">
        <v>0</v>
      </c>
      <c r="J163" t="b">
        <v>0</v>
      </c>
      <c r="K163">
        <v>6</v>
      </c>
      <c r="L163" t="str">
        <f t="shared" si="4"/>
        <v>Weekend</v>
      </c>
      <c r="M163" t="str" cm="1">
        <f t="array" ref="M163">_xlfn.IFS(I163&lt;6,"Night", I163&lt;12,"Morning", I163&lt;18,"Afternoon", TRUE,"Evening")</f>
        <v>Night</v>
      </c>
      <c r="N163">
        <v>2</v>
      </c>
      <c r="O163" t="str">
        <f>IF(dataset_17[[#This Row],[Weathersit]]=1,"Clear",IF(dataset_17[[#This Row],[Weathersit]]=2,"Cloudy","Rainy"))</f>
        <v>Cloudy</v>
      </c>
      <c r="P163">
        <v>0.18</v>
      </c>
      <c r="Q163">
        <f>VLOOKUP(dataset_17[[#This Row],[Instant]],dataset_2!B162:H772,2,FALSE)</f>
        <v>0.19700000000000001</v>
      </c>
      <c r="R163">
        <f>dataset_17[[#This Row],[Temp]]-dataset_17[[#This Row],[Atemp]]</f>
        <v>-1.7000000000000015E-2</v>
      </c>
      <c r="S163">
        <f>VLOOKUP(dataset_17[[#This Row],[Instant]],dataset_2!B162:H772,3,FALSE)</f>
        <v>0.51</v>
      </c>
      <c r="T163">
        <f>VLOOKUP(dataset_17[[#This Row],[Instant]],dataset_2!B162:H772,4,FALSE)</f>
        <v>0.16420000000000001</v>
      </c>
      <c r="U163">
        <f>VLOOKUP(dataset_17[[#This Row],[Instant]],dataset_2!B162:H772,5,FALSE)</f>
        <v>1</v>
      </c>
      <c r="V163">
        <f>VLOOKUP(dataset_17[[#This Row],[Instant]],dataset_2!B162:H772,6,FALSE)</f>
        <v>24</v>
      </c>
      <c r="W163">
        <f>VLOOKUP(dataset_17[[#This Row],[Instant]],dataset_2!B162:H772,7,FALSE)</f>
        <v>25</v>
      </c>
      <c r="X163">
        <f>IF(dataset_17[[#This Row],[cnt]]&gt;0,LN(dataset_17[[#This Row],[cnt]]),0)</f>
        <v>3.2188758248682006</v>
      </c>
    </row>
    <row r="164" spans="1:24" x14ac:dyDescent="0.3">
      <c r="A164">
        <v>163</v>
      </c>
      <c r="B164" s="1">
        <v>40551</v>
      </c>
      <c r="C164">
        <f>YEAR(dataset_17[[#This Row],[Date Day]])</f>
        <v>2011</v>
      </c>
      <c r="D164" s="1" t="str">
        <f>TEXT(dataset_17[[#This Row],[Date Day]],"MMM")</f>
        <v>Jan</v>
      </c>
      <c r="E164" t="str">
        <f t="shared" si="5"/>
        <v>Q1</v>
      </c>
      <c r="F164">
        <v>1</v>
      </c>
      <c r="G164" s="2">
        <v>0</v>
      </c>
      <c r="H164" s="2">
        <v>1</v>
      </c>
      <c r="I164">
        <v>1</v>
      </c>
      <c r="J164" t="b">
        <v>0</v>
      </c>
      <c r="K164">
        <v>6</v>
      </c>
      <c r="L164" t="str">
        <f t="shared" si="4"/>
        <v>Weekend</v>
      </c>
      <c r="M164" t="str" cm="1">
        <f t="array" ref="M164">_xlfn.IFS(I164&lt;6,"Night", I164&lt;12,"Morning", I164&lt;18,"Afternoon", TRUE,"Evening")</f>
        <v>Night</v>
      </c>
      <c r="N164">
        <v>2</v>
      </c>
      <c r="O164" t="str">
        <f>IF(dataset_17[[#This Row],[Weathersit]]=1,"Clear",IF(dataset_17[[#This Row],[Weathersit]]=2,"Cloudy","Rainy"))</f>
        <v>Cloudy</v>
      </c>
      <c r="P164">
        <v>0.18</v>
      </c>
      <c r="Q164">
        <f>VLOOKUP(dataset_17[[#This Row],[Instant]],dataset_2!B163:H773,2,FALSE)</f>
        <v>0.21210000000000001</v>
      </c>
      <c r="R164">
        <f>dataset_17[[#This Row],[Temp]]-dataset_17[[#This Row],[Atemp]]</f>
        <v>-3.2100000000000017E-2</v>
      </c>
      <c r="S164">
        <f>VLOOKUP(dataset_17[[#This Row],[Instant]],dataset_2!B163:H773,3,FALSE)</f>
        <v>0.55000000000000004</v>
      </c>
      <c r="T164">
        <f>VLOOKUP(dataset_17[[#This Row],[Instant]],dataset_2!B163:H773,4,FALSE)</f>
        <v>8.9599999999999999E-2</v>
      </c>
      <c r="U164">
        <f>VLOOKUP(dataset_17[[#This Row],[Instant]],dataset_2!B163:H773,5,FALSE)</f>
        <v>1</v>
      </c>
      <c r="V164">
        <f>VLOOKUP(dataset_17[[#This Row],[Instant]],dataset_2!B163:H773,6,FALSE)</f>
        <v>15</v>
      </c>
      <c r="W164">
        <f>VLOOKUP(dataset_17[[#This Row],[Instant]],dataset_2!B163:H773,7,FALSE)</f>
        <v>16</v>
      </c>
      <c r="X164">
        <f>IF(dataset_17[[#This Row],[cnt]]&gt;0,LN(dataset_17[[#This Row],[cnt]]),0)</f>
        <v>2.7725887222397811</v>
      </c>
    </row>
    <row r="165" spans="1:24" x14ac:dyDescent="0.3">
      <c r="A165">
        <v>164</v>
      </c>
      <c r="B165" s="1">
        <v>40551</v>
      </c>
      <c r="C165">
        <f>YEAR(dataset_17[[#This Row],[Date Day]])</f>
        <v>2011</v>
      </c>
      <c r="D165" s="1" t="str">
        <f>TEXT(dataset_17[[#This Row],[Date Day]],"MMM")</f>
        <v>Jan</v>
      </c>
      <c r="E165" t="str">
        <f t="shared" si="5"/>
        <v>Q1</v>
      </c>
      <c r="F165">
        <v>1</v>
      </c>
      <c r="G165" s="2">
        <v>0</v>
      </c>
      <c r="H165" s="2">
        <v>1</v>
      </c>
      <c r="I165">
        <v>2</v>
      </c>
      <c r="J165" t="b">
        <v>0</v>
      </c>
      <c r="K165">
        <v>6</v>
      </c>
      <c r="L165" t="str">
        <f t="shared" si="4"/>
        <v>Weekend</v>
      </c>
      <c r="M165" t="str" cm="1">
        <f t="array" ref="M165">_xlfn.IFS(I165&lt;6,"Night", I165&lt;12,"Morning", I165&lt;18,"Afternoon", TRUE,"Evening")</f>
        <v>Night</v>
      </c>
      <c r="N165">
        <v>2</v>
      </c>
      <c r="O165" t="str">
        <f>IF(dataset_17[[#This Row],[Weathersit]]=1,"Clear",IF(dataset_17[[#This Row],[Weathersit]]=2,"Cloudy","Rainy"))</f>
        <v>Cloudy</v>
      </c>
      <c r="P165">
        <v>0.18</v>
      </c>
      <c r="Q165">
        <f>VLOOKUP(dataset_17[[#This Row],[Instant]],dataset_2!B164:H774,2,FALSE)</f>
        <v>0.2424</v>
      </c>
      <c r="R165">
        <f>dataset_17[[#This Row],[Temp]]-dataset_17[[#This Row],[Atemp]]</f>
        <v>-6.2400000000000011E-2</v>
      </c>
      <c r="S165">
        <f>VLOOKUP(dataset_17[[#This Row],[Instant]],dataset_2!B164:H774,3,FALSE)</f>
        <v>0.55000000000000004</v>
      </c>
      <c r="T165">
        <f>VLOOKUP(dataset_17[[#This Row],[Instant]],dataset_2!B164:H774,4,FALSE)</f>
        <v>0</v>
      </c>
      <c r="U165">
        <f>VLOOKUP(dataset_17[[#This Row],[Instant]],dataset_2!B164:H774,5,FALSE)</f>
        <v>3</v>
      </c>
      <c r="V165">
        <f>VLOOKUP(dataset_17[[#This Row],[Instant]],dataset_2!B164:H774,6,FALSE)</f>
        <v>13</v>
      </c>
      <c r="W165">
        <f>VLOOKUP(dataset_17[[#This Row],[Instant]],dataset_2!B164:H774,7,FALSE)</f>
        <v>16</v>
      </c>
      <c r="X165">
        <f>IF(dataset_17[[#This Row],[cnt]]&gt;0,LN(dataset_17[[#This Row],[cnt]]),0)</f>
        <v>2.7725887222397811</v>
      </c>
    </row>
    <row r="166" spans="1:24" x14ac:dyDescent="0.3">
      <c r="A166">
        <v>165</v>
      </c>
      <c r="B166" s="1">
        <v>40551</v>
      </c>
      <c r="C166">
        <f>YEAR(dataset_17[[#This Row],[Date Day]])</f>
        <v>2011</v>
      </c>
      <c r="D166" s="1" t="str">
        <f>TEXT(dataset_17[[#This Row],[Date Day]],"MMM")</f>
        <v>Jan</v>
      </c>
      <c r="E166" t="str">
        <f t="shared" si="5"/>
        <v>Q1</v>
      </c>
      <c r="F166">
        <v>1</v>
      </c>
      <c r="G166" s="2">
        <v>0</v>
      </c>
      <c r="H166" s="2">
        <v>1</v>
      </c>
      <c r="I166">
        <v>3</v>
      </c>
      <c r="J166" t="b">
        <v>0</v>
      </c>
      <c r="K166">
        <v>6</v>
      </c>
      <c r="L166" t="str">
        <f t="shared" si="4"/>
        <v>Weekend</v>
      </c>
      <c r="M166" t="str" cm="1">
        <f t="array" ref="M166">_xlfn.IFS(I166&lt;6,"Night", I166&lt;12,"Morning", I166&lt;18,"Afternoon", TRUE,"Evening")</f>
        <v>Night</v>
      </c>
      <c r="N166">
        <v>3</v>
      </c>
      <c r="O166" t="str">
        <f>IF(dataset_17[[#This Row],[Weathersit]]=1,"Clear",IF(dataset_17[[#This Row],[Weathersit]]=2,"Cloudy","Rainy"))</f>
        <v>Rainy</v>
      </c>
      <c r="P166">
        <v>0.18</v>
      </c>
      <c r="Q166">
        <f>VLOOKUP(dataset_17[[#This Row],[Instant]],dataset_2!B165:H775,2,FALSE)</f>
        <v>0.19700000000000001</v>
      </c>
      <c r="R166">
        <f>dataset_17[[#This Row],[Temp]]-dataset_17[[#This Row],[Atemp]]</f>
        <v>-1.7000000000000015E-2</v>
      </c>
      <c r="S166">
        <f>VLOOKUP(dataset_17[[#This Row],[Instant]],dataset_2!B165:H775,3,FALSE)</f>
        <v>0.55000000000000004</v>
      </c>
      <c r="T166">
        <f>VLOOKUP(dataset_17[[#This Row],[Instant]],dataset_2!B165:H775,4,FALSE)</f>
        <v>0.16420000000000001</v>
      </c>
      <c r="U166">
        <f>VLOOKUP(dataset_17[[#This Row],[Instant]],dataset_2!B165:H775,5,FALSE)</f>
        <v>0</v>
      </c>
      <c r="V166">
        <f>VLOOKUP(dataset_17[[#This Row],[Instant]],dataset_2!B165:H775,6,FALSE)</f>
        <v>7</v>
      </c>
      <c r="W166">
        <f>VLOOKUP(dataset_17[[#This Row],[Instant]],dataset_2!B165:H775,7,FALSE)</f>
        <v>7</v>
      </c>
      <c r="X166">
        <f>IF(dataset_17[[#This Row],[cnt]]&gt;0,LN(dataset_17[[#This Row],[cnt]]),0)</f>
        <v>1.9459101490553132</v>
      </c>
    </row>
    <row r="167" spans="1:24" x14ac:dyDescent="0.3">
      <c r="A167">
        <v>166</v>
      </c>
      <c r="B167" s="1">
        <v>40551</v>
      </c>
      <c r="C167">
        <f>YEAR(dataset_17[[#This Row],[Date Day]])</f>
        <v>2011</v>
      </c>
      <c r="D167" s="1" t="str">
        <f>TEXT(dataset_17[[#This Row],[Date Day]],"MMM")</f>
        <v>Jan</v>
      </c>
      <c r="E167" t="str">
        <f t="shared" si="5"/>
        <v>Q1</v>
      </c>
      <c r="F167">
        <v>1</v>
      </c>
      <c r="G167" s="2">
        <v>0</v>
      </c>
      <c r="H167" s="2">
        <v>1</v>
      </c>
      <c r="I167">
        <v>4</v>
      </c>
      <c r="J167" t="b">
        <v>0</v>
      </c>
      <c r="K167">
        <v>6</v>
      </c>
      <c r="L167" t="str">
        <f t="shared" si="4"/>
        <v>Weekend</v>
      </c>
      <c r="M167" t="str" cm="1">
        <f t="array" ref="M167">_xlfn.IFS(I167&lt;6,"Night", I167&lt;12,"Morning", I167&lt;18,"Afternoon", TRUE,"Evening")</f>
        <v>Night</v>
      </c>
      <c r="N167">
        <v>3</v>
      </c>
      <c r="O167" t="str">
        <f>IF(dataset_17[[#This Row],[Weathersit]]=1,"Clear",IF(dataset_17[[#This Row],[Weathersit]]=2,"Cloudy","Rainy"))</f>
        <v>Rainy</v>
      </c>
      <c r="P167">
        <v>0.18</v>
      </c>
      <c r="Q167">
        <f>VLOOKUP(dataset_17[[#This Row],[Instant]],dataset_2!B166:H776,2,FALSE)</f>
        <v>0.19700000000000001</v>
      </c>
      <c r="R167">
        <f>dataset_17[[#This Row],[Temp]]-dataset_17[[#This Row],[Atemp]]</f>
        <v>-1.7000000000000015E-2</v>
      </c>
      <c r="S167">
        <f>VLOOKUP(dataset_17[[#This Row],[Instant]],dataset_2!B166:H776,3,FALSE)</f>
        <v>0.55000000000000004</v>
      </c>
      <c r="T167">
        <f>VLOOKUP(dataset_17[[#This Row],[Instant]],dataset_2!B166:H776,4,FALSE)</f>
        <v>0.16420000000000001</v>
      </c>
      <c r="U167">
        <f>VLOOKUP(dataset_17[[#This Row],[Instant]],dataset_2!B166:H776,5,FALSE)</f>
        <v>0</v>
      </c>
      <c r="V167">
        <f>VLOOKUP(dataset_17[[#This Row],[Instant]],dataset_2!B166:H776,6,FALSE)</f>
        <v>1</v>
      </c>
      <c r="W167">
        <f>VLOOKUP(dataset_17[[#This Row],[Instant]],dataset_2!B166:H776,7,FALSE)</f>
        <v>1</v>
      </c>
      <c r="X167">
        <f>IF(dataset_17[[#This Row],[cnt]]&gt;0,LN(dataset_17[[#This Row],[cnt]]),0)</f>
        <v>0</v>
      </c>
    </row>
    <row r="168" spans="1:24" x14ac:dyDescent="0.3">
      <c r="A168">
        <v>167</v>
      </c>
      <c r="B168" s="1">
        <v>40551</v>
      </c>
      <c r="C168">
        <f>YEAR(dataset_17[[#This Row],[Date Day]])</f>
        <v>2011</v>
      </c>
      <c r="D168" s="1" t="str">
        <f>TEXT(dataset_17[[#This Row],[Date Day]],"MMM")</f>
        <v>Jan</v>
      </c>
      <c r="E168" t="str">
        <f t="shared" si="5"/>
        <v>Q1</v>
      </c>
      <c r="F168">
        <v>1</v>
      </c>
      <c r="G168" s="2">
        <v>0</v>
      </c>
      <c r="H168" s="2">
        <v>1</v>
      </c>
      <c r="I168">
        <v>5</v>
      </c>
      <c r="J168" t="b">
        <v>0</v>
      </c>
      <c r="K168">
        <v>6</v>
      </c>
      <c r="L168" t="str">
        <f t="shared" si="4"/>
        <v>Weekend</v>
      </c>
      <c r="M168" t="str" cm="1">
        <f t="array" ref="M168">_xlfn.IFS(I168&lt;6,"Night", I168&lt;12,"Morning", I168&lt;18,"Afternoon", TRUE,"Evening")</f>
        <v>Night</v>
      </c>
      <c r="N168">
        <v>2</v>
      </c>
      <c r="O168" t="str">
        <f>IF(dataset_17[[#This Row],[Weathersit]]=1,"Clear",IF(dataset_17[[#This Row],[Weathersit]]=2,"Cloudy","Rainy"))</f>
        <v>Cloudy</v>
      </c>
      <c r="P168">
        <v>0.16</v>
      </c>
      <c r="Q168">
        <f>VLOOKUP(dataset_17[[#This Row],[Instant]],dataset_2!B167:H777,2,FALSE)</f>
        <v>0.16669999999999999</v>
      </c>
      <c r="R168">
        <f>dataset_17[[#This Row],[Temp]]-dataset_17[[#This Row],[Atemp]]</f>
        <v>-6.6999999999999837E-3</v>
      </c>
      <c r="S168">
        <f>VLOOKUP(dataset_17[[#This Row],[Instant]],dataset_2!B167:H777,3,FALSE)</f>
        <v>0.74</v>
      </c>
      <c r="T168">
        <f>VLOOKUP(dataset_17[[#This Row],[Instant]],dataset_2!B167:H777,4,FALSE)</f>
        <v>0.16420000000000001</v>
      </c>
      <c r="U168">
        <f>VLOOKUP(dataset_17[[#This Row],[Instant]],dataset_2!B167:H777,5,FALSE)</f>
        <v>0</v>
      </c>
      <c r="V168">
        <f>VLOOKUP(dataset_17[[#This Row],[Instant]],dataset_2!B167:H777,6,FALSE)</f>
        <v>5</v>
      </c>
      <c r="W168">
        <f>VLOOKUP(dataset_17[[#This Row],[Instant]],dataset_2!B167:H777,7,FALSE)</f>
        <v>5</v>
      </c>
      <c r="X168">
        <f>IF(dataset_17[[#This Row],[cnt]]&gt;0,LN(dataset_17[[#This Row],[cnt]]),0)</f>
        <v>1.6094379124341003</v>
      </c>
    </row>
    <row r="169" spans="1:24" x14ac:dyDescent="0.3">
      <c r="A169">
        <v>168</v>
      </c>
      <c r="B169" s="1">
        <v>40551</v>
      </c>
      <c r="C169">
        <f>YEAR(dataset_17[[#This Row],[Date Day]])</f>
        <v>2011</v>
      </c>
      <c r="D169" s="1" t="str">
        <f>TEXT(dataset_17[[#This Row],[Date Day]],"MMM")</f>
        <v>Jan</v>
      </c>
      <c r="E169" t="str">
        <f t="shared" si="5"/>
        <v>Q1</v>
      </c>
      <c r="F169">
        <v>1</v>
      </c>
      <c r="G169" s="2">
        <v>0</v>
      </c>
      <c r="H169" s="2">
        <v>1</v>
      </c>
      <c r="I169">
        <v>6</v>
      </c>
      <c r="J169" t="b">
        <v>0</v>
      </c>
      <c r="K169">
        <v>6</v>
      </c>
      <c r="L169" t="str">
        <f t="shared" si="4"/>
        <v>Weekend</v>
      </c>
      <c r="M169" t="str" cm="1">
        <f t="array" ref="M169">_xlfn.IFS(I169&lt;6,"Night", I169&lt;12,"Morning", I169&lt;18,"Afternoon", TRUE,"Evening")</f>
        <v>Morning</v>
      </c>
      <c r="N169">
        <v>2</v>
      </c>
      <c r="O169" t="str">
        <f>IF(dataset_17[[#This Row],[Weathersit]]=1,"Clear",IF(dataset_17[[#This Row],[Weathersit]]=2,"Cloudy","Rainy"))</f>
        <v>Cloudy</v>
      </c>
      <c r="P169">
        <v>0.16</v>
      </c>
      <c r="Q169">
        <f>VLOOKUP(dataset_17[[#This Row],[Instant]],dataset_2!B168:H778,2,FALSE)</f>
        <v>0.16669999999999999</v>
      </c>
      <c r="R169">
        <f>dataset_17[[#This Row],[Temp]]-dataset_17[[#This Row],[Atemp]]</f>
        <v>-6.6999999999999837E-3</v>
      </c>
      <c r="S169">
        <f>VLOOKUP(dataset_17[[#This Row],[Instant]],dataset_2!B168:H778,3,FALSE)</f>
        <v>0.74</v>
      </c>
      <c r="T169">
        <f>VLOOKUP(dataset_17[[#This Row],[Instant]],dataset_2!B168:H778,4,FALSE)</f>
        <v>0.16420000000000001</v>
      </c>
      <c r="U169">
        <f>VLOOKUP(dataset_17[[#This Row],[Instant]],dataset_2!B168:H778,5,FALSE)</f>
        <v>0</v>
      </c>
      <c r="V169">
        <f>VLOOKUP(dataset_17[[#This Row],[Instant]],dataset_2!B168:H778,6,FALSE)</f>
        <v>2</v>
      </c>
      <c r="W169">
        <f>VLOOKUP(dataset_17[[#This Row],[Instant]],dataset_2!B168:H778,7,FALSE)</f>
        <v>2</v>
      </c>
      <c r="X169">
        <f>IF(dataset_17[[#This Row],[cnt]]&gt;0,LN(dataset_17[[#This Row],[cnt]]),0)</f>
        <v>0.69314718055994529</v>
      </c>
    </row>
    <row r="170" spans="1:24" x14ac:dyDescent="0.3">
      <c r="A170">
        <v>169</v>
      </c>
      <c r="B170" s="1">
        <v>40551</v>
      </c>
      <c r="C170">
        <f>YEAR(dataset_17[[#This Row],[Date Day]])</f>
        <v>2011</v>
      </c>
      <c r="D170" s="1" t="str">
        <f>TEXT(dataset_17[[#This Row],[Date Day]],"MMM")</f>
        <v>Jan</v>
      </c>
      <c r="E170" t="str">
        <f t="shared" si="5"/>
        <v>Q1</v>
      </c>
      <c r="F170">
        <v>1</v>
      </c>
      <c r="G170" s="2">
        <v>0</v>
      </c>
      <c r="H170" s="2">
        <v>1</v>
      </c>
      <c r="I170">
        <v>7</v>
      </c>
      <c r="J170" t="b">
        <v>0</v>
      </c>
      <c r="K170">
        <v>6</v>
      </c>
      <c r="L170" t="str">
        <f t="shared" si="4"/>
        <v>Weekend</v>
      </c>
      <c r="M170" t="str" cm="1">
        <f t="array" ref="M170">_xlfn.IFS(I170&lt;6,"Night", I170&lt;12,"Morning", I170&lt;18,"Afternoon", TRUE,"Evening")</f>
        <v>Morning</v>
      </c>
      <c r="N170">
        <v>2</v>
      </c>
      <c r="O170" t="str">
        <f>IF(dataset_17[[#This Row],[Weathersit]]=1,"Clear",IF(dataset_17[[#This Row],[Weathersit]]=2,"Cloudy","Rainy"))</f>
        <v>Cloudy</v>
      </c>
      <c r="P170">
        <v>0.16</v>
      </c>
      <c r="Q170">
        <f>VLOOKUP(dataset_17[[#This Row],[Instant]],dataset_2!B169:H779,2,FALSE)</f>
        <v>0.18179999999999999</v>
      </c>
      <c r="R170">
        <f>dataset_17[[#This Row],[Temp]]-dataset_17[[#This Row],[Atemp]]</f>
        <v>-2.1799999999999986E-2</v>
      </c>
      <c r="S170">
        <f>VLOOKUP(dataset_17[[#This Row],[Instant]],dataset_2!B169:H779,3,FALSE)</f>
        <v>0.74</v>
      </c>
      <c r="T170">
        <f>VLOOKUP(dataset_17[[#This Row],[Instant]],dataset_2!B169:H779,4,FALSE)</f>
        <v>0.1045</v>
      </c>
      <c r="U170">
        <f>VLOOKUP(dataset_17[[#This Row],[Instant]],dataset_2!B169:H779,5,FALSE)</f>
        <v>1</v>
      </c>
      <c r="V170">
        <f>VLOOKUP(dataset_17[[#This Row],[Instant]],dataset_2!B169:H779,6,FALSE)</f>
        <v>8</v>
      </c>
      <c r="W170">
        <f>VLOOKUP(dataset_17[[#This Row],[Instant]],dataset_2!B169:H779,7,FALSE)</f>
        <v>9</v>
      </c>
      <c r="X170">
        <f>IF(dataset_17[[#This Row],[cnt]]&gt;0,LN(dataset_17[[#This Row],[cnt]]),0)</f>
        <v>2.1972245773362196</v>
      </c>
    </row>
    <row r="171" spans="1:24" x14ac:dyDescent="0.3">
      <c r="A171">
        <v>170</v>
      </c>
      <c r="B171" s="1">
        <v>40551</v>
      </c>
      <c r="C171">
        <f>YEAR(dataset_17[[#This Row],[Date Day]])</f>
        <v>2011</v>
      </c>
      <c r="D171" s="1" t="str">
        <f>TEXT(dataset_17[[#This Row],[Date Day]],"MMM")</f>
        <v>Jan</v>
      </c>
      <c r="E171" t="str">
        <f t="shared" si="5"/>
        <v>Q1</v>
      </c>
      <c r="F171">
        <v>1</v>
      </c>
      <c r="G171" s="2">
        <v>0</v>
      </c>
      <c r="H171" s="2">
        <v>1</v>
      </c>
      <c r="I171">
        <v>8</v>
      </c>
      <c r="J171" t="b">
        <v>0</v>
      </c>
      <c r="K171">
        <v>6</v>
      </c>
      <c r="L171" t="str">
        <f t="shared" si="4"/>
        <v>Weekend</v>
      </c>
      <c r="M171" t="str" cm="1">
        <f t="array" ref="M171">_xlfn.IFS(I171&lt;6,"Night", I171&lt;12,"Morning", I171&lt;18,"Afternoon", TRUE,"Evening")</f>
        <v>Morning</v>
      </c>
      <c r="N171">
        <v>3</v>
      </c>
      <c r="O171" t="str">
        <f>IF(dataset_17[[#This Row],[Weathersit]]=1,"Clear",IF(dataset_17[[#This Row],[Weathersit]]=2,"Cloudy","Rainy"))</f>
        <v>Rainy</v>
      </c>
      <c r="P171">
        <v>0.16</v>
      </c>
      <c r="Q171">
        <f>VLOOKUP(dataset_17[[#This Row],[Instant]],dataset_2!B170:H780,2,FALSE)</f>
        <v>0.18179999999999999</v>
      </c>
      <c r="R171">
        <f>dataset_17[[#This Row],[Temp]]-dataset_17[[#This Row],[Atemp]]</f>
        <v>-2.1799999999999986E-2</v>
      </c>
      <c r="S171">
        <f>VLOOKUP(dataset_17[[#This Row],[Instant]],dataset_2!B170:H780,3,FALSE)</f>
        <v>0.93</v>
      </c>
      <c r="T171">
        <f>VLOOKUP(dataset_17[[#This Row],[Instant]],dataset_2!B170:H780,4,FALSE)</f>
        <v>0.1045</v>
      </c>
      <c r="U171">
        <f>VLOOKUP(dataset_17[[#This Row],[Instant]],dataset_2!B170:H780,5,FALSE)</f>
        <v>0</v>
      </c>
      <c r="V171">
        <f>VLOOKUP(dataset_17[[#This Row],[Instant]],dataset_2!B170:H780,6,FALSE)</f>
        <v>15</v>
      </c>
      <c r="W171">
        <f>VLOOKUP(dataset_17[[#This Row],[Instant]],dataset_2!B170:H780,7,FALSE)</f>
        <v>15</v>
      </c>
      <c r="X171">
        <f>IF(dataset_17[[#This Row],[cnt]]&gt;0,LN(dataset_17[[#This Row],[cnt]]),0)</f>
        <v>2.7080502011022101</v>
      </c>
    </row>
    <row r="172" spans="1:24" x14ac:dyDescent="0.3">
      <c r="A172">
        <v>171</v>
      </c>
      <c r="B172" s="1">
        <v>40551</v>
      </c>
      <c r="C172">
        <f>YEAR(dataset_17[[#This Row],[Date Day]])</f>
        <v>2011</v>
      </c>
      <c r="D172" s="1" t="str">
        <f>TEXT(dataset_17[[#This Row],[Date Day]],"MMM")</f>
        <v>Jan</v>
      </c>
      <c r="E172" t="str">
        <f t="shared" si="5"/>
        <v>Q1</v>
      </c>
      <c r="F172">
        <v>1</v>
      </c>
      <c r="G172" s="2">
        <v>0</v>
      </c>
      <c r="H172" s="2">
        <v>1</v>
      </c>
      <c r="I172">
        <v>9</v>
      </c>
      <c r="J172" t="b">
        <v>0</v>
      </c>
      <c r="K172">
        <v>6</v>
      </c>
      <c r="L172" t="str">
        <f t="shared" si="4"/>
        <v>Weekend</v>
      </c>
      <c r="M172" t="str" cm="1">
        <f t="array" ref="M172">_xlfn.IFS(I172&lt;6,"Night", I172&lt;12,"Morning", I172&lt;18,"Afternoon", TRUE,"Evening")</f>
        <v>Morning</v>
      </c>
      <c r="N172">
        <v>3</v>
      </c>
      <c r="O172" t="str">
        <f>IF(dataset_17[[#This Row],[Weathersit]]=1,"Clear",IF(dataset_17[[#This Row],[Weathersit]]=2,"Cloudy","Rainy"))</f>
        <v>Rainy</v>
      </c>
      <c r="P172">
        <v>0.16</v>
      </c>
      <c r="Q172">
        <f>VLOOKUP(dataset_17[[#This Row],[Instant]],dataset_2!B171:H781,2,FALSE)</f>
        <v>0.18179999999999999</v>
      </c>
      <c r="R172">
        <f>dataset_17[[#This Row],[Temp]]-dataset_17[[#This Row],[Atemp]]</f>
        <v>-2.1799999999999986E-2</v>
      </c>
      <c r="S172">
        <f>VLOOKUP(dataset_17[[#This Row],[Instant]],dataset_2!B171:H781,3,FALSE)</f>
        <v>0.93</v>
      </c>
      <c r="T172">
        <f>VLOOKUP(dataset_17[[#This Row],[Instant]],dataset_2!B171:H781,4,FALSE)</f>
        <v>0.1045</v>
      </c>
      <c r="U172">
        <f>VLOOKUP(dataset_17[[#This Row],[Instant]],dataset_2!B171:H781,5,FALSE)</f>
        <v>0</v>
      </c>
      <c r="V172">
        <f>VLOOKUP(dataset_17[[#This Row],[Instant]],dataset_2!B171:H781,6,FALSE)</f>
        <v>20</v>
      </c>
      <c r="W172">
        <f>VLOOKUP(dataset_17[[#This Row],[Instant]],dataset_2!B171:H781,7,FALSE)</f>
        <v>20</v>
      </c>
      <c r="X172">
        <f>IF(dataset_17[[#This Row],[cnt]]&gt;0,LN(dataset_17[[#This Row],[cnt]]),0)</f>
        <v>2.9957322735539909</v>
      </c>
    </row>
    <row r="173" spans="1:24" x14ac:dyDescent="0.3">
      <c r="A173">
        <v>172</v>
      </c>
      <c r="B173" s="1">
        <v>40551</v>
      </c>
      <c r="C173">
        <f>YEAR(dataset_17[[#This Row],[Date Day]])</f>
        <v>2011</v>
      </c>
      <c r="D173" s="1" t="str">
        <f>TEXT(dataset_17[[#This Row],[Date Day]],"MMM")</f>
        <v>Jan</v>
      </c>
      <c r="E173" t="str">
        <f t="shared" si="5"/>
        <v>Q1</v>
      </c>
      <c r="F173">
        <v>1</v>
      </c>
      <c r="G173" s="2">
        <v>0</v>
      </c>
      <c r="H173" s="2">
        <v>1</v>
      </c>
      <c r="I173">
        <v>10</v>
      </c>
      <c r="J173" t="b">
        <v>0</v>
      </c>
      <c r="K173">
        <v>6</v>
      </c>
      <c r="L173" t="str">
        <f t="shared" si="4"/>
        <v>Weekend</v>
      </c>
      <c r="M173" t="str" cm="1">
        <f t="array" ref="M173">_xlfn.IFS(I173&lt;6,"Night", I173&lt;12,"Morning", I173&lt;18,"Afternoon", TRUE,"Evening")</f>
        <v>Morning</v>
      </c>
      <c r="N173">
        <v>2</v>
      </c>
      <c r="O173" t="str">
        <f>IF(dataset_17[[#This Row],[Weathersit]]=1,"Clear",IF(dataset_17[[#This Row],[Weathersit]]=2,"Cloudy","Rainy"))</f>
        <v>Cloudy</v>
      </c>
      <c r="P173">
        <v>0.18</v>
      </c>
      <c r="Q173">
        <f>VLOOKUP(dataset_17[[#This Row],[Instant]],dataset_2!B172:H782,2,FALSE)</f>
        <v>0.19700000000000001</v>
      </c>
      <c r="R173">
        <f>dataset_17[[#This Row],[Temp]]-dataset_17[[#This Row],[Atemp]]</f>
        <v>-1.7000000000000015E-2</v>
      </c>
      <c r="S173">
        <f>VLOOKUP(dataset_17[[#This Row],[Instant]],dataset_2!B172:H782,3,FALSE)</f>
        <v>0.8</v>
      </c>
      <c r="T173">
        <f>VLOOKUP(dataset_17[[#This Row],[Instant]],dataset_2!B172:H782,4,FALSE)</f>
        <v>0.16420000000000001</v>
      </c>
      <c r="U173">
        <f>VLOOKUP(dataset_17[[#This Row],[Instant]],dataset_2!B172:H782,5,FALSE)</f>
        <v>5</v>
      </c>
      <c r="V173">
        <f>VLOOKUP(dataset_17[[#This Row],[Instant]],dataset_2!B172:H782,6,FALSE)</f>
        <v>56</v>
      </c>
      <c r="W173">
        <f>VLOOKUP(dataset_17[[#This Row],[Instant]],dataset_2!B172:H782,7,FALSE)</f>
        <v>61</v>
      </c>
      <c r="X173">
        <f>IF(dataset_17[[#This Row],[cnt]]&gt;0,LN(dataset_17[[#This Row],[cnt]]),0)</f>
        <v>4.1108738641733114</v>
      </c>
    </row>
    <row r="174" spans="1:24" x14ac:dyDescent="0.3">
      <c r="A174">
        <v>173</v>
      </c>
      <c r="B174" s="1">
        <v>40551</v>
      </c>
      <c r="C174">
        <f>YEAR(dataset_17[[#This Row],[Date Day]])</f>
        <v>2011</v>
      </c>
      <c r="D174" s="1" t="str">
        <f>TEXT(dataset_17[[#This Row],[Date Day]],"MMM")</f>
        <v>Jan</v>
      </c>
      <c r="E174" t="str">
        <f t="shared" si="5"/>
        <v>Q1</v>
      </c>
      <c r="F174">
        <v>1</v>
      </c>
      <c r="G174" s="2">
        <v>0</v>
      </c>
      <c r="H174" s="2">
        <v>1</v>
      </c>
      <c r="I174">
        <v>11</v>
      </c>
      <c r="J174" t="b">
        <v>0</v>
      </c>
      <c r="K174">
        <v>6</v>
      </c>
      <c r="L174" t="str">
        <f t="shared" si="4"/>
        <v>Weekend</v>
      </c>
      <c r="M174" t="str" cm="1">
        <f t="array" ref="M174">_xlfn.IFS(I174&lt;6,"Night", I174&lt;12,"Morning", I174&lt;18,"Afternoon", TRUE,"Evening")</f>
        <v>Morning</v>
      </c>
      <c r="N174">
        <v>2</v>
      </c>
      <c r="O174" t="str">
        <f>IF(dataset_17[[#This Row],[Weathersit]]=1,"Clear",IF(dataset_17[[#This Row],[Weathersit]]=2,"Cloudy","Rainy"))</f>
        <v>Cloudy</v>
      </c>
      <c r="P174">
        <v>0.2</v>
      </c>
      <c r="Q174">
        <f>VLOOKUP(dataset_17[[#This Row],[Instant]],dataset_2!B173:H783,2,FALSE)</f>
        <v>0.18179999999999999</v>
      </c>
      <c r="R174">
        <f>dataset_17[[#This Row],[Temp]]-dataset_17[[#This Row],[Atemp]]</f>
        <v>1.8200000000000022E-2</v>
      </c>
      <c r="S174">
        <f>VLOOKUP(dataset_17[[#This Row],[Instant]],dataset_2!B173:H783,3,FALSE)</f>
        <v>0.69</v>
      </c>
      <c r="T174">
        <f>VLOOKUP(dataset_17[[#This Row],[Instant]],dataset_2!B173:H783,4,FALSE)</f>
        <v>0.3881</v>
      </c>
      <c r="U174">
        <f>VLOOKUP(dataset_17[[#This Row],[Instant]],dataset_2!B173:H783,5,FALSE)</f>
        <v>2</v>
      </c>
      <c r="V174">
        <f>VLOOKUP(dataset_17[[#This Row],[Instant]],dataset_2!B173:H783,6,FALSE)</f>
        <v>60</v>
      </c>
      <c r="W174">
        <f>VLOOKUP(dataset_17[[#This Row],[Instant]],dataset_2!B173:H783,7,FALSE)</f>
        <v>62</v>
      </c>
      <c r="X174">
        <f>IF(dataset_17[[#This Row],[cnt]]&gt;0,LN(dataset_17[[#This Row],[cnt]]),0)</f>
        <v>4.1271343850450917</v>
      </c>
    </row>
    <row r="175" spans="1:24" x14ac:dyDescent="0.3">
      <c r="A175">
        <v>174</v>
      </c>
      <c r="B175" s="1">
        <v>40551</v>
      </c>
      <c r="C175">
        <f>YEAR(dataset_17[[#This Row],[Date Day]])</f>
        <v>2011</v>
      </c>
      <c r="D175" s="1" t="str">
        <f>TEXT(dataset_17[[#This Row],[Date Day]],"MMM")</f>
        <v>Jan</v>
      </c>
      <c r="E175" t="str">
        <f t="shared" si="5"/>
        <v>Q1</v>
      </c>
      <c r="F175">
        <v>1</v>
      </c>
      <c r="G175" s="2">
        <v>0</v>
      </c>
      <c r="H175" s="2">
        <v>1</v>
      </c>
      <c r="I175">
        <v>12</v>
      </c>
      <c r="J175" t="b">
        <v>0</v>
      </c>
      <c r="K175">
        <v>6</v>
      </c>
      <c r="L175" t="str">
        <f t="shared" si="4"/>
        <v>Weekend</v>
      </c>
      <c r="M175" t="str" cm="1">
        <f t="array" ref="M175">_xlfn.IFS(I175&lt;6,"Night", I175&lt;12,"Morning", I175&lt;18,"Afternoon", TRUE,"Evening")</f>
        <v>Afternoon</v>
      </c>
      <c r="N175">
        <v>2</v>
      </c>
      <c r="O175" t="str">
        <f>IF(dataset_17[[#This Row],[Weathersit]]=1,"Clear",IF(dataset_17[[#This Row],[Weathersit]]=2,"Cloudy","Rainy"))</f>
        <v>Cloudy</v>
      </c>
      <c r="P175">
        <v>0.2</v>
      </c>
      <c r="Q175">
        <f>VLOOKUP(dataset_17[[#This Row],[Instant]],dataset_2!B174:H784,2,FALSE)</f>
        <v>0.18179999999999999</v>
      </c>
      <c r="R175">
        <f>dataset_17[[#This Row],[Temp]]-dataset_17[[#This Row],[Atemp]]</f>
        <v>1.8200000000000022E-2</v>
      </c>
      <c r="S175">
        <f>VLOOKUP(dataset_17[[#This Row],[Instant]],dataset_2!B174:H784,3,FALSE)</f>
        <v>0.59</v>
      </c>
      <c r="T175">
        <f>VLOOKUP(dataset_17[[#This Row],[Instant]],dataset_2!B174:H784,4,FALSE)</f>
        <v>0.35820000000000002</v>
      </c>
      <c r="U175">
        <f>VLOOKUP(dataset_17[[#This Row],[Instant]],dataset_2!B174:H784,5,FALSE)</f>
        <v>8</v>
      </c>
      <c r="V175">
        <f>VLOOKUP(dataset_17[[#This Row],[Instant]],dataset_2!B174:H784,6,FALSE)</f>
        <v>90</v>
      </c>
      <c r="W175">
        <f>VLOOKUP(dataset_17[[#This Row],[Instant]],dataset_2!B174:H784,7,FALSE)</f>
        <v>98</v>
      </c>
      <c r="X175">
        <f>IF(dataset_17[[#This Row],[cnt]]&gt;0,LN(dataset_17[[#This Row],[cnt]]),0)</f>
        <v>4.5849674786705723</v>
      </c>
    </row>
    <row r="176" spans="1:24" x14ac:dyDescent="0.3">
      <c r="A176">
        <v>175</v>
      </c>
      <c r="B176" s="1">
        <v>40551</v>
      </c>
      <c r="C176">
        <f>YEAR(dataset_17[[#This Row],[Date Day]])</f>
        <v>2011</v>
      </c>
      <c r="D176" s="1" t="str">
        <f>TEXT(dataset_17[[#This Row],[Date Day]],"MMM")</f>
        <v>Jan</v>
      </c>
      <c r="E176" t="str">
        <f t="shared" si="5"/>
        <v>Q1</v>
      </c>
      <c r="F176">
        <v>1</v>
      </c>
      <c r="G176" s="2">
        <v>0</v>
      </c>
      <c r="H176" s="2">
        <v>1</v>
      </c>
      <c r="I176">
        <v>13</v>
      </c>
      <c r="J176" t="b">
        <v>0</v>
      </c>
      <c r="K176">
        <v>6</v>
      </c>
      <c r="L176" t="str">
        <f t="shared" si="4"/>
        <v>Weekend</v>
      </c>
      <c r="M176" t="str" cm="1">
        <f t="array" ref="M176">_xlfn.IFS(I176&lt;6,"Night", I176&lt;12,"Morning", I176&lt;18,"Afternoon", TRUE,"Evening")</f>
        <v>Afternoon</v>
      </c>
      <c r="N176">
        <v>1</v>
      </c>
      <c r="O176" t="str">
        <f>IF(dataset_17[[#This Row],[Weathersit]]=1,"Clear",IF(dataset_17[[#This Row],[Weathersit]]=2,"Cloudy","Rainy"))</f>
        <v>Clear</v>
      </c>
      <c r="P176">
        <v>0.2</v>
      </c>
      <c r="Q176">
        <f>VLOOKUP(dataset_17[[#This Row],[Instant]],dataset_2!B175:H785,2,FALSE)</f>
        <v>0.18179999999999999</v>
      </c>
      <c r="R176">
        <f>dataset_17[[#This Row],[Temp]]-dataset_17[[#This Row],[Atemp]]</f>
        <v>1.8200000000000022E-2</v>
      </c>
      <c r="S176">
        <f>VLOOKUP(dataset_17[[#This Row],[Instant]],dataset_2!B175:H785,3,FALSE)</f>
        <v>0.44</v>
      </c>
      <c r="T176">
        <f>VLOOKUP(dataset_17[[#This Row],[Instant]],dataset_2!B175:H785,4,FALSE)</f>
        <v>0.32840000000000003</v>
      </c>
      <c r="U176">
        <f>VLOOKUP(dataset_17[[#This Row],[Instant]],dataset_2!B175:H785,5,FALSE)</f>
        <v>7</v>
      </c>
      <c r="V176">
        <f>VLOOKUP(dataset_17[[#This Row],[Instant]],dataset_2!B175:H785,6,FALSE)</f>
        <v>95</v>
      </c>
      <c r="W176">
        <f>VLOOKUP(dataset_17[[#This Row],[Instant]],dataset_2!B175:H785,7,FALSE)</f>
        <v>102</v>
      </c>
      <c r="X176">
        <f>IF(dataset_17[[#This Row],[cnt]]&gt;0,LN(dataset_17[[#This Row],[cnt]]),0)</f>
        <v>4.6249728132842707</v>
      </c>
    </row>
    <row r="177" spans="1:24" x14ac:dyDescent="0.3">
      <c r="A177">
        <v>176</v>
      </c>
      <c r="B177" s="1">
        <v>40551</v>
      </c>
      <c r="C177">
        <f>YEAR(dataset_17[[#This Row],[Date Day]])</f>
        <v>2011</v>
      </c>
      <c r="D177" s="1" t="str">
        <f>TEXT(dataset_17[[#This Row],[Date Day]],"MMM")</f>
        <v>Jan</v>
      </c>
      <c r="E177" t="str">
        <f t="shared" si="5"/>
        <v>Q1</v>
      </c>
      <c r="F177">
        <v>1</v>
      </c>
      <c r="G177" s="2">
        <v>0</v>
      </c>
      <c r="H177" s="2">
        <v>1</v>
      </c>
      <c r="I177">
        <v>14</v>
      </c>
      <c r="J177" t="b">
        <v>0</v>
      </c>
      <c r="K177">
        <v>6</v>
      </c>
      <c r="L177" t="str">
        <f t="shared" si="4"/>
        <v>Weekend</v>
      </c>
      <c r="M177" t="str" cm="1">
        <f t="array" ref="M177">_xlfn.IFS(I177&lt;6,"Night", I177&lt;12,"Morning", I177&lt;18,"Afternoon", TRUE,"Evening")</f>
        <v>Afternoon</v>
      </c>
      <c r="N177">
        <v>1</v>
      </c>
      <c r="O177" t="str">
        <f>IF(dataset_17[[#This Row],[Weathersit]]=1,"Clear",IF(dataset_17[[#This Row],[Weathersit]]=2,"Cloudy","Rainy"))</f>
        <v>Clear</v>
      </c>
      <c r="P177">
        <v>0.2</v>
      </c>
      <c r="Q177">
        <f>VLOOKUP(dataset_17[[#This Row],[Instant]],dataset_2!B176:H786,2,FALSE)</f>
        <v>0.16669999999999999</v>
      </c>
      <c r="R177">
        <f>dataset_17[[#This Row],[Temp]]-dataset_17[[#This Row],[Atemp]]</f>
        <v>3.3300000000000024E-2</v>
      </c>
      <c r="S177">
        <f>VLOOKUP(dataset_17[[#This Row],[Instant]],dataset_2!B176:H786,3,FALSE)</f>
        <v>0.32</v>
      </c>
      <c r="T177">
        <f>VLOOKUP(dataset_17[[#This Row],[Instant]],dataset_2!B176:H786,4,FALSE)</f>
        <v>0.49249999999999999</v>
      </c>
      <c r="U177">
        <f>VLOOKUP(dataset_17[[#This Row],[Instant]],dataset_2!B176:H786,5,FALSE)</f>
        <v>12</v>
      </c>
      <c r="V177">
        <f>VLOOKUP(dataset_17[[#This Row],[Instant]],dataset_2!B176:H786,6,FALSE)</f>
        <v>83</v>
      </c>
      <c r="W177">
        <f>VLOOKUP(dataset_17[[#This Row],[Instant]],dataset_2!B176:H786,7,FALSE)</f>
        <v>95</v>
      </c>
      <c r="X177">
        <f>IF(dataset_17[[#This Row],[cnt]]&gt;0,LN(dataset_17[[#This Row],[cnt]]),0)</f>
        <v>4.5538768916005408</v>
      </c>
    </row>
    <row r="178" spans="1:24" x14ac:dyDescent="0.3">
      <c r="A178">
        <v>177</v>
      </c>
      <c r="B178" s="1">
        <v>40551</v>
      </c>
      <c r="C178">
        <f>YEAR(dataset_17[[#This Row],[Date Day]])</f>
        <v>2011</v>
      </c>
      <c r="D178" s="1" t="str">
        <f>TEXT(dataset_17[[#This Row],[Date Day]],"MMM")</f>
        <v>Jan</v>
      </c>
      <c r="E178" t="str">
        <f t="shared" si="5"/>
        <v>Q1</v>
      </c>
      <c r="F178">
        <v>1</v>
      </c>
      <c r="G178" s="2">
        <v>0</v>
      </c>
      <c r="H178" s="2">
        <v>1</v>
      </c>
      <c r="I178">
        <v>15</v>
      </c>
      <c r="J178" t="b">
        <v>0</v>
      </c>
      <c r="K178">
        <v>6</v>
      </c>
      <c r="L178" t="str">
        <f t="shared" si="4"/>
        <v>Weekend</v>
      </c>
      <c r="M178" t="str" cm="1">
        <f t="array" ref="M178">_xlfn.IFS(I178&lt;6,"Night", I178&lt;12,"Morning", I178&lt;18,"Afternoon", TRUE,"Evening")</f>
        <v>Afternoon</v>
      </c>
      <c r="N178">
        <v>1</v>
      </c>
      <c r="O178" t="str">
        <f>IF(dataset_17[[#This Row],[Weathersit]]=1,"Clear",IF(dataset_17[[#This Row],[Weathersit]]=2,"Cloudy","Rainy"))</f>
        <v>Clear</v>
      </c>
      <c r="P178">
        <v>0.2</v>
      </c>
      <c r="Q178">
        <f>VLOOKUP(dataset_17[[#This Row],[Instant]],dataset_2!B177:H787,2,FALSE)</f>
        <v>0.16669999999999999</v>
      </c>
      <c r="R178">
        <f>dataset_17[[#This Row],[Temp]]-dataset_17[[#This Row],[Atemp]]</f>
        <v>3.3300000000000024E-2</v>
      </c>
      <c r="S178">
        <f>VLOOKUP(dataset_17[[#This Row],[Instant]],dataset_2!B177:H787,3,FALSE)</f>
        <v>0.32</v>
      </c>
      <c r="T178">
        <f>VLOOKUP(dataset_17[[#This Row],[Instant]],dataset_2!B177:H787,4,FALSE)</f>
        <v>0.44779999999999998</v>
      </c>
      <c r="U178">
        <f>VLOOKUP(dataset_17[[#This Row],[Instant]],dataset_2!B177:H787,5,FALSE)</f>
        <v>5</v>
      </c>
      <c r="V178">
        <f>VLOOKUP(dataset_17[[#This Row],[Instant]],dataset_2!B177:H787,6,FALSE)</f>
        <v>69</v>
      </c>
      <c r="W178">
        <f>VLOOKUP(dataset_17[[#This Row],[Instant]],dataset_2!B177:H787,7,FALSE)</f>
        <v>74</v>
      </c>
      <c r="X178">
        <f>IF(dataset_17[[#This Row],[cnt]]&gt;0,LN(dataset_17[[#This Row],[cnt]]),0)</f>
        <v>4.3040650932041702</v>
      </c>
    </row>
    <row r="179" spans="1:24" x14ac:dyDescent="0.3">
      <c r="A179">
        <v>178</v>
      </c>
      <c r="B179" s="1">
        <v>40551</v>
      </c>
      <c r="C179">
        <f>YEAR(dataset_17[[#This Row],[Date Day]])</f>
        <v>2011</v>
      </c>
      <c r="D179" s="1" t="str">
        <f>TEXT(dataset_17[[#This Row],[Date Day]],"MMM")</f>
        <v>Jan</v>
      </c>
      <c r="E179" t="str">
        <f t="shared" si="5"/>
        <v>Q1</v>
      </c>
      <c r="F179">
        <v>1</v>
      </c>
      <c r="G179" s="2">
        <v>0</v>
      </c>
      <c r="H179" s="2">
        <v>1</v>
      </c>
      <c r="I179">
        <v>16</v>
      </c>
      <c r="J179" t="b">
        <v>0</v>
      </c>
      <c r="K179">
        <v>6</v>
      </c>
      <c r="L179" t="str">
        <f t="shared" si="4"/>
        <v>Weekend</v>
      </c>
      <c r="M179" t="str" cm="1">
        <f t="array" ref="M179">_xlfn.IFS(I179&lt;6,"Night", I179&lt;12,"Morning", I179&lt;18,"Afternoon", TRUE,"Evening")</f>
        <v>Afternoon</v>
      </c>
      <c r="N179">
        <v>1</v>
      </c>
      <c r="O179" t="str">
        <f>IF(dataset_17[[#This Row],[Weathersit]]=1,"Clear",IF(dataset_17[[#This Row],[Weathersit]]=2,"Cloudy","Rainy"))</f>
        <v>Clear</v>
      </c>
      <c r="P179">
        <v>0.18</v>
      </c>
      <c r="Q179">
        <f>VLOOKUP(dataset_17[[#This Row],[Instant]],dataset_2!B178:H788,2,FALSE)</f>
        <v>0.13639999999999999</v>
      </c>
      <c r="R179">
        <f>dataset_17[[#This Row],[Temp]]-dataset_17[[#This Row],[Atemp]]</f>
        <v>4.36E-2</v>
      </c>
      <c r="S179">
        <f>VLOOKUP(dataset_17[[#This Row],[Instant]],dataset_2!B178:H788,3,FALSE)</f>
        <v>0.28999999999999998</v>
      </c>
      <c r="T179">
        <f>VLOOKUP(dataset_17[[#This Row],[Instant]],dataset_2!B178:H788,4,FALSE)</f>
        <v>0.44779999999999998</v>
      </c>
      <c r="U179">
        <f>VLOOKUP(dataset_17[[#This Row],[Instant]],dataset_2!B178:H788,5,FALSE)</f>
        <v>8</v>
      </c>
      <c r="V179">
        <f>VLOOKUP(dataset_17[[#This Row],[Instant]],dataset_2!B178:H788,6,FALSE)</f>
        <v>68</v>
      </c>
      <c r="W179">
        <f>VLOOKUP(dataset_17[[#This Row],[Instant]],dataset_2!B178:H788,7,FALSE)</f>
        <v>76</v>
      </c>
      <c r="X179">
        <f>IF(dataset_17[[#This Row],[cnt]]&gt;0,LN(dataset_17[[#This Row],[cnt]]),0)</f>
        <v>4.3307333402863311</v>
      </c>
    </row>
    <row r="180" spans="1:24" x14ac:dyDescent="0.3">
      <c r="A180">
        <v>179</v>
      </c>
      <c r="B180" s="1">
        <v>40551</v>
      </c>
      <c r="C180">
        <f>YEAR(dataset_17[[#This Row],[Date Day]])</f>
        <v>2011</v>
      </c>
      <c r="D180" s="1" t="str">
        <f>TEXT(dataset_17[[#This Row],[Date Day]],"MMM")</f>
        <v>Jan</v>
      </c>
      <c r="E180" t="str">
        <f t="shared" si="5"/>
        <v>Q1</v>
      </c>
      <c r="F180">
        <v>1</v>
      </c>
      <c r="G180" s="2">
        <v>0</v>
      </c>
      <c r="H180" s="2">
        <v>1</v>
      </c>
      <c r="I180">
        <v>17</v>
      </c>
      <c r="J180" t="b">
        <v>0</v>
      </c>
      <c r="K180">
        <v>6</v>
      </c>
      <c r="L180" t="str">
        <f t="shared" si="4"/>
        <v>Weekend</v>
      </c>
      <c r="M180" t="str" cm="1">
        <f t="array" ref="M180">_xlfn.IFS(I180&lt;6,"Night", I180&lt;12,"Morning", I180&lt;18,"Afternoon", TRUE,"Evening")</f>
        <v>Afternoon</v>
      </c>
      <c r="N180">
        <v>1</v>
      </c>
      <c r="O180" t="str">
        <f>IF(dataset_17[[#This Row],[Weathersit]]=1,"Clear",IF(dataset_17[[#This Row],[Weathersit]]=2,"Cloudy","Rainy"))</f>
        <v>Clear</v>
      </c>
      <c r="P180">
        <v>0.16</v>
      </c>
      <c r="Q180">
        <f>VLOOKUP(dataset_17[[#This Row],[Instant]],dataset_2!B179:H789,2,FALSE)</f>
        <v>0.1212</v>
      </c>
      <c r="R180">
        <f>dataset_17[[#This Row],[Temp]]-dataset_17[[#This Row],[Atemp]]</f>
        <v>3.8800000000000001E-2</v>
      </c>
      <c r="S180">
        <f>VLOOKUP(dataset_17[[#This Row],[Instant]],dataset_2!B179:H789,3,FALSE)</f>
        <v>0.37</v>
      </c>
      <c r="T180">
        <f>VLOOKUP(dataset_17[[#This Row],[Instant]],dataset_2!B179:H789,4,FALSE)</f>
        <v>0.55220000000000002</v>
      </c>
      <c r="U180">
        <f>VLOOKUP(dataset_17[[#This Row],[Instant]],dataset_2!B179:H789,5,FALSE)</f>
        <v>5</v>
      </c>
      <c r="V180">
        <f>VLOOKUP(dataset_17[[#This Row],[Instant]],dataset_2!B179:H789,6,FALSE)</f>
        <v>64</v>
      </c>
      <c r="W180">
        <f>VLOOKUP(dataset_17[[#This Row],[Instant]],dataset_2!B179:H789,7,FALSE)</f>
        <v>69</v>
      </c>
      <c r="X180">
        <f>IF(dataset_17[[#This Row],[cnt]]&gt;0,LN(dataset_17[[#This Row],[cnt]]),0)</f>
        <v>4.2341065045972597</v>
      </c>
    </row>
    <row r="181" spans="1:24" x14ac:dyDescent="0.3">
      <c r="A181">
        <v>180</v>
      </c>
      <c r="B181" s="1">
        <v>40551</v>
      </c>
      <c r="C181">
        <f>YEAR(dataset_17[[#This Row],[Date Day]])</f>
        <v>2011</v>
      </c>
      <c r="D181" s="1" t="str">
        <f>TEXT(dataset_17[[#This Row],[Date Day]],"MMM")</f>
        <v>Jan</v>
      </c>
      <c r="E181" t="str">
        <f t="shared" si="5"/>
        <v>Q1</v>
      </c>
      <c r="F181">
        <v>1</v>
      </c>
      <c r="G181" s="2">
        <v>0</v>
      </c>
      <c r="H181" s="2">
        <v>1</v>
      </c>
      <c r="I181">
        <v>18</v>
      </c>
      <c r="J181" t="b">
        <v>0</v>
      </c>
      <c r="K181">
        <v>6</v>
      </c>
      <c r="L181" t="str">
        <f t="shared" si="4"/>
        <v>Weekend</v>
      </c>
      <c r="M181" t="str" cm="1">
        <f t="array" ref="M181">_xlfn.IFS(I181&lt;6,"Night", I181&lt;12,"Morning", I181&lt;18,"Afternoon", TRUE,"Evening")</f>
        <v>Evening</v>
      </c>
      <c r="N181">
        <v>1</v>
      </c>
      <c r="O181" t="str">
        <f>IF(dataset_17[[#This Row],[Weathersit]]=1,"Clear",IF(dataset_17[[#This Row],[Weathersit]]=2,"Cloudy","Rainy"))</f>
        <v>Clear</v>
      </c>
      <c r="P181">
        <v>0.14000000000000001</v>
      </c>
      <c r="Q181">
        <f>VLOOKUP(dataset_17[[#This Row],[Instant]],dataset_2!B180:H790,2,FALSE)</f>
        <v>0.1212</v>
      </c>
      <c r="R181">
        <f>dataset_17[[#This Row],[Temp]]-dataset_17[[#This Row],[Atemp]]</f>
        <v>1.8800000000000011E-2</v>
      </c>
      <c r="S181">
        <f>VLOOKUP(dataset_17[[#This Row],[Instant]],dataset_2!B180:H790,3,FALSE)</f>
        <v>0.39</v>
      </c>
      <c r="T181">
        <f>VLOOKUP(dataset_17[[#This Row],[Instant]],dataset_2!B180:H790,4,FALSE)</f>
        <v>0.29849999999999999</v>
      </c>
      <c r="U181">
        <f>VLOOKUP(dataset_17[[#This Row],[Instant]],dataset_2!B180:H790,5,FALSE)</f>
        <v>3</v>
      </c>
      <c r="V181">
        <f>VLOOKUP(dataset_17[[#This Row],[Instant]],dataset_2!B180:H790,6,FALSE)</f>
        <v>52</v>
      </c>
      <c r="W181">
        <f>VLOOKUP(dataset_17[[#This Row],[Instant]],dataset_2!B180:H790,7,FALSE)</f>
        <v>55</v>
      </c>
      <c r="X181">
        <f>IF(dataset_17[[#This Row],[cnt]]&gt;0,LN(dataset_17[[#This Row],[cnt]]),0)</f>
        <v>4.0073331852324712</v>
      </c>
    </row>
    <row r="182" spans="1:24" x14ac:dyDescent="0.3">
      <c r="A182">
        <v>181</v>
      </c>
      <c r="B182" s="1">
        <v>40551</v>
      </c>
      <c r="C182">
        <f>YEAR(dataset_17[[#This Row],[Date Day]])</f>
        <v>2011</v>
      </c>
      <c r="D182" s="1" t="str">
        <f>TEXT(dataset_17[[#This Row],[Date Day]],"MMM")</f>
        <v>Jan</v>
      </c>
      <c r="E182" t="str">
        <f t="shared" si="5"/>
        <v>Q1</v>
      </c>
      <c r="F182">
        <v>1</v>
      </c>
      <c r="G182" s="2">
        <v>0</v>
      </c>
      <c r="H182" s="2">
        <v>1</v>
      </c>
      <c r="I182">
        <v>19</v>
      </c>
      <c r="J182" t="b">
        <v>0</v>
      </c>
      <c r="K182">
        <v>6</v>
      </c>
      <c r="L182" t="str">
        <f t="shared" si="4"/>
        <v>Weekend</v>
      </c>
      <c r="M182" t="str" cm="1">
        <f t="array" ref="M182">_xlfn.IFS(I182&lt;6,"Night", I182&lt;12,"Morning", I182&lt;18,"Afternoon", TRUE,"Evening")</f>
        <v>Evening</v>
      </c>
      <c r="N182">
        <v>1</v>
      </c>
      <c r="O182" t="str">
        <f>IF(dataset_17[[#This Row],[Weathersit]]=1,"Clear",IF(dataset_17[[#This Row],[Weathersit]]=2,"Cloudy","Rainy"))</f>
        <v>Clear</v>
      </c>
      <c r="P182">
        <v>0.14000000000000001</v>
      </c>
      <c r="Q182">
        <f>VLOOKUP(dataset_17[[#This Row],[Instant]],dataset_2!B181:H791,2,FALSE)</f>
        <v>0.1212</v>
      </c>
      <c r="R182">
        <f>dataset_17[[#This Row],[Temp]]-dataset_17[[#This Row],[Atemp]]</f>
        <v>1.8800000000000011E-2</v>
      </c>
      <c r="S182">
        <f>VLOOKUP(dataset_17[[#This Row],[Instant]],dataset_2!B181:H791,3,FALSE)</f>
        <v>0.36</v>
      </c>
      <c r="T182">
        <f>VLOOKUP(dataset_17[[#This Row],[Instant]],dataset_2!B181:H791,4,FALSE)</f>
        <v>0.25369999999999998</v>
      </c>
      <c r="U182">
        <f>VLOOKUP(dataset_17[[#This Row],[Instant]],dataset_2!B181:H791,5,FALSE)</f>
        <v>4</v>
      </c>
      <c r="V182">
        <f>VLOOKUP(dataset_17[[#This Row],[Instant]],dataset_2!B181:H791,6,FALSE)</f>
        <v>26</v>
      </c>
      <c r="W182">
        <f>VLOOKUP(dataset_17[[#This Row],[Instant]],dataset_2!B181:H791,7,FALSE)</f>
        <v>30</v>
      </c>
      <c r="X182">
        <f>IF(dataset_17[[#This Row],[cnt]]&gt;0,LN(dataset_17[[#This Row],[cnt]]),0)</f>
        <v>3.4011973816621555</v>
      </c>
    </row>
    <row r="183" spans="1:24" x14ac:dyDescent="0.3">
      <c r="A183">
        <v>182</v>
      </c>
      <c r="B183" s="1">
        <v>40551</v>
      </c>
      <c r="C183">
        <f>YEAR(dataset_17[[#This Row],[Date Day]])</f>
        <v>2011</v>
      </c>
      <c r="D183" s="1" t="str">
        <f>TEXT(dataset_17[[#This Row],[Date Day]],"MMM")</f>
        <v>Jan</v>
      </c>
      <c r="E183" t="str">
        <f t="shared" si="5"/>
        <v>Q1</v>
      </c>
      <c r="F183">
        <v>1</v>
      </c>
      <c r="G183" s="2">
        <v>0</v>
      </c>
      <c r="H183" s="2">
        <v>1</v>
      </c>
      <c r="I183">
        <v>20</v>
      </c>
      <c r="J183" t="b">
        <v>0</v>
      </c>
      <c r="K183">
        <v>6</v>
      </c>
      <c r="L183" t="str">
        <f t="shared" si="4"/>
        <v>Weekend</v>
      </c>
      <c r="M183" t="str" cm="1">
        <f t="array" ref="M183">_xlfn.IFS(I183&lt;6,"Night", I183&lt;12,"Morning", I183&lt;18,"Afternoon", TRUE,"Evening")</f>
        <v>Evening</v>
      </c>
      <c r="N183">
        <v>1</v>
      </c>
      <c r="O183" t="str">
        <f>IF(dataset_17[[#This Row],[Weathersit]]=1,"Clear",IF(dataset_17[[#This Row],[Weathersit]]=2,"Cloudy","Rainy"))</f>
        <v>Clear</v>
      </c>
      <c r="P183">
        <v>0.12</v>
      </c>
      <c r="Q183">
        <f>VLOOKUP(dataset_17[[#This Row],[Instant]],dataset_2!B182:H792,2,FALSE)</f>
        <v>0.1212</v>
      </c>
      <c r="R183">
        <f>dataset_17[[#This Row],[Temp]]-dataset_17[[#This Row],[Atemp]]</f>
        <v>-1.2000000000000066E-3</v>
      </c>
      <c r="S183">
        <f>VLOOKUP(dataset_17[[#This Row],[Instant]],dataset_2!B182:H792,3,FALSE)</f>
        <v>0.36</v>
      </c>
      <c r="T183">
        <f>VLOOKUP(dataset_17[[#This Row],[Instant]],dataset_2!B182:H792,4,FALSE)</f>
        <v>0.25369999999999998</v>
      </c>
      <c r="U183">
        <f>VLOOKUP(dataset_17[[#This Row],[Instant]],dataset_2!B182:H792,5,FALSE)</f>
        <v>0</v>
      </c>
      <c r="V183">
        <f>VLOOKUP(dataset_17[[#This Row],[Instant]],dataset_2!B182:H792,6,FALSE)</f>
        <v>28</v>
      </c>
      <c r="W183">
        <f>VLOOKUP(dataset_17[[#This Row],[Instant]],dataset_2!B182:H792,7,FALSE)</f>
        <v>28</v>
      </c>
      <c r="X183">
        <f>IF(dataset_17[[#This Row],[cnt]]&gt;0,LN(dataset_17[[#This Row],[cnt]]),0)</f>
        <v>3.3322045101752038</v>
      </c>
    </row>
    <row r="184" spans="1:24" x14ac:dyDescent="0.3">
      <c r="A184">
        <v>183</v>
      </c>
      <c r="B184" s="1">
        <v>40551</v>
      </c>
      <c r="C184">
        <f>YEAR(dataset_17[[#This Row],[Date Day]])</f>
        <v>2011</v>
      </c>
      <c r="D184" s="1" t="str">
        <f>TEXT(dataset_17[[#This Row],[Date Day]],"MMM")</f>
        <v>Jan</v>
      </c>
      <c r="E184" t="str">
        <f t="shared" si="5"/>
        <v>Q1</v>
      </c>
      <c r="F184">
        <v>1</v>
      </c>
      <c r="G184" s="2">
        <v>0</v>
      </c>
      <c r="H184" s="2">
        <v>1</v>
      </c>
      <c r="I184">
        <v>21</v>
      </c>
      <c r="J184" t="b">
        <v>0</v>
      </c>
      <c r="K184">
        <v>6</v>
      </c>
      <c r="L184" t="str">
        <f t="shared" si="4"/>
        <v>Weekend</v>
      </c>
      <c r="M184" t="str" cm="1">
        <f t="array" ref="M184">_xlfn.IFS(I184&lt;6,"Night", I184&lt;12,"Morning", I184&lt;18,"Afternoon", TRUE,"Evening")</f>
        <v>Evening</v>
      </c>
      <c r="N184">
        <v>1</v>
      </c>
      <c r="O184" t="str">
        <f>IF(dataset_17[[#This Row],[Weathersit]]=1,"Clear",IF(dataset_17[[#This Row],[Weathersit]]=2,"Cloudy","Rainy"))</f>
        <v>Clear</v>
      </c>
      <c r="P184">
        <v>0.12</v>
      </c>
      <c r="Q184">
        <f>VLOOKUP(dataset_17[[#This Row],[Instant]],dataset_2!B183:H793,2,FALSE)</f>
        <v>0.1061</v>
      </c>
      <c r="R184">
        <f>dataset_17[[#This Row],[Temp]]-dataset_17[[#This Row],[Atemp]]</f>
        <v>1.3899999999999996E-2</v>
      </c>
      <c r="S184">
        <f>VLOOKUP(dataset_17[[#This Row],[Instant]],dataset_2!B183:H793,3,FALSE)</f>
        <v>0.39</v>
      </c>
      <c r="T184">
        <f>VLOOKUP(dataset_17[[#This Row],[Instant]],dataset_2!B183:H793,4,FALSE)</f>
        <v>0.35820000000000002</v>
      </c>
      <c r="U184">
        <f>VLOOKUP(dataset_17[[#This Row],[Instant]],dataset_2!B183:H793,5,FALSE)</f>
        <v>2</v>
      </c>
      <c r="V184">
        <f>VLOOKUP(dataset_17[[#This Row],[Instant]],dataset_2!B183:H793,6,FALSE)</f>
        <v>35</v>
      </c>
      <c r="W184">
        <f>VLOOKUP(dataset_17[[#This Row],[Instant]],dataset_2!B183:H793,7,FALSE)</f>
        <v>37</v>
      </c>
      <c r="X184">
        <f>IF(dataset_17[[#This Row],[cnt]]&gt;0,LN(dataset_17[[#This Row],[cnt]]),0)</f>
        <v>3.6109179126442243</v>
      </c>
    </row>
    <row r="185" spans="1:24" x14ac:dyDescent="0.3">
      <c r="A185">
        <v>184</v>
      </c>
      <c r="B185" s="1">
        <v>40551</v>
      </c>
      <c r="C185">
        <f>YEAR(dataset_17[[#This Row],[Date Day]])</f>
        <v>2011</v>
      </c>
      <c r="D185" s="1" t="str">
        <f>TEXT(dataset_17[[#This Row],[Date Day]],"MMM")</f>
        <v>Jan</v>
      </c>
      <c r="E185" t="str">
        <f t="shared" si="5"/>
        <v>Q1</v>
      </c>
      <c r="F185">
        <v>1</v>
      </c>
      <c r="G185" s="2">
        <v>0</v>
      </c>
      <c r="H185" s="2">
        <v>1</v>
      </c>
      <c r="I185">
        <v>22</v>
      </c>
      <c r="J185" t="b">
        <v>0</v>
      </c>
      <c r="K185">
        <v>6</v>
      </c>
      <c r="L185" t="str">
        <f t="shared" si="4"/>
        <v>Weekend</v>
      </c>
      <c r="M185" t="str" cm="1">
        <f t="array" ref="M185">_xlfn.IFS(I185&lt;6,"Night", I185&lt;12,"Morning", I185&lt;18,"Afternoon", TRUE,"Evening")</f>
        <v>Evening</v>
      </c>
      <c r="N185">
        <v>1</v>
      </c>
      <c r="O185" t="str">
        <f>IF(dataset_17[[#This Row],[Weathersit]]=1,"Clear",IF(dataset_17[[#This Row],[Weathersit]]=2,"Cloudy","Rainy"))</f>
        <v>Clear</v>
      </c>
      <c r="P185">
        <v>0.12</v>
      </c>
      <c r="Q185">
        <f>VLOOKUP(dataset_17[[#This Row],[Instant]],dataset_2!B184:H794,2,FALSE)</f>
        <v>0.1061</v>
      </c>
      <c r="R185">
        <f>dataset_17[[#This Row],[Temp]]-dataset_17[[#This Row],[Atemp]]</f>
        <v>1.3899999999999996E-2</v>
      </c>
      <c r="S185">
        <f>VLOOKUP(dataset_17[[#This Row],[Instant]],dataset_2!B184:H794,3,FALSE)</f>
        <v>0.36</v>
      </c>
      <c r="T185">
        <f>VLOOKUP(dataset_17[[#This Row],[Instant]],dataset_2!B184:H794,4,FALSE)</f>
        <v>0.3881</v>
      </c>
      <c r="U185">
        <f>VLOOKUP(dataset_17[[#This Row],[Instant]],dataset_2!B184:H794,5,FALSE)</f>
        <v>1</v>
      </c>
      <c r="V185">
        <f>VLOOKUP(dataset_17[[#This Row],[Instant]],dataset_2!B184:H794,6,FALSE)</f>
        <v>33</v>
      </c>
      <c r="W185">
        <f>VLOOKUP(dataset_17[[#This Row],[Instant]],dataset_2!B184:H794,7,FALSE)</f>
        <v>34</v>
      </c>
      <c r="X185">
        <f>IF(dataset_17[[#This Row],[cnt]]&gt;0,LN(dataset_17[[#This Row],[cnt]]),0)</f>
        <v>3.5263605246161616</v>
      </c>
    </row>
    <row r="186" spans="1:24" x14ac:dyDescent="0.3">
      <c r="A186">
        <v>185</v>
      </c>
      <c r="B186" s="1">
        <v>40551</v>
      </c>
      <c r="C186">
        <f>YEAR(dataset_17[[#This Row],[Date Day]])</f>
        <v>2011</v>
      </c>
      <c r="D186" s="1" t="str">
        <f>TEXT(dataset_17[[#This Row],[Date Day]],"MMM")</f>
        <v>Jan</v>
      </c>
      <c r="E186" t="str">
        <f t="shared" si="5"/>
        <v>Q1</v>
      </c>
      <c r="F186">
        <v>1</v>
      </c>
      <c r="G186" s="2">
        <v>0</v>
      </c>
      <c r="H186" s="2">
        <v>1</v>
      </c>
      <c r="I186">
        <v>23</v>
      </c>
      <c r="J186" t="b">
        <v>0</v>
      </c>
      <c r="K186">
        <v>6</v>
      </c>
      <c r="L186" t="str">
        <f t="shared" si="4"/>
        <v>Weekend</v>
      </c>
      <c r="M186" t="str" cm="1">
        <f t="array" ref="M186">_xlfn.IFS(I186&lt;6,"Night", I186&lt;12,"Morning", I186&lt;18,"Afternoon", TRUE,"Evening")</f>
        <v>Evening</v>
      </c>
      <c r="N186">
        <v>1</v>
      </c>
      <c r="O186" t="str">
        <f>IF(dataset_17[[#This Row],[Weathersit]]=1,"Clear",IF(dataset_17[[#This Row],[Weathersit]]=2,"Cloudy","Rainy"))</f>
        <v>Clear</v>
      </c>
      <c r="P186">
        <v>0.1</v>
      </c>
      <c r="Q186">
        <f>VLOOKUP(dataset_17[[#This Row],[Instant]],dataset_2!B185:H795,2,FALSE)</f>
        <v>6.0600000000000001E-2</v>
      </c>
      <c r="R186">
        <f>dataset_17[[#This Row],[Temp]]-dataset_17[[#This Row],[Atemp]]</f>
        <v>3.9400000000000004E-2</v>
      </c>
      <c r="S186">
        <f>VLOOKUP(dataset_17[[#This Row],[Instant]],dataset_2!B185:H795,3,FALSE)</f>
        <v>0.39</v>
      </c>
      <c r="T186">
        <f>VLOOKUP(dataset_17[[#This Row],[Instant]],dataset_2!B185:H795,4,FALSE)</f>
        <v>0.44779999999999998</v>
      </c>
      <c r="U186">
        <f>VLOOKUP(dataset_17[[#This Row],[Instant]],dataset_2!B185:H795,5,FALSE)</f>
        <v>0</v>
      </c>
      <c r="V186">
        <f>VLOOKUP(dataset_17[[#This Row],[Instant]],dataset_2!B185:H795,6,FALSE)</f>
        <v>22</v>
      </c>
      <c r="W186">
        <f>VLOOKUP(dataset_17[[#This Row],[Instant]],dataset_2!B185:H795,7,FALSE)</f>
        <v>22</v>
      </c>
      <c r="X186">
        <f>IF(dataset_17[[#This Row],[cnt]]&gt;0,LN(dataset_17[[#This Row],[cnt]]),0)</f>
        <v>3.0910424533583161</v>
      </c>
    </row>
    <row r="187" spans="1:24" x14ac:dyDescent="0.3">
      <c r="A187">
        <v>186</v>
      </c>
      <c r="B187" s="1">
        <v>40552</v>
      </c>
      <c r="C187">
        <f>YEAR(dataset_17[[#This Row],[Date Day]])</f>
        <v>2011</v>
      </c>
      <c r="D187" s="1" t="str">
        <f>TEXT(dataset_17[[#This Row],[Date Day]],"MMM")</f>
        <v>Jan</v>
      </c>
      <c r="E187" t="str">
        <f t="shared" si="5"/>
        <v>Q1</v>
      </c>
      <c r="F187">
        <v>1</v>
      </c>
      <c r="G187" s="2">
        <v>0</v>
      </c>
      <c r="H187" s="2">
        <v>1</v>
      </c>
      <c r="I187">
        <v>0</v>
      </c>
      <c r="J187" t="b">
        <v>0</v>
      </c>
      <c r="K187">
        <v>0</v>
      </c>
      <c r="L187" t="str">
        <f t="shared" si="4"/>
        <v>Weekend</v>
      </c>
      <c r="M187" t="str" cm="1">
        <f t="array" ref="M187">_xlfn.IFS(I187&lt;6,"Night", I187&lt;12,"Morning", I187&lt;18,"Afternoon", TRUE,"Evening")</f>
        <v>Night</v>
      </c>
      <c r="N187">
        <v>1</v>
      </c>
      <c r="O187" t="str">
        <f>IF(dataset_17[[#This Row],[Weathersit]]=1,"Clear",IF(dataset_17[[#This Row],[Weathersit]]=2,"Cloudy","Rainy"))</f>
        <v>Clear</v>
      </c>
      <c r="P187">
        <v>0.1</v>
      </c>
      <c r="Q187">
        <f>VLOOKUP(dataset_17[[#This Row],[Instant]],dataset_2!B186:H796,2,FALSE)</f>
        <v>7.5800000000000006E-2</v>
      </c>
      <c r="R187">
        <f>dataset_17[[#This Row],[Temp]]-dataset_17[[#This Row],[Atemp]]</f>
        <v>2.4199999999999999E-2</v>
      </c>
      <c r="S187">
        <f>VLOOKUP(dataset_17[[#This Row],[Instant]],dataset_2!B186:H796,3,FALSE)</f>
        <v>0.42</v>
      </c>
      <c r="T187">
        <f>VLOOKUP(dataset_17[[#This Row],[Instant]],dataset_2!B186:H796,4,FALSE)</f>
        <v>0.3881</v>
      </c>
      <c r="U187">
        <f>VLOOKUP(dataset_17[[#This Row],[Instant]],dataset_2!B186:H796,5,FALSE)</f>
        <v>1</v>
      </c>
      <c r="V187">
        <f>VLOOKUP(dataset_17[[#This Row],[Instant]],dataset_2!B186:H796,6,FALSE)</f>
        <v>24</v>
      </c>
      <c r="W187">
        <f>VLOOKUP(dataset_17[[#This Row],[Instant]],dataset_2!B186:H796,7,FALSE)</f>
        <v>25</v>
      </c>
      <c r="X187">
        <f>IF(dataset_17[[#This Row],[cnt]]&gt;0,LN(dataset_17[[#This Row],[cnt]]),0)</f>
        <v>3.2188758248682006</v>
      </c>
    </row>
    <row r="188" spans="1:24" x14ac:dyDescent="0.3">
      <c r="A188">
        <v>187</v>
      </c>
      <c r="B188" s="1">
        <v>40552</v>
      </c>
      <c r="C188">
        <f>YEAR(dataset_17[[#This Row],[Date Day]])</f>
        <v>2011</v>
      </c>
      <c r="D188" s="1" t="str">
        <f>TEXT(dataset_17[[#This Row],[Date Day]],"MMM")</f>
        <v>Jan</v>
      </c>
      <c r="E188" t="str">
        <f t="shared" si="5"/>
        <v>Q1</v>
      </c>
      <c r="F188">
        <v>1</v>
      </c>
      <c r="G188" s="2">
        <v>0</v>
      </c>
      <c r="H188" s="2">
        <v>1</v>
      </c>
      <c r="I188">
        <v>1</v>
      </c>
      <c r="J188" t="b">
        <v>0</v>
      </c>
      <c r="K188">
        <v>0</v>
      </c>
      <c r="L188" t="str">
        <f t="shared" si="4"/>
        <v>Weekend</v>
      </c>
      <c r="M188" t="str" cm="1">
        <f t="array" ref="M188">_xlfn.IFS(I188&lt;6,"Night", I188&lt;12,"Morning", I188&lt;18,"Afternoon", TRUE,"Evening")</f>
        <v>Night</v>
      </c>
      <c r="N188">
        <v>1</v>
      </c>
      <c r="O188" t="str">
        <f>IF(dataset_17[[#This Row],[Weathersit]]=1,"Clear",IF(dataset_17[[#This Row],[Weathersit]]=2,"Cloudy","Rainy"))</f>
        <v>Clear</v>
      </c>
      <c r="P188">
        <v>0.1</v>
      </c>
      <c r="Q188">
        <f>VLOOKUP(dataset_17[[#This Row],[Instant]],dataset_2!B187:H797,2,FALSE)</f>
        <v>6.0600000000000001E-2</v>
      </c>
      <c r="R188">
        <f>dataset_17[[#This Row],[Temp]]-dataset_17[[#This Row],[Atemp]]</f>
        <v>3.9400000000000004E-2</v>
      </c>
      <c r="S188">
        <f>VLOOKUP(dataset_17[[#This Row],[Instant]],dataset_2!B187:H797,3,FALSE)</f>
        <v>0.42</v>
      </c>
      <c r="T188">
        <f>VLOOKUP(dataset_17[[#This Row],[Instant]],dataset_2!B187:H797,4,FALSE)</f>
        <v>0.4627</v>
      </c>
      <c r="U188">
        <f>VLOOKUP(dataset_17[[#This Row],[Instant]],dataset_2!B187:H797,5,FALSE)</f>
        <v>0</v>
      </c>
      <c r="V188">
        <f>VLOOKUP(dataset_17[[#This Row],[Instant]],dataset_2!B187:H797,6,FALSE)</f>
        <v>12</v>
      </c>
      <c r="W188">
        <f>VLOOKUP(dataset_17[[#This Row],[Instant]],dataset_2!B187:H797,7,FALSE)</f>
        <v>12</v>
      </c>
      <c r="X188">
        <f>IF(dataset_17[[#This Row],[cnt]]&gt;0,LN(dataset_17[[#This Row],[cnt]]),0)</f>
        <v>2.4849066497880004</v>
      </c>
    </row>
    <row r="189" spans="1:24" x14ac:dyDescent="0.3">
      <c r="A189">
        <v>188</v>
      </c>
      <c r="B189" s="1">
        <v>40552</v>
      </c>
      <c r="C189">
        <f>YEAR(dataset_17[[#This Row],[Date Day]])</f>
        <v>2011</v>
      </c>
      <c r="D189" s="1" t="str">
        <f>TEXT(dataset_17[[#This Row],[Date Day]],"MMM")</f>
        <v>Jan</v>
      </c>
      <c r="E189" t="str">
        <f t="shared" si="5"/>
        <v>Q1</v>
      </c>
      <c r="F189">
        <v>1</v>
      </c>
      <c r="G189" s="2">
        <v>0</v>
      </c>
      <c r="H189" s="2">
        <v>1</v>
      </c>
      <c r="I189">
        <v>2</v>
      </c>
      <c r="J189" t="b">
        <v>0</v>
      </c>
      <c r="K189">
        <v>0</v>
      </c>
      <c r="L189" t="str">
        <f t="shared" si="4"/>
        <v>Weekend</v>
      </c>
      <c r="M189" t="str" cm="1">
        <f t="array" ref="M189">_xlfn.IFS(I189&lt;6,"Night", I189&lt;12,"Morning", I189&lt;18,"Afternoon", TRUE,"Evening")</f>
        <v>Night</v>
      </c>
      <c r="N189">
        <v>1</v>
      </c>
      <c r="O189" t="str">
        <f>IF(dataset_17[[#This Row],[Weathersit]]=1,"Clear",IF(dataset_17[[#This Row],[Weathersit]]=2,"Cloudy","Rainy"))</f>
        <v>Clear</v>
      </c>
      <c r="P189">
        <v>0.1</v>
      </c>
      <c r="Q189">
        <f>VLOOKUP(dataset_17[[#This Row],[Instant]],dataset_2!B188:H798,2,FALSE)</f>
        <v>6.0600000000000001E-2</v>
      </c>
      <c r="R189">
        <f>dataset_17[[#This Row],[Temp]]-dataset_17[[#This Row],[Atemp]]</f>
        <v>3.9400000000000004E-2</v>
      </c>
      <c r="S189">
        <f>VLOOKUP(dataset_17[[#This Row],[Instant]],dataset_2!B188:H798,3,FALSE)</f>
        <v>0.46</v>
      </c>
      <c r="T189">
        <f>VLOOKUP(dataset_17[[#This Row],[Instant]],dataset_2!B188:H798,4,FALSE)</f>
        <v>0.4627</v>
      </c>
      <c r="U189">
        <f>VLOOKUP(dataset_17[[#This Row],[Instant]],dataset_2!B188:H798,5,FALSE)</f>
        <v>0</v>
      </c>
      <c r="V189">
        <f>VLOOKUP(dataset_17[[#This Row],[Instant]],dataset_2!B188:H798,6,FALSE)</f>
        <v>11</v>
      </c>
      <c r="W189">
        <f>VLOOKUP(dataset_17[[#This Row],[Instant]],dataset_2!B188:H798,7,FALSE)</f>
        <v>11</v>
      </c>
      <c r="X189">
        <f>IF(dataset_17[[#This Row],[cnt]]&gt;0,LN(dataset_17[[#This Row],[cnt]]),0)</f>
        <v>2.3978952727983707</v>
      </c>
    </row>
    <row r="190" spans="1:24" x14ac:dyDescent="0.3">
      <c r="A190">
        <v>189</v>
      </c>
      <c r="B190" s="1">
        <v>40552</v>
      </c>
      <c r="C190">
        <f>YEAR(dataset_17[[#This Row],[Date Day]])</f>
        <v>2011</v>
      </c>
      <c r="D190" s="1" t="str">
        <f>TEXT(dataset_17[[#This Row],[Date Day]],"MMM")</f>
        <v>Jan</v>
      </c>
      <c r="E190" t="str">
        <f t="shared" si="5"/>
        <v>Q1</v>
      </c>
      <c r="F190">
        <v>1</v>
      </c>
      <c r="G190" s="2">
        <v>0</v>
      </c>
      <c r="H190" s="2">
        <v>1</v>
      </c>
      <c r="I190">
        <v>3</v>
      </c>
      <c r="J190" t="b">
        <v>0</v>
      </c>
      <c r="K190">
        <v>0</v>
      </c>
      <c r="L190" t="str">
        <f t="shared" si="4"/>
        <v>Weekend</v>
      </c>
      <c r="M190" t="str" cm="1">
        <f t="array" ref="M190">_xlfn.IFS(I190&lt;6,"Night", I190&lt;12,"Morning", I190&lt;18,"Afternoon", TRUE,"Evening")</f>
        <v>Night</v>
      </c>
      <c r="N190">
        <v>1</v>
      </c>
      <c r="O190" t="str">
        <f>IF(dataset_17[[#This Row],[Weathersit]]=1,"Clear",IF(dataset_17[[#This Row],[Weathersit]]=2,"Cloudy","Rainy"))</f>
        <v>Clear</v>
      </c>
      <c r="P190">
        <v>0.1</v>
      </c>
      <c r="Q190">
        <f>VLOOKUP(dataset_17[[#This Row],[Instant]],dataset_2!B189:H799,2,FALSE)</f>
        <v>7.5800000000000006E-2</v>
      </c>
      <c r="R190">
        <f>dataset_17[[#This Row],[Temp]]-dataset_17[[#This Row],[Atemp]]</f>
        <v>2.4199999999999999E-2</v>
      </c>
      <c r="S190">
        <f>VLOOKUP(dataset_17[[#This Row],[Instant]],dataset_2!B189:H799,3,FALSE)</f>
        <v>0.46</v>
      </c>
      <c r="T190">
        <f>VLOOKUP(dataset_17[[#This Row],[Instant]],dataset_2!B189:H799,4,FALSE)</f>
        <v>0.41789999999999999</v>
      </c>
      <c r="U190">
        <f>VLOOKUP(dataset_17[[#This Row],[Instant]],dataset_2!B189:H799,5,FALSE)</f>
        <v>0</v>
      </c>
      <c r="V190">
        <f>VLOOKUP(dataset_17[[#This Row],[Instant]],dataset_2!B189:H799,6,FALSE)</f>
        <v>4</v>
      </c>
      <c r="W190">
        <f>VLOOKUP(dataset_17[[#This Row],[Instant]],dataset_2!B189:H799,7,FALSE)</f>
        <v>4</v>
      </c>
      <c r="X190">
        <f>IF(dataset_17[[#This Row],[cnt]]&gt;0,LN(dataset_17[[#This Row],[cnt]]),0)</f>
        <v>1.3862943611198906</v>
      </c>
    </row>
    <row r="191" spans="1:24" x14ac:dyDescent="0.3">
      <c r="A191">
        <v>190</v>
      </c>
      <c r="B191" s="1">
        <v>40552</v>
      </c>
      <c r="C191">
        <f>YEAR(dataset_17[[#This Row],[Date Day]])</f>
        <v>2011</v>
      </c>
      <c r="D191" s="1" t="str">
        <f>TEXT(dataset_17[[#This Row],[Date Day]],"MMM")</f>
        <v>Jan</v>
      </c>
      <c r="E191" t="str">
        <f t="shared" si="5"/>
        <v>Q1</v>
      </c>
      <c r="F191">
        <v>1</v>
      </c>
      <c r="G191" s="2">
        <v>0</v>
      </c>
      <c r="H191" s="2">
        <v>1</v>
      </c>
      <c r="I191">
        <v>4</v>
      </c>
      <c r="J191" t="b">
        <v>0</v>
      </c>
      <c r="K191">
        <v>0</v>
      </c>
      <c r="L191" t="str">
        <f t="shared" si="4"/>
        <v>Weekend</v>
      </c>
      <c r="M191" t="str" cm="1">
        <f t="array" ref="M191">_xlfn.IFS(I191&lt;6,"Night", I191&lt;12,"Morning", I191&lt;18,"Afternoon", TRUE,"Evening")</f>
        <v>Night</v>
      </c>
      <c r="N191">
        <v>1</v>
      </c>
      <c r="O191" t="str">
        <f>IF(dataset_17[[#This Row],[Weathersit]]=1,"Clear",IF(dataset_17[[#This Row],[Weathersit]]=2,"Cloudy","Rainy"))</f>
        <v>Clear</v>
      </c>
      <c r="P191">
        <v>0.08</v>
      </c>
      <c r="Q191">
        <f>VLOOKUP(dataset_17[[#This Row],[Instant]],dataset_2!B190:H800,2,FALSE)</f>
        <v>9.0899999999999995E-2</v>
      </c>
      <c r="R191">
        <f>dataset_17[[#This Row],[Temp]]-dataset_17[[#This Row],[Atemp]]</f>
        <v>-1.0899999999999993E-2</v>
      </c>
      <c r="S191">
        <f>VLOOKUP(dataset_17[[#This Row],[Instant]],dataset_2!B190:H800,3,FALSE)</f>
        <v>0.53</v>
      </c>
      <c r="T191">
        <f>VLOOKUP(dataset_17[[#This Row],[Instant]],dataset_2!B190:H800,4,FALSE)</f>
        <v>0.19400000000000001</v>
      </c>
      <c r="U191">
        <f>VLOOKUP(dataset_17[[#This Row],[Instant]],dataset_2!B190:H800,5,FALSE)</f>
        <v>0</v>
      </c>
      <c r="V191">
        <f>VLOOKUP(dataset_17[[#This Row],[Instant]],dataset_2!B190:H800,6,FALSE)</f>
        <v>1</v>
      </c>
      <c r="W191">
        <f>VLOOKUP(dataset_17[[#This Row],[Instant]],dataset_2!B190:H800,7,FALSE)</f>
        <v>1</v>
      </c>
      <c r="X191">
        <f>IF(dataset_17[[#This Row],[cnt]]&gt;0,LN(dataset_17[[#This Row],[cnt]]),0)</f>
        <v>0</v>
      </c>
    </row>
    <row r="192" spans="1:24" x14ac:dyDescent="0.3">
      <c r="A192">
        <v>191</v>
      </c>
      <c r="B192" s="1">
        <v>40552</v>
      </c>
      <c r="C192">
        <f>YEAR(dataset_17[[#This Row],[Date Day]])</f>
        <v>2011</v>
      </c>
      <c r="D192" s="1" t="str">
        <f>TEXT(dataset_17[[#This Row],[Date Day]],"MMM")</f>
        <v>Jan</v>
      </c>
      <c r="E192" t="str">
        <f t="shared" si="5"/>
        <v>Q1</v>
      </c>
      <c r="F192">
        <v>1</v>
      </c>
      <c r="G192" s="2">
        <v>0</v>
      </c>
      <c r="H192" s="2">
        <v>1</v>
      </c>
      <c r="I192">
        <v>5</v>
      </c>
      <c r="J192" t="b">
        <v>0</v>
      </c>
      <c r="K192">
        <v>0</v>
      </c>
      <c r="L192" t="str">
        <f t="shared" si="4"/>
        <v>Weekend</v>
      </c>
      <c r="M192" t="str" cm="1">
        <f t="array" ref="M192">_xlfn.IFS(I192&lt;6,"Night", I192&lt;12,"Morning", I192&lt;18,"Afternoon", TRUE,"Evening")</f>
        <v>Night</v>
      </c>
      <c r="N192">
        <v>1</v>
      </c>
      <c r="O192" t="str">
        <f>IF(dataset_17[[#This Row],[Weathersit]]=1,"Clear",IF(dataset_17[[#This Row],[Weathersit]]=2,"Cloudy","Rainy"))</f>
        <v>Clear</v>
      </c>
      <c r="P192">
        <v>0.08</v>
      </c>
      <c r="Q192">
        <f>VLOOKUP(dataset_17[[#This Row],[Instant]],dataset_2!B191:H801,2,FALSE)</f>
        <v>9.0899999999999995E-2</v>
      </c>
      <c r="R192">
        <f>dataset_17[[#This Row],[Temp]]-dataset_17[[#This Row],[Atemp]]</f>
        <v>-1.0899999999999993E-2</v>
      </c>
      <c r="S192">
        <f>VLOOKUP(dataset_17[[#This Row],[Instant]],dataset_2!B191:H801,3,FALSE)</f>
        <v>0.53</v>
      </c>
      <c r="T192">
        <f>VLOOKUP(dataset_17[[#This Row],[Instant]],dataset_2!B191:H801,4,FALSE)</f>
        <v>0.19400000000000001</v>
      </c>
      <c r="U192">
        <f>VLOOKUP(dataset_17[[#This Row],[Instant]],dataset_2!B191:H801,5,FALSE)</f>
        <v>0</v>
      </c>
      <c r="V192">
        <f>VLOOKUP(dataset_17[[#This Row],[Instant]],dataset_2!B191:H801,6,FALSE)</f>
        <v>1</v>
      </c>
      <c r="W192">
        <f>VLOOKUP(dataset_17[[#This Row],[Instant]],dataset_2!B191:H801,7,FALSE)</f>
        <v>1</v>
      </c>
      <c r="X192">
        <f>IF(dataset_17[[#This Row],[cnt]]&gt;0,LN(dataset_17[[#This Row],[cnt]]),0)</f>
        <v>0</v>
      </c>
    </row>
    <row r="193" spans="1:24" x14ac:dyDescent="0.3">
      <c r="A193">
        <v>192</v>
      </c>
      <c r="B193" s="1">
        <v>40552</v>
      </c>
      <c r="C193">
        <f>YEAR(dataset_17[[#This Row],[Date Day]])</f>
        <v>2011</v>
      </c>
      <c r="D193" s="1" t="str">
        <f>TEXT(dataset_17[[#This Row],[Date Day]],"MMM")</f>
        <v>Jan</v>
      </c>
      <c r="E193" t="str">
        <f t="shared" si="5"/>
        <v>Q1</v>
      </c>
      <c r="F193">
        <v>1</v>
      </c>
      <c r="G193" s="2">
        <v>0</v>
      </c>
      <c r="H193" s="2">
        <v>1</v>
      </c>
      <c r="I193">
        <v>6</v>
      </c>
      <c r="J193" t="b">
        <v>0</v>
      </c>
      <c r="K193">
        <v>0</v>
      </c>
      <c r="L193" t="str">
        <f t="shared" si="4"/>
        <v>Weekend</v>
      </c>
      <c r="M193" t="str" cm="1">
        <f t="array" ref="M193">_xlfn.IFS(I193&lt;6,"Night", I193&lt;12,"Morning", I193&lt;18,"Afternoon", TRUE,"Evening")</f>
        <v>Morning</v>
      </c>
      <c r="N193">
        <v>1</v>
      </c>
      <c r="O193" t="str">
        <f>IF(dataset_17[[#This Row],[Weathersit]]=1,"Clear",IF(dataset_17[[#This Row],[Weathersit]]=2,"Cloudy","Rainy"))</f>
        <v>Clear</v>
      </c>
      <c r="P193">
        <v>0.1</v>
      </c>
      <c r="Q193">
        <f>VLOOKUP(dataset_17[[#This Row],[Instant]],dataset_2!B192:H802,2,FALSE)</f>
        <v>9.0899999999999995E-2</v>
      </c>
      <c r="R193">
        <f>dataset_17[[#This Row],[Temp]]-dataset_17[[#This Row],[Atemp]]</f>
        <v>9.1000000000000109E-3</v>
      </c>
      <c r="S193">
        <f>VLOOKUP(dataset_17[[#This Row],[Instant]],dataset_2!B192:H802,3,FALSE)</f>
        <v>0.49</v>
      </c>
      <c r="T193">
        <f>VLOOKUP(dataset_17[[#This Row],[Instant]],dataset_2!B192:H802,4,FALSE)</f>
        <v>0.28360000000000002</v>
      </c>
      <c r="U193">
        <f>VLOOKUP(dataset_17[[#This Row],[Instant]],dataset_2!B192:H802,5,FALSE)</f>
        <v>0</v>
      </c>
      <c r="V193">
        <f>VLOOKUP(dataset_17[[#This Row],[Instant]],dataset_2!B192:H802,6,FALSE)</f>
        <v>1</v>
      </c>
      <c r="W193">
        <f>VLOOKUP(dataset_17[[#This Row],[Instant]],dataset_2!B192:H802,7,FALSE)</f>
        <v>1</v>
      </c>
      <c r="X193">
        <f>IF(dataset_17[[#This Row],[cnt]]&gt;0,LN(dataset_17[[#This Row],[cnt]]),0)</f>
        <v>0</v>
      </c>
    </row>
    <row r="194" spans="1:24" x14ac:dyDescent="0.3">
      <c r="A194">
        <v>193</v>
      </c>
      <c r="B194" s="1">
        <v>40552</v>
      </c>
      <c r="C194">
        <f>YEAR(dataset_17[[#This Row],[Date Day]])</f>
        <v>2011</v>
      </c>
      <c r="D194" s="1" t="str">
        <f>TEXT(dataset_17[[#This Row],[Date Day]],"MMM")</f>
        <v>Jan</v>
      </c>
      <c r="E194" t="str">
        <f t="shared" si="5"/>
        <v>Q1</v>
      </c>
      <c r="F194">
        <v>1</v>
      </c>
      <c r="G194" s="2">
        <v>0</v>
      </c>
      <c r="H194" s="2">
        <v>1</v>
      </c>
      <c r="I194">
        <v>7</v>
      </c>
      <c r="J194" t="b">
        <v>0</v>
      </c>
      <c r="K194">
        <v>0</v>
      </c>
      <c r="L194" t="str">
        <f t="shared" ref="L194:L257" si="6">IF(OR(K194=0,K194=6),"Weekend","Weekday")</f>
        <v>Weekend</v>
      </c>
      <c r="M194" t="str" cm="1">
        <f t="array" ref="M194">_xlfn.IFS(I194&lt;6,"Night", I194&lt;12,"Morning", I194&lt;18,"Afternoon", TRUE,"Evening")</f>
        <v>Morning</v>
      </c>
      <c r="N194">
        <v>1</v>
      </c>
      <c r="O194" t="str">
        <f>IF(dataset_17[[#This Row],[Weathersit]]=1,"Clear",IF(dataset_17[[#This Row],[Weathersit]]=2,"Cloudy","Rainy"))</f>
        <v>Clear</v>
      </c>
      <c r="P194">
        <v>0.08</v>
      </c>
      <c r="Q194">
        <f>VLOOKUP(dataset_17[[#This Row],[Instant]],dataset_2!B193:H803,2,FALSE)</f>
        <v>9.0899999999999995E-2</v>
      </c>
      <c r="R194">
        <f>dataset_17[[#This Row],[Temp]]-dataset_17[[#This Row],[Atemp]]</f>
        <v>-1.0899999999999993E-2</v>
      </c>
      <c r="S194">
        <f>VLOOKUP(dataset_17[[#This Row],[Instant]],dataset_2!B193:H803,3,FALSE)</f>
        <v>0.53</v>
      </c>
      <c r="T194">
        <f>VLOOKUP(dataset_17[[#This Row],[Instant]],dataset_2!B193:H803,4,FALSE)</f>
        <v>0.19400000000000001</v>
      </c>
      <c r="U194">
        <f>VLOOKUP(dataset_17[[#This Row],[Instant]],dataset_2!B193:H803,5,FALSE)</f>
        <v>1</v>
      </c>
      <c r="V194">
        <f>VLOOKUP(dataset_17[[#This Row],[Instant]],dataset_2!B193:H803,6,FALSE)</f>
        <v>5</v>
      </c>
      <c r="W194">
        <f>VLOOKUP(dataset_17[[#This Row],[Instant]],dataset_2!B193:H803,7,FALSE)</f>
        <v>6</v>
      </c>
      <c r="X194">
        <f>IF(dataset_17[[#This Row],[cnt]]&gt;0,LN(dataset_17[[#This Row],[cnt]]),0)</f>
        <v>1.791759469228055</v>
      </c>
    </row>
    <row r="195" spans="1:24" x14ac:dyDescent="0.3">
      <c r="A195">
        <v>194</v>
      </c>
      <c r="B195" s="1">
        <v>40552</v>
      </c>
      <c r="C195">
        <f>YEAR(dataset_17[[#This Row],[Date Day]])</f>
        <v>2011</v>
      </c>
      <c r="D195" s="1" t="str">
        <f>TEXT(dataset_17[[#This Row],[Date Day]],"MMM")</f>
        <v>Jan</v>
      </c>
      <c r="E195" t="str">
        <f t="shared" ref="E195:E258" si="7">"Q" &amp; INT((MONTH(B195)-1)/3)+1</f>
        <v>Q1</v>
      </c>
      <c r="F195">
        <v>1</v>
      </c>
      <c r="G195" s="2">
        <v>0</v>
      </c>
      <c r="H195" s="2">
        <v>1</v>
      </c>
      <c r="I195">
        <v>8</v>
      </c>
      <c r="J195" t="b">
        <v>0</v>
      </c>
      <c r="K195">
        <v>0</v>
      </c>
      <c r="L195" t="str">
        <f t="shared" si="6"/>
        <v>Weekend</v>
      </c>
      <c r="M195" t="str" cm="1">
        <f t="array" ref="M195">_xlfn.IFS(I195&lt;6,"Night", I195&lt;12,"Morning", I195&lt;18,"Afternoon", TRUE,"Evening")</f>
        <v>Morning</v>
      </c>
      <c r="N195">
        <v>1</v>
      </c>
      <c r="O195" t="str">
        <f>IF(dataset_17[[#This Row],[Weathersit]]=1,"Clear",IF(dataset_17[[#This Row],[Weathersit]]=2,"Cloudy","Rainy"))</f>
        <v>Clear</v>
      </c>
      <c r="P195">
        <v>0.1</v>
      </c>
      <c r="Q195">
        <f>VLOOKUP(dataset_17[[#This Row],[Instant]],dataset_2!B194:H804,2,FALSE)</f>
        <v>9.0899999999999995E-2</v>
      </c>
      <c r="R195">
        <f>dataset_17[[#This Row],[Temp]]-dataset_17[[#This Row],[Atemp]]</f>
        <v>9.1000000000000109E-3</v>
      </c>
      <c r="S195">
        <f>VLOOKUP(dataset_17[[#This Row],[Instant]],dataset_2!B194:H804,3,FALSE)</f>
        <v>0.49</v>
      </c>
      <c r="T195">
        <f>VLOOKUP(dataset_17[[#This Row],[Instant]],dataset_2!B194:H804,4,FALSE)</f>
        <v>0.28360000000000002</v>
      </c>
      <c r="U195">
        <f>VLOOKUP(dataset_17[[#This Row],[Instant]],dataset_2!B194:H804,5,FALSE)</f>
        <v>0</v>
      </c>
      <c r="V195">
        <f>VLOOKUP(dataset_17[[#This Row],[Instant]],dataset_2!B194:H804,6,FALSE)</f>
        <v>10</v>
      </c>
      <c r="W195">
        <f>VLOOKUP(dataset_17[[#This Row],[Instant]],dataset_2!B194:H804,7,FALSE)</f>
        <v>10</v>
      </c>
      <c r="X195">
        <f>IF(dataset_17[[#This Row],[cnt]]&gt;0,LN(dataset_17[[#This Row],[cnt]]),0)</f>
        <v>2.3025850929940459</v>
      </c>
    </row>
    <row r="196" spans="1:24" x14ac:dyDescent="0.3">
      <c r="A196">
        <v>195</v>
      </c>
      <c r="B196" s="1">
        <v>40552</v>
      </c>
      <c r="C196">
        <f>YEAR(dataset_17[[#This Row],[Date Day]])</f>
        <v>2011</v>
      </c>
      <c r="D196" s="1" t="str">
        <f>TEXT(dataset_17[[#This Row],[Date Day]],"MMM")</f>
        <v>Jan</v>
      </c>
      <c r="E196" t="str">
        <f t="shared" si="7"/>
        <v>Q1</v>
      </c>
      <c r="F196">
        <v>1</v>
      </c>
      <c r="G196" s="2">
        <v>0</v>
      </c>
      <c r="H196" s="2">
        <v>1</v>
      </c>
      <c r="I196">
        <v>9</v>
      </c>
      <c r="J196" t="b">
        <v>0</v>
      </c>
      <c r="K196">
        <v>0</v>
      </c>
      <c r="L196" t="str">
        <f t="shared" si="6"/>
        <v>Weekend</v>
      </c>
      <c r="M196" t="str" cm="1">
        <f t="array" ref="M196">_xlfn.IFS(I196&lt;6,"Night", I196&lt;12,"Morning", I196&lt;18,"Afternoon", TRUE,"Evening")</f>
        <v>Morning</v>
      </c>
      <c r="N196">
        <v>1</v>
      </c>
      <c r="O196" t="str">
        <f>IF(dataset_17[[#This Row],[Weathersit]]=1,"Clear",IF(dataset_17[[#This Row],[Weathersit]]=2,"Cloudy","Rainy"))</f>
        <v>Clear</v>
      </c>
      <c r="P196">
        <v>0.12</v>
      </c>
      <c r="Q196">
        <f>VLOOKUP(dataset_17[[#This Row],[Instant]],dataset_2!B195:H805,2,FALSE)</f>
        <v>7.5800000000000006E-2</v>
      </c>
      <c r="R196">
        <f>dataset_17[[#This Row],[Temp]]-dataset_17[[#This Row],[Atemp]]</f>
        <v>4.4199999999999989E-2</v>
      </c>
      <c r="S196">
        <f>VLOOKUP(dataset_17[[#This Row],[Instant]],dataset_2!B195:H805,3,FALSE)</f>
        <v>0.46</v>
      </c>
      <c r="T196">
        <f>VLOOKUP(dataset_17[[#This Row],[Instant]],dataset_2!B195:H805,4,FALSE)</f>
        <v>0.52239999999999998</v>
      </c>
      <c r="U196">
        <f>VLOOKUP(dataset_17[[#This Row],[Instant]],dataset_2!B195:H805,5,FALSE)</f>
        <v>0</v>
      </c>
      <c r="V196">
        <f>VLOOKUP(dataset_17[[#This Row],[Instant]],dataset_2!B195:H805,6,FALSE)</f>
        <v>19</v>
      </c>
      <c r="W196">
        <f>VLOOKUP(dataset_17[[#This Row],[Instant]],dataset_2!B195:H805,7,FALSE)</f>
        <v>19</v>
      </c>
      <c r="X196">
        <f>IF(dataset_17[[#This Row],[cnt]]&gt;0,LN(dataset_17[[#This Row],[cnt]]),0)</f>
        <v>2.9444389791664403</v>
      </c>
    </row>
    <row r="197" spans="1:24" x14ac:dyDescent="0.3">
      <c r="A197">
        <v>196</v>
      </c>
      <c r="B197" s="1">
        <v>40552</v>
      </c>
      <c r="C197">
        <f>YEAR(dataset_17[[#This Row],[Date Day]])</f>
        <v>2011</v>
      </c>
      <c r="D197" s="1" t="str">
        <f>TEXT(dataset_17[[#This Row],[Date Day]],"MMM")</f>
        <v>Jan</v>
      </c>
      <c r="E197" t="str">
        <f t="shared" si="7"/>
        <v>Q1</v>
      </c>
      <c r="F197">
        <v>1</v>
      </c>
      <c r="G197" s="2">
        <v>0</v>
      </c>
      <c r="H197" s="2">
        <v>1</v>
      </c>
      <c r="I197">
        <v>10</v>
      </c>
      <c r="J197" t="b">
        <v>0</v>
      </c>
      <c r="K197">
        <v>0</v>
      </c>
      <c r="L197" t="str">
        <f t="shared" si="6"/>
        <v>Weekend</v>
      </c>
      <c r="M197" t="str" cm="1">
        <f t="array" ref="M197">_xlfn.IFS(I197&lt;6,"Night", I197&lt;12,"Morning", I197&lt;18,"Afternoon", TRUE,"Evening")</f>
        <v>Morning</v>
      </c>
      <c r="N197">
        <v>1</v>
      </c>
      <c r="O197" t="str">
        <f>IF(dataset_17[[#This Row],[Weathersit]]=1,"Clear",IF(dataset_17[[#This Row],[Weathersit]]=2,"Cloudy","Rainy"))</f>
        <v>Clear</v>
      </c>
      <c r="P197">
        <v>0.14000000000000001</v>
      </c>
      <c r="Q197">
        <f>VLOOKUP(dataset_17[[#This Row],[Instant]],dataset_2!B196:H806,2,FALSE)</f>
        <v>0.1061</v>
      </c>
      <c r="R197">
        <f>dataset_17[[#This Row],[Temp]]-dataset_17[[#This Row],[Atemp]]</f>
        <v>3.3900000000000013E-2</v>
      </c>
      <c r="S197">
        <f>VLOOKUP(dataset_17[[#This Row],[Instant]],dataset_2!B196:H806,3,FALSE)</f>
        <v>0.43</v>
      </c>
      <c r="T197">
        <f>VLOOKUP(dataset_17[[#This Row],[Instant]],dataset_2!B196:H806,4,FALSE)</f>
        <v>0.3881</v>
      </c>
      <c r="U197">
        <f>VLOOKUP(dataset_17[[#This Row],[Instant]],dataset_2!B196:H806,5,FALSE)</f>
        <v>0</v>
      </c>
      <c r="V197">
        <f>VLOOKUP(dataset_17[[#This Row],[Instant]],dataset_2!B196:H806,6,FALSE)</f>
        <v>49</v>
      </c>
      <c r="W197">
        <f>VLOOKUP(dataset_17[[#This Row],[Instant]],dataset_2!B196:H806,7,FALSE)</f>
        <v>49</v>
      </c>
      <c r="X197">
        <f>IF(dataset_17[[#This Row],[cnt]]&gt;0,LN(dataset_17[[#This Row],[cnt]]),0)</f>
        <v>3.8918202981106265</v>
      </c>
    </row>
    <row r="198" spans="1:24" x14ac:dyDescent="0.3">
      <c r="A198">
        <v>197</v>
      </c>
      <c r="B198" s="1">
        <v>40552</v>
      </c>
      <c r="C198">
        <f>YEAR(dataset_17[[#This Row],[Date Day]])</f>
        <v>2011</v>
      </c>
      <c r="D198" s="1" t="str">
        <f>TEXT(dataset_17[[#This Row],[Date Day]],"MMM")</f>
        <v>Jan</v>
      </c>
      <c r="E198" t="str">
        <f t="shared" si="7"/>
        <v>Q1</v>
      </c>
      <c r="F198">
        <v>1</v>
      </c>
      <c r="G198" s="2">
        <v>0</v>
      </c>
      <c r="H198" s="2">
        <v>1</v>
      </c>
      <c r="I198">
        <v>11</v>
      </c>
      <c r="J198" t="b">
        <v>0</v>
      </c>
      <c r="K198">
        <v>0</v>
      </c>
      <c r="L198" t="str">
        <f t="shared" si="6"/>
        <v>Weekend</v>
      </c>
      <c r="M198" t="str" cm="1">
        <f t="array" ref="M198">_xlfn.IFS(I198&lt;6,"Night", I198&lt;12,"Morning", I198&lt;18,"Afternoon", TRUE,"Evening")</f>
        <v>Morning</v>
      </c>
      <c r="N198">
        <v>1</v>
      </c>
      <c r="O198" t="str">
        <f>IF(dataset_17[[#This Row],[Weathersit]]=1,"Clear",IF(dataset_17[[#This Row],[Weathersit]]=2,"Cloudy","Rainy"))</f>
        <v>Clear</v>
      </c>
      <c r="P198">
        <v>0.16</v>
      </c>
      <c r="Q198">
        <f>VLOOKUP(dataset_17[[#This Row],[Instant]],dataset_2!B197:H807,2,FALSE)</f>
        <v>0.1212</v>
      </c>
      <c r="R198">
        <f>dataset_17[[#This Row],[Temp]]-dataset_17[[#This Row],[Atemp]]</f>
        <v>3.8800000000000001E-2</v>
      </c>
      <c r="S198">
        <f>VLOOKUP(dataset_17[[#This Row],[Instant]],dataset_2!B197:H807,3,FALSE)</f>
        <v>0.4</v>
      </c>
      <c r="T198">
        <f>VLOOKUP(dataset_17[[#This Row],[Instant]],dataset_2!B197:H807,4,FALSE)</f>
        <v>0.52239999999999998</v>
      </c>
      <c r="U198">
        <f>VLOOKUP(dataset_17[[#This Row],[Instant]],dataset_2!B197:H807,5,FALSE)</f>
        <v>2</v>
      </c>
      <c r="V198">
        <f>VLOOKUP(dataset_17[[#This Row],[Instant]],dataset_2!B197:H807,6,FALSE)</f>
        <v>47</v>
      </c>
      <c r="W198">
        <f>VLOOKUP(dataset_17[[#This Row],[Instant]],dataset_2!B197:H807,7,FALSE)</f>
        <v>49</v>
      </c>
      <c r="X198">
        <f>IF(dataset_17[[#This Row],[cnt]]&gt;0,LN(dataset_17[[#This Row],[cnt]]),0)</f>
        <v>3.8918202981106265</v>
      </c>
    </row>
    <row r="199" spans="1:24" x14ac:dyDescent="0.3">
      <c r="A199">
        <v>198</v>
      </c>
      <c r="B199" s="1">
        <v>40552</v>
      </c>
      <c r="C199">
        <f>YEAR(dataset_17[[#This Row],[Date Day]])</f>
        <v>2011</v>
      </c>
      <c r="D199" s="1" t="str">
        <f>TEXT(dataset_17[[#This Row],[Date Day]],"MMM")</f>
        <v>Jan</v>
      </c>
      <c r="E199" t="str">
        <f t="shared" si="7"/>
        <v>Q1</v>
      </c>
      <c r="F199">
        <v>1</v>
      </c>
      <c r="G199" s="2">
        <v>0</v>
      </c>
      <c r="H199" s="2">
        <v>1</v>
      </c>
      <c r="I199">
        <v>12</v>
      </c>
      <c r="J199" t="b">
        <v>0</v>
      </c>
      <c r="K199">
        <v>0</v>
      </c>
      <c r="L199" t="str">
        <f t="shared" si="6"/>
        <v>Weekend</v>
      </c>
      <c r="M199" t="str" cm="1">
        <f t="array" ref="M199">_xlfn.IFS(I199&lt;6,"Night", I199&lt;12,"Morning", I199&lt;18,"Afternoon", TRUE,"Evening")</f>
        <v>Afternoon</v>
      </c>
      <c r="N199">
        <v>1</v>
      </c>
      <c r="O199" t="str">
        <f>IF(dataset_17[[#This Row],[Weathersit]]=1,"Clear",IF(dataset_17[[#This Row],[Weathersit]]=2,"Cloudy","Rainy"))</f>
        <v>Clear</v>
      </c>
      <c r="P199">
        <v>0.18</v>
      </c>
      <c r="Q199">
        <f>VLOOKUP(dataset_17[[#This Row],[Instant]],dataset_2!B198:H808,2,FALSE)</f>
        <v>0.13639999999999999</v>
      </c>
      <c r="R199">
        <f>dataset_17[[#This Row],[Temp]]-dataset_17[[#This Row],[Atemp]]</f>
        <v>4.36E-2</v>
      </c>
      <c r="S199">
        <f>VLOOKUP(dataset_17[[#This Row],[Instant]],dataset_2!B198:H808,3,FALSE)</f>
        <v>0.37</v>
      </c>
      <c r="T199">
        <f>VLOOKUP(dataset_17[[#This Row],[Instant]],dataset_2!B198:H808,4,FALSE)</f>
        <v>0.44779999999999998</v>
      </c>
      <c r="U199">
        <f>VLOOKUP(dataset_17[[#This Row],[Instant]],dataset_2!B198:H808,5,FALSE)</f>
        <v>4</v>
      </c>
      <c r="V199">
        <f>VLOOKUP(dataset_17[[#This Row],[Instant]],dataset_2!B198:H808,6,FALSE)</f>
        <v>79</v>
      </c>
      <c r="W199">
        <f>VLOOKUP(dataset_17[[#This Row],[Instant]],dataset_2!B198:H808,7,FALSE)</f>
        <v>83</v>
      </c>
      <c r="X199">
        <f>IF(dataset_17[[#This Row],[cnt]]&gt;0,LN(dataset_17[[#This Row],[cnt]]),0)</f>
        <v>4.4188406077965983</v>
      </c>
    </row>
    <row r="200" spans="1:24" x14ac:dyDescent="0.3">
      <c r="A200">
        <v>199</v>
      </c>
      <c r="B200" s="1">
        <v>40552</v>
      </c>
      <c r="C200">
        <f>YEAR(dataset_17[[#This Row],[Date Day]])</f>
        <v>2011</v>
      </c>
      <c r="D200" s="1" t="str">
        <f>TEXT(dataset_17[[#This Row],[Date Day]],"MMM")</f>
        <v>Jan</v>
      </c>
      <c r="E200" t="str">
        <f t="shared" si="7"/>
        <v>Q1</v>
      </c>
      <c r="F200">
        <v>1</v>
      </c>
      <c r="G200" s="2">
        <v>0</v>
      </c>
      <c r="H200" s="2">
        <v>1</v>
      </c>
      <c r="I200">
        <v>13</v>
      </c>
      <c r="J200" t="b">
        <v>0</v>
      </c>
      <c r="K200">
        <v>0</v>
      </c>
      <c r="L200" t="str">
        <f t="shared" si="6"/>
        <v>Weekend</v>
      </c>
      <c r="M200" t="str" cm="1">
        <f t="array" ref="M200">_xlfn.IFS(I200&lt;6,"Night", I200&lt;12,"Morning", I200&lt;18,"Afternoon", TRUE,"Evening")</f>
        <v>Afternoon</v>
      </c>
      <c r="N200">
        <v>1</v>
      </c>
      <c r="O200" t="str">
        <f>IF(dataset_17[[#This Row],[Weathersit]]=1,"Clear",IF(dataset_17[[#This Row],[Weathersit]]=2,"Cloudy","Rainy"))</f>
        <v>Clear</v>
      </c>
      <c r="P200">
        <v>0.2</v>
      </c>
      <c r="Q200">
        <f>VLOOKUP(dataset_17[[#This Row],[Instant]],dataset_2!B199:H809,2,FALSE)</f>
        <v>0.16669999999999999</v>
      </c>
      <c r="R200">
        <f>dataset_17[[#This Row],[Temp]]-dataset_17[[#This Row],[Atemp]]</f>
        <v>3.3300000000000024E-2</v>
      </c>
      <c r="S200">
        <f>VLOOKUP(dataset_17[[#This Row],[Instant]],dataset_2!B199:H809,3,FALSE)</f>
        <v>0.34</v>
      </c>
      <c r="T200">
        <f>VLOOKUP(dataset_17[[#This Row],[Instant]],dataset_2!B199:H809,4,FALSE)</f>
        <v>0.44779999999999998</v>
      </c>
      <c r="U200">
        <f>VLOOKUP(dataset_17[[#This Row],[Instant]],dataset_2!B199:H809,5,FALSE)</f>
        <v>6</v>
      </c>
      <c r="V200">
        <f>VLOOKUP(dataset_17[[#This Row],[Instant]],dataset_2!B199:H809,6,FALSE)</f>
        <v>69</v>
      </c>
      <c r="W200">
        <f>VLOOKUP(dataset_17[[#This Row],[Instant]],dataset_2!B199:H809,7,FALSE)</f>
        <v>75</v>
      </c>
      <c r="X200">
        <f>IF(dataset_17[[#This Row],[cnt]]&gt;0,LN(dataset_17[[#This Row],[cnt]]),0)</f>
        <v>4.3174881135363101</v>
      </c>
    </row>
    <row r="201" spans="1:24" x14ac:dyDescent="0.3">
      <c r="A201">
        <v>200</v>
      </c>
      <c r="B201" s="1">
        <v>40552</v>
      </c>
      <c r="C201">
        <f>YEAR(dataset_17[[#This Row],[Date Day]])</f>
        <v>2011</v>
      </c>
      <c r="D201" s="1" t="str">
        <f>TEXT(dataset_17[[#This Row],[Date Day]],"MMM")</f>
        <v>Jan</v>
      </c>
      <c r="E201" t="str">
        <f t="shared" si="7"/>
        <v>Q1</v>
      </c>
      <c r="F201">
        <v>1</v>
      </c>
      <c r="G201" s="2">
        <v>0</v>
      </c>
      <c r="H201" s="2">
        <v>1</v>
      </c>
      <c r="I201">
        <v>14</v>
      </c>
      <c r="J201" t="b">
        <v>0</v>
      </c>
      <c r="K201">
        <v>0</v>
      </c>
      <c r="L201" t="str">
        <f t="shared" si="6"/>
        <v>Weekend</v>
      </c>
      <c r="M201" t="str" cm="1">
        <f t="array" ref="M201">_xlfn.IFS(I201&lt;6,"Night", I201&lt;12,"Morning", I201&lt;18,"Afternoon", TRUE,"Evening")</f>
        <v>Afternoon</v>
      </c>
      <c r="N201">
        <v>1</v>
      </c>
      <c r="O201" t="str">
        <f>IF(dataset_17[[#This Row],[Weathersit]]=1,"Clear",IF(dataset_17[[#This Row],[Weathersit]]=2,"Cloudy","Rainy"))</f>
        <v>Clear</v>
      </c>
      <c r="P201">
        <v>0.22</v>
      </c>
      <c r="Q201">
        <f>VLOOKUP(dataset_17[[#This Row],[Instant]],dataset_2!B200:H810,2,FALSE)</f>
        <v>0.18179999999999999</v>
      </c>
      <c r="R201">
        <f>dataset_17[[#This Row],[Temp]]-dataset_17[[#This Row],[Atemp]]</f>
        <v>3.8200000000000012E-2</v>
      </c>
      <c r="S201">
        <f>VLOOKUP(dataset_17[[#This Row],[Instant]],dataset_2!B200:H810,3,FALSE)</f>
        <v>0.32</v>
      </c>
      <c r="T201">
        <f>VLOOKUP(dataset_17[[#This Row],[Instant]],dataset_2!B200:H810,4,FALSE)</f>
        <v>0.4627</v>
      </c>
      <c r="U201">
        <f>VLOOKUP(dataset_17[[#This Row],[Instant]],dataset_2!B200:H810,5,FALSE)</f>
        <v>8</v>
      </c>
      <c r="V201">
        <f>VLOOKUP(dataset_17[[#This Row],[Instant]],dataset_2!B200:H810,6,FALSE)</f>
        <v>64</v>
      </c>
      <c r="W201">
        <f>VLOOKUP(dataset_17[[#This Row],[Instant]],dataset_2!B200:H810,7,FALSE)</f>
        <v>72</v>
      </c>
      <c r="X201">
        <f>IF(dataset_17[[#This Row],[cnt]]&gt;0,LN(dataset_17[[#This Row],[cnt]]),0)</f>
        <v>4.2766661190160553</v>
      </c>
    </row>
    <row r="202" spans="1:24" x14ac:dyDescent="0.3">
      <c r="A202">
        <v>201</v>
      </c>
      <c r="B202" s="1">
        <v>40552</v>
      </c>
      <c r="C202">
        <f>YEAR(dataset_17[[#This Row],[Date Day]])</f>
        <v>2011</v>
      </c>
      <c r="D202" s="1" t="str">
        <f>TEXT(dataset_17[[#This Row],[Date Day]],"MMM")</f>
        <v>Jan</v>
      </c>
      <c r="E202" t="str">
        <f t="shared" si="7"/>
        <v>Q1</v>
      </c>
      <c r="F202">
        <v>1</v>
      </c>
      <c r="G202" s="2">
        <v>0</v>
      </c>
      <c r="H202" s="2">
        <v>1</v>
      </c>
      <c r="I202">
        <v>15</v>
      </c>
      <c r="J202" t="b">
        <v>0</v>
      </c>
      <c r="K202">
        <v>0</v>
      </c>
      <c r="L202" t="str">
        <f t="shared" si="6"/>
        <v>Weekend</v>
      </c>
      <c r="M202" t="str" cm="1">
        <f t="array" ref="M202">_xlfn.IFS(I202&lt;6,"Night", I202&lt;12,"Morning", I202&lt;18,"Afternoon", TRUE,"Evening")</f>
        <v>Afternoon</v>
      </c>
      <c r="N202">
        <v>1</v>
      </c>
      <c r="O202" t="str">
        <f>IF(dataset_17[[#This Row],[Weathersit]]=1,"Clear",IF(dataset_17[[#This Row],[Weathersit]]=2,"Cloudy","Rainy"))</f>
        <v>Clear</v>
      </c>
      <c r="P202">
        <v>0.22</v>
      </c>
      <c r="Q202">
        <f>VLOOKUP(dataset_17[[#This Row],[Instant]],dataset_2!B201:H811,2,FALSE)</f>
        <v>0.19700000000000001</v>
      </c>
      <c r="R202">
        <f>dataset_17[[#This Row],[Temp]]-dataset_17[[#This Row],[Atemp]]</f>
        <v>2.2999999999999993E-2</v>
      </c>
      <c r="S202">
        <f>VLOOKUP(dataset_17[[#This Row],[Instant]],dataset_2!B201:H811,3,FALSE)</f>
        <v>0.35</v>
      </c>
      <c r="T202">
        <f>VLOOKUP(dataset_17[[#This Row],[Instant]],dataset_2!B201:H811,4,FALSE)</f>
        <v>0.35820000000000002</v>
      </c>
      <c r="U202">
        <f>VLOOKUP(dataset_17[[#This Row],[Instant]],dataset_2!B201:H811,5,FALSE)</f>
        <v>5</v>
      </c>
      <c r="V202">
        <f>VLOOKUP(dataset_17[[#This Row],[Instant]],dataset_2!B201:H811,6,FALSE)</f>
        <v>77</v>
      </c>
      <c r="W202">
        <f>VLOOKUP(dataset_17[[#This Row],[Instant]],dataset_2!B201:H811,7,FALSE)</f>
        <v>82</v>
      </c>
      <c r="X202">
        <f>IF(dataset_17[[#This Row],[cnt]]&gt;0,LN(dataset_17[[#This Row],[cnt]]),0)</f>
        <v>4.4067192472642533</v>
      </c>
    </row>
    <row r="203" spans="1:24" x14ac:dyDescent="0.3">
      <c r="A203">
        <v>202</v>
      </c>
      <c r="B203" s="1">
        <v>40552</v>
      </c>
      <c r="C203">
        <f>YEAR(dataset_17[[#This Row],[Date Day]])</f>
        <v>2011</v>
      </c>
      <c r="D203" s="1" t="str">
        <f>TEXT(dataset_17[[#This Row],[Date Day]],"MMM")</f>
        <v>Jan</v>
      </c>
      <c r="E203" t="str">
        <f t="shared" si="7"/>
        <v>Q1</v>
      </c>
      <c r="F203">
        <v>1</v>
      </c>
      <c r="G203" s="2">
        <v>0</v>
      </c>
      <c r="H203" s="2">
        <v>1</v>
      </c>
      <c r="I203">
        <v>16</v>
      </c>
      <c r="J203" t="b">
        <v>0</v>
      </c>
      <c r="K203">
        <v>0</v>
      </c>
      <c r="L203" t="str">
        <f t="shared" si="6"/>
        <v>Weekend</v>
      </c>
      <c r="M203" t="str" cm="1">
        <f t="array" ref="M203">_xlfn.IFS(I203&lt;6,"Night", I203&lt;12,"Morning", I203&lt;18,"Afternoon", TRUE,"Evening")</f>
        <v>Afternoon</v>
      </c>
      <c r="N203">
        <v>1</v>
      </c>
      <c r="O203" t="str">
        <f>IF(dataset_17[[#This Row],[Weathersit]]=1,"Clear",IF(dataset_17[[#This Row],[Weathersit]]=2,"Cloudy","Rainy"))</f>
        <v>Clear</v>
      </c>
      <c r="P203">
        <v>0.2</v>
      </c>
      <c r="Q203">
        <f>VLOOKUP(dataset_17[[#This Row],[Instant]],dataset_2!B202:H812,2,FALSE)</f>
        <v>0.16669999999999999</v>
      </c>
      <c r="R203">
        <f>dataset_17[[#This Row],[Temp]]-dataset_17[[#This Row],[Atemp]]</f>
        <v>3.3300000000000024E-2</v>
      </c>
      <c r="S203">
        <f>VLOOKUP(dataset_17[[#This Row],[Instant]],dataset_2!B202:H812,3,FALSE)</f>
        <v>0.34</v>
      </c>
      <c r="T203">
        <f>VLOOKUP(dataset_17[[#This Row],[Instant]],dataset_2!B202:H812,4,FALSE)</f>
        <v>0.44779999999999998</v>
      </c>
      <c r="U203">
        <f>VLOOKUP(dataset_17[[#This Row],[Instant]],dataset_2!B202:H812,5,FALSE)</f>
        <v>13</v>
      </c>
      <c r="V203">
        <f>VLOOKUP(dataset_17[[#This Row],[Instant]],dataset_2!B202:H812,6,FALSE)</f>
        <v>79</v>
      </c>
      <c r="W203">
        <f>VLOOKUP(dataset_17[[#This Row],[Instant]],dataset_2!B202:H812,7,FALSE)</f>
        <v>92</v>
      </c>
      <c r="X203">
        <f>IF(dataset_17[[#This Row],[cnt]]&gt;0,LN(dataset_17[[#This Row],[cnt]]),0)</f>
        <v>4.5217885770490405</v>
      </c>
    </row>
    <row r="204" spans="1:24" x14ac:dyDescent="0.3">
      <c r="A204">
        <v>203</v>
      </c>
      <c r="B204" s="1">
        <v>40552</v>
      </c>
      <c r="C204">
        <f>YEAR(dataset_17[[#This Row],[Date Day]])</f>
        <v>2011</v>
      </c>
      <c r="D204" s="1" t="str">
        <f>TEXT(dataset_17[[#This Row],[Date Day]],"MMM")</f>
        <v>Jan</v>
      </c>
      <c r="E204" t="str">
        <f t="shared" si="7"/>
        <v>Q1</v>
      </c>
      <c r="F204">
        <v>1</v>
      </c>
      <c r="G204" s="2">
        <v>0</v>
      </c>
      <c r="H204" s="2">
        <v>1</v>
      </c>
      <c r="I204">
        <v>17</v>
      </c>
      <c r="J204" t="b">
        <v>0</v>
      </c>
      <c r="K204">
        <v>0</v>
      </c>
      <c r="L204" t="str">
        <f t="shared" si="6"/>
        <v>Weekend</v>
      </c>
      <c r="M204" t="str" cm="1">
        <f t="array" ref="M204">_xlfn.IFS(I204&lt;6,"Night", I204&lt;12,"Morning", I204&lt;18,"Afternoon", TRUE,"Evening")</f>
        <v>Afternoon</v>
      </c>
      <c r="N204">
        <v>1</v>
      </c>
      <c r="O204" t="str">
        <f>IF(dataset_17[[#This Row],[Weathersit]]=1,"Clear",IF(dataset_17[[#This Row],[Weathersit]]=2,"Cloudy","Rainy"))</f>
        <v>Clear</v>
      </c>
      <c r="P204">
        <v>0.18</v>
      </c>
      <c r="Q204">
        <f>VLOOKUP(dataset_17[[#This Row],[Instant]],dataset_2!B203:H813,2,FALSE)</f>
        <v>0.1515</v>
      </c>
      <c r="R204">
        <f>dataset_17[[#This Row],[Temp]]-dataset_17[[#This Row],[Atemp]]</f>
        <v>2.8499999999999998E-2</v>
      </c>
      <c r="S204">
        <f>VLOOKUP(dataset_17[[#This Row],[Instant]],dataset_2!B203:H813,3,FALSE)</f>
        <v>0.37</v>
      </c>
      <c r="T204">
        <f>VLOOKUP(dataset_17[[#This Row],[Instant]],dataset_2!B203:H813,4,FALSE)</f>
        <v>0.3881</v>
      </c>
      <c r="U204">
        <f>VLOOKUP(dataset_17[[#This Row],[Instant]],dataset_2!B203:H813,5,FALSE)</f>
        <v>3</v>
      </c>
      <c r="V204">
        <f>VLOOKUP(dataset_17[[#This Row],[Instant]],dataset_2!B203:H813,6,FALSE)</f>
        <v>59</v>
      </c>
      <c r="W204">
        <f>VLOOKUP(dataset_17[[#This Row],[Instant]],dataset_2!B203:H813,7,FALSE)</f>
        <v>62</v>
      </c>
      <c r="X204">
        <f>IF(dataset_17[[#This Row],[cnt]]&gt;0,LN(dataset_17[[#This Row],[cnt]]),0)</f>
        <v>4.1271343850450917</v>
      </c>
    </row>
    <row r="205" spans="1:24" x14ac:dyDescent="0.3">
      <c r="A205">
        <v>204</v>
      </c>
      <c r="B205" s="1">
        <v>40552</v>
      </c>
      <c r="C205">
        <f>YEAR(dataset_17[[#This Row],[Date Day]])</f>
        <v>2011</v>
      </c>
      <c r="D205" s="1" t="str">
        <f>TEXT(dataset_17[[#This Row],[Date Day]],"MMM")</f>
        <v>Jan</v>
      </c>
      <c r="E205" t="str">
        <f t="shared" si="7"/>
        <v>Q1</v>
      </c>
      <c r="F205">
        <v>1</v>
      </c>
      <c r="G205" s="2">
        <v>0</v>
      </c>
      <c r="H205" s="2">
        <v>1</v>
      </c>
      <c r="I205">
        <v>18</v>
      </c>
      <c r="J205" t="b">
        <v>0</v>
      </c>
      <c r="K205">
        <v>0</v>
      </c>
      <c r="L205" t="str">
        <f t="shared" si="6"/>
        <v>Weekend</v>
      </c>
      <c r="M205" t="str" cm="1">
        <f t="array" ref="M205">_xlfn.IFS(I205&lt;6,"Night", I205&lt;12,"Morning", I205&lt;18,"Afternoon", TRUE,"Evening")</f>
        <v>Evening</v>
      </c>
      <c r="N205">
        <v>1</v>
      </c>
      <c r="O205" t="str">
        <f>IF(dataset_17[[#This Row],[Weathersit]]=1,"Clear",IF(dataset_17[[#This Row],[Weathersit]]=2,"Cloudy","Rainy"))</f>
        <v>Clear</v>
      </c>
      <c r="P205">
        <v>0.16</v>
      </c>
      <c r="Q205">
        <f>VLOOKUP(dataset_17[[#This Row],[Instant]],dataset_2!B204:H814,2,FALSE)</f>
        <v>0.13639999999999999</v>
      </c>
      <c r="R205">
        <f>dataset_17[[#This Row],[Temp]]-dataset_17[[#This Row],[Atemp]]</f>
        <v>2.360000000000001E-2</v>
      </c>
      <c r="S205">
        <f>VLOOKUP(dataset_17[[#This Row],[Instant]],dataset_2!B204:H814,3,FALSE)</f>
        <v>0.4</v>
      </c>
      <c r="T205">
        <f>VLOOKUP(dataset_17[[#This Row],[Instant]],dataset_2!B204:H814,4,FALSE)</f>
        <v>0.32840000000000003</v>
      </c>
      <c r="U205">
        <f>VLOOKUP(dataset_17[[#This Row],[Instant]],dataset_2!B204:H814,5,FALSE)</f>
        <v>4</v>
      </c>
      <c r="V205">
        <f>VLOOKUP(dataset_17[[#This Row],[Instant]],dataset_2!B204:H814,6,FALSE)</f>
        <v>44</v>
      </c>
      <c r="W205">
        <f>VLOOKUP(dataset_17[[#This Row],[Instant]],dataset_2!B204:H814,7,FALSE)</f>
        <v>48</v>
      </c>
      <c r="X205">
        <f>IF(dataset_17[[#This Row],[cnt]]&gt;0,LN(dataset_17[[#This Row],[cnt]]),0)</f>
        <v>3.8712010109078911</v>
      </c>
    </row>
    <row r="206" spans="1:24" x14ac:dyDescent="0.3">
      <c r="A206">
        <v>205</v>
      </c>
      <c r="B206" s="1">
        <v>40552</v>
      </c>
      <c r="C206">
        <f>YEAR(dataset_17[[#This Row],[Date Day]])</f>
        <v>2011</v>
      </c>
      <c r="D206" s="1" t="str">
        <f>TEXT(dataset_17[[#This Row],[Date Day]],"MMM")</f>
        <v>Jan</v>
      </c>
      <c r="E206" t="str">
        <f t="shared" si="7"/>
        <v>Q1</v>
      </c>
      <c r="F206">
        <v>1</v>
      </c>
      <c r="G206" s="2">
        <v>0</v>
      </c>
      <c r="H206" s="2">
        <v>1</v>
      </c>
      <c r="I206">
        <v>19</v>
      </c>
      <c r="J206" t="b">
        <v>0</v>
      </c>
      <c r="K206">
        <v>0</v>
      </c>
      <c r="L206" t="str">
        <f t="shared" si="6"/>
        <v>Weekend</v>
      </c>
      <c r="M206" t="str" cm="1">
        <f t="array" ref="M206">_xlfn.IFS(I206&lt;6,"Night", I206&lt;12,"Morning", I206&lt;18,"Afternoon", TRUE,"Evening")</f>
        <v>Evening</v>
      </c>
      <c r="N206">
        <v>1</v>
      </c>
      <c r="O206" t="str">
        <f>IF(dataset_17[[#This Row],[Weathersit]]=1,"Clear",IF(dataset_17[[#This Row],[Weathersit]]=2,"Cloudy","Rainy"))</f>
        <v>Clear</v>
      </c>
      <c r="P206">
        <v>0.16</v>
      </c>
      <c r="Q206">
        <f>VLOOKUP(dataset_17[[#This Row],[Instant]],dataset_2!B205:H815,2,FALSE)</f>
        <v>0.13639999999999999</v>
      </c>
      <c r="R206">
        <f>dataset_17[[#This Row],[Temp]]-dataset_17[[#This Row],[Atemp]]</f>
        <v>2.360000000000001E-2</v>
      </c>
      <c r="S206">
        <f>VLOOKUP(dataset_17[[#This Row],[Instant]],dataset_2!B205:H815,3,FALSE)</f>
        <v>0.43</v>
      </c>
      <c r="T206">
        <f>VLOOKUP(dataset_17[[#This Row],[Instant]],dataset_2!B205:H815,4,FALSE)</f>
        <v>0.32840000000000003</v>
      </c>
      <c r="U206">
        <f>VLOOKUP(dataset_17[[#This Row],[Instant]],dataset_2!B205:H815,5,FALSE)</f>
        <v>1</v>
      </c>
      <c r="V206">
        <f>VLOOKUP(dataset_17[[#This Row],[Instant]],dataset_2!B205:H815,6,FALSE)</f>
        <v>40</v>
      </c>
      <c r="W206">
        <f>VLOOKUP(dataset_17[[#This Row],[Instant]],dataset_2!B205:H815,7,FALSE)</f>
        <v>41</v>
      </c>
      <c r="X206">
        <f>IF(dataset_17[[#This Row],[cnt]]&gt;0,LN(dataset_17[[#This Row],[cnt]]),0)</f>
        <v>3.713572066704308</v>
      </c>
    </row>
    <row r="207" spans="1:24" x14ac:dyDescent="0.3">
      <c r="A207">
        <v>206</v>
      </c>
      <c r="B207" s="1">
        <v>40552</v>
      </c>
      <c r="C207">
        <f>YEAR(dataset_17[[#This Row],[Date Day]])</f>
        <v>2011</v>
      </c>
      <c r="D207" s="1" t="str">
        <f>TEXT(dataset_17[[#This Row],[Date Day]],"MMM")</f>
        <v>Jan</v>
      </c>
      <c r="E207" t="str">
        <f t="shared" si="7"/>
        <v>Q1</v>
      </c>
      <c r="F207">
        <v>1</v>
      </c>
      <c r="G207" s="2">
        <v>0</v>
      </c>
      <c r="H207" s="2">
        <v>1</v>
      </c>
      <c r="I207">
        <v>20</v>
      </c>
      <c r="J207" t="b">
        <v>0</v>
      </c>
      <c r="K207">
        <v>0</v>
      </c>
      <c r="L207" t="str">
        <f t="shared" si="6"/>
        <v>Weekend</v>
      </c>
      <c r="M207" t="str" cm="1">
        <f t="array" ref="M207">_xlfn.IFS(I207&lt;6,"Night", I207&lt;12,"Morning", I207&lt;18,"Afternoon", TRUE,"Evening")</f>
        <v>Evening</v>
      </c>
      <c r="N207">
        <v>1</v>
      </c>
      <c r="O207" t="str">
        <f>IF(dataset_17[[#This Row],[Weathersit]]=1,"Clear",IF(dataset_17[[#This Row],[Weathersit]]=2,"Cloudy","Rainy"))</f>
        <v>Clear</v>
      </c>
      <c r="P207">
        <v>0.14000000000000001</v>
      </c>
      <c r="Q207">
        <f>VLOOKUP(dataset_17[[#This Row],[Instant]],dataset_2!B206:H816,2,FALSE)</f>
        <v>0.1212</v>
      </c>
      <c r="R207">
        <f>dataset_17[[#This Row],[Temp]]-dataset_17[[#This Row],[Atemp]]</f>
        <v>1.8800000000000011E-2</v>
      </c>
      <c r="S207">
        <f>VLOOKUP(dataset_17[[#This Row],[Instant]],dataset_2!B206:H816,3,FALSE)</f>
        <v>0.46</v>
      </c>
      <c r="T207">
        <f>VLOOKUP(dataset_17[[#This Row],[Instant]],dataset_2!B206:H816,4,FALSE)</f>
        <v>0.25369999999999998</v>
      </c>
      <c r="U207">
        <f>VLOOKUP(dataset_17[[#This Row],[Instant]],dataset_2!B206:H816,5,FALSE)</f>
        <v>0</v>
      </c>
      <c r="V207">
        <f>VLOOKUP(dataset_17[[#This Row],[Instant]],dataset_2!B206:H816,6,FALSE)</f>
        <v>38</v>
      </c>
      <c r="W207">
        <f>VLOOKUP(dataset_17[[#This Row],[Instant]],dataset_2!B206:H816,7,FALSE)</f>
        <v>38</v>
      </c>
      <c r="X207">
        <f>IF(dataset_17[[#This Row],[cnt]]&gt;0,LN(dataset_17[[#This Row],[cnt]]),0)</f>
        <v>3.6375861597263857</v>
      </c>
    </row>
    <row r="208" spans="1:24" x14ac:dyDescent="0.3">
      <c r="A208">
        <v>207</v>
      </c>
      <c r="B208" s="1">
        <v>40552</v>
      </c>
      <c r="C208">
        <f>YEAR(dataset_17[[#This Row],[Date Day]])</f>
        <v>2011</v>
      </c>
      <c r="D208" s="1" t="str">
        <f>TEXT(dataset_17[[#This Row],[Date Day]],"MMM")</f>
        <v>Jan</v>
      </c>
      <c r="E208" t="str">
        <f t="shared" si="7"/>
        <v>Q1</v>
      </c>
      <c r="F208">
        <v>1</v>
      </c>
      <c r="G208" s="2">
        <v>0</v>
      </c>
      <c r="H208" s="2">
        <v>1</v>
      </c>
      <c r="I208">
        <v>21</v>
      </c>
      <c r="J208" t="b">
        <v>0</v>
      </c>
      <c r="K208">
        <v>0</v>
      </c>
      <c r="L208" t="str">
        <f t="shared" si="6"/>
        <v>Weekend</v>
      </c>
      <c r="M208" t="str" cm="1">
        <f t="array" ref="M208">_xlfn.IFS(I208&lt;6,"Night", I208&lt;12,"Morning", I208&lt;18,"Afternoon", TRUE,"Evening")</f>
        <v>Evening</v>
      </c>
      <c r="N208">
        <v>1</v>
      </c>
      <c r="O208" t="str">
        <f>IF(dataset_17[[#This Row],[Weathersit]]=1,"Clear",IF(dataset_17[[#This Row],[Weathersit]]=2,"Cloudy","Rainy"))</f>
        <v>Clear</v>
      </c>
      <c r="P208">
        <v>0.14000000000000001</v>
      </c>
      <c r="Q208">
        <f>VLOOKUP(dataset_17[[#This Row],[Instant]],dataset_2!B207:H817,2,FALSE)</f>
        <v>0.1061</v>
      </c>
      <c r="R208">
        <f>dataset_17[[#This Row],[Temp]]-dataset_17[[#This Row],[Atemp]]</f>
        <v>3.3900000000000013E-2</v>
      </c>
      <c r="S208">
        <f>VLOOKUP(dataset_17[[#This Row],[Instant]],dataset_2!B207:H817,3,FALSE)</f>
        <v>0.46</v>
      </c>
      <c r="T208">
        <f>VLOOKUP(dataset_17[[#This Row],[Instant]],dataset_2!B207:H817,4,FALSE)</f>
        <v>0.41789999999999999</v>
      </c>
      <c r="U208">
        <f>VLOOKUP(dataset_17[[#This Row],[Instant]],dataset_2!B207:H817,5,FALSE)</f>
        <v>1</v>
      </c>
      <c r="V208">
        <f>VLOOKUP(dataset_17[[#This Row],[Instant]],dataset_2!B207:H817,6,FALSE)</f>
        <v>19</v>
      </c>
      <c r="W208">
        <f>VLOOKUP(dataset_17[[#This Row],[Instant]],dataset_2!B207:H817,7,FALSE)</f>
        <v>20</v>
      </c>
      <c r="X208">
        <f>IF(dataset_17[[#This Row],[cnt]]&gt;0,LN(dataset_17[[#This Row],[cnt]]),0)</f>
        <v>2.9957322735539909</v>
      </c>
    </row>
    <row r="209" spans="1:24" x14ac:dyDescent="0.3">
      <c r="A209">
        <v>208</v>
      </c>
      <c r="B209" s="1">
        <v>40552</v>
      </c>
      <c r="C209">
        <f>YEAR(dataset_17[[#This Row],[Date Day]])</f>
        <v>2011</v>
      </c>
      <c r="D209" s="1" t="str">
        <f>TEXT(dataset_17[[#This Row],[Date Day]],"MMM")</f>
        <v>Jan</v>
      </c>
      <c r="E209" t="str">
        <f t="shared" si="7"/>
        <v>Q1</v>
      </c>
      <c r="F209">
        <v>1</v>
      </c>
      <c r="G209" s="2">
        <v>0</v>
      </c>
      <c r="H209" s="2">
        <v>1</v>
      </c>
      <c r="I209">
        <v>22</v>
      </c>
      <c r="J209" t="b">
        <v>0</v>
      </c>
      <c r="K209">
        <v>0</v>
      </c>
      <c r="L209" t="str">
        <f t="shared" si="6"/>
        <v>Weekend</v>
      </c>
      <c r="M209" t="str" cm="1">
        <f t="array" ref="M209">_xlfn.IFS(I209&lt;6,"Night", I209&lt;12,"Morning", I209&lt;18,"Afternoon", TRUE,"Evening")</f>
        <v>Evening</v>
      </c>
      <c r="N209">
        <v>1</v>
      </c>
      <c r="O209" t="str">
        <f>IF(dataset_17[[#This Row],[Weathersit]]=1,"Clear",IF(dataset_17[[#This Row],[Weathersit]]=2,"Cloudy","Rainy"))</f>
        <v>Clear</v>
      </c>
      <c r="P209">
        <v>0.14000000000000001</v>
      </c>
      <c r="Q209">
        <f>VLOOKUP(dataset_17[[#This Row],[Instant]],dataset_2!B208:H818,2,FALSE)</f>
        <v>0.1212</v>
      </c>
      <c r="R209">
        <f>dataset_17[[#This Row],[Temp]]-dataset_17[[#This Row],[Atemp]]</f>
        <v>1.8800000000000011E-2</v>
      </c>
      <c r="S209">
        <f>VLOOKUP(dataset_17[[#This Row],[Instant]],dataset_2!B208:H818,3,FALSE)</f>
        <v>0.46</v>
      </c>
      <c r="T209">
        <f>VLOOKUP(dataset_17[[#This Row],[Instant]],dataset_2!B208:H818,4,FALSE)</f>
        <v>0.29849999999999999</v>
      </c>
      <c r="U209">
        <f>VLOOKUP(dataset_17[[#This Row],[Instant]],dataset_2!B208:H818,5,FALSE)</f>
        <v>5</v>
      </c>
      <c r="V209">
        <f>VLOOKUP(dataset_17[[#This Row],[Instant]],dataset_2!B208:H818,6,FALSE)</f>
        <v>10</v>
      </c>
      <c r="W209">
        <f>VLOOKUP(dataset_17[[#This Row],[Instant]],dataset_2!B208:H818,7,FALSE)</f>
        <v>15</v>
      </c>
      <c r="X209">
        <f>IF(dataset_17[[#This Row],[cnt]]&gt;0,LN(dataset_17[[#This Row],[cnt]]),0)</f>
        <v>2.7080502011022101</v>
      </c>
    </row>
    <row r="210" spans="1:24" x14ac:dyDescent="0.3">
      <c r="A210">
        <v>209</v>
      </c>
      <c r="B210" s="1">
        <v>40552</v>
      </c>
      <c r="C210">
        <f>YEAR(dataset_17[[#This Row],[Date Day]])</f>
        <v>2011</v>
      </c>
      <c r="D210" s="1" t="str">
        <f>TEXT(dataset_17[[#This Row],[Date Day]],"MMM")</f>
        <v>Jan</v>
      </c>
      <c r="E210" t="str">
        <f t="shared" si="7"/>
        <v>Q1</v>
      </c>
      <c r="F210">
        <v>1</v>
      </c>
      <c r="G210" s="2">
        <v>0</v>
      </c>
      <c r="H210" s="2">
        <v>1</v>
      </c>
      <c r="I210">
        <v>23</v>
      </c>
      <c r="J210" t="b">
        <v>0</v>
      </c>
      <c r="K210">
        <v>0</v>
      </c>
      <c r="L210" t="str">
        <f t="shared" si="6"/>
        <v>Weekend</v>
      </c>
      <c r="M210" t="str" cm="1">
        <f t="array" ref="M210">_xlfn.IFS(I210&lt;6,"Night", I210&lt;12,"Morning", I210&lt;18,"Afternoon", TRUE,"Evening")</f>
        <v>Evening</v>
      </c>
      <c r="N210">
        <v>1</v>
      </c>
      <c r="O210" t="str">
        <f>IF(dataset_17[[#This Row],[Weathersit]]=1,"Clear",IF(dataset_17[[#This Row],[Weathersit]]=2,"Cloudy","Rainy"))</f>
        <v>Clear</v>
      </c>
      <c r="P210">
        <v>0.12</v>
      </c>
      <c r="Q210">
        <f>VLOOKUP(dataset_17[[#This Row],[Instant]],dataset_2!B209:H819,2,FALSE)</f>
        <v>0.13639999999999999</v>
      </c>
      <c r="R210">
        <f>dataset_17[[#This Row],[Temp]]-dataset_17[[#This Row],[Atemp]]</f>
        <v>-1.6399999999999998E-2</v>
      </c>
      <c r="S210">
        <f>VLOOKUP(dataset_17[[#This Row],[Instant]],dataset_2!B209:H819,3,FALSE)</f>
        <v>0.5</v>
      </c>
      <c r="T210">
        <f>VLOOKUP(dataset_17[[#This Row],[Instant]],dataset_2!B209:H819,4,FALSE)</f>
        <v>0.19400000000000001</v>
      </c>
      <c r="U210">
        <f>VLOOKUP(dataset_17[[#This Row],[Instant]],dataset_2!B209:H819,5,FALSE)</f>
        <v>0</v>
      </c>
      <c r="V210">
        <f>VLOOKUP(dataset_17[[#This Row],[Instant]],dataset_2!B209:H819,6,FALSE)</f>
        <v>6</v>
      </c>
      <c r="W210">
        <f>VLOOKUP(dataset_17[[#This Row],[Instant]],dataset_2!B209:H819,7,FALSE)</f>
        <v>6</v>
      </c>
      <c r="X210">
        <f>IF(dataset_17[[#This Row],[cnt]]&gt;0,LN(dataset_17[[#This Row],[cnt]]),0)</f>
        <v>1.791759469228055</v>
      </c>
    </row>
    <row r="211" spans="1:24" x14ac:dyDescent="0.3">
      <c r="A211">
        <v>210</v>
      </c>
      <c r="B211" s="1">
        <v>40553</v>
      </c>
      <c r="C211">
        <f>YEAR(dataset_17[[#This Row],[Date Day]])</f>
        <v>2011</v>
      </c>
      <c r="D211" s="1" t="str">
        <f>TEXT(dataset_17[[#This Row],[Date Day]],"MMM")</f>
        <v>Jan</v>
      </c>
      <c r="E211" t="str">
        <f t="shared" si="7"/>
        <v>Q1</v>
      </c>
      <c r="F211">
        <v>1</v>
      </c>
      <c r="G211" s="2">
        <v>0</v>
      </c>
      <c r="H211" s="2">
        <v>1</v>
      </c>
      <c r="I211">
        <v>0</v>
      </c>
      <c r="J211" t="b">
        <v>0</v>
      </c>
      <c r="K211">
        <v>1</v>
      </c>
      <c r="L211" t="str">
        <f t="shared" si="6"/>
        <v>Weekday</v>
      </c>
      <c r="M211" t="str" cm="1">
        <f t="array" ref="M211">_xlfn.IFS(I211&lt;6,"Night", I211&lt;12,"Morning", I211&lt;18,"Afternoon", TRUE,"Evening")</f>
        <v>Night</v>
      </c>
      <c r="N211">
        <v>1</v>
      </c>
      <c r="O211" t="str">
        <f>IF(dataset_17[[#This Row],[Weathersit]]=1,"Clear",IF(dataset_17[[#This Row],[Weathersit]]=2,"Cloudy","Rainy"))</f>
        <v>Clear</v>
      </c>
      <c r="P211">
        <v>0.12</v>
      </c>
      <c r="Q211">
        <f>VLOOKUP(dataset_17[[#This Row],[Instant]],dataset_2!B210:H820,2,FALSE)</f>
        <v>0.1212</v>
      </c>
      <c r="R211">
        <f>dataset_17[[#This Row],[Temp]]-dataset_17[[#This Row],[Atemp]]</f>
        <v>-1.2000000000000066E-3</v>
      </c>
      <c r="S211">
        <f>VLOOKUP(dataset_17[[#This Row],[Instant]],dataset_2!B210:H820,3,FALSE)</f>
        <v>0.5</v>
      </c>
      <c r="T211">
        <f>VLOOKUP(dataset_17[[#This Row],[Instant]],dataset_2!B210:H820,4,FALSE)</f>
        <v>0.28360000000000002</v>
      </c>
      <c r="U211">
        <f>VLOOKUP(dataset_17[[#This Row],[Instant]],dataset_2!B210:H820,5,FALSE)</f>
        <v>2</v>
      </c>
      <c r="V211">
        <f>VLOOKUP(dataset_17[[#This Row],[Instant]],dataset_2!B210:H820,6,FALSE)</f>
        <v>3</v>
      </c>
      <c r="W211">
        <f>VLOOKUP(dataset_17[[#This Row],[Instant]],dataset_2!B210:H820,7,FALSE)</f>
        <v>5</v>
      </c>
      <c r="X211">
        <f>IF(dataset_17[[#This Row],[cnt]]&gt;0,LN(dataset_17[[#This Row],[cnt]]),0)</f>
        <v>1.6094379124341003</v>
      </c>
    </row>
    <row r="212" spans="1:24" x14ac:dyDescent="0.3">
      <c r="A212">
        <v>211</v>
      </c>
      <c r="B212" s="1">
        <v>40553</v>
      </c>
      <c r="C212">
        <f>YEAR(dataset_17[[#This Row],[Date Day]])</f>
        <v>2011</v>
      </c>
      <c r="D212" s="1" t="str">
        <f>TEXT(dataset_17[[#This Row],[Date Day]],"MMM")</f>
        <v>Jan</v>
      </c>
      <c r="E212" t="str">
        <f t="shared" si="7"/>
        <v>Q1</v>
      </c>
      <c r="F212">
        <v>1</v>
      </c>
      <c r="G212" s="2">
        <v>0</v>
      </c>
      <c r="H212" s="2">
        <v>1</v>
      </c>
      <c r="I212">
        <v>1</v>
      </c>
      <c r="J212" t="b">
        <v>0</v>
      </c>
      <c r="K212">
        <v>1</v>
      </c>
      <c r="L212" t="str">
        <f t="shared" si="6"/>
        <v>Weekday</v>
      </c>
      <c r="M212" t="str" cm="1">
        <f t="array" ref="M212">_xlfn.IFS(I212&lt;6,"Night", I212&lt;12,"Morning", I212&lt;18,"Afternoon", TRUE,"Evening")</f>
        <v>Night</v>
      </c>
      <c r="N212">
        <v>1</v>
      </c>
      <c r="O212" t="str">
        <f>IF(dataset_17[[#This Row],[Weathersit]]=1,"Clear",IF(dataset_17[[#This Row],[Weathersit]]=2,"Cloudy","Rainy"))</f>
        <v>Clear</v>
      </c>
      <c r="P212">
        <v>0.12</v>
      </c>
      <c r="Q212">
        <f>VLOOKUP(dataset_17[[#This Row],[Instant]],dataset_2!B211:H821,2,FALSE)</f>
        <v>0.1212</v>
      </c>
      <c r="R212">
        <f>dataset_17[[#This Row],[Temp]]-dataset_17[[#This Row],[Atemp]]</f>
        <v>-1.2000000000000066E-3</v>
      </c>
      <c r="S212">
        <f>VLOOKUP(dataset_17[[#This Row],[Instant]],dataset_2!B211:H821,3,FALSE)</f>
        <v>0.5</v>
      </c>
      <c r="T212">
        <f>VLOOKUP(dataset_17[[#This Row],[Instant]],dataset_2!B211:H821,4,FALSE)</f>
        <v>0.28360000000000002</v>
      </c>
      <c r="U212">
        <f>VLOOKUP(dataset_17[[#This Row],[Instant]],dataset_2!B211:H821,5,FALSE)</f>
        <v>1</v>
      </c>
      <c r="V212">
        <f>VLOOKUP(dataset_17[[#This Row],[Instant]],dataset_2!B211:H821,6,FALSE)</f>
        <v>0</v>
      </c>
      <c r="W212">
        <f>VLOOKUP(dataset_17[[#This Row],[Instant]],dataset_2!B211:H821,7,FALSE)</f>
        <v>1</v>
      </c>
      <c r="X212">
        <f>IF(dataset_17[[#This Row],[cnt]]&gt;0,LN(dataset_17[[#This Row],[cnt]]),0)</f>
        <v>0</v>
      </c>
    </row>
    <row r="213" spans="1:24" x14ac:dyDescent="0.3">
      <c r="A213">
        <v>212</v>
      </c>
      <c r="B213" s="1">
        <v>40553</v>
      </c>
      <c r="C213">
        <f>YEAR(dataset_17[[#This Row],[Date Day]])</f>
        <v>2011</v>
      </c>
      <c r="D213" s="1" t="str">
        <f>TEXT(dataset_17[[#This Row],[Date Day]],"MMM")</f>
        <v>Jan</v>
      </c>
      <c r="E213" t="str">
        <f t="shared" si="7"/>
        <v>Q1</v>
      </c>
      <c r="F213">
        <v>1</v>
      </c>
      <c r="G213" s="2">
        <v>0</v>
      </c>
      <c r="H213" s="2">
        <v>1</v>
      </c>
      <c r="I213">
        <v>2</v>
      </c>
      <c r="J213" t="b">
        <v>0</v>
      </c>
      <c r="K213">
        <v>1</v>
      </c>
      <c r="L213" t="str">
        <f t="shared" si="6"/>
        <v>Weekday</v>
      </c>
      <c r="M213" t="str" cm="1">
        <f t="array" ref="M213">_xlfn.IFS(I213&lt;6,"Night", I213&lt;12,"Morning", I213&lt;18,"Afternoon", TRUE,"Evening")</f>
        <v>Night</v>
      </c>
      <c r="N213">
        <v>1</v>
      </c>
      <c r="O213" t="str">
        <f>IF(dataset_17[[#This Row],[Weathersit]]=1,"Clear",IF(dataset_17[[#This Row],[Weathersit]]=2,"Cloudy","Rainy"))</f>
        <v>Clear</v>
      </c>
      <c r="P213">
        <v>0.12</v>
      </c>
      <c r="Q213">
        <f>VLOOKUP(dataset_17[[#This Row],[Instant]],dataset_2!B212:H822,2,FALSE)</f>
        <v>0.1212</v>
      </c>
      <c r="R213">
        <f>dataset_17[[#This Row],[Temp]]-dataset_17[[#This Row],[Atemp]]</f>
        <v>-1.2000000000000066E-3</v>
      </c>
      <c r="S213">
        <f>VLOOKUP(dataset_17[[#This Row],[Instant]],dataset_2!B212:H822,3,FALSE)</f>
        <v>0.5</v>
      </c>
      <c r="T213">
        <f>VLOOKUP(dataset_17[[#This Row],[Instant]],dataset_2!B212:H822,4,FALSE)</f>
        <v>0.22389999999999999</v>
      </c>
      <c r="U213">
        <f>VLOOKUP(dataset_17[[#This Row],[Instant]],dataset_2!B212:H822,5,FALSE)</f>
        <v>0</v>
      </c>
      <c r="V213">
        <f>VLOOKUP(dataset_17[[#This Row],[Instant]],dataset_2!B212:H822,6,FALSE)</f>
        <v>3</v>
      </c>
      <c r="W213">
        <f>VLOOKUP(dataset_17[[#This Row],[Instant]],dataset_2!B212:H822,7,FALSE)</f>
        <v>3</v>
      </c>
      <c r="X213">
        <f>IF(dataset_17[[#This Row],[cnt]]&gt;0,LN(dataset_17[[#This Row],[cnt]]),0)</f>
        <v>1.0986122886681098</v>
      </c>
    </row>
    <row r="214" spans="1:24" x14ac:dyDescent="0.3">
      <c r="A214">
        <v>213</v>
      </c>
      <c r="B214" s="1">
        <v>40553</v>
      </c>
      <c r="C214">
        <f>YEAR(dataset_17[[#This Row],[Date Day]])</f>
        <v>2011</v>
      </c>
      <c r="D214" s="1" t="str">
        <f>TEXT(dataset_17[[#This Row],[Date Day]],"MMM")</f>
        <v>Jan</v>
      </c>
      <c r="E214" t="str">
        <f t="shared" si="7"/>
        <v>Q1</v>
      </c>
      <c r="F214">
        <v>1</v>
      </c>
      <c r="G214" s="2">
        <v>0</v>
      </c>
      <c r="H214" s="2">
        <v>1</v>
      </c>
      <c r="I214">
        <v>3</v>
      </c>
      <c r="J214" t="b">
        <v>0</v>
      </c>
      <c r="K214">
        <v>1</v>
      </c>
      <c r="L214" t="str">
        <f t="shared" si="6"/>
        <v>Weekday</v>
      </c>
      <c r="M214" t="str" cm="1">
        <f t="array" ref="M214">_xlfn.IFS(I214&lt;6,"Night", I214&lt;12,"Morning", I214&lt;18,"Afternoon", TRUE,"Evening")</f>
        <v>Night</v>
      </c>
      <c r="N214">
        <v>1</v>
      </c>
      <c r="O214" t="str">
        <f>IF(dataset_17[[#This Row],[Weathersit]]=1,"Clear",IF(dataset_17[[#This Row],[Weathersit]]=2,"Cloudy","Rainy"))</f>
        <v>Clear</v>
      </c>
      <c r="P214">
        <v>0.12</v>
      </c>
      <c r="Q214">
        <f>VLOOKUP(dataset_17[[#This Row],[Instant]],dataset_2!B213:H823,2,FALSE)</f>
        <v>0.1212</v>
      </c>
      <c r="R214">
        <f>dataset_17[[#This Row],[Temp]]-dataset_17[[#This Row],[Atemp]]</f>
        <v>-1.2000000000000066E-3</v>
      </c>
      <c r="S214">
        <f>VLOOKUP(dataset_17[[#This Row],[Instant]],dataset_2!B213:H823,3,FALSE)</f>
        <v>0.5</v>
      </c>
      <c r="T214">
        <f>VLOOKUP(dataset_17[[#This Row],[Instant]],dataset_2!B213:H823,4,FALSE)</f>
        <v>0.22389999999999999</v>
      </c>
      <c r="U214">
        <f>VLOOKUP(dataset_17[[#This Row],[Instant]],dataset_2!B213:H823,5,FALSE)</f>
        <v>0</v>
      </c>
      <c r="V214">
        <f>VLOOKUP(dataset_17[[#This Row],[Instant]],dataset_2!B213:H823,6,FALSE)</f>
        <v>1</v>
      </c>
      <c r="W214">
        <f>VLOOKUP(dataset_17[[#This Row],[Instant]],dataset_2!B213:H823,7,FALSE)</f>
        <v>1</v>
      </c>
      <c r="X214">
        <f>IF(dataset_17[[#This Row],[cnt]]&gt;0,LN(dataset_17[[#This Row],[cnt]]),0)</f>
        <v>0</v>
      </c>
    </row>
    <row r="215" spans="1:24" x14ac:dyDescent="0.3">
      <c r="A215">
        <v>214</v>
      </c>
      <c r="B215" s="1">
        <v>40553</v>
      </c>
      <c r="C215">
        <f>YEAR(dataset_17[[#This Row],[Date Day]])</f>
        <v>2011</v>
      </c>
      <c r="D215" s="1" t="str">
        <f>TEXT(dataset_17[[#This Row],[Date Day]],"MMM")</f>
        <v>Jan</v>
      </c>
      <c r="E215" t="str">
        <f t="shared" si="7"/>
        <v>Q1</v>
      </c>
      <c r="F215">
        <v>1</v>
      </c>
      <c r="G215" s="2">
        <v>0</v>
      </c>
      <c r="H215" s="2">
        <v>1</v>
      </c>
      <c r="I215">
        <v>4</v>
      </c>
      <c r="J215" t="b">
        <v>0</v>
      </c>
      <c r="K215">
        <v>1</v>
      </c>
      <c r="L215" t="str">
        <f t="shared" si="6"/>
        <v>Weekday</v>
      </c>
      <c r="M215" t="str" cm="1">
        <f t="array" ref="M215">_xlfn.IFS(I215&lt;6,"Night", I215&lt;12,"Morning", I215&lt;18,"Afternoon", TRUE,"Evening")</f>
        <v>Night</v>
      </c>
      <c r="N215">
        <v>1</v>
      </c>
      <c r="O215" t="str">
        <f>IF(dataset_17[[#This Row],[Weathersit]]=1,"Clear",IF(dataset_17[[#This Row],[Weathersit]]=2,"Cloudy","Rainy"))</f>
        <v>Clear</v>
      </c>
      <c r="P215">
        <v>0.1</v>
      </c>
      <c r="Q215">
        <f>VLOOKUP(dataset_17[[#This Row],[Instant]],dataset_2!B214:H824,2,FALSE)</f>
        <v>0.1212</v>
      </c>
      <c r="R215">
        <f>dataset_17[[#This Row],[Temp]]-dataset_17[[#This Row],[Atemp]]</f>
        <v>-2.1199999999999997E-2</v>
      </c>
      <c r="S215">
        <f>VLOOKUP(dataset_17[[#This Row],[Instant]],dataset_2!B214:H824,3,FALSE)</f>
        <v>0.54</v>
      </c>
      <c r="T215">
        <f>VLOOKUP(dataset_17[[#This Row],[Instant]],dataset_2!B214:H824,4,FALSE)</f>
        <v>0.1343</v>
      </c>
      <c r="U215">
        <f>VLOOKUP(dataset_17[[#This Row],[Instant]],dataset_2!B214:H824,5,FALSE)</f>
        <v>1</v>
      </c>
      <c r="V215">
        <f>VLOOKUP(dataset_17[[#This Row],[Instant]],dataset_2!B214:H824,6,FALSE)</f>
        <v>2</v>
      </c>
      <c r="W215">
        <f>VLOOKUP(dataset_17[[#This Row],[Instant]],dataset_2!B214:H824,7,FALSE)</f>
        <v>3</v>
      </c>
      <c r="X215">
        <f>IF(dataset_17[[#This Row],[cnt]]&gt;0,LN(dataset_17[[#This Row],[cnt]]),0)</f>
        <v>1.0986122886681098</v>
      </c>
    </row>
    <row r="216" spans="1:24" x14ac:dyDescent="0.3">
      <c r="A216">
        <v>215</v>
      </c>
      <c r="B216" s="1">
        <v>40553</v>
      </c>
      <c r="C216">
        <f>YEAR(dataset_17[[#This Row],[Date Day]])</f>
        <v>2011</v>
      </c>
      <c r="D216" s="1" t="str">
        <f>TEXT(dataset_17[[#This Row],[Date Day]],"MMM")</f>
        <v>Jan</v>
      </c>
      <c r="E216" t="str">
        <f t="shared" si="7"/>
        <v>Q1</v>
      </c>
      <c r="F216">
        <v>1</v>
      </c>
      <c r="G216" s="2">
        <v>0</v>
      </c>
      <c r="H216" s="2">
        <v>1</v>
      </c>
      <c r="I216">
        <v>5</v>
      </c>
      <c r="J216" t="b">
        <v>0</v>
      </c>
      <c r="K216">
        <v>1</v>
      </c>
      <c r="L216" t="str">
        <f t="shared" si="6"/>
        <v>Weekday</v>
      </c>
      <c r="M216" t="str" cm="1">
        <f t="array" ref="M216">_xlfn.IFS(I216&lt;6,"Night", I216&lt;12,"Morning", I216&lt;18,"Afternoon", TRUE,"Evening")</f>
        <v>Night</v>
      </c>
      <c r="N216">
        <v>1</v>
      </c>
      <c r="O216" t="str">
        <f>IF(dataset_17[[#This Row],[Weathersit]]=1,"Clear",IF(dataset_17[[#This Row],[Weathersit]]=2,"Cloudy","Rainy"))</f>
        <v>Clear</v>
      </c>
      <c r="P216">
        <v>0.1</v>
      </c>
      <c r="Q216">
        <f>VLOOKUP(dataset_17[[#This Row],[Instant]],dataset_2!B215:H825,2,FALSE)</f>
        <v>0.1061</v>
      </c>
      <c r="R216">
        <f>dataset_17[[#This Row],[Temp]]-dataset_17[[#This Row],[Atemp]]</f>
        <v>-6.0999999999999943E-3</v>
      </c>
      <c r="S216">
        <f>VLOOKUP(dataset_17[[#This Row],[Instant]],dataset_2!B215:H825,3,FALSE)</f>
        <v>0.54</v>
      </c>
      <c r="T216">
        <f>VLOOKUP(dataset_17[[#This Row],[Instant]],dataset_2!B215:H825,4,FALSE)</f>
        <v>0.25369999999999998</v>
      </c>
      <c r="U216">
        <f>VLOOKUP(dataset_17[[#This Row],[Instant]],dataset_2!B215:H825,5,FALSE)</f>
        <v>0</v>
      </c>
      <c r="V216">
        <f>VLOOKUP(dataset_17[[#This Row],[Instant]],dataset_2!B215:H825,6,FALSE)</f>
        <v>3</v>
      </c>
      <c r="W216">
        <f>VLOOKUP(dataset_17[[#This Row],[Instant]],dataset_2!B215:H825,7,FALSE)</f>
        <v>3</v>
      </c>
      <c r="X216">
        <f>IF(dataset_17[[#This Row],[cnt]]&gt;0,LN(dataset_17[[#This Row],[cnt]]),0)</f>
        <v>1.0986122886681098</v>
      </c>
    </row>
    <row r="217" spans="1:24" x14ac:dyDescent="0.3">
      <c r="A217">
        <v>216</v>
      </c>
      <c r="B217" s="1">
        <v>40553</v>
      </c>
      <c r="C217">
        <f>YEAR(dataset_17[[#This Row],[Date Day]])</f>
        <v>2011</v>
      </c>
      <c r="D217" s="1" t="str">
        <f>TEXT(dataset_17[[#This Row],[Date Day]],"MMM")</f>
        <v>Jan</v>
      </c>
      <c r="E217" t="str">
        <f t="shared" si="7"/>
        <v>Q1</v>
      </c>
      <c r="F217">
        <v>1</v>
      </c>
      <c r="G217" s="2">
        <v>0</v>
      </c>
      <c r="H217" s="2">
        <v>1</v>
      </c>
      <c r="I217">
        <v>6</v>
      </c>
      <c r="J217" t="b">
        <v>0</v>
      </c>
      <c r="K217">
        <v>1</v>
      </c>
      <c r="L217" t="str">
        <f t="shared" si="6"/>
        <v>Weekday</v>
      </c>
      <c r="M217" t="str" cm="1">
        <f t="array" ref="M217">_xlfn.IFS(I217&lt;6,"Night", I217&lt;12,"Morning", I217&lt;18,"Afternoon", TRUE,"Evening")</f>
        <v>Morning</v>
      </c>
      <c r="N217">
        <v>1</v>
      </c>
      <c r="O217" t="str">
        <f>IF(dataset_17[[#This Row],[Weathersit]]=1,"Clear",IF(dataset_17[[#This Row],[Weathersit]]=2,"Cloudy","Rainy"))</f>
        <v>Clear</v>
      </c>
      <c r="P217">
        <v>0.12</v>
      </c>
      <c r="Q217">
        <f>VLOOKUP(dataset_17[[#This Row],[Instant]],dataset_2!B216:H826,2,FALSE)</f>
        <v>0.1212</v>
      </c>
      <c r="R217">
        <f>dataset_17[[#This Row],[Temp]]-dataset_17[[#This Row],[Atemp]]</f>
        <v>-1.2000000000000066E-3</v>
      </c>
      <c r="S217">
        <f>VLOOKUP(dataset_17[[#This Row],[Instant]],dataset_2!B216:H826,3,FALSE)</f>
        <v>0.5</v>
      </c>
      <c r="T217">
        <f>VLOOKUP(dataset_17[[#This Row],[Instant]],dataset_2!B216:H826,4,FALSE)</f>
        <v>0.28360000000000002</v>
      </c>
      <c r="U217">
        <f>VLOOKUP(dataset_17[[#This Row],[Instant]],dataset_2!B216:H826,5,FALSE)</f>
        <v>0</v>
      </c>
      <c r="V217">
        <f>VLOOKUP(dataset_17[[#This Row],[Instant]],dataset_2!B216:H826,6,FALSE)</f>
        <v>31</v>
      </c>
      <c r="W217">
        <f>VLOOKUP(dataset_17[[#This Row],[Instant]],dataset_2!B216:H826,7,FALSE)</f>
        <v>31</v>
      </c>
      <c r="X217">
        <f>IF(dataset_17[[#This Row],[cnt]]&gt;0,LN(dataset_17[[#This Row],[cnt]]),0)</f>
        <v>3.4339872044851463</v>
      </c>
    </row>
    <row r="218" spans="1:24" x14ac:dyDescent="0.3">
      <c r="A218">
        <v>217</v>
      </c>
      <c r="B218" s="1">
        <v>40553</v>
      </c>
      <c r="C218">
        <f>YEAR(dataset_17[[#This Row],[Date Day]])</f>
        <v>2011</v>
      </c>
      <c r="D218" s="1" t="str">
        <f>TEXT(dataset_17[[#This Row],[Date Day]],"MMM")</f>
        <v>Jan</v>
      </c>
      <c r="E218" t="str">
        <f t="shared" si="7"/>
        <v>Q1</v>
      </c>
      <c r="F218">
        <v>1</v>
      </c>
      <c r="G218" s="2">
        <v>0</v>
      </c>
      <c r="H218" s="2">
        <v>1</v>
      </c>
      <c r="I218">
        <v>7</v>
      </c>
      <c r="J218" t="b">
        <v>0</v>
      </c>
      <c r="K218">
        <v>1</v>
      </c>
      <c r="L218" t="str">
        <f t="shared" si="6"/>
        <v>Weekday</v>
      </c>
      <c r="M218" t="str" cm="1">
        <f t="array" ref="M218">_xlfn.IFS(I218&lt;6,"Night", I218&lt;12,"Morning", I218&lt;18,"Afternoon", TRUE,"Evening")</f>
        <v>Morning</v>
      </c>
      <c r="N218">
        <v>1</v>
      </c>
      <c r="O218" t="str">
        <f>IF(dataset_17[[#This Row],[Weathersit]]=1,"Clear",IF(dataset_17[[#This Row],[Weathersit]]=2,"Cloudy","Rainy"))</f>
        <v>Clear</v>
      </c>
      <c r="P218">
        <v>0.12</v>
      </c>
      <c r="Q218">
        <f>VLOOKUP(dataset_17[[#This Row],[Instant]],dataset_2!B217:H827,2,FALSE)</f>
        <v>0.1212</v>
      </c>
      <c r="R218">
        <f>dataset_17[[#This Row],[Temp]]-dataset_17[[#This Row],[Atemp]]</f>
        <v>-1.2000000000000066E-3</v>
      </c>
      <c r="S218">
        <f>VLOOKUP(dataset_17[[#This Row],[Instant]],dataset_2!B217:H827,3,FALSE)</f>
        <v>0.5</v>
      </c>
      <c r="T218">
        <f>VLOOKUP(dataset_17[[#This Row],[Instant]],dataset_2!B217:H827,4,FALSE)</f>
        <v>0.22389999999999999</v>
      </c>
      <c r="U218">
        <f>VLOOKUP(dataset_17[[#This Row],[Instant]],dataset_2!B217:H827,5,FALSE)</f>
        <v>2</v>
      </c>
      <c r="V218">
        <f>VLOOKUP(dataset_17[[#This Row],[Instant]],dataset_2!B217:H827,6,FALSE)</f>
        <v>75</v>
      </c>
      <c r="W218">
        <f>VLOOKUP(dataset_17[[#This Row],[Instant]],dataset_2!B217:H827,7,FALSE)</f>
        <v>77</v>
      </c>
      <c r="X218">
        <f>IF(dataset_17[[#This Row],[cnt]]&gt;0,LN(dataset_17[[#This Row],[cnt]]),0)</f>
        <v>4.3438054218536841</v>
      </c>
    </row>
    <row r="219" spans="1:24" x14ac:dyDescent="0.3">
      <c r="A219">
        <v>218</v>
      </c>
      <c r="B219" s="1">
        <v>40553</v>
      </c>
      <c r="C219">
        <f>YEAR(dataset_17[[#This Row],[Date Day]])</f>
        <v>2011</v>
      </c>
      <c r="D219" s="1" t="str">
        <f>TEXT(dataset_17[[#This Row],[Date Day]],"MMM")</f>
        <v>Jan</v>
      </c>
      <c r="E219" t="str">
        <f t="shared" si="7"/>
        <v>Q1</v>
      </c>
      <c r="F219">
        <v>1</v>
      </c>
      <c r="G219" s="2">
        <v>0</v>
      </c>
      <c r="H219" s="2">
        <v>1</v>
      </c>
      <c r="I219">
        <v>8</v>
      </c>
      <c r="J219" t="b">
        <v>0</v>
      </c>
      <c r="K219">
        <v>1</v>
      </c>
      <c r="L219" t="str">
        <f t="shared" si="6"/>
        <v>Weekday</v>
      </c>
      <c r="M219" t="str" cm="1">
        <f t="array" ref="M219">_xlfn.IFS(I219&lt;6,"Night", I219&lt;12,"Morning", I219&lt;18,"Afternoon", TRUE,"Evening")</f>
        <v>Morning</v>
      </c>
      <c r="N219">
        <v>2</v>
      </c>
      <c r="O219" t="str">
        <f>IF(dataset_17[[#This Row],[Weathersit]]=1,"Clear",IF(dataset_17[[#This Row],[Weathersit]]=2,"Cloudy","Rainy"))</f>
        <v>Cloudy</v>
      </c>
      <c r="P219">
        <v>0.12</v>
      </c>
      <c r="Q219">
        <f>VLOOKUP(dataset_17[[#This Row],[Instant]],dataset_2!B218:H828,2,FALSE)</f>
        <v>0.1212</v>
      </c>
      <c r="R219">
        <f>dataset_17[[#This Row],[Temp]]-dataset_17[[#This Row],[Atemp]]</f>
        <v>-1.2000000000000066E-3</v>
      </c>
      <c r="S219">
        <f>VLOOKUP(dataset_17[[#This Row],[Instant]],dataset_2!B218:H828,3,FALSE)</f>
        <v>0.5</v>
      </c>
      <c r="T219">
        <f>VLOOKUP(dataset_17[[#This Row],[Instant]],dataset_2!B218:H828,4,FALSE)</f>
        <v>0.28360000000000002</v>
      </c>
      <c r="U219">
        <f>VLOOKUP(dataset_17[[#This Row],[Instant]],dataset_2!B218:H828,5,FALSE)</f>
        <v>4</v>
      </c>
      <c r="V219">
        <f>VLOOKUP(dataset_17[[#This Row],[Instant]],dataset_2!B218:H828,6,FALSE)</f>
        <v>184</v>
      </c>
      <c r="W219">
        <f>VLOOKUP(dataset_17[[#This Row],[Instant]],dataset_2!B218:H828,7,FALSE)</f>
        <v>188</v>
      </c>
      <c r="X219">
        <f>IF(dataset_17[[#This Row],[cnt]]&gt;0,LN(dataset_17[[#This Row],[cnt]]),0)</f>
        <v>5.2364419628299492</v>
      </c>
    </row>
    <row r="220" spans="1:24" x14ac:dyDescent="0.3">
      <c r="A220">
        <v>219</v>
      </c>
      <c r="B220" s="1">
        <v>40553</v>
      </c>
      <c r="C220">
        <f>YEAR(dataset_17[[#This Row],[Date Day]])</f>
        <v>2011</v>
      </c>
      <c r="D220" s="1" t="str">
        <f>TEXT(dataset_17[[#This Row],[Date Day]],"MMM")</f>
        <v>Jan</v>
      </c>
      <c r="E220" t="str">
        <f t="shared" si="7"/>
        <v>Q1</v>
      </c>
      <c r="F220">
        <v>1</v>
      </c>
      <c r="G220" s="2">
        <v>0</v>
      </c>
      <c r="H220" s="2">
        <v>1</v>
      </c>
      <c r="I220">
        <v>9</v>
      </c>
      <c r="J220" t="b">
        <v>0</v>
      </c>
      <c r="K220">
        <v>1</v>
      </c>
      <c r="L220" t="str">
        <f t="shared" si="6"/>
        <v>Weekday</v>
      </c>
      <c r="M220" t="str" cm="1">
        <f t="array" ref="M220">_xlfn.IFS(I220&lt;6,"Night", I220&lt;12,"Morning", I220&lt;18,"Afternoon", TRUE,"Evening")</f>
        <v>Morning</v>
      </c>
      <c r="N220">
        <v>2</v>
      </c>
      <c r="O220" t="str">
        <f>IF(dataset_17[[#This Row],[Weathersit]]=1,"Clear",IF(dataset_17[[#This Row],[Weathersit]]=2,"Cloudy","Rainy"))</f>
        <v>Cloudy</v>
      </c>
      <c r="P220">
        <v>0.14000000000000001</v>
      </c>
      <c r="Q220">
        <f>VLOOKUP(dataset_17[[#This Row],[Instant]],dataset_2!B219:H829,2,FALSE)</f>
        <v>0.1212</v>
      </c>
      <c r="R220">
        <f>dataset_17[[#This Row],[Temp]]-dataset_17[[#This Row],[Atemp]]</f>
        <v>1.8800000000000011E-2</v>
      </c>
      <c r="S220">
        <f>VLOOKUP(dataset_17[[#This Row],[Instant]],dataset_2!B219:H829,3,FALSE)</f>
        <v>0.5</v>
      </c>
      <c r="T220">
        <f>VLOOKUP(dataset_17[[#This Row],[Instant]],dataset_2!B219:H829,4,FALSE)</f>
        <v>0.25369999999999998</v>
      </c>
      <c r="U220">
        <f>VLOOKUP(dataset_17[[#This Row],[Instant]],dataset_2!B219:H829,5,FALSE)</f>
        <v>2</v>
      </c>
      <c r="V220">
        <f>VLOOKUP(dataset_17[[#This Row],[Instant]],dataset_2!B219:H829,6,FALSE)</f>
        <v>92</v>
      </c>
      <c r="W220">
        <f>VLOOKUP(dataset_17[[#This Row],[Instant]],dataset_2!B219:H829,7,FALSE)</f>
        <v>94</v>
      </c>
      <c r="X220">
        <f>IF(dataset_17[[#This Row],[cnt]]&gt;0,LN(dataset_17[[#This Row],[cnt]]),0)</f>
        <v>4.5432947822700038</v>
      </c>
    </row>
    <row r="221" spans="1:24" x14ac:dyDescent="0.3">
      <c r="A221">
        <v>220</v>
      </c>
      <c r="B221" s="1">
        <v>40553</v>
      </c>
      <c r="C221">
        <f>YEAR(dataset_17[[#This Row],[Date Day]])</f>
        <v>2011</v>
      </c>
      <c r="D221" s="1" t="str">
        <f>TEXT(dataset_17[[#This Row],[Date Day]],"MMM")</f>
        <v>Jan</v>
      </c>
      <c r="E221" t="str">
        <f t="shared" si="7"/>
        <v>Q1</v>
      </c>
      <c r="F221">
        <v>1</v>
      </c>
      <c r="G221" s="2">
        <v>0</v>
      </c>
      <c r="H221" s="2">
        <v>1</v>
      </c>
      <c r="I221">
        <v>10</v>
      </c>
      <c r="J221" t="b">
        <v>0</v>
      </c>
      <c r="K221">
        <v>1</v>
      </c>
      <c r="L221" t="str">
        <f t="shared" si="6"/>
        <v>Weekday</v>
      </c>
      <c r="M221" t="str" cm="1">
        <f t="array" ref="M221">_xlfn.IFS(I221&lt;6,"Night", I221&lt;12,"Morning", I221&lt;18,"Afternoon", TRUE,"Evening")</f>
        <v>Morning</v>
      </c>
      <c r="N221">
        <v>2</v>
      </c>
      <c r="O221" t="str">
        <f>IF(dataset_17[[#This Row],[Weathersit]]=1,"Clear",IF(dataset_17[[#This Row],[Weathersit]]=2,"Cloudy","Rainy"))</f>
        <v>Cloudy</v>
      </c>
      <c r="P221">
        <v>0.14000000000000001</v>
      </c>
      <c r="Q221">
        <f>VLOOKUP(dataset_17[[#This Row],[Instant]],dataset_2!B220:H830,2,FALSE)</f>
        <v>0.1212</v>
      </c>
      <c r="R221">
        <f>dataset_17[[#This Row],[Temp]]-dataset_17[[#This Row],[Atemp]]</f>
        <v>1.8800000000000011E-2</v>
      </c>
      <c r="S221">
        <f>VLOOKUP(dataset_17[[#This Row],[Instant]],dataset_2!B220:H830,3,FALSE)</f>
        <v>0.5</v>
      </c>
      <c r="T221">
        <f>VLOOKUP(dataset_17[[#This Row],[Instant]],dataset_2!B220:H830,4,FALSE)</f>
        <v>0.29849999999999999</v>
      </c>
      <c r="U221">
        <f>VLOOKUP(dataset_17[[#This Row],[Instant]],dataset_2!B220:H830,5,FALSE)</f>
        <v>0</v>
      </c>
      <c r="V221">
        <f>VLOOKUP(dataset_17[[#This Row],[Instant]],dataset_2!B220:H830,6,FALSE)</f>
        <v>31</v>
      </c>
      <c r="W221">
        <f>VLOOKUP(dataset_17[[#This Row],[Instant]],dataset_2!B220:H830,7,FALSE)</f>
        <v>31</v>
      </c>
      <c r="X221">
        <f>IF(dataset_17[[#This Row],[cnt]]&gt;0,LN(dataset_17[[#This Row],[cnt]]),0)</f>
        <v>3.4339872044851463</v>
      </c>
    </row>
    <row r="222" spans="1:24" x14ac:dyDescent="0.3">
      <c r="A222">
        <v>221</v>
      </c>
      <c r="B222" s="1">
        <v>40553</v>
      </c>
      <c r="C222">
        <f>YEAR(dataset_17[[#This Row],[Date Day]])</f>
        <v>2011</v>
      </c>
      <c r="D222" s="1" t="str">
        <f>TEXT(dataset_17[[#This Row],[Date Day]],"MMM")</f>
        <v>Jan</v>
      </c>
      <c r="E222" t="str">
        <f t="shared" si="7"/>
        <v>Q1</v>
      </c>
      <c r="F222">
        <v>1</v>
      </c>
      <c r="G222" s="2">
        <v>0</v>
      </c>
      <c r="H222" s="2">
        <v>1</v>
      </c>
      <c r="I222">
        <v>11</v>
      </c>
      <c r="J222" t="b">
        <v>0</v>
      </c>
      <c r="K222">
        <v>1</v>
      </c>
      <c r="L222" t="str">
        <f t="shared" si="6"/>
        <v>Weekday</v>
      </c>
      <c r="M222" t="str" cm="1">
        <f t="array" ref="M222">_xlfn.IFS(I222&lt;6,"Night", I222&lt;12,"Morning", I222&lt;18,"Afternoon", TRUE,"Evening")</f>
        <v>Morning</v>
      </c>
      <c r="N222">
        <v>2</v>
      </c>
      <c r="O222" t="str">
        <f>IF(dataset_17[[#This Row],[Weathersit]]=1,"Clear",IF(dataset_17[[#This Row],[Weathersit]]=2,"Cloudy","Rainy"))</f>
        <v>Cloudy</v>
      </c>
      <c r="P222">
        <v>0.16</v>
      </c>
      <c r="Q222">
        <f>VLOOKUP(dataset_17[[#This Row],[Instant]],dataset_2!B221:H831,2,FALSE)</f>
        <v>0.13639999999999999</v>
      </c>
      <c r="R222">
        <f>dataset_17[[#This Row],[Temp]]-dataset_17[[#This Row],[Atemp]]</f>
        <v>2.360000000000001E-2</v>
      </c>
      <c r="S222">
        <f>VLOOKUP(dataset_17[[#This Row],[Instant]],dataset_2!B221:H831,3,FALSE)</f>
        <v>0.47</v>
      </c>
      <c r="T222">
        <f>VLOOKUP(dataset_17[[#This Row],[Instant]],dataset_2!B221:H831,4,FALSE)</f>
        <v>0.28360000000000002</v>
      </c>
      <c r="U222">
        <f>VLOOKUP(dataset_17[[#This Row],[Instant]],dataset_2!B221:H831,5,FALSE)</f>
        <v>2</v>
      </c>
      <c r="V222">
        <f>VLOOKUP(dataset_17[[#This Row],[Instant]],dataset_2!B221:H831,6,FALSE)</f>
        <v>28</v>
      </c>
      <c r="W222">
        <f>VLOOKUP(dataset_17[[#This Row],[Instant]],dataset_2!B221:H831,7,FALSE)</f>
        <v>30</v>
      </c>
      <c r="X222">
        <f>IF(dataset_17[[#This Row],[cnt]]&gt;0,LN(dataset_17[[#This Row],[cnt]]),0)</f>
        <v>3.4011973816621555</v>
      </c>
    </row>
    <row r="223" spans="1:24" x14ac:dyDescent="0.3">
      <c r="A223">
        <v>222</v>
      </c>
      <c r="B223" s="1">
        <v>40553</v>
      </c>
      <c r="C223">
        <f>YEAR(dataset_17[[#This Row],[Date Day]])</f>
        <v>2011</v>
      </c>
      <c r="D223" s="1" t="str">
        <f>TEXT(dataset_17[[#This Row],[Date Day]],"MMM")</f>
        <v>Jan</v>
      </c>
      <c r="E223" t="str">
        <f t="shared" si="7"/>
        <v>Q1</v>
      </c>
      <c r="F223">
        <v>1</v>
      </c>
      <c r="G223" s="2">
        <v>0</v>
      </c>
      <c r="H223" s="2">
        <v>1</v>
      </c>
      <c r="I223">
        <v>12</v>
      </c>
      <c r="J223" t="b">
        <v>0</v>
      </c>
      <c r="K223">
        <v>1</v>
      </c>
      <c r="L223" t="str">
        <f t="shared" si="6"/>
        <v>Weekday</v>
      </c>
      <c r="M223" t="str" cm="1">
        <f t="array" ref="M223">_xlfn.IFS(I223&lt;6,"Night", I223&lt;12,"Morning", I223&lt;18,"Afternoon", TRUE,"Evening")</f>
        <v>Afternoon</v>
      </c>
      <c r="N223">
        <v>2</v>
      </c>
      <c r="O223" t="str">
        <f>IF(dataset_17[[#This Row],[Weathersit]]=1,"Clear",IF(dataset_17[[#This Row],[Weathersit]]=2,"Cloudy","Rainy"))</f>
        <v>Cloudy</v>
      </c>
      <c r="P223">
        <v>0.2</v>
      </c>
      <c r="Q223">
        <f>VLOOKUP(dataset_17[[#This Row],[Instant]],dataset_2!B222:H832,2,FALSE)</f>
        <v>0.18179999999999999</v>
      </c>
      <c r="R223">
        <f>dataset_17[[#This Row],[Temp]]-dataset_17[[#This Row],[Atemp]]</f>
        <v>1.8200000000000022E-2</v>
      </c>
      <c r="S223">
        <f>VLOOKUP(dataset_17[[#This Row],[Instant]],dataset_2!B222:H832,3,FALSE)</f>
        <v>0.4</v>
      </c>
      <c r="T223">
        <f>VLOOKUP(dataset_17[[#This Row],[Instant]],dataset_2!B222:H832,4,FALSE)</f>
        <v>0.28360000000000002</v>
      </c>
      <c r="U223">
        <f>VLOOKUP(dataset_17[[#This Row],[Instant]],dataset_2!B222:H832,5,FALSE)</f>
        <v>5</v>
      </c>
      <c r="V223">
        <f>VLOOKUP(dataset_17[[#This Row],[Instant]],dataset_2!B222:H832,6,FALSE)</f>
        <v>47</v>
      </c>
      <c r="W223">
        <f>VLOOKUP(dataset_17[[#This Row],[Instant]],dataset_2!B222:H832,7,FALSE)</f>
        <v>52</v>
      </c>
      <c r="X223">
        <f>IF(dataset_17[[#This Row],[cnt]]&gt;0,LN(dataset_17[[#This Row],[cnt]]),0)</f>
        <v>3.9512437185814275</v>
      </c>
    </row>
    <row r="224" spans="1:24" x14ac:dyDescent="0.3">
      <c r="A224">
        <v>223</v>
      </c>
      <c r="B224" s="1">
        <v>40553</v>
      </c>
      <c r="C224">
        <f>YEAR(dataset_17[[#This Row],[Date Day]])</f>
        <v>2011</v>
      </c>
      <c r="D224" s="1" t="str">
        <f>TEXT(dataset_17[[#This Row],[Date Day]],"MMM")</f>
        <v>Jan</v>
      </c>
      <c r="E224" t="str">
        <f t="shared" si="7"/>
        <v>Q1</v>
      </c>
      <c r="F224">
        <v>1</v>
      </c>
      <c r="G224" s="2">
        <v>0</v>
      </c>
      <c r="H224" s="2">
        <v>1</v>
      </c>
      <c r="I224">
        <v>13</v>
      </c>
      <c r="J224" t="b">
        <v>0</v>
      </c>
      <c r="K224">
        <v>1</v>
      </c>
      <c r="L224" t="str">
        <f t="shared" si="6"/>
        <v>Weekday</v>
      </c>
      <c r="M224" t="str" cm="1">
        <f t="array" ref="M224">_xlfn.IFS(I224&lt;6,"Night", I224&lt;12,"Morning", I224&lt;18,"Afternoon", TRUE,"Evening")</f>
        <v>Afternoon</v>
      </c>
      <c r="N224">
        <v>2</v>
      </c>
      <c r="O224" t="str">
        <f>IF(dataset_17[[#This Row],[Weathersit]]=1,"Clear",IF(dataset_17[[#This Row],[Weathersit]]=2,"Cloudy","Rainy"))</f>
        <v>Cloudy</v>
      </c>
      <c r="P224">
        <v>0.2</v>
      </c>
      <c r="Q224">
        <f>VLOOKUP(dataset_17[[#This Row],[Instant]],dataset_2!B223:H833,2,FALSE)</f>
        <v>0.18179999999999999</v>
      </c>
      <c r="R224">
        <f>dataset_17[[#This Row],[Temp]]-dataset_17[[#This Row],[Atemp]]</f>
        <v>1.8200000000000022E-2</v>
      </c>
      <c r="S224">
        <f>VLOOKUP(dataset_17[[#This Row],[Instant]],dataset_2!B223:H833,3,FALSE)</f>
        <v>0.4</v>
      </c>
      <c r="T224">
        <f>VLOOKUP(dataset_17[[#This Row],[Instant]],dataset_2!B223:H833,4,FALSE)</f>
        <v>0.28360000000000002</v>
      </c>
      <c r="U224">
        <f>VLOOKUP(dataset_17[[#This Row],[Instant]],dataset_2!B223:H833,5,FALSE)</f>
        <v>4</v>
      </c>
      <c r="V224">
        <f>VLOOKUP(dataset_17[[#This Row],[Instant]],dataset_2!B223:H833,6,FALSE)</f>
        <v>50</v>
      </c>
      <c r="W224">
        <f>VLOOKUP(dataset_17[[#This Row],[Instant]],dataset_2!B223:H833,7,FALSE)</f>
        <v>54</v>
      </c>
      <c r="X224">
        <f>IF(dataset_17[[#This Row],[cnt]]&gt;0,LN(dataset_17[[#This Row],[cnt]]),0)</f>
        <v>3.9889840465642745</v>
      </c>
    </row>
    <row r="225" spans="1:24" x14ac:dyDescent="0.3">
      <c r="A225">
        <v>224</v>
      </c>
      <c r="B225" s="1">
        <v>40553</v>
      </c>
      <c r="C225">
        <f>YEAR(dataset_17[[#This Row],[Date Day]])</f>
        <v>2011</v>
      </c>
      <c r="D225" s="1" t="str">
        <f>TEXT(dataset_17[[#This Row],[Date Day]],"MMM")</f>
        <v>Jan</v>
      </c>
      <c r="E225" t="str">
        <f t="shared" si="7"/>
        <v>Q1</v>
      </c>
      <c r="F225">
        <v>1</v>
      </c>
      <c r="G225" s="2">
        <v>0</v>
      </c>
      <c r="H225" s="2">
        <v>1</v>
      </c>
      <c r="I225">
        <v>14</v>
      </c>
      <c r="J225" t="b">
        <v>0</v>
      </c>
      <c r="K225">
        <v>1</v>
      </c>
      <c r="L225" t="str">
        <f t="shared" si="6"/>
        <v>Weekday</v>
      </c>
      <c r="M225" t="str" cm="1">
        <f t="array" ref="M225">_xlfn.IFS(I225&lt;6,"Night", I225&lt;12,"Morning", I225&lt;18,"Afternoon", TRUE,"Evening")</f>
        <v>Afternoon</v>
      </c>
      <c r="N225">
        <v>2</v>
      </c>
      <c r="O225" t="str">
        <f>IF(dataset_17[[#This Row],[Weathersit]]=1,"Clear",IF(dataset_17[[#This Row],[Weathersit]]=2,"Cloudy","Rainy"))</f>
        <v>Cloudy</v>
      </c>
      <c r="P225">
        <v>0.2</v>
      </c>
      <c r="Q225">
        <f>VLOOKUP(dataset_17[[#This Row],[Instant]],dataset_2!B224:H834,2,FALSE)</f>
        <v>0.19700000000000001</v>
      </c>
      <c r="R225">
        <f>dataset_17[[#This Row],[Temp]]-dataset_17[[#This Row],[Atemp]]</f>
        <v>3.0000000000000027E-3</v>
      </c>
      <c r="S225">
        <f>VLOOKUP(dataset_17[[#This Row],[Instant]],dataset_2!B224:H834,3,FALSE)</f>
        <v>0.4</v>
      </c>
      <c r="T225">
        <f>VLOOKUP(dataset_17[[#This Row],[Instant]],dataset_2!B224:H834,4,FALSE)</f>
        <v>0.22389999999999999</v>
      </c>
      <c r="U225">
        <f>VLOOKUP(dataset_17[[#This Row],[Instant]],dataset_2!B224:H834,5,FALSE)</f>
        <v>0</v>
      </c>
      <c r="V225">
        <f>VLOOKUP(dataset_17[[#This Row],[Instant]],dataset_2!B224:H834,6,FALSE)</f>
        <v>47</v>
      </c>
      <c r="W225">
        <f>VLOOKUP(dataset_17[[#This Row],[Instant]],dataset_2!B224:H834,7,FALSE)</f>
        <v>47</v>
      </c>
      <c r="X225">
        <f>IF(dataset_17[[#This Row],[cnt]]&gt;0,LN(dataset_17[[#This Row],[cnt]]),0)</f>
        <v>3.8501476017100584</v>
      </c>
    </row>
    <row r="226" spans="1:24" x14ac:dyDescent="0.3">
      <c r="A226">
        <v>225</v>
      </c>
      <c r="B226" s="1">
        <v>40553</v>
      </c>
      <c r="C226">
        <f>YEAR(dataset_17[[#This Row],[Date Day]])</f>
        <v>2011</v>
      </c>
      <c r="D226" s="1" t="str">
        <f>TEXT(dataset_17[[#This Row],[Date Day]],"MMM")</f>
        <v>Jan</v>
      </c>
      <c r="E226" t="str">
        <f t="shared" si="7"/>
        <v>Q1</v>
      </c>
      <c r="F226">
        <v>1</v>
      </c>
      <c r="G226" s="2">
        <v>0</v>
      </c>
      <c r="H226" s="2">
        <v>1</v>
      </c>
      <c r="I226">
        <v>15</v>
      </c>
      <c r="J226" t="b">
        <v>0</v>
      </c>
      <c r="K226">
        <v>1</v>
      </c>
      <c r="L226" t="str">
        <f t="shared" si="6"/>
        <v>Weekday</v>
      </c>
      <c r="M226" t="str" cm="1">
        <f t="array" ref="M226">_xlfn.IFS(I226&lt;6,"Night", I226&lt;12,"Morning", I226&lt;18,"Afternoon", TRUE,"Evening")</f>
        <v>Afternoon</v>
      </c>
      <c r="N226">
        <v>2</v>
      </c>
      <c r="O226" t="str">
        <f>IF(dataset_17[[#This Row],[Weathersit]]=1,"Clear",IF(dataset_17[[#This Row],[Weathersit]]=2,"Cloudy","Rainy"))</f>
        <v>Cloudy</v>
      </c>
      <c r="P226">
        <v>0.2</v>
      </c>
      <c r="Q226">
        <f>VLOOKUP(dataset_17[[#This Row],[Instant]],dataset_2!B225:H835,2,FALSE)</f>
        <v>0.19700000000000001</v>
      </c>
      <c r="R226">
        <f>dataset_17[[#This Row],[Temp]]-dataset_17[[#This Row],[Atemp]]</f>
        <v>3.0000000000000027E-3</v>
      </c>
      <c r="S226">
        <f>VLOOKUP(dataset_17[[#This Row],[Instant]],dataset_2!B225:H835,3,FALSE)</f>
        <v>0.4</v>
      </c>
      <c r="T226">
        <f>VLOOKUP(dataset_17[[#This Row],[Instant]],dataset_2!B225:H835,4,FALSE)</f>
        <v>0.22389999999999999</v>
      </c>
      <c r="U226">
        <f>VLOOKUP(dataset_17[[#This Row],[Instant]],dataset_2!B225:H835,5,FALSE)</f>
        <v>2</v>
      </c>
      <c r="V226">
        <f>VLOOKUP(dataset_17[[#This Row],[Instant]],dataset_2!B225:H835,6,FALSE)</f>
        <v>43</v>
      </c>
      <c r="W226">
        <f>VLOOKUP(dataset_17[[#This Row],[Instant]],dataset_2!B225:H835,7,FALSE)</f>
        <v>45</v>
      </c>
      <c r="X226">
        <f>IF(dataset_17[[#This Row],[cnt]]&gt;0,LN(dataset_17[[#This Row],[cnt]]),0)</f>
        <v>3.8066624897703196</v>
      </c>
    </row>
    <row r="227" spans="1:24" x14ac:dyDescent="0.3">
      <c r="A227">
        <v>226</v>
      </c>
      <c r="B227" s="1">
        <v>40553</v>
      </c>
      <c r="C227">
        <f>YEAR(dataset_17[[#This Row],[Date Day]])</f>
        <v>2011</v>
      </c>
      <c r="D227" s="1" t="str">
        <f>TEXT(dataset_17[[#This Row],[Date Day]],"MMM")</f>
        <v>Jan</v>
      </c>
      <c r="E227" t="str">
        <f t="shared" si="7"/>
        <v>Q1</v>
      </c>
      <c r="F227">
        <v>1</v>
      </c>
      <c r="G227" s="2">
        <v>0</v>
      </c>
      <c r="H227" s="2">
        <v>1</v>
      </c>
      <c r="I227">
        <v>16</v>
      </c>
      <c r="J227" t="b">
        <v>0</v>
      </c>
      <c r="K227">
        <v>1</v>
      </c>
      <c r="L227" t="str">
        <f t="shared" si="6"/>
        <v>Weekday</v>
      </c>
      <c r="M227" t="str" cm="1">
        <f t="array" ref="M227">_xlfn.IFS(I227&lt;6,"Night", I227&lt;12,"Morning", I227&lt;18,"Afternoon", TRUE,"Evening")</f>
        <v>Afternoon</v>
      </c>
      <c r="N227">
        <v>1</v>
      </c>
      <c r="O227" t="str">
        <f>IF(dataset_17[[#This Row],[Weathersit]]=1,"Clear",IF(dataset_17[[#This Row],[Weathersit]]=2,"Cloudy","Rainy"))</f>
        <v>Clear</v>
      </c>
      <c r="P227">
        <v>0.2</v>
      </c>
      <c r="Q227">
        <f>VLOOKUP(dataset_17[[#This Row],[Instant]],dataset_2!B226:H836,2,FALSE)</f>
        <v>0.21210000000000001</v>
      </c>
      <c r="R227">
        <f>dataset_17[[#This Row],[Temp]]-dataset_17[[#This Row],[Atemp]]</f>
        <v>-1.21E-2</v>
      </c>
      <c r="S227">
        <f>VLOOKUP(dataset_17[[#This Row],[Instant]],dataset_2!B226:H836,3,FALSE)</f>
        <v>0.4</v>
      </c>
      <c r="T227">
        <f>VLOOKUP(dataset_17[[#This Row],[Instant]],dataset_2!B226:H836,4,FALSE)</f>
        <v>0.1343</v>
      </c>
      <c r="U227">
        <f>VLOOKUP(dataset_17[[#This Row],[Instant]],dataset_2!B226:H836,5,FALSE)</f>
        <v>4</v>
      </c>
      <c r="V227">
        <f>VLOOKUP(dataset_17[[#This Row],[Instant]],dataset_2!B226:H836,6,FALSE)</f>
        <v>70</v>
      </c>
      <c r="W227">
        <f>VLOOKUP(dataset_17[[#This Row],[Instant]],dataset_2!B226:H836,7,FALSE)</f>
        <v>74</v>
      </c>
      <c r="X227">
        <f>IF(dataset_17[[#This Row],[cnt]]&gt;0,LN(dataset_17[[#This Row],[cnt]]),0)</f>
        <v>4.3040650932041702</v>
      </c>
    </row>
    <row r="228" spans="1:24" x14ac:dyDescent="0.3">
      <c r="A228">
        <v>227</v>
      </c>
      <c r="B228" s="1">
        <v>40553</v>
      </c>
      <c r="C228">
        <f>YEAR(dataset_17[[#This Row],[Date Day]])</f>
        <v>2011</v>
      </c>
      <c r="D228" s="1" t="str">
        <f>TEXT(dataset_17[[#This Row],[Date Day]],"MMM")</f>
        <v>Jan</v>
      </c>
      <c r="E228" t="str">
        <f t="shared" si="7"/>
        <v>Q1</v>
      </c>
      <c r="F228">
        <v>1</v>
      </c>
      <c r="G228" s="2">
        <v>0</v>
      </c>
      <c r="H228" s="2">
        <v>1</v>
      </c>
      <c r="I228">
        <v>17</v>
      </c>
      <c r="J228" t="b">
        <v>0</v>
      </c>
      <c r="K228">
        <v>1</v>
      </c>
      <c r="L228" t="str">
        <f t="shared" si="6"/>
        <v>Weekday</v>
      </c>
      <c r="M228" t="str" cm="1">
        <f t="array" ref="M228">_xlfn.IFS(I228&lt;6,"Night", I228&lt;12,"Morning", I228&lt;18,"Afternoon", TRUE,"Evening")</f>
        <v>Afternoon</v>
      </c>
      <c r="N228">
        <v>1</v>
      </c>
      <c r="O228" t="str">
        <f>IF(dataset_17[[#This Row],[Weathersit]]=1,"Clear",IF(dataset_17[[#This Row],[Weathersit]]=2,"Cloudy","Rainy"))</f>
        <v>Clear</v>
      </c>
      <c r="P228">
        <v>0.2</v>
      </c>
      <c r="Q228">
        <f>VLOOKUP(dataset_17[[#This Row],[Instant]],dataset_2!B227:H837,2,FALSE)</f>
        <v>0.2273</v>
      </c>
      <c r="R228">
        <f>dataset_17[[#This Row],[Temp]]-dataset_17[[#This Row],[Atemp]]</f>
        <v>-2.7299999999999991E-2</v>
      </c>
      <c r="S228">
        <f>VLOOKUP(dataset_17[[#This Row],[Instant]],dataset_2!B227:H837,3,FALSE)</f>
        <v>0.4</v>
      </c>
      <c r="T228">
        <f>VLOOKUP(dataset_17[[#This Row],[Instant]],dataset_2!B227:H837,4,FALSE)</f>
        <v>0.1045</v>
      </c>
      <c r="U228">
        <f>VLOOKUP(dataset_17[[#This Row],[Instant]],dataset_2!B227:H837,5,FALSE)</f>
        <v>4</v>
      </c>
      <c r="V228">
        <f>VLOOKUP(dataset_17[[#This Row],[Instant]],dataset_2!B227:H837,6,FALSE)</f>
        <v>174</v>
      </c>
      <c r="W228">
        <f>VLOOKUP(dataset_17[[#This Row],[Instant]],dataset_2!B227:H837,7,FALSE)</f>
        <v>178</v>
      </c>
      <c r="X228">
        <f>IF(dataset_17[[#This Row],[cnt]]&gt;0,LN(dataset_17[[#This Row],[cnt]]),0)</f>
        <v>5.181783550292085</v>
      </c>
    </row>
    <row r="229" spans="1:24" x14ac:dyDescent="0.3">
      <c r="A229">
        <v>228</v>
      </c>
      <c r="B229" s="1">
        <v>40553</v>
      </c>
      <c r="C229">
        <f>YEAR(dataset_17[[#This Row],[Date Day]])</f>
        <v>2011</v>
      </c>
      <c r="D229" s="1" t="str">
        <f>TEXT(dataset_17[[#This Row],[Date Day]],"MMM")</f>
        <v>Jan</v>
      </c>
      <c r="E229" t="str">
        <f t="shared" si="7"/>
        <v>Q1</v>
      </c>
      <c r="F229">
        <v>1</v>
      </c>
      <c r="G229" s="2">
        <v>0</v>
      </c>
      <c r="H229" s="2">
        <v>1</v>
      </c>
      <c r="I229">
        <v>18</v>
      </c>
      <c r="J229" t="b">
        <v>0</v>
      </c>
      <c r="K229">
        <v>1</v>
      </c>
      <c r="L229" t="str">
        <f t="shared" si="6"/>
        <v>Weekday</v>
      </c>
      <c r="M229" t="str" cm="1">
        <f t="array" ref="M229">_xlfn.IFS(I229&lt;6,"Night", I229&lt;12,"Morning", I229&lt;18,"Afternoon", TRUE,"Evening")</f>
        <v>Evening</v>
      </c>
      <c r="N229">
        <v>1</v>
      </c>
      <c r="O229" t="str">
        <f>IF(dataset_17[[#This Row],[Weathersit]]=1,"Clear",IF(dataset_17[[#This Row],[Weathersit]]=2,"Cloudy","Rainy"))</f>
        <v>Clear</v>
      </c>
      <c r="P229">
        <v>0.2</v>
      </c>
      <c r="Q229">
        <f>VLOOKUP(dataset_17[[#This Row],[Instant]],dataset_2!B228:H838,2,FALSE)</f>
        <v>0.19700000000000001</v>
      </c>
      <c r="R229">
        <f>dataset_17[[#This Row],[Temp]]-dataset_17[[#This Row],[Atemp]]</f>
        <v>3.0000000000000027E-3</v>
      </c>
      <c r="S229">
        <f>VLOOKUP(dataset_17[[#This Row],[Instant]],dataset_2!B228:H838,3,FALSE)</f>
        <v>0.4</v>
      </c>
      <c r="T229">
        <f>VLOOKUP(dataset_17[[#This Row],[Instant]],dataset_2!B228:H838,4,FALSE)</f>
        <v>0.22389999999999999</v>
      </c>
      <c r="U229">
        <f>VLOOKUP(dataset_17[[#This Row],[Instant]],dataset_2!B228:H838,5,FALSE)</f>
        <v>1</v>
      </c>
      <c r="V229">
        <f>VLOOKUP(dataset_17[[#This Row],[Instant]],dataset_2!B228:H838,6,FALSE)</f>
        <v>154</v>
      </c>
      <c r="W229">
        <f>VLOOKUP(dataset_17[[#This Row],[Instant]],dataset_2!B228:H838,7,FALSE)</f>
        <v>155</v>
      </c>
      <c r="X229">
        <f>IF(dataset_17[[#This Row],[cnt]]&gt;0,LN(dataset_17[[#This Row],[cnt]]),0)</f>
        <v>5.0434251169192468</v>
      </c>
    </row>
    <row r="230" spans="1:24" x14ac:dyDescent="0.3">
      <c r="A230">
        <v>229</v>
      </c>
      <c r="B230" s="1">
        <v>40553</v>
      </c>
      <c r="C230">
        <f>YEAR(dataset_17[[#This Row],[Date Day]])</f>
        <v>2011</v>
      </c>
      <c r="D230" s="1" t="str">
        <f>TEXT(dataset_17[[#This Row],[Date Day]],"MMM")</f>
        <v>Jan</v>
      </c>
      <c r="E230" t="str">
        <f t="shared" si="7"/>
        <v>Q1</v>
      </c>
      <c r="F230">
        <v>1</v>
      </c>
      <c r="G230" s="2">
        <v>0</v>
      </c>
      <c r="H230" s="2">
        <v>1</v>
      </c>
      <c r="I230">
        <v>19</v>
      </c>
      <c r="J230" t="b">
        <v>0</v>
      </c>
      <c r="K230">
        <v>1</v>
      </c>
      <c r="L230" t="str">
        <f t="shared" si="6"/>
        <v>Weekday</v>
      </c>
      <c r="M230" t="str" cm="1">
        <f t="array" ref="M230">_xlfn.IFS(I230&lt;6,"Night", I230&lt;12,"Morning", I230&lt;18,"Afternoon", TRUE,"Evening")</f>
        <v>Evening</v>
      </c>
      <c r="N230">
        <v>1</v>
      </c>
      <c r="O230" t="str">
        <f>IF(dataset_17[[#This Row],[Weathersit]]=1,"Clear",IF(dataset_17[[#This Row],[Weathersit]]=2,"Cloudy","Rainy"))</f>
        <v>Clear</v>
      </c>
      <c r="P230">
        <v>0.16</v>
      </c>
      <c r="Q230">
        <f>VLOOKUP(dataset_17[[#This Row],[Instant]],dataset_2!B229:H839,2,FALSE)</f>
        <v>0.16669999999999999</v>
      </c>
      <c r="R230">
        <f>dataset_17[[#This Row],[Temp]]-dataset_17[[#This Row],[Atemp]]</f>
        <v>-6.6999999999999837E-3</v>
      </c>
      <c r="S230">
        <f>VLOOKUP(dataset_17[[#This Row],[Instant]],dataset_2!B229:H839,3,FALSE)</f>
        <v>0.47</v>
      </c>
      <c r="T230">
        <f>VLOOKUP(dataset_17[[#This Row],[Instant]],dataset_2!B229:H839,4,FALSE)</f>
        <v>0.16420000000000001</v>
      </c>
      <c r="U230">
        <f>VLOOKUP(dataset_17[[#This Row],[Instant]],dataset_2!B229:H839,5,FALSE)</f>
        <v>3</v>
      </c>
      <c r="V230">
        <f>VLOOKUP(dataset_17[[#This Row],[Instant]],dataset_2!B229:H839,6,FALSE)</f>
        <v>92</v>
      </c>
      <c r="W230">
        <f>VLOOKUP(dataset_17[[#This Row],[Instant]],dataset_2!B229:H839,7,FALSE)</f>
        <v>95</v>
      </c>
      <c r="X230">
        <f>IF(dataset_17[[#This Row],[cnt]]&gt;0,LN(dataset_17[[#This Row],[cnt]]),0)</f>
        <v>4.5538768916005408</v>
      </c>
    </row>
    <row r="231" spans="1:24" x14ac:dyDescent="0.3">
      <c r="A231">
        <v>230</v>
      </c>
      <c r="B231" s="1">
        <v>40553</v>
      </c>
      <c r="C231">
        <f>YEAR(dataset_17[[#This Row],[Date Day]])</f>
        <v>2011</v>
      </c>
      <c r="D231" s="1" t="str">
        <f>TEXT(dataset_17[[#This Row],[Date Day]],"MMM")</f>
        <v>Jan</v>
      </c>
      <c r="E231" t="str">
        <f t="shared" si="7"/>
        <v>Q1</v>
      </c>
      <c r="F231">
        <v>1</v>
      </c>
      <c r="G231" s="2">
        <v>0</v>
      </c>
      <c r="H231" s="2">
        <v>1</v>
      </c>
      <c r="I231">
        <v>20</v>
      </c>
      <c r="J231" t="b">
        <v>0</v>
      </c>
      <c r="K231">
        <v>1</v>
      </c>
      <c r="L231" t="str">
        <f t="shared" si="6"/>
        <v>Weekday</v>
      </c>
      <c r="M231" t="str" cm="1">
        <f t="array" ref="M231">_xlfn.IFS(I231&lt;6,"Night", I231&lt;12,"Morning", I231&lt;18,"Afternoon", TRUE,"Evening")</f>
        <v>Evening</v>
      </c>
      <c r="N231">
        <v>1</v>
      </c>
      <c r="O231" t="str">
        <f>IF(dataset_17[[#This Row],[Weathersit]]=1,"Clear",IF(dataset_17[[#This Row],[Weathersit]]=2,"Cloudy","Rainy"))</f>
        <v>Clear</v>
      </c>
      <c r="P231">
        <v>0.16</v>
      </c>
      <c r="Q231">
        <f>VLOOKUP(dataset_17[[#This Row],[Instant]],dataset_2!B230:H840,2,FALSE)</f>
        <v>0.16669999999999999</v>
      </c>
      <c r="R231">
        <f>dataset_17[[#This Row],[Temp]]-dataset_17[[#This Row],[Atemp]]</f>
        <v>-6.6999999999999837E-3</v>
      </c>
      <c r="S231">
        <f>VLOOKUP(dataset_17[[#This Row],[Instant]],dataset_2!B230:H840,3,FALSE)</f>
        <v>0.5</v>
      </c>
      <c r="T231">
        <f>VLOOKUP(dataset_17[[#This Row],[Instant]],dataset_2!B230:H840,4,FALSE)</f>
        <v>0.16420000000000001</v>
      </c>
      <c r="U231">
        <f>VLOOKUP(dataset_17[[#This Row],[Instant]],dataset_2!B230:H840,5,FALSE)</f>
        <v>1</v>
      </c>
      <c r="V231">
        <f>VLOOKUP(dataset_17[[#This Row],[Instant]],dataset_2!B230:H840,6,FALSE)</f>
        <v>73</v>
      </c>
      <c r="W231">
        <f>VLOOKUP(dataset_17[[#This Row],[Instant]],dataset_2!B230:H840,7,FALSE)</f>
        <v>74</v>
      </c>
      <c r="X231">
        <f>IF(dataset_17[[#This Row],[cnt]]&gt;0,LN(dataset_17[[#This Row],[cnt]]),0)</f>
        <v>4.3040650932041702</v>
      </c>
    </row>
    <row r="232" spans="1:24" x14ac:dyDescent="0.3">
      <c r="A232">
        <v>231</v>
      </c>
      <c r="B232" s="1">
        <v>40553</v>
      </c>
      <c r="C232">
        <f>YEAR(dataset_17[[#This Row],[Date Day]])</f>
        <v>2011</v>
      </c>
      <c r="D232" s="1" t="str">
        <f>TEXT(dataset_17[[#This Row],[Date Day]],"MMM")</f>
        <v>Jan</v>
      </c>
      <c r="E232" t="str">
        <f t="shared" si="7"/>
        <v>Q1</v>
      </c>
      <c r="F232">
        <v>1</v>
      </c>
      <c r="G232" s="2">
        <v>0</v>
      </c>
      <c r="H232" s="2">
        <v>1</v>
      </c>
      <c r="I232">
        <v>21</v>
      </c>
      <c r="J232" t="b">
        <v>0</v>
      </c>
      <c r="K232">
        <v>1</v>
      </c>
      <c r="L232" t="str">
        <f t="shared" si="6"/>
        <v>Weekday</v>
      </c>
      <c r="M232" t="str" cm="1">
        <f t="array" ref="M232">_xlfn.IFS(I232&lt;6,"Night", I232&lt;12,"Morning", I232&lt;18,"Afternoon", TRUE,"Evening")</f>
        <v>Evening</v>
      </c>
      <c r="N232">
        <v>1</v>
      </c>
      <c r="O232" t="str">
        <f>IF(dataset_17[[#This Row],[Weathersit]]=1,"Clear",IF(dataset_17[[#This Row],[Weathersit]]=2,"Cloudy","Rainy"))</f>
        <v>Clear</v>
      </c>
      <c r="P232">
        <v>0.14000000000000001</v>
      </c>
      <c r="Q232">
        <f>VLOOKUP(dataset_17[[#This Row],[Instant]],dataset_2!B231:H841,2,FALSE)</f>
        <v>0.13639999999999999</v>
      </c>
      <c r="R232">
        <f>dataset_17[[#This Row],[Temp]]-dataset_17[[#This Row],[Atemp]]</f>
        <v>3.6000000000000199E-3</v>
      </c>
      <c r="S232">
        <f>VLOOKUP(dataset_17[[#This Row],[Instant]],dataset_2!B231:H841,3,FALSE)</f>
        <v>0.59</v>
      </c>
      <c r="T232">
        <f>VLOOKUP(dataset_17[[#This Row],[Instant]],dataset_2!B231:H841,4,FALSE)</f>
        <v>0.19400000000000001</v>
      </c>
      <c r="U232">
        <f>VLOOKUP(dataset_17[[#This Row],[Instant]],dataset_2!B231:H841,5,FALSE)</f>
        <v>1</v>
      </c>
      <c r="V232">
        <f>VLOOKUP(dataset_17[[#This Row],[Instant]],dataset_2!B231:H841,6,FALSE)</f>
        <v>37</v>
      </c>
      <c r="W232">
        <f>VLOOKUP(dataset_17[[#This Row],[Instant]],dataset_2!B231:H841,7,FALSE)</f>
        <v>38</v>
      </c>
      <c r="X232">
        <f>IF(dataset_17[[#This Row],[cnt]]&gt;0,LN(dataset_17[[#This Row],[cnt]]),0)</f>
        <v>3.6375861597263857</v>
      </c>
    </row>
    <row r="233" spans="1:24" x14ac:dyDescent="0.3">
      <c r="A233">
        <v>232</v>
      </c>
      <c r="B233" s="1">
        <v>40553</v>
      </c>
      <c r="C233">
        <f>YEAR(dataset_17[[#This Row],[Date Day]])</f>
        <v>2011</v>
      </c>
      <c r="D233" s="1" t="str">
        <f>TEXT(dataset_17[[#This Row],[Date Day]],"MMM")</f>
        <v>Jan</v>
      </c>
      <c r="E233" t="str">
        <f t="shared" si="7"/>
        <v>Q1</v>
      </c>
      <c r="F233">
        <v>1</v>
      </c>
      <c r="G233" s="2">
        <v>0</v>
      </c>
      <c r="H233" s="2">
        <v>1</v>
      </c>
      <c r="I233">
        <v>22</v>
      </c>
      <c r="J233" t="b">
        <v>0</v>
      </c>
      <c r="K233">
        <v>1</v>
      </c>
      <c r="L233" t="str">
        <f t="shared" si="6"/>
        <v>Weekday</v>
      </c>
      <c r="M233" t="str" cm="1">
        <f t="array" ref="M233">_xlfn.IFS(I233&lt;6,"Night", I233&lt;12,"Morning", I233&lt;18,"Afternoon", TRUE,"Evening")</f>
        <v>Evening</v>
      </c>
      <c r="N233">
        <v>1</v>
      </c>
      <c r="O233" t="str">
        <f>IF(dataset_17[[#This Row],[Weathersit]]=1,"Clear",IF(dataset_17[[#This Row],[Weathersit]]=2,"Cloudy","Rainy"))</f>
        <v>Clear</v>
      </c>
      <c r="P233">
        <v>0.14000000000000001</v>
      </c>
      <c r="Q233">
        <f>VLOOKUP(dataset_17[[#This Row],[Instant]],dataset_2!B232:H842,2,FALSE)</f>
        <v>0.1515</v>
      </c>
      <c r="R233">
        <f>dataset_17[[#This Row],[Temp]]-dataset_17[[#This Row],[Atemp]]</f>
        <v>-1.1499999999999982E-2</v>
      </c>
      <c r="S233">
        <f>VLOOKUP(dataset_17[[#This Row],[Instant]],dataset_2!B232:H842,3,FALSE)</f>
        <v>0.59</v>
      </c>
      <c r="T233">
        <f>VLOOKUP(dataset_17[[#This Row],[Instant]],dataset_2!B232:H842,4,FALSE)</f>
        <v>0.16420000000000001</v>
      </c>
      <c r="U233">
        <f>VLOOKUP(dataset_17[[#This Row],[Instant]],dataset_2!B232:H842,5,FALSE)</f>
        <v>2</v>
      </c>
      <c r="V233">
        <f>VLOOKUP(dataset_17[[#This Row],[Instant]],dataset_2!B232:H842,6,FALSE)</f>
        <v>22</v>
      </c>
      <c r="W233">
        <f>VLOOKUP(dataset_17[[#This Row],[Instant]],dataset_2!B232:H842,7,FALSE)</f>
        <v>24</v>
      </c>
      <c r="X233">
        <f>IF(dataset_17[[#This Row],[cnt]]&gt;0,LN(dataset_17[[#This Row],[cnt]]),0)</f>
        <v>3.1780538303479458</v>
      </c>
    </row>
    <row r="234" spans="1:24" x14ac:dyDescent="0.3">
      <c r="A234">
        <v>233</v>
      </c>
      <c r="B234" s="1">
        <v>40553</v>
      </c>
      <c r="C234">
        <f>YEAR(dataset_17[[#This Row],[Date Day]])</f>
        <v>2011</v>
      </c>
      <c r="D234" s="1" t="str">
        <f>TEXT(dataset_17[[#This Row],[Date Day]],"MMM")</f>
        <v>Jan</v>
      </c>
      <c r="E234" t="str">
        <f t="shared" si="7"/>
        <v>Q1</v>
      </c>
      <c r="F234">
        <v>1</v>
      </c>
      <c r="G234" s="2">
        <v>0</v>
      </c>
      <c r="H234" s="2">
        <v>1</v>
      </c>
      <c r="I234">
        <v>23</v>
      </c>
      <c r="J234" t="b">
        <v>0</v>
      </c>
      <c r="K234">
        <v>1</v>
      </c>
      <c r="L234" t="str">
        <f t="shared" si="6"/>
        <v>Weekday</v>
      </c>
      <c r="M234" t="str" cm="1">
        <f t="array" ref="M234">_xlfn.IFS(I234&lt;6,"Night", I234&lt;12,"Morning", I234&lt;18,"Afternoon", TRUE,"Evening")</f>
        <v>Evening</v>
      </c>
      <c r="N234">
        <v>1</v>
      </c>
      <c r="O234" t="str">
        <f>IF(dataset_17[[#This Row],[Weathersit]]=1,"Clear",IF(dataset_17[[#This Row],[Weathersit]]=2,"Cloudy","Rainy"))</f>
        <v>Clear</v>
      </c>
      <c r="P234">
        <v>0.14000000000000001</v>
      </c>
      <c r="Q234">
        <f>VLOOKUP(dataset_17[[#This Row],[Instant]],dataset_2!B233:H843,2,FALSE)</f>
        <v>0.1515</v>
      </c>
      <c r="R234">
        <f>dataset_17[[#This Row],[Temp]]-dataset_17[[#This Row],[Atemp]]</f>
        <v>-1.1499999999999982E-2</v>
      </c>
      <c r="S234">
        <f>VLOOKUP(dataset_17[[#This Row],[Instant]],dataset_2!B233:H843,3,FALSE)</f>
        <v>0.59</v>
      </c>
      <c r="T234">
        <f>VLOOKUP(dataset_17[[#This Row],[Instant]],dataset_2!B233:H843,4,FALSE)</f>
        <v>0.16420000000000001</v>
      </c>
      <c r="U234">
        <f>VLOOKUP(dataset_17[[#This Row],[Instant]],dataset_2!B233:H843,5,FALSE)</f>
        <v>0</v>
      </c>
      <c r="V234">
        <f>VLOOKUP(dataset_17[[#This Row],[Instant]],dataset_2!B233:H843,6,FALSE)</f>
        <v>18</v>
      </c>
      <c r="W234">
        <f>VLOOKUP(dataset_17[[#This Row],[Instant]],dataset_2!B233:H843,7,FALSE)</f>
        <v>18</v>
      </c>
      <c r="X234">
        <f>IF(dataset_17[[#This Row],[cnt]]&gt;0,LN(dataset_17[[#This Row],[cnt]]),0)</f>
        <v>2.8903717578961645</v>
      </c>
    </row>
    <row r="235" spans="1:24" x14ac:dyDescent="0.3">
      <c r="A235">
        <v>234</v>
      </c>
      <c r="B235" s="1">
        <v>40554</v>
      </c>
      <c r="C235">
        <f>YEAR(dataset_17[[#This Row],[Date Day]])</f>
        <v>2011</v>
      </c>
      <c r="D235" s="1" t="str">
        <f>TEXT(dataset_17[[#This Row],[Date Day]],"MMM")</f>
        <v>Jan</v>
      </c>
      <c r="E235" t="str">
        <f t="shared" si="7"/>
        <v>Q1</v>
      </c>
      <c r="F235">
        <v>1</v>
      </c>
      <c r="G235" s="2">
        <v>0</v>
      </c>
      <c r="H235" s="2">
        <v>1</v>
      </c>
      <c r="I235">
        <v>0</v>
      </c>
      <c r="J235" t="b">
        <v>0</v>
      </c>
      <c r="K235">
        <v>2</v>
      </c>
      <c r="L235" t="str">
        <f t="shared" si="6"/>
        <v>Weekday</v>
      </c>
      <c r="M235" t="str" cm="1">
        <f t="array" ref="M235">_xlfn.IFS(I235&lt;6,"Night", I235&lt;12,"Morning", I235&lt;18,"Afternoon", TRUE,"Evening")</f>
        <v>Night</v>
      </c>
      <c r="N235">
        <v>1</v>
      </c>
      <c r="O235" t="str">
        <f>IF(dataset_17[[#This Row],[Weathersit]]=1,"Clear",IF(dataset_17[[#This Row],[Weathersit]]=2,"Cloudy","Rainy"))</f>
        <v>Clear</v>
      </c>
      <c r="P235">
        <v>0.14000000000000001</v>
      </c>
      <c r="Q235">
        <f>VLOOKUP(dataset_17[[#This Row],[Instant]],dataset_2!B234:H844,2,FALSE)</f>
        <v>0.16669999999999999</v>
      </c>
      <c r="R235">
        <f>dataset_17[[#This Row],[Temp]]-dataset_17[[#This Row],[Atemp]]</f>
        <v>-2.6699999999999974E-2</v>
      </c>
      <c r="S235">
        <f>VLOOKUP(dataset_17[[#This Row],[Instant]],dataset_2!B234:H844,3,FALSE)</f>
        <v>0.59</v>
      </c>
      <c r="T235">
        <f>VLOOKUP(dataset_17[[#This Row],[Instant]],dataset_2!B234:H844,4,FALSE)</f>
        <v>0.1045</v>
      </c>
      <c r="U235">
        <f>VLOOKUP(dataset_17[[#This Row],[Instant]],dataset_2!B234:H844,5,FALSE)</f>
        <v>2</v>
      </c>
      <c r="V235">
        <f>VLOOKUP(dataset_17[[#This Row],[Instant]],dataset_2!B234:H844,6,FALSE)</f>
        <v>10</v>
      </c>
      <c r="W235">
        <f>VLOOKUP(dataset_17[[#This Row],[Instant]],dataset_2!B234:H844,7,FALSE)</f>
        <v>12</v>
      </c>
      <c r="X235">
        <f>IF(dataset_17[[#This Row],[cnt]]&gt;0,LN(dataset_17[[#This Row],[cnt]]),0)</f>
        <v>2.4849066497880004</v>
      </c>
    </row>
    <row r="236" spans="1:24" x14ac:dyDescent="0.3">
      <c r="A236">
        <v>235</v>
      </c>
      <c r="B236" s="1">
        <v>40554</v>
      </c>
      <c r="C236">
        <f>YEAR(dataset_17[[#This Row],[Date Day]])</f>
        <v>2011</v>
      </c>
      <c r="D236" s="1" t="str">
        <f>TEXT(dataset_17[[#This Row],[Date Day]],"MMM")</f>
        <v>Jan</v>
      </c>
      <c r="E236" t="str">
        <f t="shared" si="7"/>
        <v>Q1</v>
      </c>
      <c r="F236">
        <v>1</v>
      </c>
      <c r="G236" s="2">
        <v>0</v>
      </c>
      <c r="H236" s="2">
        <v>1</v>
      </c>
      <c r="I236">
        <v>1</v>
      </c>
      <c r="J236" t="b">
        <v>0</v>
      </c>
      <c r="K236">
        <v>2</v>
      </c>
      <c r="L236" t="str">
        <f t="shared" si="6"/>
        <v>Weekday</v>
      </c>
      <c r="M236" t="str" cm="1">
        <f t="array" ref="M236">_xlfn.IFS(I236&lt;6,"Night", I236&lt;12,"Morning", I236&lt;18,"Afternoon", TRUE,"Evening")</f>
        <v>Night</v>
      </c>
      <c r="N236">
        <v>1</v>
      </c>
      <c r="O236" t="str">
        <f>IF(dataset_17[[#This Row],[Weathersit]]=1,"Clear",IF(dataset_17[[#This Row],[Weathersit]]=2,"Cloudy","Rainy"))</f>
        <v>Clear</v>
      </c>
      <c r="P236">
        <v>0.14000000000000001</v>
      </c>
      <c r="Q236">
        <f>VLOOKUP(dataset_17[[#This Row],[Instant]],dataset_2!B235:H845,2,FALSE)</f>
        <v>0.1515</v>
      </c>
      <c r="R236">
        <f>dataset_17[[#This Row],[Temp]]-dataset_17[[#This Row],[Atemp]]</f>
        <v>-1.1499999999999982E-2</v>
      </c>
      <c r="S236">
        <f>VLOOKUP(dataset_17[[#This Row],[Instant]],dataset_2!B235:H845,3,FALSE)</f>
        <v>0.59</v>
      </c>
      <c r="T236">
        <f>VLOOKUP(dataset_17[[#This Row],[Instant]],dataset_2!B235:H845,4,FALSE)</f>
        <v>0.16420000000000001</v>
      </c>
      <c r="U236">
        <f>VLOOKUP(dataset_17[[#This Row],[Instant]],dataset_2!B235:H845,5,FALSE)</f>
        <v>0</v>
      </c>
      <c r="V236">
        <f>VLOOKUP(dataset_17[[#This Row],[Instant]],dataset_2!B235:H845,6,FALSE)</f>
        <v>3</v>
      </c>
      <c r="W236">
        <f>VLOOKUP(dataset_17[[#This Row],[Instant]],dataset_2!B235:H845,7,FALSE)</f>
        <v>3</v>
      </c>
      <c r="X236">
        <f>IF(dataset_17[[#This Row],[cnt]]&gt;0,LN(dataset_17[[#This Row],[cnt]]),0)</f>
        <v>1.0986122886681098</v>
      </c>
    </row>
    <row r="237" spans="1:24" x14ac:dyDescent="0.3">
      <c r="A237">
        <v>236</v>
      </c>
      <c r="B237" s="1">
        <v>40554</v>
      </c>
      <c r="C237">
        <f>YEAR(dataset_17[[#This Row],[Date Day]])</f>
        <v>2011</v>
      </c>
      <c r="D237" s="1" t="str">
        <f>TEXT(dataset_17[[#This Row],[Date Day]],"MMM")</f>
        <v>Jan</v>
      </c>
      <c r="E237" t="str">
        <f t="shared" si="7"/>
        <v>Q1</v>
      </c>
      <c r="F237">
        <v>1</v>
      </c>
      <c r="G237" s="2">
        <v>0</v>
      </c>
      <c r="H237" s="2">
        <v>1</v>
      </c>
      <c r="I237">
        <v>2</v>
      </c>
      <c r="J237" t="b">
        <v>0</v>
      </c>
      <c r="K237">
        <v>2</v>
      </c>
      <c r="L237" t="str">
        <f t="shared" si="6"/>
        <v>Weekday</v>
      </c>
      <c r="M237" t="str" cm="1">
        <f t="array" ref="M237">_xlfn.IFS(I237&lt;6,"Night", I237&lt;12,"Morning", I237&lt;18,"Afternoon", TRUE,"Evening")</f>
        <v>Night</v>
      </c>
      <c r="N237">
        <v>2</v>
      </c>
      <c r="O237" t="str">
        <f>IF(dataset_17[[#This Row],[Weathersit]]=1,"Clear",IF(dataset_17[[#This Row],[Weathersit]]=2,"Cloudy","Rainy"))</f>
        <v>Cloudy</v>
      </c>
      <c r="P237">
        <v>0.16</v>
      </c>
      <c r="Q237">
        <f>VLOOKUP(dataset_17[[#This Row],[Instant]],dataset_2!B236:H846,2,FALSE)</f>
        <v>0.1515</v>
      </c>
      <c r="R237">
        <f>dataset_17[[#This Row],[Temp]]-dataset_17[[#This Row],[Atemp]]</f>
        <v>8.5000000000000075E-3</v>
      </c>
      <c r="S237">
        <f>VLOOKUP(dataset_17[[#This Row],[Instant]],dataset_2!B236:H846,3,FALSE)</f>
        <v>0.55000000000000004</v>
      </c>
      <c r="T237">
        <f>VLOOKUP(dataset_17[[#This Row],[Instant]],dataset_2!B236:H846,4,FALSE)</f>
        <v>0.19400000000000001</v>
      </c>
      <c r="U237">
        <f>VLOOKUP(dataset_17[[#This Row],[Instant]],dataset_2!B236:H846,5,FALSE)</f>
        <v>0</v>
      </c>
      <c r="V237">
        <f>VLOOKUP(dataset_17[[#This Row],[Instant]],dataset_2!B236:H846,6,FALSE)</f>
        <v>3</v>
      </c>
      <c r="W237">
        <f>VLOOKUP(dataset_17[[#This Row],[Instant]],dataset_2!B236:H846,7,FALSE)</f>
        <v>3</v>
      </c>
      <c r="X237">
        <f>IF(dataset_17[[#This Row],[cnt]]&gt;0,LN(dataset_17[[#This Row],[cnt]]),0)</f>
        <v>1.0986122886681098</v>
      </c>
    </row>
    <row r="238" spans="1:24" x14ac:dyDescent="0.3">
      <c r="A238">
        <v>237</v>
      </c>
      <c r="B238" s="1">
        <v>40554</v>
      </c>
      <c r="C238">
        <f>YEAR(dataset_17[[#This Row],[Date Day]])</f>
        <v>2011</v>
      </c>
      <c r="D238" s="1" t="str">
        <f>TEXT(dataset_17[[#This Row],[Date Day]],"MMM")</f>
        <v>Jan</v>
      </c>
      <c r="E238" t="str">
        <f t="shared" si="7"/>
        <v>Q1</v>
      </c>
      <c r="F238">
        <v>1</v>
      </c>
      <c r="G238" s="2">
        <v>0</v>
      </c>
      <c r="H238" s="2">
        <v>1</v>
      </c>
      <c r="I238">
        <v>5</v>
      </c>
      <c r="J238" t="b">
        <v>0</v>
      </c>
      <c r="K238">
        <v>2</v>
      </c>
      <c r="L238" t="str">
        <f t="shared" si="6"/>
        <v>Weekday</v>
      </c>
      <c r="M238" t="str" cm="1">
        <f t="array" ref="M238">_xlfn.IFS(I238&lt;6,"Night", I238&lt;12,"Morning", I238&lt;18,"Afternoon", TRUE,"Evening")</f>
        <v>Night</v>
      </c>
      <c r="N238">
        <v>2</v>
      </c>
      <c r="O238" t="str">
        <f>IF(dataset_17[[#This Row],[Weathersit]]=1,"Clear",IF(dataset_17[[#This Row],[Weathersit]]=2,"Cloudy","Rainy"))</f>
        <v>Cloudy</v>
      </c>
      <c r="P238">
        <v>0.16</v>
      </c>
      <c r="Q238">
        <f>VLOOKUP(dataset_17[[#This Row],[Instant]],dataset_2!B237:H847,2,FALSE)</f>
        <v>0.18179999999999999</v>
      </c>
      <c r="R238">
        <f>dataset_17[[#This Row],[Temp]]-dataset_17[[#This Row],[Atemp]]</f>
        <v>-2.1799999999999986E-2</v>
      </c>
      <c r="S238">
        <f>VLOOKUP(dataset_17[[#This Row],[Instant]],dataset_2!B237:H847,3,FALSE)</f>
        <v>0.55000000000000004</v>
      </c>
      <c r="T238">
        <f>VLOOKUP(dataset_17[[#This Row],[Instant]],dataset_2!B237:H847,4,FALSE)</f>
        <v>0.1343</v>
      </c>
      <c r="U238">
        <f>VLOOKUP(dataset_17[[#This Row],[Instant]],dataset_2!B237:H847,5,FALSE)</f>
        <v>0</v>
      </c>
      <c r="V238">
        <f>VLOOKUP(dataset_17[[#This Row],[Instant]],dataset_2!B237:H847,6,FALSE)</f>
        <v>6</v>
      </c>
      <c r="W238">
        <f>VLOOKUP(dataset_17[[#This Row],[Instant]],dataset_2!B237:H847,7,FALSE)</f>
        <v>6</v>
      </c>
      <c r="X238">
        <f>IF(dataset_17[[#This Row],[cnt]]&gt;0,LN(dataset_17[[#This Row],[cnt]]),0)</f>
        <v>1.791759469228055</v>
      </c>
    </row>
    <row r="239" spans="1:24" x14ac:dyDescent="0.3">
      <c r="A239">
        <v>238</v>
      </c>
      <c r="B239" s="1">
        <v>40554</v>
      </c>
      <c r="C239">
        <f>YEAR(dataset_17[[#This Row],[Date Day]])</f>
        <v>2011</v>
      </c>
      <c r="D239" s="1" t="str">
        <f>TEXT(dataset_17[[#This Row],[Date Day]],"MMM")</f>
        <v>Jan</v>
      </c>
      <c r="E239" t="str">
        <f t="shared" si="7"/>
        <v>Q1</v>
      </c>
      <c r="F239">
        <v>1</v>
      </c>
      <c r="G239" s="2">
        <v>0</v>
      </c>
      <c r="H239" s="2">
        <v>1</v>
      </c>
      <c r="I239">
        <v>6</v>
      </c>
      <c r="J239" t="b">
        <v>0</v>
      </c>
      <c r="K239">
        <v>2</v>
      </c>
      <c r="L239" t="str">
        <f t="shared" si="6"/>
        <v>Weekday</v>
      </c>
      <c r="M239" t="str" cm="1">
        <f t="array" ref="M239">_xlfn.IFS(I239&lt;6,"Night", I239&lt;12,"Morning", I239&lt;18,"Afternoon", TRUE,"Evening")</f>
        <v>Morning</v>
      </c>
      <c r="N239">
        <v>2</v>
      </c>
      <c r="O239" t="str">
        <f>IF(dataset_17[[#This Row],[Weathersit]]=1,"Clear",IF(dataset_17[[#This Row],[Weathersit]]=2,"Cloudy","Rainy"))</f>
        <v>Cloudy</v>
      </c>
      <c r="P239">
        <v>0.16</v>
      </c>
      <c r="Q239">
        <f>VLOOKUP(dataset_17[[#This Row],[Instant]],dataset_2!B238:H848,2,FALSE)</f>
        <v>0.18179999999999999</v>
      </c>
      <c r="R239">
        <f>dataset_17[[#This Row],[Temp]]-dataset_17[[#This Row],[Atemp]]</f>
        <v>-2.1799999999999986E-2</v>
      </c>
      <c r="S239">
        <f>VLOOKUP(dataset_17[[#This Row],[Instant]],dataset_2!B238:H848,3,FALSE)</f>
        <v>0.55000000000000004</v>
      </c>
      <c r="T239">
        <f>VLOOKUP(dataset_17[[#This Row],[Instant]],dataset_2!B238:H848,4,FALSE)</f>
        <v>0.1343</v>
      </c>
      <c r="U239">
        <f>VLOOKUP(dataset_17[[#This Row],[Instant]],dataset_2!B238:H848,5,FALSE)</f>
        <v>0</v>
      </c>
      <c r="V239">
        <f>VLOOKUP(dataset_17[[#This Row],[Instant]],dataset_2!B238:H848,6,FALSE)</f>
        <v>27</v>
      </c>
      <c r="W239">
        <f>VLOOKUP(dataset_17[[#This Row],[Instant]],dataset_2!B238:H848,7,FALSE)</f>
        <v>27</v>
      </c>
      <c r="X239">
        <f>IF(dataset_17[[#This Row],[cnt]]&gt;0,LN(dataset_17[[#This Row],[cnt]]),0)</f>
        <v>3.2958368660043291</v>
      </c>
    </row>
    <row r="240" spans="1:24" x14ac:dyDescent="0.3">
      <c r="A240">
        <v>239</v>
      </c>
      <c r="B240" s="1">
        <v>40554</v>
      </c>
      <c r="C240">
        <f>YEAR(dataset_17[[#This Row],[Date Day]])</f>
        <v>2011</v>
      </c>
      <c r="D240" s="1" t="str">
        <f>TEXT(dataset_17[[#This Row],[Date Day]],"MMM")</f>
        <v>Jan</v>
      </c>
      <c r="E240" t="str">
        <f t="shared" si="7"/>
        <v>Q1</v>
      </c>
      <c r="F240">
        <v>1</v>
      </c>
      <c r="G240" s="2">
        <v>0</v>
      </c>
      <c r="H240" s="2">
        <v>1</v>
      </c>
      <c r="I240">
        <v>7</v>
      </c>
      <c r="J240" t="b">
        <v>0</v>
      </c>
      <c r="K240">
        <v>2</v>
      </c>
      <c r="L240" t="str">
        <f t="shared" si="6"/>
        <v>Weekday</v>
      </c>
      <c r="M240" t="str" cm="1">
        <f t="array" ref="M240">_xlfn.IFS(I240&lt;6,"Night", I240&lt;12,"Morning", I240&lt;18,"Afternoon", TRUE,"Evening")</f>
        <v>Morning</v>
      </c>
      <c r="N240">
        <v>2</v>
      </c>
      <c r="O240" t="str">
        <f>IF(dataset_17[[#This Row],[Weathersit]]=1,"Clear",IF(dataset_17[[#This Row],[Weathersit]]=2,"Cloudy","Rainy"))</f>
        <v>Cloudy</v>
      </c>
      <c r="P240">
        <v>0.16</v>
      </c>
      <c r="Q240">
        <f>VLOOKUP(dataset_17[[#This Row],[Instant]],dataset_2!B239:H849,2,FALSE)</f>
        <v>0.2273</v>
      </c>
      <c r="R240">
        <f>dataset_17[[#This Row],[Temp]]-dataset_17[[#This Row],[Atemp]]</f>
        <v>-6.7299999999999999E-2</v>
      </c>
      <c r="S240">
        <f>VLOOKUP(dataset_17[[#This Row],[Instant]],dataset_2!B239:H849,3,FALSE)</f>
        <v>0.55000000000000004</v>
      </c>
      <c r="T240">
        <f>VLOOKUP(dataset_17[[#This Row],[Instant]],dataset_2!B239:H849,4,FALSE)</f>
        <v>0</v>
      </c>
      <c r="U240">
        <f>VLOOKUP(dataset_17[[#This Row],[Instant]],dataset_2!B239:H849,5,FALSE)</f>
        <v>2</v>
      </c>
      <c r="V240">
        <f>VLOOKUP(dataset_17[[#This Row],[Instant]],dataset_2!B239:H849,6,FALSE)</f>
        <v>97</v>
      </c>
      <c r="W240">
        <f>VLOOKUP(dataset_17[[#This Row],[Instant]],dataset_2!B239:H849,7,FALSE)</f>
        <v>99</v>
      </c>
      <c r="X240">
        <f>IF(dataset_17[[#This Row],[cnt]]&gt;0,LN(dataset_17[[#This Row],[cnt]]),0)</f>
        <v>4.5951198501345898</v>
      </c>
    </row>
    <row r="241" spans="1:24" x14ac:dyDescent="0.3">
      <c r="A241">
        <v>240</v>
      </c>
      <c r="B241" s="1">
        <v>40554</v>
      </c>
      <c r="C241">
        <f>YEAR(dataset_17[[#This Row],[Date Day]])</f>
        <v>2011</v>
      </c>
      <c r="D241" s="1" t="str">
        <f>TEXT(dataset_17[[#This Row],[Date Day]],"MMM")</f>
        <v>Jan</v>
      </c>
      <c r="E241" t="str">
        <f t="shared" si="7"/>
        <v>Q1</v>
      </c>
      <c r="F241">
        <v>1</v>
      </c>
      <c r="G241" s="2">
        <v>0</v>
      </c>
      <c r="H241" s="2">
        <v>1</v>
      </c>
      <c r="I241">
        <v>8</v>
      </c>
      <c r="J241" t="b">
        <v>0</v>
      </c>
      <c r="K241">
        <v>2</v>
      </c>
      <c r="L241" t="str">
        <f t="shared" si="6"/>
        <v>Weekday</v>
      </c>
      <c r="M241" t="str" cm="1">
        <f t="array" ref="M241">_xlfn.IFS(I241&lt;6,"Night", I241&lt;12,"Morning", I241&lt;18,"Afternoon", TRUE,"Evening")</f>
        <v>Morning</v>
      </c>
      <c r="N241">
        <v>2</v>
      </c>
      <c r="O241" t="str">
        <f>IF(dataset_17[[#This Row],[Weathersit]]=1,"Clear",IF(dataset_17[[#This Row],[Weathersit]]=2,"Cloudy","Rainy"))</f>
        <v>Cloudy</v>
      </c>
      <c r="P241">
        <v>0.18</v>
      </c>
      <c r="Q241">
        <f>VLOOKUP(dataset_17[[#This Row],[Instant]],dataset_2!B240:H850,2,FALSE)</f>
        <v>0.21210000000000001</v>
      </c>
      <c r="R241">
        <f>dataset_17[[#This Row],[Temp]]-dataset_17[[#This Row],[Atemp]]</f>
        <v>-3.2100000000000017E-2</v>
      </c>
      <c r="S241">
        <f>VLOOKUP(dataset_17[[#This Row],[Instant]],dataset_2!B240:H850,3,FALSE)</f>
        <v>0.51</v>
      </c>
      <c r="T241">
        <f>VLOOKUP(dataset_17[[#This Row],[Instant]],dataset_2!B240:H850,4,FALSE)</f>
        <v>8.9599999999999999E-2</v>
      </c>
      <c r="U241">
        <f>VLOOKUP(dataset_17[[#This Row],[Instant]],dataset_2!B240:H850,5,FALSE)</f>
        <v>3</v>
      </c>
      <c r="V241">
        <f>VLOOKUP(dataset_17[[#This Row],[Instant]],dataset_2!B240:H850,6,FALSE)</f>
        <v>214</v>
      </c>
      <c r="W241">
        <f>VLOOKUP(dataset_17[[#This Row],[Instant]],dataset_2!B240:H850,7,FALSE)</f>
        <v>217</v>
      </c>
      <c r="X241">
        <f>IF(dataset_17[[#This Row],[cnt]]&gt;0,LN(dataset_17[[#This Row],[cnt]]),0)</f>
        <v>5.3798973535404597</v>
      </c>
    </row>
    <row r="242" spans="1:24" x14ac:dyDescent="0.3">
      <c r="A242">
        <v>241</v>
      </c>
      <c r="B242" s="1">
        <v>40554</v>
      </c>
      <c r="C242">
        <f>YEAR(dataset_17[[#This Row],[Date Day]])</f>
        <v>2011</v>
      </c>
      <c r="D242" s="1" t="str">
        <f>TEXT(dataset_17[[#This Row],[Date Day]],"MMM")</f>
        <v>Jan</v>
      </c>
      <c r="E242" t="str">
        <f t="shared" si="7"/>
        <v>Q1</v>
      </c>
      <c r="F242">
        <v>1</v>
      </c>
      <c r="G242" s="2">
        <v>0</v>
      </c>
      <c r="H242" s="2">
        <v>1</v>
      </c>
      <c r="I242">
        <v>9</v>
      </c>
      <c r="J242" t="b">
        <v>0</v>
      </c>
      <c r="K242">
        <v>2</v>
      </c>
      <c r="L242" t="str">
        <f t="shared" si="6"/>
        <v>Weekday</v>
      </c>
      <c r="M242" t="str" cm="1">
        <f t="array" ref="M242">_xlfn.IFS(I242&lt;6,"Night", I242&lt;12,"Morning", I242&lt;18,"Afternoon", TRUE,"Evening")</f>
        <v>Morning</v>
      </c>
      <c r="N242">
        <v>2</v>
      </c>
      <c r="O242" t="str">
        <f>IF(dataset_17[[#This Row],[Weathersit]]=1,"Clear",IF(dataset_17[[#This Row],[Weathersit]]=2,"Cloudy","Rainy"))</f>
        <v>Cloudy</v>
      </c>
      <c r="P242">
        <v>0.18</v>
      </c>
      <c r="Q242">
        <f>VLOOKUP(dataset_17[[#This Row],[Instant]],dataset_2!B241:H851,2,FALSE)</f>
        <v>0.19700000000000001</v>
      </c>
      <c r="R242">
        <f>dataset_17[[#This Row],[Temp]]-dataset_17[[#This Row],[Atemp]]</f>
        <v>-1.7000000000000015E-2</v>
      </c>
      <c r="S242">
        <f>VLOOKUP(dataset_17[[#This Row],[Instant]],dataset_2!B241:H851,3,FALSE)</f>
        <v>0.51</v>
      </c>
      <c r="T242">
        <f>VLOOKUP(dataset_17[[#This Row],[Instant]],dataset_2!B241:H851,4,FALSE)</f>
        <v>0.16420000000000001</v>
      </c>
      <c r="U242">
        <f>VLOOKUP(dataset_17[[#This Row],[Instant]],dataset_2!B241:H851,5,FALSE)</f>
        <v>3</v>
      </c>
      <c r="V242">
        <f>VLOOKUP(dataset_17[[#This Row],[Instant]],dataset_2!B241:H851,6,FALSE)</f>
        <v>127</v>
      </c>
      <c r="W242">
        <f>VLOOKUP(dataset_17[[#This Row],[Instant]],dataset_2!B241:H851,7,FALSE)</f>
        <v>130</v>
      </c>
      <c r="X242">
        <f>IF(dataset_17[[#This Row],[cnt]]&gt;0,LN(dataset_17[[#This Row],[cnt]]),0)</f>
        <v>4.8675344504555822</v>
      </c>
    </row>
    <row r="243" spans="1:24" x14ac:dyDescent="0.3">
      <c r="A243">
        <v>242</v>
      </c>
      <c r="B243" s="1">
        <v>40554</v>
      </c>
      <c r="C243">
        <f>YEAR(dataset_17[[#This Row],[Date Day]])</f>
        <v>2011</v>
      </c>
      <c r="D243" s="1" t="str">
        <f>TEXT(dataset_17[[#This Row],[Date Day]],"MMM")</f>
        <v>Jan</v>
      </c>
      <c r="E243" t="str">
        <f t="shared" si="7"/>
        <v>Q1</v>
      </c>
      <c r="F243">
        <v>1</v>
      </c>
      <c r="G243" s="2">
        <v>0</v>
      </c>
      <c r="H243" s="2">
        <v>1</v>
      </c>
      <c r="I243">
        <v>10</v>
      </c>
      <c r="J243" t="b">
        <v>0</v>
      </c>
      <c r="K243">
        <v>2</v>
      </c>
      <c r="L243" t="str">
        <f t="shared" si="6"/>
        <v>Weekday</v>
      </c>
      <c r="M243" t="str" cm="1">
        <f t="array" ref="M243">_xlfn.IFS(I243&lt;6,"Night", I243&lt;12,"Morning", I243&lt;18,"Afternoon", TRUE,"Evening")</f>
        <v>Morning</v>
      </c>
      <c r="N243">
        <v>2</v>
      </c>
      <c r="O243" t="str">
        <f>IF(dataset_17[[#This Row],[Weathersit]]=1,"Clear",IF(dataset_17[[#This Row],[Weathersit]]=2,"Cloudy","Rainy"))</f>
        <v>Cloudy</v>
      </c>
      <c r="P243">
        <v>0.2</v>
      </c>
      <c r="Q243">
        <f>VLOOKUP(dataset_17[[#This Row],[Instant]],dataset_2!B242:H852,2,FALSE)</f>
        <v>0.21210000000000001</v>
      </c>
      <c r="R243">
        <f>dataset_17[[#This Row],[Temp]]-dataset_17[[#This Row],[Atemp]]</f>
        <v>-1.21E-2</v>
      </c>
      <c r="S243">
        <f>VLOOKUP(dataset_17[[#This Row],[Instant]],dataset_2!B242:H852,3,FALSE)</f>
        <v>0.51</v>
      </c>
      <c r="T243">
        <f>VLOOKUP(dataset_17[[#This Row],[Instant]],dataset_2!B242:H852,4,FALSE)</f>
        <v>0.16420000000000001</v>
      </c>
      <c r="U243">
        <f>VLOOKUP(dataset_17[[#This Row],[Instant]],dataset_2!B242:H852,5,FALSE)</f>
        <v>3</v>
      </c>
      <c r="V243">
        <f>VLOOKUP(dataset_17[[#This Row],[Instant]],dataset_2!B242:H852,6,FALSE)</f>
        <v>51</v>
      </c>
      <c r="W243">
        <f>VLOOKUP(dataset_17[[#This Row],[Instant]],dataset_2!B242:H852,7,FALSE)</f>
        <v>54</v>
      </c>
      <c r="X243">
        <f>IF(dataset_17[[#This Row],[cnt]]&gt;0,LN(dataset_17[[#This Row],[cnt]]),0)</f>
        <v>3.9889840465642745</v>
      </c>
    </row>
    <row r="244" spans="1:24" x14ac:dyDescent="0.3">
      <c r="A244">
        <v>243</v>
      </c>
      <c r="B244" s="1">
        <v>40554</v>
      </c>
      <c r="C244">
        <f>YEAR(dataset_17[[#This Row],[Date Day]])</f>
        <v>2011</v>
      </c>
      <c r="D244" s="1" t="str">
        <f>TEXT(dataset_17[[#This Row],[Date Day]],"MMM")</f>
        <v>Jan</v>
      </c>
      <c r="E244" t="str">
        <f t="shared" si="7"/>
        <v>Q1</v>
      </c>
      <c r="F244">
        <v>1</v>
      </c>
      <c r="G244" s="2">
        <v>0</v>
      </c>
      <c r="H244" s="2">
        <v>1</v>
      </c>
      <c r="I244">
        <v>11</v>
      </c>
      <c r="J244" t="b">
        <v>0</v>
      </c>
      <c r="K244">
        <v>2</v>
      </c>
      <c r="L244" t="str">
        <f t="shared" si="6"/>
        <v>Weekday</v>
      </c>
      <c r="M244" t="str" cm="1">
        <f t="array" ref="M244">_xlfn.IFS(I244&lt;6,"Night", I244&lt;12,"Morning", I244&lt;18,"Afternoon", TRUE,"Evening")</f>
        <v>Morning</v>
      </c>
      <c r="N244">
        <v>2</v>
      </c>
      <c r="O244" t="str">
        <f>IF(dataset_17[[#This Row],[Weathersit]]=1,"Clear",IF(dataset_17[[#This Row],[Weathersit]]=2,"Cloudy","Rainy"))</f>
        <v>Cloudy</v>
      </c>
      <c r="P244">
        <v>0.2</v>
      </c>
      <c r="Q244">
        <f>VLOOKUP(dataset_17[[#This Row],[Instant]],dataset_2!B243:H853,2,FALSE)</f>
        <v>0.21210000000000001</v>
      </c>
      <c r="R244">
        <f>dataset_17[[#This Row],[Temp]]-dataset_17[[#This Row],[Atemp]]</f>
        <v>-1.21E-2</v>
      </c>
      <c r="S244">
        <f>VLOOKUP(dataset_17[[#This Row],[Instant]],dataset_2!B243:H853,3,FALSE)</f>
        <v>0.47</v>
      </c>
      <c r="T244">
        <f>VLOOKUP(dataset_17[[#This Row],[Instant]],dataset_2!B243:H853,4,FALSE)</f>
        <v>0.1343</v>
      </c>
      <c r="U244">
        <f>VLOOKUP(dataset_17[[#This Row],[Instant]],dataset_2!B243:H853,5,FALSE)</f>
        <v>4</v>
      </c>
      <c r="V244">
        <f>VLOOKUP(dataset_17[[#This Row],[Instant]],dataset_2!B243:H853,6,FALSE)</f>
        <v>31</v>
      </c>
      <c r="W244">
        <f>VLOOKUP(dataset_17[[#This Row],[Instant]],dataset_2!B243:H853,7,FALSE)</f>
        <v>35</v>
      </c>
      <c r="X244">
        <f>IF(dataset_17[[#This Row],[cnt]]&gt;0,LN(dataset_17[[#This Row],[cnt]]),0)</f>
        <v>3.5553480614894135</v>
      </c>
    </row>
    <row r="245" spans="1:24" x14ac:dyDescent="0.3">
      <c r="A245">
        <v>244</v>
      </c>
      <c r="B245" s="1">
        <v>40554</v>
      </c>
      <c r="C245">
        <f>YEAR(dataset_17[[#This Row],[Date Day]])</f>
        <v>2011</v>
      </c>
      <c r="D245" s="1" t="str">
        <f>TEXT(dataset_17[[#This Row],[Date Day]],"MMM")</f>
        <v>Jan</v>
      </c>
      <c r="E245" t="str">
        <f t="shared" si="7"/>
        <v>Q1</v>
      </c>
      <c r="F245">
        <v>1</v>
      </c>
      <c r="G245" s="2">
        <v>0</v>
      </c>
      <c r="H245" s="2">
        <v>1</v>
      </c>
      <c r="I245">
        <v>12</v>
      </c>
      <c r="J245" t="b">
        <v>0</v>
      </c>
      <c r="K245">
        <v>2</v>
      </c>
      <c r="L245" t="str">
        <f t="shared" si="6"/>
        <v>Weekday</v>
      </c>
      <c r="M245" t="str" cm="1">
        <f t="array" ref="M245">_xlfn.IFS(I245&lt;6,"Night", I245&lt;12,"Morning", I245&lt;18,"Afternoon", TRUE,"Evening")</f>
        <v>Afternoon</v>
      </c>
      <c r="N245">
        <v>2</v>
      </c>
      <c r="O245" t="str">
        <f>IF(dataset_17[[#This Row],[Weathersit]]=1,"Clear",IF(dataset_17[[#This Row],[Weathersit]]=2,"Cloudy","Rainy"))</f>
        <v>Cloudy</v>
      </c>
      <c r="P245">
        <v>0.2</v>
      </c>
      <c r="Q245">
        <f>VLOOKUP(dataset_17[[#This Row],[Instant]],dataset_2!B244:H854,2,FALSE)</f>
        <v>0.2273</v>
      </c>
      <c r="R245">
        <f>dataset_17[[#This Row],[Temp]]-dataset_17[[#This Row],[Atemp]]</f>
        <v>-2.7299999999999991E-2</v>
      </c>
      <c r="S245">
        <f>VLOOKUP(dataset_17[[#This Row],[Instant]],dataset_2!B244:H854,3,FALSE)</f>
        <v>0.51</v>
      </c>
      <c r="T245">
        <f>VLOOKUP(dataset_17[[#This Row],[Instant]],dataset_2!B244:H854,4,FALSE)</f>
        <v>0.1045</v>
      </c>
      <c r="U245">
        <f>VLOOKUP(dataset_17[[#This Row],[Instant]],dataset_2!B244:H854,5,FALSE)</f>
        <v>2</v>
      </c>
      <c r="V245">
        <f>VLOOKUP(dataset_17[[#This Row],[Instant]],dataset_2!B244:H854,6,FALSE)</f>
        <v>55</v>
      </c>
      <c r="W245">
        <f>VLOOKUP(dataset_17[[#This Row],[Instant]],dataset_2!B244:H854,7,FALSE)</f>
        <v>57</v>
      </c>
      <c r="X245">
        <f>IF(dataset_17[[#This Row],[cnt]]&gt;0,LN(dataset_17[[#This Row],[cnt]]),0)</f>
        <v>4.0430512678345503</v>
      </c>
    </row>
    <row r="246" spans="1:24" x14ac:dyDescent="0.3">
      <c r="A246">
        <v>245</v>
      </c>
      <c r="B246" s="1">
        <v>40554</v>
      </c>
      <c r="C246">
        <f>YEAR(dataset_17[[#This Row],[Date Day]])</f>
        <v>2011</v>
      </c>
      <c r="D246" s="1" t="str">
        <f>TEXT(dataset_17[[#This Row],[Date Day]],"MMM")</f>
        <v>Jan</v>
      </c>
      <c r="E246" t="str">
        <f t="shared" si="7"/>
        <v>Q1</v>
      </c>
      <c r="F246">
        <v>1</v>
      </c>
      <c r="G246" s="2">
        <v>0</v>
      </c>
      <c r="H246" s="2">
        <v>1</v>
      </c>
      <c r="I246">
        <v>13</v>
      </c>
      <c r="J246" t="b">
        <v>0</v>
      </c>
      <c r="K246">
        <v>2</v>
      </c>
      <c r="L246" t="str">
        <f t="shared" si="6"/>
        <v>Weekday</v>
      </c>
      <c r="M246" t="str" cm="1">
        <f t="array" ref="M246">_xlfn.IFS(I246&lt;6,"Night", I246&lt;12,"Morning", I246&lt;18,"Afternoon", TRUE,"Evening")</f>
        <v>Afternoon</v>
      </c>
      <c r="N246">
        <v>2</v>
      </c>
      <c r="O246" t="str">
        <f>IF(dataset_17[[#This Row],[Weathersit]]=1,"Clear",IF(dataset_17[[#This Row],[Weathersit]]=2,"Cloudy","Rainy"))</f>
        <v>Cloudy</v>
      </c>
      <c r="P246">
        <v>0.2</v>
      </c>
      <c r="Q246">
        <f>VLOOKUP(dataset_17[[#This Row],[Instant]],dataset_2!B245:H855,2,FALSE)</f>
        <v>0.2273</v>
      </c>
      <c r="R246">
        <f>dataset_17[[#This Row],[Temp]]-dataset_17[[#This Row],[Atemp]]</f>
        <v>-2.7299999999999991E-2</v>
      </c>
      <c r="S246">
        <f>VLOOKUP(dataset_17[[#This Row],[Instant]],dataset_2!B245:H855,3,FALSE)</f>
        <v>0.59</v>
      </c>
      <c r="T246">
        <f>VLOOKUP(dataset_17[[#This Row],[Instant]],dataset_2!B245:H855,4,FALSE)</f>
        <v>8.9599999999999999E-2</v>
      </c>
      <c r="U246">
        <f>VLOOKUP(dataset_17[[#This Row],[Instant]],dataset_2!B245:H855,5,FALSE)</f>
        <v>6</v>
      </c>
      <c r="V246">
        <f>VLOOKUP(dataset_17[[#This Row],[Instant]],dataset_2!B245:H855,6,FALSE)</f>
        <v>46</v>
      </c>
      <c r="W246">
        <f>VLOOKUP(dataset_17[[#This Row],[Instant]],dataset_2!B245:H855,7,FALSE)</f>
        <v>52</v>
      </c>
      <c r="X246">
        <f>IF(dataset_17[[#This Row],[cnt]]&gt;0,LN(dataset_17[[#This Row],[cnt]]),0)</f>
        <v>3.9512437185814275</v>
      </c>
    </row>
    <row r="247" spans="1:24" x14ac:dyDescent="0.3">
      <c r="A247">
        <v>246</v>
      </c>
      <c r="B247" s="1">
        <v>40554</v>
      </c>
      <c r="C247">
        <f>YEAR(dataset_17[[#This Row],[Date Day]])</f>
        <v>2011</v>
      </c>
      <c r="D247" s="1" t="str">
        <f>TEXT(dataset_17[[#This Row],[Date Day]],"MMM")</f>
        <v>Jan</v>
      </c>
      <c r="E247" t="str">
        <f t="shared" si="7"/>
        <v>Q1</v>
      </c>
      <c r="F247">
        <v>1</v>
      </c>
      <c r="G247" s="2">
        <v>0</v>
      </c>
      <c r="H247" s="2">
        <v>1</v>
      </c>
      <c r="I247">
        <v>14</v>
      </c>
      <c r="J247" t="b">
        <v>0</v>
      </c>
      <c r="K247">
        <v>2</v>
      </c>
      <c r="L247" t="str">
        <f t="shared" si="6"/>
        <v>Weekday</v>
      </c>
      <c r="M247" t="str" cm="1">
        <f t="array" ref="M247">_xlfn.IFS(I247&lt;6,"Night", I247&lt;12,"Morning", I247&lt;18,"Afternoon", TRUE,"Evening")</f>
        <v>Afternoon</v>
      </c>
      <c r="N247">
        <v>2</v>
      </c>
      <c r="O247" t="str">
        <f>IF(dataset_17[[#This Row],[Weathersit]]=1,"Clear",IF(dataset_17[[#This Row],[Weathersit]]=2,"Cloudy","Rainy"))</f>
        <v>Cloudy</v>
      </c>
      <c r="P247">
        <v>0.2</v>
      </c>
      <c r="Q247">
        <f>VLOOKUP(dataset_17[[#This Row],[Instant]],dataset_2!B246:H856,2,FALSE)</f>
        <v>0.2273</v>
      </c>
      <c r="R247">
        <f>dataset_17[[#This Row],[Temp]]-dataset_17[[#This Row],[Atemp]]</f>
        <v>-2.7299999999999991E-2</v>
      </c>
      <c r="S247">
        <f>VLOOKUP(dataset_17[[#This Row],[Instant]],dataset_2!B246:H856,3,FALSE)</f>
        <v>0.59</v>
      </c>
      <c r="T247">
        <f>VLOOKUP(dataset_17[[#This Row],[Instant]],dataset_2!B246:H856,4,FALSE)</f>
        <v>8.9599999999999999E-2</v>
      </c>
      <c r="U247">
        <f>VLOOKUP(dataset_17[[#This Row],[Instant]],dataset_2!B246:H856,5,FALSE)</f>
        <v>3</v>
      </c>
      <c r="V247">
        <f>VLOOKUP(dataset_17[[#This Row],[Instant]],dataset_2!B246:H856,6,FALSE)</f>
        <v>60</v>
      </c>
      <c r="W247">
        <f>VLOOKUP(dataset_17[[#This Row],[Instant]],dataset_2!B246:H856,7,FALSE)</f>
        <v>63</v>
      </c>
      <c r="X247">
        <f>IF(dataset_17[[#This Row],[cnt]]&gt;0,LN(dataset_17[[#This Row],[cnt]]),0)</f>
        <v>4.1431347263915326</v>
      </c>
    </row>
    <row r="248" spans="1:24" x14ac:dyDescent="0.3">
      <c r="A248">
        <v>247</v>
      </c>
      <c r="B248" s="1">
        <v>40554</v>
      </c>
      <c r="C248">
        <f>YEAR(dataset_17[[#This Row],[Date Day]])</f>
        <v>2011</v>
      </c>
      <c r="D248" s="1" t="str">
        <f>TEXT(dataset_17[[#This Row],[Date Day]],"MMM")</f>
        <v>Jan</v>
      </c>
      <c r="E248" t="str">
        <f t="shared" si="7"/>
        <v>Q1</v>
      </c>
      <c r="F248">
        <v>1</v>
      </c>
      <c r="G248" s="2">
        <v>0</v>
      </c>
      <c r="H248" s="2">
        <v>1</v>
      </c>
      <c r="I248">
        <v>15</v>
      </c>
      <c r="J248" t="b">
        <v>0</v>
      </c>
      <c r="K248">
        <v>2</v>
      </c>
      <c r="L248" t="str">
        <f t="shared" si="6"/>
        <v>Weekday</v>
      </c>
      <c r="M248" t="str" cm="1">
        <f t="array" ref="M248">_xlfn.IFS(I248&lt;6,"Night", I248&lt;12,"Morning", I248&lt;18,"Afternoon", TRUE,"Evening")</f>
        <v>Afternoon</v>
      </c>
      <c r="N248">
        <v>2</v>
      </c>
      <c r="O248" t="str">
        <f>IF(dataset_17[[#This Row],[Weathersit]]=1,"Clear",IF(dataset_17[[#This Row],[Weathersit]]=2,"Cloudy","Rainy"))</f>
        <v>Cloudy</v>
      </c>
      <c r="P248">
        <v>0.16</v>
      </c>
      <c r="Q248">
        <f>VLOOKUP(dataset_17[[#This Row],[Instant]],dataset_2!B247:H857,2,FALSE)</f>
        <v>0.19700000000000001</v>
      </c>
      <c r="R248">
        <f>dataset_17[[#This Row],[Temp]]-dataset_17[[#This Row],[Atemp]]</f>
        <v>-3.7000000000000005E-2</v>
      </c>
      <c r="S248">
        <f>VLOOKUP(dataset_17[[#This Row],[Instant]],dataset_2!B247:H857,3,FALSE)</f>
        <v>0.8</v>
      </c>
      <c r="T248">
        <f>VLOOKUP(dataset_17[[#This Row],[Instant]],dataset_2!B247:H857,4,FALSE)</f>
        <v>8.9599999999999999E-2</v>
      </c>
      <c r="U248">
        <f>VLOOKUP(dataset_17[[#This Row],[Instant]],dataset_2!B247:H857,5,FALSE)</f>
        <v>2</v>
      </c>
      <c r="V248">
        <f>VLOOKUP(dataset_17[[#This Row],[Instant]],dataset_2!B247:H857,6,FALSE)</f>
        <v>45</v>
      </c>
      <c r="W248">
        <f>VLOOKUP(dataset_17[[#This Row],[Instant]],dataset_2!B247:H857,7,FALSE)</f>
        <v>47</v>
      </c>
      <c r="X248">
        <f>IF(dataset_17[[#This Row],[cnt]]&gt;0,LN(dataset_17[[#This Row],[cnt]]),0)</f>
        <v>3.8501476017100584</v>
      </c>
    </row>
    <row r="249" spans="1:24" x14ac:dyDescent="0.3">
      <c r="A249">
        <v>248</v>
      </c>
      <c r="B249" s="1">
        <v>40554</v>
      </c>
      <c r="C249">
        <f>YEAR(dataset_17[[#This Row],[Date Day]])</f>
        <v>2011</v>
      </c>
      <c r="D249" s="1" t="str">
        <f>TEXT(dataset_17[[#This Row],[Date Day]],"MMM")</f>
        <v>Jan</v>
      </c>
      <c r="E249" t="str">
        <f t="shared" si="7"/>
        <v>Q1</v>
      </c>
      <c r="F249">
        <v>1</v>
      </c>
      <c r="G249" s="2">
        <v>0</v>
      </c>
      <c r="H249" s="2">
        <v>1</v>
      </c>
      <c r="I249">
        <v>16</v>
      </c>
      <c r="J249" t="b">
        <v>0</v>
      </c>
      <c r="K249">
        <v>2</v>
      </c>
      <c r="L249" t="str">
        <f t="shared" si="6"/>
        <v>Weekday</v>
      </c>
      <c r="M249" t="str" cm="1">
        <f t="array" ref="M249">_xlfn.IFS(I249&lt;6,"Night", I249&lt;12,"Morning", I249&lt;18,"Afternoon", TRUE,"Evening")</f>
        <v>Afternoon</v>
      </c>
      <c r="N249">
        <v>2</v>
      </c>
      <c r="O249" t="str">
        <f>IF(dataset_17[[#This Row],[Weathersit]]=1,"Clear",IF(dataset_17[[#This Row],[Weathersit]]=2,"Cloudy","Rainy"))</f>
        <v>Cloudy</v>
      </c>
      <c r="P249">
        <v>0.16</v>
      </c>
      <c r="Q249">
        <f>VLOOKUP(dataset_17[[#This Row],[Instant]],dataset_2!B248:H858,2,FALSE)</f>
        <v>0.1515</v>
      </c>
      <c r="R249">
        <f>dataset_17[[#This Row],[Temp]]-dataset_17[[#This Row],[Atemp]]</f>
        <v>8.5000000000000075E-3</v>
      </c>
      <c r="S249">
        <f>VLOOKUP(dataset_17[[#This Row],[Instant]],dataset_2!B248:H858,3,FALSE)</f>
        <v>0.86</v>
      </c>
      <c r="T249">
        <f>VLOOKUP(dataset_17[[#This Row],[Instant]],dataset_2!B248:H858,4,FALSE)</f>
        <v>0.22389999999999999</v>
      </c>
      <c r="U249">
        <f>VLOOKUP(dataset_17[[#This Row],[Instant]],dataset_2!B248:H858,5,FALSE)</f>
        <v>4</v>
      </c>
      <c r="V249">
        <f>VLOOKUP(dataset_17[[#This Row],[Instant]],dataset_2!B248:H858,6,FALSE)</f>
        <v>72</v>
      </c>
      <c r="W249">
        <f>VLOOKUP(dataset_17[[#This Row],[Instant]],dataset_2!B248:H858,7,FALSE)</f>
        <v>76</v>
      </c>
      <c r="X249">
        <f>IF(dataset_17[[#This Row],[cnt]]&gt;0,LN(dataset_17[[#This Row],[cnt]]),0)</f>
        <v>4.3307333402863311</v>
      </c>
    </row>
    <row r="250" spans="1:24" x14ac:dyDescent="0.3">
      <c r="A250">
        <v>249</v>
      </c>
      <c r="B250" s="1">
        <v>40554</v>
      </c>
      <c r="C250">
        <f>YEAR(dataset_17[[#This Row],[Date Day]])</f>
        <v>2011</v>
      </c>
      <c r="D250" s="1" t="str">
        <f>TEXT(dataset_17[[#This Row],[Date Day]],"MMM")</f>
        <v>Jan</v>
      </c>
      <c r="E250" t="str">
        <f t="shared" si="7"/>
        <v>Q1</v>
      </c>
      <c r="F250">
        <v>1</v>
      </c>
      <c r="G250" s="2">
        <v>0</v>
      </c>
      <c r="H250" s="2">
        <v>1</v>
      </c>
      <c r="I250">
        <v>17</v>
      </c>
      <c r="J250" t="b">
        <v>0</v>
      </c>
      <c r="K250">
        <v>2</v>
      </c>
      <c r="L250" t="str">
        <f t="shared" si="6"/>
        <v>Weekday</v>
      </c>
      <c r="M250" t="str" cm="1">
        <f t="array" ref="M250">_xlfn.IFS(I250&lt;6,"Night", I250&lt;12,"Morning", I250&lt;18,"Afternoon", TRUE,"Evening")</f>
        <v>Afternoon</v>
      </c>
      <c r="N250">
        <v>2</v>
      </c>
      <c r="O250" t="str">
        <f>IF(dataset_17[[#This Row],[Weathersit]]=1,"Clear",IF(dataset_17[[#This Row],[Weathersit]]=2,"Cloudy","Rainy"))</f>
        <v>Cloudy</v>
      </c>
      <c r="P250">
        <v>0.16</v>
      </c>
      <c r="Q250">
        <f>VLOOKUP(dataset_17[[#This Row],[Instant]],dataset_2!B249:H859,2,FALSE)</f>
        <v>0.1515</v>
      </c>
      <c r="R250">
        <f>dataset_17[[#This Row],[Temp]]-dataset_17[[#This Row],[Atemp]]</f>
        <v>8.5000000000000075E-3</v>
      </c>
      <c r="S250">
        <f>VLOOKUP(dataset_17[[#This Row],[Instant]],dataset_2!B249:H859,3,FALSE)</f>
        <v>0.86</v>
      </c>
      <c r="T250">
        <f>VLOOKUP(dataset_17[[#This Row],[Instant]],dataset_2!B249:H859,4,FALSE)</f>
        <v>0.22389999999999999</v>
      </c>
      <c r="U250">
        <f>VLOOKUP(dataset_17[[#This Row],[Instant]],dataset_2!B249:H859,5,FALSE)</f>
        <v>6</v>
      </c>
      <c r="V250">
        <f>VLOOKUP(dataset_17[[#This Row],[Instant]],dataset_2!B249:H859,6,FALSE)</f>
        <v>130</v>
      </c>
      <c r="W250">
        <f>VLOOKUP(dataset_17[[#This Row],[Instant]],dataset_2!B249:H859,7,FALSE)</f>
        <v>136</v>
      </c>
      <c r="X250">
        <f>IF(dataset_17[[#This Row],[cnt]]&gt;0,LN(dataset_17[[#This Row],[cnt]]),0)</f>
        <v>4.9126548857360524</v>
      </c>
    </row>
    <row r="251" spans="1:24" x14ac:dyDescent="0.3">
      <c r="A251">
        <v>250</v>
      </c>
      <c r="B251" s="1">
        <v>40554</v>
      </c>
      <c r="C251">
        <f>YEAR(dataset_17[[#This Row],[Date Day]])</f>
        <v>2011</v>
      </c>
      <c r="D251" s="1" t="str">
        <f>TEXT(dataset_17[[#This Row],[Date Day]],"MMM")</f>
        <v>Jan</v>
      </c>
      <c r="E251" t="str">
        <f t="shared" si="7"/>
        <v>Q1</v>
      </c>
      <c r="F251">
        <v>1</v>
      </c>
      <c r="G251" s="2">
        <v>0</v>
      </c>
      <c r="H251" s="2">
        <v>1</v>
      </c>
      <c r="I251">
        <v>18</v>
      </c>
      <c r="J251" t="b">
        <v>0</v>
      </c>
      <c r="K251">
        <v>2</v>
      </c>
      <c r="L251" t="str">
        <f t="shared" si="6"/>
        <v>Weekday</v>
      </c>
      <c r="M251" t="str" cm="1">
        <f t="array" ref="M251">_xlfn.IFS(I251&lt;6,"Night", I251&lt;12,"Morning", I251&lt;18,"Afternoon", TRUE,"Evening")</f>
        <v>Evening</v>
      </c>
      <c r="N251">
        <v>3</v>
      </c>
      <c r="O251" t="str">
        <f>IF(dataset_17[[#This Row],[Weathersit]]=1,"Clear",IF(dataset_17[[#This Row],[Weathersit]]=2,"Cloudy","Rainy"))</f>
        <v>Rainy</v>
      </c>
      <c r="P251">
        <v>0.16</v>
      </c>
      <c r="Q251">
        <f>VLOOKUP(dataset_17[[#This Row],[Instant]],dataset_2!B250:H860,2,FALSE)</f>
        <v>0.18179999999999999</v>
      </c>
      <c r="R251">
        <f>dataset_17[[#This Row],[Temp]]-dataset_17[[#This Row],[Atemp]]</f>
        <v>-2.1799999999999986E-2</v>
      </c>
      <c r="S251">
        <f>VLOOKUP(dataset_17[[#This Row],[Instant]],dataset_2!B250:H860,3,FALSE)</f>
        <v>0.93</v>
      </c>
      <c r="T251">
        <f>VLOOKUP(dataset_17[[#This Row],[Instant]],dataset_2!B250:H860,4,FALSE)</f>
        <v>0.1045</v>
      </c>
      <c r="U251">
        <f>VLOOKUP(dataset_17[[#This Row],[Instant]],dataset_2!B250:H860,5,FALSE)</f>
        <v>1</v>
      </c>
      <c r="V251">
        <f>VLOOKUP(dataset_17[[#This Row],[Instant]],dataset_2!B250:H860,6,FALSE)</f>
        <v>94</v>
      </c>
      <c r="W251">
        <f>VLOOKUP(dataset_17[[#This Row],[Instant]],dataset_2!B250:H860,7,FALSE)</f>
        <v>95</v>
      </c>
      <c r="X251">
        <f>IF(dataset_17[[#This Row],[cnt]]&gt;0,LN(dataset_17[[#This Row],[cnt]]),0)</f>
        <v>4.5538768916005408</v>
      </c>
    </row>
    <row r="252" spans="1:24" x14ac:dyDescent="0.3">
      <c r="A252">
        <v>251</v>
      </c>
      <c r="B252" s="1">
        <v>40554</v>
      </c>
      <c r="C252">
        <f>YEAR(dataset_17[[#This Row],[Date Day]])</f>
        <v>2011</v>
      </c>
      <c r="D252" s="1" t="str">
        <f>TEXT(dataset_17[[#This Row],[Date Day]],"MMM")</f>
        <v>Jan</v>
      </c>
      <c r="E252" t="str">
        <f t="shared" si="7"/>
        <v>Q1</v>
      </c>
      <c r="F252">
        <v>1</v>
      </c>
      <c r="G252" s="2">
        <v>0</v>
      </c>
      <c r="H252" s="2">
        <v>1</v>
      </c>
      <c r="I252">
        <v>19</v>
      </c>
      <c r="J252" t="b">
        <v>0</v>
      </c>
      <c r="K252">
        <v>2</v>
      </c>
      <c r="L252" t="str">
        <f t="shared" si="6"/>
        <v>Weekday</v>
      </c>
      <c r="M252" t="str" cm="1">
        <f t="array" ref="M252">_xlfn.IFS(I252&lt;6,"Night", I252&lt;12,"Morning", I252&lt;18,"Afternoon", TRUE,"Evening")</f>
        <v>Evening</v>
      </c>
      <c r="N252">
        <v>3</v>
      </c>
      <c r="O252" t="str">
        <f>IF(dataset_17[[#This Row],[Weathersit]]=1,"Clear",IF(dataset_17[[#This Row],[Weathersit]]=2,"Cloudy","Rainy"))</f>
        <v>Rainy</v>
      </c>
      <c r="P252">
        <v>0.16</v>
      </c>
      <c r="Q252">
        <f>VLOOKUP(dataset_17[[#This Row],[Instant]],dataset_2!B251:H861,2,FALSE)</f>
        <v>0.2273</v>
      </c>
      <c r="R252">
        <f>dataset_17[[#This Row],[Temp]]-dataset_17[[#This Row],[Atemp]]</f>
        <v>-6.7299999999999999E-2</v>
      </c>
      <c r="S252">
        <f>VLOOKUP(dataset_17[[#This Row],[Instant]],dataset_2!B251:H861,3,FALSE)</f>
        <v>0.93</v>
      </c>
      <c r="T252">
        <f>VLOOKUP(dataset_17[[#This Row],[Instant]],dataset_2!B251:H861,4,FALSE)</f>
        <v>0</v>
      </c>
      <c r="U252">
        <f>VLOOKUP(dataset_17[[#This Row],[Instant]],dataset_2!B251:H861,5,FALSE)</f>
        <v>0</v>
      </c>
      <c r="V252">
        <f>VLOOKUP(dataset_17[[#This Row],[Instant]],dataset_2!B251:H861,6,FALSE)</f>
        <v>51</v>
      </c>
      <c r="W252">
        <f>VLOOKUP(dataset_17[[#This Row],[Instant]],dataset_2!B251:H861,7,FALSE)</f>
        <v>51</v>
      </c>
      <c r="X252">
        <f>IF(dataset_17[[#This Row],[cnt]]&gt;0,LN(dataset_17[[#This Row],[cnt]]),0)</f>
        <v>3.9318256327243257</v>
      </c>
    </row>
    <row r="253" spans="1:24" x14ac:dyDescent="0.3">
      <c r="A253">
        <v>252</v>
      </c>
      <c r="B253" s="1">
        <v>40554</v>
      </c>
      <c r="C253">
        <f>YEAR(dataset_17[[#This Row],[Date Day]])</f>
        <v>2011</v>
      </c>
      <c r="D253" s="1" t="str">
        <f>TEXT(dataset_17[[#This Row],[Date Day]],"MMM")</f>
        <v>Jan</v>
      </c>
      <c r="E253" t="str">
        <f t="shared" si="7"/>
        <v>Q1</v>
      </c>
      <c r="F253">
        <v>1</v>
      </c>
      <c r="G253" s="2">
        <v>0</v>
      </c>
      <c r="H253" s="2">
        <v>1</v>
      </c>
      <c r="I253">
        <v>20</v>
      </c>
      <c r="J253" t="b">
        <v>0</v>
      </c>
      <c r="K253">
        <v>2</v>
      </c>
      <c r="L253" t="str">
        <f t="shared" si="6"/>
        <v>Weekday</v>
      </c>
      <c r="M253" t="str" cm="1">
        <f t="array" ref="M253">_xlfn.IFS(I253&lt;6,"Night", I253&lt;12,"Morning", I253&lt;18,"Afternoon", TRUE,"Evening")</f>
        <v>Evening</v>
      </c>
      <c r="N253">
        <v>3</v>
      </c>
      <c r="O253" t="str">
        <f>IF(dataset_17[[#This Row],[Weathersit]]=1,"Clear",IF(dataset_17[[#This Row],[Weathersit]]=2,"Cloudy","Rainy"))</f>
        <v>Rainy</v>
      </c>
      <c r="P253">
        <v>0.16</v>
      </c>
      <c r="Q253">
        <f>VLOOKUP(dataset_17[[#This Row],[Instant]],dataset_2!B252:H862,2,FALSE)</f>
        <v>0.1515</v>
      </c>
      <c r="R253">
        <f>dataset_17[[#This Row],[Temp]]-dataset_17[[#This Row],[Atemp]]</f>
        <v>8.5000000000000075E-3</v>
      </c>
      <c r="S253">
        <f>VLOOKUP(dataset_17[[#This Row],[Instant]],dataset_2!B252:H862,3,FALSE)</f>
        <v>0.93</v>
      </c>
      <c r="T253">
        <f>VLOOKUP(dataset_17[[#This Row],[Instant]],dataset_2!B252:H862,4,FALSE)</f>
        <v>0.19400000000000001</v>
      </c>
      <c r="U253">
        <f>VLOOKUP(dataset_17[[#This Row],[Instant]],dataset_2!B252:H862,5,FALSE)</f>
        <v>0</v>
      </c>
      <c r="V253">
        <f>VLOOKUP(dataset_17[[#This Row],[Instant]],dataset_2!B252:H862,6,FALSE)</f>
        <v>32</v>
      </c>
      <c r="W253">
        <f>VLOOKUP(dataset_17[[#This Row],[Instant]],dataset_2!B252:H862,7,FALSE)</f>
        <v>32</v>
      </c>
      <c r="X253">
        <f>IF(dataset_17[[#This Row],[cnt]]&gt;0,LN(dataset_17[[#This Row],[cnt]]),0)</f>
        <v>3.4657359027997265</v>
      </c>
    </row>
    <row r="254" spans="1:24" x14ac:dyDescent="0.3">
      <c r="A254">
        <v>253</v>
      </c>
      <c r="B254" s="1">
        <v>40554</v>
      </c>
      <c r="C254">
        <f>YEAR(dataset_17[[#This Row],[Date Day]])</f>
        <v>2011</v>
      </c>
      <c r="D254" s="1" t="str">
        <f>TEXT(dataset_17[[#This Row],[Date Day]],"MMM")</f>
        <v>Jan</v>
      </c>
      <c r="E254" t="str">
        <f t="shared" si="7"/>
        <v>Q1</v>
      </c>
      <c r="F254">
        <v>1</v>
      </c>
      <c r="G254" s="2">
        <v>0</v>
      </c>
      <c r="H254" s="2">
        <v>1</v>
      </c>
      <c r="I254">
        <v>21</v>
      </c>
      <c r="J254" t="b">
        <v>0</v>
      </c>
      <c r="K254">
        <v>2</v>
      </c>
      <c r="L254" t="str">
        <f t="shared" si="6"/>
        <v>Weekday</v>
      </c>
      <c r="M254" t="str" cm="1">
        <f t="array" ref="M254">_xlfn.IFS(I254&lt;6,"Night", I254&lt;12,"Morning", I254&lt;18,"Afternoon", TRUE,"Evening")</f>
        <v>Evening</v>
      </c>
      <c r="N254">
        <v>3</v>
      </c>
      <c r="O254" t="str">
        <f>IF(dataset_17[[#This Row],[Weathersit]]=1,"Clear",IF(dataset_17[[#This Row],[Weathersit]]=2,"Cloudy","Rainy"))</f>
        <v>Rainy</v>
      </c>
      <c r="P254">
        <v>0.16</v>
      </c>
      <c r="Q254">
        <f>VLOOKUP(dataset_17[[#This Row],[Instant]],dataset_2!B253:H863,2,FALSE)</f>
        <v>0.19700000000000001</v>
      </c>
      <c r="R254">
        <f>dataset_17[[#This Row],[Temp]]-dataset_17[[#This Row],[Atemp]]</f>
        <v>-3.7000000000000005E-2</v>
      </c>
      <c r="S254">
        <f>VLOOKUP(dataset_17[[#This Row],[Instant]],dataset_2!B253:H863,3,FALSE)</f>
        <v>0.86</v>
      </c>
      <c r="T254">
        <f>VLOOKUP(dataset_17[[#This Row],[Instant]],dataset_2!B253:H863,4,FALSE)</f>
        <v>8.9599999999999999E-2</v>
      </c>
      <c r="U254">
        <f>VLOOKUP(dataset_17[[#This Row],[Instant]],dataset_2!B253:H863,5,FALSE)</f>
        <v>0</v>
      </c>
      <c r="V254">
        <f>VLOOKUP(dataset_17[[#This Row],[Instant]],dataset_2!B253:H863,6,FALSE)</f>
        <v>20</v>
      </c>
      <c r="W254">
        <f>VLOOKUP(dataset_17[[#This Row],[Instant]],dataset_2!B253:H863,7,FALSE)</f>
        <v>20</v>
      </c>
      <c r="X254">
        <f>IF(dataset_17[[#This Row],[cnt]]&gt;0,LN(dataset_17[[#This Row],[cnt]]),0)</f>
        <v>2.9957322735539909</v>
      </c>
    </row>
    <row r="255" spans="1:24" x14ac:dyDescent="0.3">
      <c r="A255">
        <v>254</v>
      </c>
      <c r="B255" s="1">
        <v>40554</v>
      </c>
      <c r="C255">
        <f>YEAR(dataset_17[[#This Row],[Date Day]])</f>
        <v>2011</v>
      </c>
      <c r="D255" s="1" t="str">
        <f>TEXT(dataset_17[[#This Row],[Date Day]],"MMM")</f>
        <v>Jan</v>
      </c>
      <c r="E255" t="str">
        <f t="shared" si="7"/>
        <v>Q1</v>
      </c>
      <c r="F255">
        <v>1</v>
      </c>
      <c r="G255" s="2">
        <v>0</v>
      </c>
      <c r="H255" s="2">
        <v>1</v>
      </c>
      <c r="I255">
        <v>22</v>
      </c>
      <c r="J255" t="b">
        <v>0</v>
      </c>
      <c r="K255">
        <v>2</v>
      </c>
      <c r="L255" t="str">
        <f t="shared" si="6"/>
        <v>Weekday</v>
      </c>
      <c r="M255" t="str" cm="1">
        <f t="array" ref="M255">_xlfn.IFS(I255&lt;6,"Night", I255&lt;12,"Morning", I255&lt;18,"Afternoon", TRUE,"Evening")</f>
        <v>Evening</v>
      </c>
      <c r="N255">
        <v>3</v>
      </c>
      <c r="O255" t="str">
        <f>IF(dataset_17[[#This Row],[Weathersit]]=1,"Clear",IF(dataset_17[[#This Row],[Weathersit]]=2,"Cloudy","Rainy"))</f>
        <v>Rainy</v>
      </c>
      <c r="P255">
        <v>0.16</v>
      </c>
      <c r="Q255">
        <f>VLOOKUP(dataset_17[[#This Row],[Instant]],dataset_2!B254:H864,2,FALSE)</f>
        <v>0.18179999999999999</v>
      </c>
      <c r="R255">
        <f>dataset_17[[#This Row],[Temp]]-dataset_17[[#This Row],[Atemp]]</f>
        <v>-2.1799999999999986E-2</v>
      </c>
      <c r="S255">
        <f>VLOOKUP(dataset_17[[#This Row],[Instant]],dataset_2!B254:H864,3,FALSE)</f>
        <v>0.93</v>
      </c>
      <c r="T255">
        <f>VLOOKUP(dataset_17[[#This Row],[Instant]],dataset_2!B254:H864,4,FALSE)</f>
        <v>0.1045</v>
      </c>
      <c r="U255">
        <f>VLOOKUP(dataset_17[[#This Row],[Instant]],dataset_2!B254:H864,5,FALSE)</f>
        <v>1</v>
      </c>
      <c r="V255">
        <f>VLOOKUP(dataset_17[[#This Row],[Instant]],dataset_2!B254:H864,6,FALSE)</f>
        <v>28</v>
      </c>
      <c r="W255">
        <f>VLOOKUP(dataset_17[[#This Row],[Instant]],dataset_2!B254:H864,7,FALSE)</f>
        <v>29</v>
      </c>
      <c r="X255">
        <f>IF(dataset_17[[#This Row],[cnt]]&gt;0,LN(dataset_17[[#This Row],[cnt]]),0)</f>
        <v>3.3672958299864741</v>
      </c>
    </row>
    <row r="256" spans="1:24" x14ac:dyDescent="0.3">
      <c r="A256">
        <v>255</v>
      </c>
      <c r="B256" s="1">
        <v>40554</v>
      </c>
      <c r="C256">
        <f>YEAR(dataset_17[[#This Row],[Date Day]])</f>
        <v>2011</v>
      </c>
      <c r="D256" s="1" t="str">
        <f>TEXT(dataset_17[[#This Row],[Date Day]],"MMM")</f>
        <v>Jan</v>
      </c>
      <c r="E256" t="str">
        <f t="shared" si="7"/>
        <v>Q1</v>
      </c>
      <c r="F256">
        <v>1</v>
      </c>
      <c r="G256" s="2">
        <v>0</v>
      </c>
      <c r="H256" s="2">
        <v>1</v>
      </c>
      <c r="I256">
        <v>23</v>
      </c>
      <c r="J256" t="b">
        <v>0</v>
      </c>
      <c r="K256">
        <v>2</v>
      </c>
      <c r="L256" t="str">
        <f t="shared" si="6"/>
        <v>Weekday</v>
      </c>
      <c r="M256" t="str" cm="1">
        <f t="array" ref="M256">_xlfn.IFS(I256&lt;6,"Night", I256&lt;12,"Morning", I256&lt;18,"Afternoon", TRUE,"Evening")</f>
        <v>Evening</v>
      </c>
      <c r="N256">
        <v>3</v>
      </c>
      <c r="O256" t="str">
        <f>IF(dataset_17[[#This Row],[Weathersit]]=1,"Clear",IF(dataset_17[[#This Row],[Weathersit]]=2,"Cloudy","Rainy"))</f>
        <v>Rainy</v>
      </c>
      <c r="P256">
        <v>0.16</v>
      </c>
      <c r="Q256">
        <f>VLOOKUP(dataset_17[[#This Row],[Instant]],dataset_2!B255:H865,2,FALSE)</f>
        <v>0.19700000000000001</v>
      </c>
      <c r="R256">
        <f>dataset_17[[#This Row],[Temp]]-dataset_17[[#This Row],[Atemp]]</f>
        <v>-3.7000000000000005E-2</v>
      </c>
      <c r="S256">
        <f>VLOOKUP(dataset_17[[#This Row],[Instant]],dataset_2!B255:H865,3,FALSE)</f>
        <v>0.93</v>
      </c>
      <c r="T256">
        <f>VLOOKUP(dataset_17[[#This Row],[Instant]],dataset_2!B255:H865,4,FALSE)</f>
        <v>8.9599999999999999E-2</v>
      </c>
      <c r="U256">
        <f>VLOOKUP(dataset_17[[#This Row],[Instant]],dataset_2!B255:H865,5,FALSE)</f>
        <v>1</v>
      </c>
      <c r="V256">
        <f>VLOOKUP(dataset_17[[#This Row],[Instant]],dataset_2!B255:H865,6,FALSE)</f>
        <v>18</v>
      </c>
      <c r="W256">
        <f>VLOOKUP(dataset_17[[#This Row],[Instant]],dataset_2!B255:H865,7,FALSE)</f>
        <v>19</v>
      </c>
      <c r="X256">
        <f>IF(dataset_17[[#This Row],[cnt]]&gt;0,LN(dataset_17[[#This Row],[cnt]]),0)</f>
        <v>2.9444389791664403</v>
      </c>
    </row>
    <row r="257" spans="1:24" x14ac:dyDescent="0.3">
      <c r="A257">
        <v>256</v>
      </c>
      <c r="B257" s="1">
        <v>40555</v>
      </c>
      <c r="C257">
        <f>YEAR(dataset_17[[#This Row],[Date Day]])</f>
        <v>2011</v>
      </c>
      <c r="D257" s="1" t="str">
        <f>TEXT(dataset_17[[#This Row],[Date Day]],"MMM")</f>
        <v>Jan</v>
      </c>
      <c r="E257" t="str">
        <f t="shared" si="7"/>
        <v>Q1</v>
      </c>
      <c r="F257">
        <v>1</v>
      </c>
      <c r="G257" s="2">
        <v>0</v>
      </c>
      <c r="H257" s="2">
        <v>1</v>
      </c>
      <c r="I257">
        <v>0</v>
      </c>
      <c r="J257" t="b">
        <v>0</v>
      </c>
      <c r="K257">
        <v>3</v>
      </c>
      <c r="L257" t="str">
        <f t="shared" si="6"/>
        <v>Weekday</v>
      </c>
      <c r="M257" t="str" cm="1">
        <f t="array" ref="M257">_xlfn.IFS(I257&lt;6,"Night", I257&lt;12,"Morning", I257&lt;18,"Afternoon", TRUE,"Evening")</f>
        <v>Night</v>
      </c>
      <c r="N257">
        <v>2</v>
      </c>
      <c r="O257" t="str">
        <f>IF(dataset_17[[#This Row],[Weathersit]]=1,"Clear",IF(dataset_17[[#This Row],[Weathersit]]=2,"Cloudy","Rainy"))</f>
        <v>Cloudy</v>
      </c>
      <c r="P257">
        <v>0.16</v>
      </c>
      <c r="Q257">
        <f>VLOOKUP(dataset_17[[#This Row],[Instant]],dataset_2!B256:H866,2,FALSE)</f>
        <v>0.19700000000000001</v>
      </c>
      <c r="R257">
        <f>dataset_17[[#This Row],[Temp]]-dataset_17[[#This Row],[Atemp]]</f>
        <v>-3.7000000000000005E-2</v>
      </c>
      <c r="S257">
        <f>VLOOKUP(dataset_17[[#This Row],[Instant]],dataset_2!B256:H866,3,FALSE)</f>
        <v>0.86</v>
      </c>
      <c r="T257">
        <f>VLOOKUP(dataset_17[[#This Row],[Instant]],dataset_2!B256:H866,4,FALSE)</f>
        <v>8.9599999999999999E-2</v>
      </c>
      <c r="U257">
        <f>VLOOKUP(dataset_17[[#This Row],[Instant]],dataset_2!B256:H866,5,FALSE)</f>
        <v>0</v>
      </c>
      <c r="V257">
        <f>VLOOKUP(dataset_17[[#This Row],[Instant]],dataset_2!B256:H866,6,FALSE)</f>
        <v>7</v>
      </c>
      <c r="W257">
        <f>VLOOKUP(dataset_17[[#This Row],[Instant]],dataset_2!B256:H866,7,FALSE)</f>
        <v>7</v>
      </c>
      <c r="X257">
        <f>IF(dataset_17[[#This Row],[cnt]]&gt;0,LN(dataset_17[[#This Row],[cnt]]),0)</f>
        <v>1.9459101490553132</v>
      </c>
    </row>
    <row r="258" spans="1:24" x14ac:dyDescent="0.3">
      <c r="A258">
        <v>257</v>
      </c>
      <c r="B258" s="1">
        <v>40555</v>
      </c>
      <c r="C258">
        <f>YEAR(dataset_17[[#This Row],[Date Day]])</f>
        <v>2011</v>
      </c>
      <c r="D258" s="1" t="str">
        <f>TEXT(dataset_17[[#This Row],[Date Day]],"MMM")</f>
        <v>Jan</v>
      </c>
      <c r="E258" t="str">
        <f t="shared" si="7"/>
        <v>Q1</v>
      </c>
      <c r="F258">
        <v>1</v>
      </c>
      <c r="G258" s="2">
        <v>0</v>
      </c>
      <c r="H258" s="2">
        <v>1</v>
      </c>
      <c r="I258">
        <v>1</v>
      </c>
      <c r="J258" t="b">
        <v>0</v>
      </c>
      <c r="K258">
        <v>3</v>
      </c>
      <c r="L258" t="str">
        <f t="shared" ref="L258:L321" si="8">IF(OR(K258=0,K258=6),"Weekend","Weekday")</f>
        <v>Weekday</v>
      </c>
      <c r="M258" t="str" cm="1">
        <f t="array" ref="M258">_xlfn.IFS(I258&lt;6,"Night", I258&lt;12,"Morning", I258&lt;18,"Afternoon", TRUE,"Evening")</f>
        <v>Night</v>
      </c>
      <c r="N258">
        <v>2</v>
      </c>
      <c r="O258" t="str">
        <f>IF(dataset_17[[#This Row],[Weathersit]]=1,"Clear",IF(dataset_17[[#This Row],[Weathersit]]=2,"Cloudy","Rainy"))</f>
        <v>Cloudy</v>
      </c>
      <c r="P258">
        <v>0.16</v>
      </c>
      <c r="Q258">
        <f>VLOOKUP(dataset_17[[#This Row],[Instant]],dataset_2!B257:H867,2,FALSE)</f>
        <v>0.18179999999999999</v>
      </c>
      <c r="R258">
        <f>dataset_17[[#This Row],[Temp]]-dataset_17[[#This Row],[Atemp]]</f>
        <v>-2.1799999999999986E-2</v>
      </c>
      <c r="S258">
        <f>VLOOKUP(dataset_17[[#This Row],[Instant]],dataset_2!B257:H867,3,FALSE)</f>
        <v>0.86</v>
      </c>
      <c r="T258">
        <f>VLOOKUP(dataset_17[[#This Row],[Instant]],dataset_2!B257:H867,4,FALSE)</f>
        <v>0.1045</v>
      </c>
      <c r="U258">
        <f>VLOOKUP(dataset_17[[#This Row],[Instant]],dataset_2!B257:H867,5,FALSE)</f>
        <v>0</v>
      </c>
      <c r="V258">
        <f>VLOOKUP(dataset_17[[#This Row],[Instant]],dataset_2!B257:H867,6,FALSE)</f>
        <v>6</v>
      </c>
      <c r="W258">
        <f>VLOOKUP(dataset_17[[#This Row],[Instant]],dataset_2!B257:H867,7,FALSE)</f>
        <v>6</v>
      </c>
      <c r="X258">
        <f>IF(dataset_17[[#This Row],[cnt]]&gt;0,LN(dataset_17[[#This Row],[cnt]]),0)</f>
        <v>1.791759469228055</v>
      </c>
    </row>
    <row r="259" spans="1:24" x14ac:dyDescent="0.3">
      <c r="A259">
        <v>258</v>
      </c>
      <c r="B259" s="1">
        <v>40555</v>
      </c>
      <c r="C259">
        <f>YEAR(dataset_17[[#This Row],[Date Day]])</f>
        <v>2011</v>
      </c>
      <c r="D259" s="1" t="str">
        <f>TEXT(dataset_17[[#This Row],[Date Day]],"MMM")</f>
        <v>Jan</v>
      </c>
      <c r="E259" t="str">
        <f t="shared" ref="E259:E322" si="9">"Q" &amp; INT((MONTH(B259)-1)/3)+1</f>
        <v>Q1</v>
      </c>
      <c r="F259">
        <v>1</v>
      </c>
      <c r="G259" s="2">
        <v>0</v>
      </c>
      <c r="H259" s="2">
        <v>1</v>
      </c>
      <c r="I259">
        <v>2</v>
      </c>
      <c r="J259" t="b">
        <v>0</v>
      </c>
      <c r="K259">
        <v>3</v>
      </c>
      <c r="L259" t="str">
        <f t="shared" si="8"/>
        <v>Weekday</v>
      </c>
      <c r="M259" t="str" cm="1">
        <f t="array" ref="M259">_xlfn.IFS(I259&lt;6,"Night", I259&lt;12,"Morning", I259&lt;18,"Afternoon", TRUE,"Evening")</f>
        <v>Night</v>
      </c>
      <c r="N259">
        <v>1</v>
      </c>
      <c r="O259" t="str">
        <f>IF(dataset_17[[#This Row],[Weathersit]]=1,"Clear",IF(dataset_17[[#This Row],[Weathersit]]=2,"Cloudy","Rainy"))</f>
        <v>Clear</v>
      </c>
      <c r="P259">
        <v>0.14000000000000001</v>
      </c>
      <c r="Q259">
        <f>VLOOKUP(dataset_17[[#This Row],[Instant]],dataset_2!B258:H868,2,FALSE)</f>
        <v>0.1515</v>
      </c>
      <c r="R259">
        <f>dataset_17[[#This Row],[Temp]]-dataset_17[[#This Row],[Atemp]]</f>
        <v>-1.1499999999999982E-2</v>
      </c>
      <c r="S259">
        <f>VLOOKUP(dataset_17[[#This Row],[Instant]],dataset_2!B258:H868,3,FALSE)</f>
        <v>0.86</v>
      </c>
      <c r="T259">
        <f>VLOOKUP(dataset_17[[#This Row],[Instant]],dataset_2!B258:H868,4,FALSE)</f>
        <v>0.1343</v>
      </c>
      <c r="U259">
        <f>VLOOKUP(dataset_17[[#This Row],[Instant]],dataset_2!B258:H868,5,FALSE)</f>
        <v>0</v>
      </c>
      <c r="V259">
        <f>VLOOKUP(dataset_17[[#This Row],[Instant]],dataset_2!B258:H868,6,FALSE)</f>
        <v>1</v>
      </c>
      <c r="W259">
        <f>VLOOKUP(dataset_17[[#This Row],[Instant]],dataset_2!B258:H868,7,FALSE)</f>
        <v>1</v>
      </c>
      <c r="X259">
        <f>IF(dataset_17[[#This Row],[cnt]]&gt;0,LN(dataset_17[[#This Row],[cnt]]),0)</f>
        <v>0</v>
      </c>
    </row>
    <row r="260" spans="1:24" x14ac:dyDescent="0.3">
      <c r="A260">
        <v>259</v>
      </c>
      <c r="B260" s="1">
        <v>40555</v>
      </c>
      <c r="C260">
        <f>YEAR(dataset_17[[#This Row],[Date Day]])</f>
        <v>2011</v>
      </c>
      <c r="D260" s="1" t="str">
        <f>TEXT(dataset_17[[#This Row],[Date Day]],"MMM")</f>
        <v>Jan</v>
      </c>
      <c r="E260" t="str">
        <f t="shared" si="9"/>
        <v>Q1</v>
      </c>
      <c r="F260">
        <v>1</v>
      </c>
      <c r="G260" s="2">
        <v>0</v>
      </c>
      <c r="H260" s="2">
        <v>1</v>
      </c>
      <c r="I260">
        <v>5</v>
      </c>
      <c r="J260" t="b">
        <v>0</v>
      </c>
      <c r="K260">
        <v>3</v>
      </c>
      <c r="L260" t="str">
        <f t="shared" si="8"/>
        <v>Weekday</v>
      </c>
      <c r="M260" t="str" cm="1">
        <f t="array" ref="M260">_xlfn.IFS(I260&lt;6,"Night", I260&lt;12,"Morning", I260&lt;18,"Afternoon", TRUE,"Evening")</f>
        <v>Night</v>
      </c>
      <c r="N260">
        <v>1</v>
      </c>
      <c r="O260" t="str">
        <f>IF(dataset_17[[#This Row],[Weathersit]]=1,"Clear",IF(dataset_17[[#This Row],[Weathersit]]=2,"Cloudy","Rainy"))</f>
        <v>Clear</v>
      </c>
      <c r="P260">
        <v>0.14000000000000001</v>
      </c>
      <c r="Q260">
        <f>VLOOKUP(dataset_17[[#This Row],[Instant]],dataset_2!B259:H869,2,FALSE)</f>
        <v>0.1515</v>
      </c>
      <c r="R260">
        <f>dataset_17[[#This Row],[Temp]]-dataset_17[[#This Row],[Atemp]]</f>
        <v>-1.1499999999999982E-2</v>
      </c>
      <c r="S260">
        <f>VLOOKUP(dataset_17[[#This Row],[Instant]],dataset_2!B259:H869,3,FALSE)</f>
        <v>0.86</v>
      </c>
      <c r="T260">
        <f>VLOOKUP(dataset_17[[#This Row],[Instant]],dataset_2!B259:H869,4,FALSE)</f>
        <v>0.16420000000000001</v>
      </c>
      <c r="U260">
        <f>VLOOKUP(dataset_17[[#This Row],[Instant]],dataset_2!B259:H869,5,FALSE)</f>
        <v>0</v>
      </c>
      <c r="V260">
        <f>VLOOKUP(dataset_17[[#This Row],[Instant]],dataset_2!B259:H869,6,FALSE)</f>
        <v>5</v>
      </c>
      <c r="W260">
        <f>VLOOKUP(dataset_17[[#This Row],[Instant]],dataset_2!B259:H869,7,FALSE)</f>
        <v>5</v>
      </c>
      <c r="X260">
        <f>IF(dataset_17[[#This Row],[cnt]]&gt;0,LN(dataset_17[[#This Row],[cnt]]),0)</f>
        <v>1.6094379124341003</v>
      </c>
    </row>
    <row r="261" spans="1:24" x14ac:dyDescent="0.3">
      <c r="A261">
        <v>260</v>
      </c>
      <c r="B261" s="1">
        <v>40555</v>
      </c>
      <c r="C261">
        <f>YEAR(dataset_17[[#This Row],[Date Day]])</f>
        <v>2011</v>
      </c>
      <c r="D261" s="1" t="str">
        <f>TEXT(dataset_17[[#This Row],[Date Day]],"MMM")</f>
        <v>Jan</v>
      </c>
      <c r="E261" t="str">
        <f t="shared" si="9"/>
        <v>Q1</v>
      </c>
      <c r="F261">
        <v>1</v>
      </c>
      <c r="G261" s="2">
        <v>0</v>
      </c>
      <c r="H261" s="2">
        <v>1</v>
      </c>
      <c r="I261">
        <v>6</v>
      </c>
      <c r="J261" t="b">
        <v>0</v>
      </c>
      <c r="K261">
        <v>3</v>
      </c>
      <c r="L261" t="str">
        <f t="shared" si="8"/>
        <v>Weekday</v>
      </c>
      <c r="M261" t="str" cm="1">
        <f t="array" ref="M261">_xlfn.IFS(I261&lt;6,"Night", I261&lt;12,"Morning", I261&lt;18,"Afternoon", TRUE,"Evening")</f>
        <v>Morning</v>
      </c>
      <c r="N261">
        <v>1</v>
      </c>
      <c r="O261" t="str">
        <f>IF(dataset_17[[#This Row],[Weathersit]]=1,"Clear",IF(dataset_17[[#This Row],[Weathersit]]=2,"Cloudy","Rainy"))</f>
        <v>Clear</v>
      </c>
      <c r="P261">
        <v>0.12</v>
      </c>
      <c r="Q261">
        <f>VLOOKUP(dataset_17[[#This Row],[Instant]],dataset_2!B260:H870,2,FALSE)</f>
        <v>0.1515</v>
      </c>
      <c r="R261">
        <f>dataset_17[[#This Row],[Temp]]-dataset_17[[#This Row],[Atemp]]</f>
        <v>-3.15E-2</v>
      </c>
      <c r="S261">
        <f>VLOOKUP(dataset_17[[#This Row],[Instant]],dataset_2!B260:H870,3,FALSE)</f>
        <v>0.93</v>
      </c>
      <c r="T261">
        <f>VLOOKUP(dataset_17[[#This Row],[Instant]],dataset_2!B260:H870,4,FALSE)</f>
        <v>0.1343</v>
      </c>
      <c r="U261">
        <f>VLOOKUP(dataset_17[[#This Row],[Instant]],dataset_2!B260:H870,5,FALSE)</f>
        <v>0</v>
      </c>
      <c r="V261">
        <f>VLOOKUP(dataset_17[[#This Row],[Instant]],dataset_2!B260:H870,6,FALSE)</f>
        <v>16</v>
      </c>
      <c r="W261">
        <f>VLOOKUP(dataset_17[[#This Row],[Instant]],dataset_2!B260:H870,7,FALSE)</f>
        <v>16</v>
      </c>
      <c r="X261">
        <f>IF(dataset_17[[#This Row],[cnt]]&gt;0,LN(dataset_17[[#This Row],[cnt]]),0)</f>
        <v>2.7725887222397811</v>
      </c>
    </row>
    <row r="262" spans="1:24" x14ac:dyDescent="0.3">
      <c r="A262">
        <v>261</v>
      </c>
      <c r="B262" s="1">
        <v>40555</v>
      </c>
      <c r="C262">
        <f>YEAR(dataset_17[[#This Row],[Date Day]])</f>
        <v>2011</v>
      </c>
      <c r="D262" s="1" t="str">
        <f>TEXT(dataset_17[[#This Row],[Date Day]],"MMM")</f>
        <v>Jan</v>
      </c>
      <c r="E262" t="str">
        <f t="shared" si="9"/>
        <v>Q1</v>
      </c>
      <c r="F262">
        <v>1</v>
      </c>
      <c r="G262" s="2">
        <v>0</v>
      </c>
      <c r="H262" s="2">
        <v>1</v>
      </c>
      <c r="I262">
        <v>7</v>
      </c>
      <c r="J262" t="b">
        <v>0</v>
      </c>
      <c r="K262">
        <v>3</v>
      </c>
      <c r="L262" t="str">
        <f t="shared" si="8"/>
        <v>Weekday</v>
      </c>
      <c r="M262" t="str" cm="1">
        <f t="array" ref="M262">_xlfn.IFS(I262&lt;6,"Night", I262&lt;12,"Morning", I262&lt;18,"Afternoon", TRUE,"Evening")</f>
        <v>Morning</v>
      </c>
      <c r="N262">
        <v>1</v>
      </c>
      <c r="O262" t="str">
        <f>IF(dataset_17[[#This Row],[Weathersit]]=1,"Clear",IF(dataset_17[[#This Row],[Weathersit]]=2,"Cloudy","Rainy"))</f>
        <v>Clear</v>
      </c>
      <c r="P262">
        <v>0.14000000000000001</v>
      </c>
      <c r="Q262">
        <f>VLOOKUP(dataset_17[[#This Row],[Instant]],dataset_2!B261:H871,2,FALSE)</f>
        <v>0.1515</v>
      </c>
      <c r="R262">
        <f>dataset_17[[#This Row],[Temp]]-dataset_17[[#This Row],[Atemp]]</f>
        <v>-1.1499999999999982E-2</v>
      </c>
      <c r="S262">
        <f>VLOOKUP(dataset_17[[#This Row],[Instant]],dataset_2!B261:H871,3,FALSE)</f>
        <v>0.69</v>
      </c>
      <c r="T262">
        <f>VLOOKUP(dataset_17[[#This Row],[Instant]],dataset_2!B261:H871,4,FALSE)</f>
        <v>0.1343</v>
      </c>
      <c r="U262">
        <f>VLOOKUP(dataset_17[[#This Row],[Instant]],dataset_2!B261:H871,5,FALSE)</f>
        <v>0</v>
      </c>
      <c r="V262">
        <f>VLOOKUP(dataset_17[[#This Row],[Instant]],dataset_2!B261:H871,6,FALSE)</f>
        <v>54</v>
      </c>
      <c r="W262">
        <f>VLOOKUP(dataset_17[[#This Row],[Instant]],dataset_2!B261:H871,7,FALSE)</f>
        <v>54</v>
      </c>
      <c r="X262">
        <f>IF(dataset_17[[#This Row],[cnt]]&gt;0,LN(dataset_17[[#This Row],[cnt]]),0)</f>
        <v>3.9889840465642745</v>
      </c>
    </row>
    <row r="263" spans="1:24" x14ac:dyDescent="0.3">
      <c r="A263">
        <v>262</v>
      </c>
      <c r="B263" s="1">
        <v>40555</v>
      </c>
      <c r="C263">
        <f>YEAR(dataset_17[[#This Row],[Date Day]])</f>
        <v>2011</v>
      </c>
      <c r="D263" s="1" t="str">
        <f>TEXT(dataset_17[[#This Row],[Date Day]],"MMM")</f>
        <v>Jan</v>
      </c>
      <c r="E263" t="str">
        <f t="shared" si="9"/>
        <v>Q1</v>
      </c>
      <c r="F263">
        <v>1</v>
      </c>
      <c r="G263" s="2">
        <v>0</v>
      </c>
      <c r="H263" s="2">
        <v>1</v>
      </c>
      <c r="I263">
        <v>8</v>
      </c>
      <c r="J263" t="b">
        <v>0</v>
      </c>
      <c r="K263">
        <v>3</v>
      </c>
      <c r="L263" t="str">
        <f t="shared" si="8"/>
        <v>Weekday</v>
      </c>
      <c r="M263" t="str" cm="1">
        <f t="array" ref="M263">_xlfn.IFS(I263&lt;6,"Night", I263&lt;12,"Morning", I263&lt;18,"Afternoon", TRUE,"Evening")</f>
        <v>Morning</v>
      </c>
      <c r="N263">
        <v>1</v>
      </c>
      <c r="O263" t="str">
        <f>IF(dataset_17[[#This Row],[Weathersit]]=1,"Clear",IF(dataset_17[[#This Row],[Weathersit]]=2,"Cloudy","Rainy"))</f>
        <v>Clear</v>
      </c>
      <c r="P263">
        <v>0.16</v>
      </c>
      <c r="Q263">
        <f>VLOOKUP(dataset_17[[#This Row],[Instant]],dataset_2!B262:H872,2,FALSE)</f>
        <v>0.16669999999999999</v>
      </c>
      <c r="R263">
        <f>dataset_17[[#This Row],[Temp]]-dataset_17[[#This Row],[Atemp]]</f>
        <v>-6.6999999999999837E-3</v>
      </c>
      <c r="S263">
        <f>VLOOKUP(dataset_17[[#This Row],[Instant]],dataset_2!B262:H872,3,FALSE)</f>
        <v>0.59</v>
      </c>
      <c r="T263">
        <f>VLOOKUP(dataset_17[[#This Row],[Instant]],dataset_2!B262:H872,4,FALSE)</f>
        <v>0.16420000000000001</v>
      </c>
      <c r="U263">
        <f>VLOOKUP(dataset_17[[#This Row],[Instant]],dataset_2!B262:H872,5,FALSE)</f>
        <v>3</v>
      </c>
      <c r="V263">
        <f>VLOOKUP(dataset_17[[#This Row],[Instant]],dataset_2!B262:H872,6,FALSE)</f>
        <v>125</v>
      </c>
      <c r="W263">
        <f>VLOOKUP(dataset_17[[#This Row],[Instant]],dataset_2!B262:H872,7,FALSE)</f>
        <v>128</v>
      </c>
      <c r="X263">
        <f>IF(dataset_17[[#This Row],[cnt]]&gt;0,LN(dataset_17[[#This Row],[cnt]]),0)</f>
        <v>4.8520302639196169</v>
      </c>
    </row>
    <row r="264" spans="1:24" x14ac:dyDescent="0.3">
      <c r="A264">
        <v>263</v>
      </c>
      <c r="B264" s="1">
        <v>40555</v>
      </c>
      <c r="C264">
        <f>YEAR(dataset_17[[#This Row],[Date Day]])</f>
        <v>2011</v>
      </c>
      <c r="D264" s="1" t="str">
        <f>TEXT(dataset_17[[#This Row],[Date Day]],"MMM")</f>
        <v>Jan</v>
      </c>
      <c r="E264" t="str">
        <f t="shared" si="9"/>
        <v>Q1</v>
      </c>
      <c r="F264">
        <v>1</v>
      </c>
      <c r="G264" s="2">
        <v>0</v>
      </c>
      <c r="H264" s="2">
        <v>1</v>
      </c>
      <c r="I264">
        <v>9</v>
      </c>
      <c r="J264" t="b">
        <v>0</v>
      </c>
      <c r="K264">
        <v>3</v>
      </c>
      <c r="L264" t="str">
        <f t="shared" si="8"/>
        <v>Weekday</v>
      </c>
      <c r="M264" t="str" cm="1">
        <f t="array" ref="M264">_xlfn.IFS(I264&lt;6,"Night", I264&lt;12,"Morning", I264&lt;18,"Afternoon", TRUE,"Evening")</f>
        <v>Morning</v>
      </c>
      <c r="N264">
        <v>1</v>
      </c>
      <c r="O264" t="str">
        <f>IF(dataset_17[[#This Row],[Weathersit]]=1,"Clear",IF(dataset_17[[#This Row],[Weathersit]]=2,"Cloudy","Rainy"))</f>
        <v>Clear</v>
      </c>
      <c r="P264">
        <v>0.16</v>
      </c>
      <c r="Q264">
        <f>VLOOKUP(dataset_17[[#This Row],[Instant]],dataset_2!B263:H873,2,FALSE)</f>
        <v>0.13639999999999999</v>
      </c>
      <c r="R264">
        <f>dataset_17[[#This Row],[Temp]]-dataset_17[[#This Row],[Atemp]]</f>
        <v>2.360000000000001E-2</v>
      </c>
      <c r="S264">
        <f>VLOOKUP(dataset_17[[#This Row],[Instant]],dataset_2!B263:H873,3,FALSE)</f>
        <v>0.59</v>
      </c>
      <c r="T264">
        <f>VLOOKUP(dataset_17[[#This Row],[Instant]],dataset_2!B263:H873,4,FALSE)</f>
        <v>0.32840000000000003</v>
      </c>
      <c r="U264">
        <f>VLOOKUP(dataset_17[[#This Row],[Instant]],dataset_2!B263:H873,5,FALSE)</f>
        <v>3</v>
      </c>
      <c r="V264">
        <f>VLOOKUP(dataset_17[[#This Row],[Instant]],dataset_2!B263:H873,6,FALSE)</f>
        <v>78</v>
      </c>
      <c r="W264">
        <f>VLOOKUP(dataset_17[[#This Row],[Instant]],dataset_2!B263:H873,7,FALSE)</f>
        <v>81</v>
      </c>
      <c r="X264">
        <f>IF(dataset_17[[#This Row],[cnt]]&gt;0,LN(dataset_17[[#This Row],[cnt]]),0)</f>
        <v>4.3944491546724391</v>
      </c>
    </row>
    <row r="265" spans="1:24" x14ac:dyDescent="0.3">
      <c r="A265">
        <v>264</v>
      </c>
      <c r="B265" s="1">
        <v>40555</v>
      </c>
      <c r="C265">
        <f>YEAR(dataset_17[[#This Row],[Date Day]])</f>
        <v>2011</v>
      </c>
      <c r="D265" s="1" t="str">
        <f>TEXT(dataset_17[[#This Row],[Date Day]],"MMM")</f>
        <v>Jan</v>
      </c>
      <c r="E265" t="str">
        <f t="shared" si="9"/>
        <v>Q1</v>
      </c>
      <c r="F265">
        <v>1</v>
      </c>
      <c r="G265" s="2">
        <v>0</v>
      </c>
      <c r="H265" s="2">
        <v>1</v>
      </c>
      <c r="I265">
        <v>10</v>
      </c>
      <c r="J265" t="b">
        <v>0</v>
      </c>
      <c r="K265">
        <v>3</v>
      </c>
      <c r="L265" t="str">
        <f t="shared" si="8"/>
        <v>Weekday</v>
      </c>
      <c r="M265" t="str" cm="1">
        <f t="array" ref="M265">_xlfn.IFS(I265&lt;6,"Night", I265&lt;12,"Morning", I265&lt;18,"Afternoon", TRUE,"Evening")</f>
        <v>Morning</v>
      </c>
      <c r="N265">
        <v>1</v>
      </c>
      <c r="O265" t="str">
        <f>IF(dataset_17[[#This Row],[Weathersit]]=1,"Clear",IF(dataset_17[[#This Row],[Weathersit]]=2,"Cloudy","Rainy"))</f>
        <v>Clear</v>
      </c>
      <c r="P265">
        <v>0.18</v>
      </c>
      <c r="Q265">
        <f>VLOOKUP(dataset_17[[#This Row],[Instant]],dataset_2!B264:H874,2,FALSE)</f>
        <v>0.18179999999999999</v>
      </c>
      <c r="R265">
        <f>dataset_17[[#This Row],[Temp]]-dataset_17[[#This Row],[Atemp]]</f>
        <v>-1.799999999999996E-3</v>
      </c>
      <c r="S265">
        <f>VLOOKUP(dataset_17[[#This Row],[Instant]],dataset_2!B264:H874,3,FALSE)</f>
        <v>0.55000000000000004</v>
      </c>
      <c r="T265">
        <f>VLOOKUP(dataset_17[[#This Row],[Instant]],dataset_2!B264:H874,4,FALSE)</f>
        <v>0.22389999999999999</v>
      </c>
      <c r="U265">
        <f>VLOOKUP(dataset_17[[#This Row],[Instant]],dataset_2!B264:H874,5,FALSE)</f>
        <v>0</v>
      </c>
      <c r="V265">
        <f>VLOOKUP(dataset_17[[#This Row],[Instant]],dataset_2!B264:H874,6,FALSE)</f>
        <v>39</v>
      </c>
      <c r="W265">
        <f>VLOOKUP(dataset_17[[#This Row],[Instant]],dataset_2!B264:H874,7,FALSE)</f>
        <v>39</v>
      </c>
      <c r="X265">
        <f>IF(dataset_17[[#This Row],[cnt]]&gt;0,LN(dataset_17[[#This Row],[cnt]]),0)</f>
        <v>3.6635616461296463</v>
      </c>
    </row>
    <row r="266" spans="1:24" x14ac:dyDescent="0.3">
      <c r="A266">
        <v>265</v>
      </c>
      <c r="B266" s="1">
        <v>40555</v>
      </c>
      <c r="C266">
        <f>YEAR(dataset_17[[#This Row],[Date Day]])</f>
        <v>2011</v>
      </c>
      <c r="D266" s="1" t="str">
        <f>TEXT(dataset_17[[#This Row],[Date Day]],"MMM")</f>
        <v>Jan</v>
      </c>
      <c r="E266" t="str">
        <f t="shared" si="9"/>
        <v>Q1</v>
      </c>
      <c r="F266">
        <v>1</v>
      </c>
      <c r="G266" s="2">
        <v>0</v>
      </c>
      <c r="H266" s="2">
        <v>1</v>
      </c>
      <c r="I266">
        <v>11</v>
      </c>
      <c r="J266" t="b">
        <v>0</v>
      </c>
      <c r="K266">
        <v>3</v>
      </c>
      <c r="L266" t="str">
        <f t="shared" si="8"/>
        <v>Weekday</v>
      </c>
      <c r="M266" t="str" cm="1">
        <f t="array" ref="M266">_xlfn.IFS(I266&lt;6,"Night", I266&lt;12,"Morning", I266&lt;18,"Afternoon", TRUE,"Evening")</f>
        <v>Morning</v>
      </c>
      <c r="N266">
        <v>1</v>
      </c>
      <c r="O266" t="str">
        <f>IF(dataset_17[[#This Row],[Weathersit]]=1,"Clear",IF(dataset_17[[#This Row],[Weathersit]]=2,"Cloudy","Rainy"))</f>
        <v>Clear</v>
      </c>
      <c r="P266">
        <v>0.2</v>
      </c>
      <c r="Q266">
        <f>VLOOKUP(dataset_17[[#This Row],[Instant]],dataset_2!B265:H875,2,FALSE)</f>
        <v>0.18179999999999999</v>
      </c>
      <c r="R266">
        <f>dataset_17[[#This Row],[Temp]]-dataset_17[[#This Row],[Atemp]]</f>
        <v>1.8200000000000022E-2</v>
      </c>
      <c r="S266">
        <f>VLOOKUP(dataset_17[[#This Row],[Instant]],dataset_2!B265:H875,3,FALSE)</f>
        <v>0.51</v>
      </c>
      <c r="T266">
        <f>VLOOKUP(dataset_17[[#This Row],[Instant]],dataset_2!B265:H875,4,FALSE)</f>
        <v>0.3881</v>
      </c>
      <c r="U266">
        <f>VLOOKUP(dataset_17[[#This Row],[Instant]],dataset_2!B265:H875,5,FALSE)</f>
        <v>3</v>
      </c>
      <c r="V266">
        <f>VLOOKUP(dataset_17[[#This Row],[Instant]],dataset_2!B265:H875,6,FALSE)</f>
        <v>32</v>
      </c>
      <c r="W266">
        <f>VLOOKUP(dataset_17[[#This Row],[Instant]],dataset_2!B265:H875,7,FALSE)</f>
        <v>35</v>
      </c>
      <c r="X266">
        <f>IF(dataset_17[[#This Row],[cnt]]&gt;0,LN(dataset_17[[#This Row],[cnt]]),0)</f>
        <v>3.5553480614894135</v>
      </c>
    </row>
    <row r="267" spans="1:24" x14ac:dyDescent="0.3">
      <c r="A267">
        <v>266</v>
      </c>
      <c r="B267" s="1">
        <v>40555</v>
      </c>
      <c r="C267">
        <f>YEAR(dataset_17[[#This Row],[Date Day]])</f>
        <v>2011</v>
      </c>
      <c r="D267" s="1" t="str">
        <f>TEXT(dataset_17[[#This Row],[Date Day]],"MMM")</f>
        <v>Jan</v>
      </c>
      <c r="E267" t="str">
        <f t="shared" si="9"/>
        <v>Q1</v>
      </c>
      <c r="F267">
        <v>1</v>
      </c>
      <c r="G267" s="2">
        <v>0</v>
      </c>
      <c r="H267" s="2">
        <v>1</v>
      </c>
      <c r="I267">
        <v>12</v>
      </c>
      <c r="J267" t="b">
        <v>0</v>
      </c>
      <c r="K267">
        <v>3</v>
      </c>
      <c r="L267" t="str">
        <f t="shared" si="8"/>
        <v>Weekday</v>
      </c>
      <c r="M267" t="str" cm="1">
        <f t="array" ref="M267">_xlfn.IFS(I267&lt;6,"Night", I267&lt;12,"Morning", I267&lt;18,"Afternoon", TRUE,"Evening")</f>
        <v>Afternoon</v>
      </c>
      <c r="N267">
        <v>1</v>
      </c>
      <c r="O267" t="str">
        <f>IF(dataset_17[[#This Row],[Weathersit]]=1,"Clear",IF(dataset_17[[#This Row],[Weathersit]]=2,"Cloudy","Rainy"))</f>
        <v>Clear</v>
      </c>
      <c r="P267">
        <v>0.2</v>
      </c>
      <c r="Q267">
        <f>VLOOKUP(dataset_17[[#This Row],[Instant]],dataset_2!B266:H876,2,FALSE)</f>
        <v>0.1515</v>
      </c>
      <c r="R267">
        <f>dataset_17[[#This Row],[Temp]]-dataset_17[[#This Row],[Atemp]]</f>
        <v>4.8500000000000015E-2</v>
      </c>
      <c r="S267">
        <f>VLOOKUP(dataset_17[[#This Row],[Instant]],dataset_2!B266:H876,3,FALSE)</f>
        <v>0.47</v>
      </c>
      <c r="T267">
        <f>VLOOKUP(dataset_17[[#This Row],[Instant]],dataset_2!B266:H876,4,FALSE)</f>
        <v>0.58209999999999995</v>
      </c>
      <c r="U267">
        <f>VLOOKUP(dataset_17[[#This Row],[Instant]],dataset_2!B266:H876,5,FALSE)</f>
        <v>3</v>
      </c>
      <c r="V267">
        <f>VLOOKUP(dataset_17[[#This Row],[Instant]],dataset_2!B266:H876,6,FALSE)</f>
        <v>52</v>
      </c>
      <c r="W267">
        <f>VLOOKUP(dataset_17[[#This Row],[Instant]],dataset_2!B266:H876,7,FALSE)</f>
        <v>55</v>
      </c>
      <c r="X267">
        <f>IF(dataset_17[[#This Row],[cnt]]&gt;0,LN(dataset_17[[#This Row],[cnt]]),0)</f>
        <v>4.0073331852324712</v>
      </c>
    </row>
    <row r="268" spans="1:24" x14ac:dyDescent="0.3">
      <c r="A268">
        <v>267</v>
      </c>
      <c r="B268" s="1">
        <v>40555</v>
      </c>
      <c r="C268">
        <f>YEAR(dataset_17[[#This Row],[Date Day]])</f>
        <v>2011</v>
      </c>
      <c r="D268" s="1" t="str">
        <f>TEXT(dataset_17[[#This Row],[Date Day]],"MMM")</f>
        <v>Jan</v>
      </c>
      <c r="E268" t="str">
        <f t="shared" si="9"/>
        <v>Q1</v>
      </c>
      <c r="F268">
        <v>1</v>
      </c>
      <c r="G268" s="2">
        <v>0</v>
      </c>
      <c r="H268" s="2">
        <v>1</v>
      </c>
      <c r="I268">
        <v>13</v>
      </c>
      <c r="J268" t="b">
        <v>0</v>
      </c>
      <c r="K268">
        <v>3</v>
      </c>
      <c r="L268" t="str">
        <f t="shared" si="8"/>
        <v>Weekday</v>
      </c>
      <c r="M268" t="str" cm="1">
        <f t="array" ref="M268">_xlfn.IFS(I268&lt;6,"Night", I268&lt;12,"Morning", I268&lt;18,"Afternoon", TRUE,"Evening")</f>
        <v>Afternoon</v>
      </c>
      <c r="N268">
        <v>1</v>
      </c>
      <c r="O268" t="str">
        <f>IF(dataset_17[[#This Row],[Weathersit]]=1,"Clear",IF(dataset_17[[#This Row],[Weathersit]]=2,"Cloudy","Rainy"))</f>
        <v>Clear</v>
      </c>
      <c r="P268">
        <v>0.22</v>
      </c>
      <c r="Q268">
        <f>VLOOKUP(dataset_17[[#This Row],[Instant]],dataset_2!B267:H877,2,FALSE)</f>
        <v>0.19700000000000001</v>
      </c>
      <c r="R268">
        <f>dataset_17[[#This Row],[Temp]]-dataset_17[[#This Row],[Atemp]]</f>
        <v>2.2999999999999993E-2</v>
      </c>
      <c r="S268">
        <f>VLOOKUP(dataset_17[[#This Row],[Instant]],dataset_2!B267:H877,3,FALSE)</f>
        <v>0.44</v>
      </c>
      <c r="T268">
        <f>VLOOKUP(dataset_17[[#This Row],[Instant]],dataset_2!B267:H877,4,FALSE)</f>
        <v>0.35820000000000002</v>
      </c>
      <c r="U268">
        <f>VLOOKUP(dataset_17[[#This Row],[Instant]],dataset_2!B267:H877,5,FALSE)</f>
        <v>0</v>
      </c>
      <c r="V268">
        <f>VLOOKUP(dataset_17[[#This Row],[Instant]],dataset_2!B267:H877,6,FALSE)</f>
        <v>49</v>
      </c>
      <c r="W268">
        <f>VLOOKUP(dataset_17[[#This Row],[Instant]],dataset_2!B267:H877,7,FALSE)</f>
        <v>49</v>
      </c>
      <c r="X268">
        <f>IF(dataset_17[[#This Row],[cnt]]&gt;0,LN(dataset_17[[#This Row],[cnt]]),0)</f>
        <v>3.8918202981106265</v>
      </c>
    </row>
    <row r="269" spans="1:24" x14ac:dyDescent="0.3">
      <c r="A269">
        <v>268</v>
      </c>
      <c r="B269" s="1">
        <v>40555</v>
      </c>
      <c r="C269">
        <f>YEAR(dataset_17[[#This Row],[Date Day]])</f>
        <v>2011</v>
      </c>
      <c r="D269" s="1" t="str">
        <f>TEXT(dataset_17[[#This Row],[Date Day]],"MMM")</f>
        <v>Jan</v>
      </c>
      <c r="E269" t="str">
        <f t="shared" si="9"/>
        <v>Q1</v>
      </c>
      <c r="F269">
        <v>1</v>
      </c>
      <c r="G269" s="2">
        <v>0</v>
      </c>
      <c r="H269" s="2">
        <v>1</v>
      </c>
      <c r="I269">
        <v>14</v>
      </c>
      <c r="J269" t="b">
        <v>0</v>
      </c>
      <c r="K269">
        <v>3</v>
      </c>
      <c r="L269" t="str">
        <f t="shared" si="8"/>
        <v>Weekday</v>
      </c>
      <c r="M269" t="str" cm="1">
        <f t="array" ref="M269">_xlfn.IFS(I269&lt;6,"Night", I269&lt;12,"Morning", I269&lt;18,"Afternoon", TRUE,"Evening")</f>
        <v>Afternoon</v>
      </c>
      <c r="N269">
        <v>1</v>
      </c>
      <c r="O269" t="str">
        <f>IF(dataset_17[[#This Row],[Weathersit]]=1,"Clear",IF(dataset_17[[#This Row],[Weathersit]]=2,"Cloudy","Rainy"))</f>
        <v>Clear</v>
      </c>
      <c r="P269">
        <v>0.2</v>
      </c>
      <c r="Q269">
        <f>VLOOKUP(dataset_17[[#This Row],[Instant]],dataset_2!B268:H878,2,FALSE)</f>
        <v>0.18179999999999999</v>
      </c>
      <c r="R269">
        <f>dataset_17[[#This Row],[Temp]]-dataset_17[[#This Row],[Atemp]]</f>
        <v>1.8200000000000022E-2</v>
      </c>
      <c r="S269">
        <f>VLOOKUP(dataset_17[[#This Row],[Instant]],dataset_2!B268:H878,3,FALSE)</f>
        <v>0.47</v>
      </c>
      <c r="T269">
        <f>VLOOKUP(dataset_17[[#This Row],[Instant]],dataset_2!B268:H878,4,FALSE)</f>
        <v>0.32840000000000003</v>
      </c>
      <c r="U269">
        <f>VLOOKUP(dataset_17[[#This Row],[Instant]],dataset_2!B268:H878,5,FALSE)</f>
        <v>0</v>
      </c>
      <c r="V269">
        <f>VLOOKUP(dataset_17[[#This Row],[Instant]],dataset_2!B268:H878,6,FALSE)</f>
        <v>44</v>
      </c>
      <c r="W269">
        <f>VLOOKUP(dataset_17[[#This Row],[Instant]],dataset_2!B268:H878,7,FALSE)</f>
        <v>44</v>
      </c>
      <c r="X269">
        <f>IF(dataset_17[[#This Row],[cnt]]&gt;0,LN(dataset_17[[#This Row],[cnt]]),0)</f>
        <v>3.784189633918261</v>
      </c>
    </row>
    <row r="270" spans="1:24" x14ac:dyDescent="0.3">
      <c r="A270">
        <v>269</v>
      </c>
      <c r="B270" s="1">
        <v>40555</v>
      </c>
      <c r="C270">
        <f>YEAR(dataset_17[[#This Row],[Date Day]])</f>
        <v>2011</v>
      </c>
      <c r="D270" s="1" t="str">
        <f>TEXT(dataset_17[[#This Row],[Date Day]],"MMM")</f>
        <v>Jan</v>
      </c>
      <c r="E270" t="str">
        <f t="shared" si="9"/>
        <v>Q1</v>
      </c>
      <c r="F270">
        <v>1</v>
      </c>
      <c r="G270" s="2">
        <v>0</v>
      </c>
      <c r="H270" s="2">
        <v>1</v>
      </c>
      <c r="I270">
        <v>15</v>
      </c>
      <c r="J270" t="b">
        <v>0</v>
      </c>
      <c r="K270">
        <v>3</v>
      </c>
      <c r="L270" t="str">
        <f t="shared" si="8"/>
        <v>Weekday</v>
      </c>
      <c r="M270" t="str" cm="1">
        <f t="array" ref="M270">_xlfn.IFS(I270&lt;6,"Night", I270&lt;12,"Morning", I270&lt;18,"Afternoon", TRUE,"Evening")</f>
        <v>Afternoon</v>
      </c>
      <c r="N270">
        <v>1</v>
      </c>
      <c r="O270" t="str">
        <f>IF(dataset_17[[#This Row],[Weathersit]]=1,"Clear",IF(dataset_17[[#This Row],[Weathersit]]=2,"Cloudy","Rainy"))</f>
        <v>Clear</v>
      </c>
      <c r="P270">
        <v>0.2</v>
      </c>
      <c r="Q270">
        <f>VLOOKUP(dataset_17[[#This Row],[Instant]],dataset_2!B269:H879,2,FALSE)</f>
        <v>0.16669999999999999</v>
      </c>
      <c r="R270">
        <f>dataset_17[[#This Row],[Temp]]-dataset_17[[#This Row],[Atemp]]</f>
        <v>3.3300000000000024E-2</v>
      </c>
      <c r="S270">
        <f>VLOOKUP(dataset_17[[#This Row],[Instant]],dataset_2!B269:H879,3,FALSE)</f>
        <v>0.47</v>
      </c>
      <c r="T270">
        <f>VLOOKUP(dataset_17[[#This Row],[Instant]],dataset_2!B269:H879,4,FALSE)</f>
        <v>0.41789999999999999</v>
      </c>
      <c r="U270">
        <f>VLOOKUP(dataset_17[[#This Row],[Instant]],dataset_2!B269:H879,5,FALSE)</f>
        <v>1</v>
      </c>
      <c r="V270">
        <f>VLOOKUP(dataset_17[[#This Row],[Instant]],dataset_2!B269:H879,6,FALSE)</f>
        <v>48</v>
      </c>
      <c r="W270">
        <f>VLOOKUP(dataset_17[[#This Row],[Instant]],dataset_2!B269:H879,7,FALSE)</f>
        <v>49</v>
      </c>
      <c r="X270">
        <f>IF(dataset_17[[#This Row],[cnt]]&gt;0,LN(dataset_17[[#This Row],[cnt]]),0)</f>
        <v>3.8918202981106265</v>
      </c>
    </row>
    <row r="271" spans="1:24" x14ac:dyDescent="0.3">
      <c r="A271">
        <v>270</v>
      </c>
      <c r="B271" s="1">
        <v>40555</v>
      </c>
      <c r="C271">
        <f>YEAR(dataset_17[[#This Row],[Date Day]])</f>
        <v>2011</v>
      </c>
      <c r="D271" s="1" t="str">
        <f>TEXT(dataset_17[[#This Row],[Date Day]],"MMM")</f>
        <v>Jan</v>
      </c>
      <c r="E271" t="str">
        <f t="shared" si="9"/>
        <v>Q1</v>
      </c>
      <c r="F271">
        <v>1</v>
      </c>
      <c r="G271" s="2">
        <v>0</v>
      </c>
      <c r="H271" s="2">
        <v>1</v>
      </c>
      <c r="I271">
        <v>16</v>
      </c>
      <c r="J271" t="b">
        <v>0</v>
      </c>
      <c r="K271">
        <v>3</v>
      </c>
      <c r="L271" t="str">
        <f t="shared" si="8"/>
        <v>Weekday</v>
      </c>
      <c r="M271" t="str" cm="1">
        <f t="array" ref="M271">_xlfn.IFS(I271&lt;6,"Night", I271&lt;12,"Morning", I271&lt;18,"Afternoon", TRUE,"Evening")</f>
        <v>Afternoon</v>
      </c>
      <c r="N271">
        <v>1</v>
      </c>
      <c r="O271" t="str">
        <f>IF(dataset_17[[#This Row],[Weathersit]]=1,"Clear",IF(dataset_17[[#This Row],[Weathersit]]=2,"Cloudy","Rainy"))</f>
        <v>Clear</v>
      </c>
      <c r="P271">
        <v>0.22</v>
      </c>
      <c r="Q271">
        <f>VLOOKUP(dataset_17[[#This Row],[Instant]],dataset_2!B270:H880,2,FALSE)</f>
        <v>0.19700000000000001</v>
      </c>
      <c r="R271">
        <f>dataset_17[[#This Row],[Temp]]-dataset_17[[#This Row],[Atemp]]</f>
        <v>2.2999999999999993E-2</v>
      </c>
      <c r="S271">
        <f>VLOOKUP(dataset_17[[#This Row],[Instant]],dataset_2!B270:H880,3,FALSE)</f>
        <v>0.44</v>
      </c>
      <c r="T271">
        <f>VLOOKUP(dataset_17[[#This Row],[Instant]],dataset_2!B270:H880,4,FALSE)</f>
        <v>0.32840000000000003</v>
      </c>
      <c r="U271">
        <f>VLOOKUP(dataset_17[[#This Row],[Instant]],dataset_2!B270:H880,5,FALSE)</f>
        <v>5</v>
      </c>
      <c r="V271">
        <f>VLOOKUP(dataset_17[[#This Row],[Instant]],dataset_2!B270:H880,6,FALSE)</f>
        <v>63</v>
      </c>
      <c r="W271">
        <f>VLOOKUP(dataset_17[[#This Row],[Instant]],dataset_2!B270:H880,7,FALSE)</f>
        <v>68</v>
      </c>
      <c r="X271">
        <f>IF(dataset_17[[#This Row],[cnt]]&gt;0,LN(dataset_17[[#This Row],[cnt]]),0)</f>
        <v>4.219507705176107</v>
      </c>
    </row>
    <row r="272" spans="1:24" x14ac:dyDescent="0.3">
      <c r="A272">
        <v>271</v>
      </c>
      <c r="B272" s="1">
        <v>40555</v>
      </c>
      <c r="C272">
        <f>YEAR(dataset_17[[#This Row],[Date Day]])</f>
        <v>2011</v>
      </c>
      <c r="D272" s="1" t="str">
        <f>TEXT(dataset_17[[#This Row],[Date Day]],"MMM")</f>
        <v>Jan</v>
      </c>
      <c r="E272" t="str">
        <f t="shared" si="9"/>
        <v>Q1</v>
      </c>
      <c r="F272">
        <v>1</v>
      </c>
      <c r="G272" s="2">
        <v>0</v>
      </c>
      <c r="H272" s="2">
        <v>1</v>
      </c>
      <c r="I272">
        <v>17</v>
      </c>
      <c r="J272" t="b">
        <v>0</v>
      </c>
      <c r="K272">
        <v>3</v>
      </c>
      <c r="L272" t="str">
        <f t="shared" si="8"/>
        <v>Weekday</v>
      </c>
      <c r="M272" t="str" cm="1">
        <f t="array" ref="M272">_xlfn.IFS(I272&lt;6,"Night", I272&lt;12,"Morning", I272&lt;18,"Afternoon", TRUE,"Evening")</f>
        <v>Afternoon</v>
      </c>
      <c r="N272">
        <v>1</v>
      </c>
      <c r="O272" t="str">
        <f>IF(dataset_17[[#This Row],[Weathersit]]=1,"Clear",IF(dataset_17[[#This Row],[Weathersit]]=2,"Cloudy","Rainy"))</f>
        <v>Clear</v>
      </c>
      <c r="P272">
        <v>0.2</v>
      </c>
      <c r="Q272">
        <f>VLOOKUP(dataset_17[[#This Row],[Instant]],dataset_2!B271:H881,2,FALSE)</f>
        <v>0.18179999999999999</v>
      </c>
      <c r="R272">
        <f>dataset_17[[#This Row],[Temp]]-dataset_17[[#This Row],[Atemp]]</f>
        <v>1.8200000000000022E-2</v>
      </c>
      <c r="S272">
        <f>VLOOKUP(dataset_17[[#This Row],[Instant]],dataset_2!B271:H881,3,FALSE)</f>
        <v>0.47</v>
      </c>
      <c r="T272">
        <f>VLOOKUP(dataset_17[[#This Row],[Instant]],dataset_2!B271:H881,4,FALSE)</f>
        <v>0.35820000000000002</v>
      </c>
      <c r="U272">
        <f>VLOOKUP(dataset_17[[#This Row],[Instant]],dataset_2!B271:H881,5,FALSE)</f>
        <v>0</v>
      </c>
      <c r="V272">
        <f>VLOOKUP(dataset_17[[#This Row],[Instant]],dataset_2!B271:H881,6,FALSE)</f>
        <v>139</v>
      </c>
      <c r="W272">
        <f>VLOOKUP(dataset_17[[#This Row],[Instant]],dataset_2!B271:H881,7,FALSE)</f>
        <v>139</v>
      </c>
      <c r="X272">
        <f>IF(dataset_17[[#This Row],[cnt]]&gt;0,LN(dataset_17[[#This Row],[cnt]]),0)</f>
        <v>4.9344739331306915</v>
      </c>
    </row>
    <row r="273" spans="1:24" x14ac:dyDescent="0.3">
      <c r="A273">
        <v>272</v>
      </c>
      <c r="B273" s="1">
        <v>40555</v>
      </c>
      <c r="C273">
        <f>YEAR(dataset_17[[#This Row],[Date Day]])</f>
        <v>2011</v>
      </c>
      <c r="D273" s="1" t="str">
        <f>TEXT(dataset_17[[#This Row],[Date Day]],"MMM")</f>
        <v>Jan</v>
      </c>
      <c r="E273" t="str">
        <f t="shared" si="9"/>
        <v>Q1</v>
      </c>
      <c r="F273">
        <v>1</v>
      </c>
      <c r="G273" s="2">
        <v>0</v>
      </c>
      <c r="H273" s="2">
        <v>1</v>
      </c>
      <c r="I273">
        <v>18</v>
      </c>
      <c r="J273" t="b">
        <v>0</v>
      </c>
      <c r="K273">
        <v>3</v>
      </c>
      <c r="L273" t="str">
        <f t="shared" si="8"/>
        <v>Weekday</v>
      </c>
      <c r="M273" t="str" cm="1">
        <f t="array" ref="M273">_xlfn.IFS(I273&lt;6,"Night", I273&lt;12,"Morning", I273&lt;18,"Afternoon", TRUE,"Evening")</f>
        <v>Evening</v>
      </c>
      <c r="N273">
        <v>1</v>
      </c>
      <c r="O273" t="str">
        <f>IF(dataset_17[[#This Row],[Weathersit]]=1,"Clear",IF(dataset_17[[#This Row],[Weathersit]]=2,"Cloudy","Rainy"))</f>
        <v>Clear</v>
      </c>
      <c r="P273">
        <v>0.2</v>
      </c>
      <c r="Q273">
        <f>VLOOKUP(dataset_17[[#This Row],[Instant]],dataset_2!B272:H882,2,FALSE)</f>
        <v>0.1515</v>
      </c>
      <c r="R273">
        <f>dataset_17[[#This Row],[Temp]]-dataset_17[[#This Row],[Atemp]]</f>
        <v>4.8500000000000015E-2</v>
      </c>
      <c r="S273">
        <f>VLOOKUP(dataset_17[[#This Row],[Instant]],dataset_2!B272:H882,3,FALSE)</f>
        <v>0.47</v>
      </c>
      <c r="T273">
        <f>VLOOKUP(dataset_17[[#This Row],[Instant]],dataset_2!B272:H882,4,FALSE)</f>
        <v>0.52239999999999998</v>
      </c>
      <c r="U273">
        <f>VLOOKUP(dataset_17[[#This Row],[Instant]],dataset_2!B272:H882,5,FALSE)</f>
        <v>2</v>
      </c>
      <c r="V273">
        <f>VLOOKUP(dataset_17[[#This Row],[Instant]],dataset_2!B272:H882,6,FALSE)</f>
        <v>135</v>
      </c>
      <c r="W273">
        <f>VLOOKUP(dataset_17[[#This Row],[Instant]],dataset_2!B272:H882,7,FALSE)</f>
        <v>137</v>
      </c>
      <c r="X273">
        <f>IF(dataset_17[[#This Row],[cnt]]&gt;0,LN(dataset_17[[#This Row],[cnt]]),0)</f>
        <v>4.9199809258281251</v>
      </c>
    </row>
    <row r="274" spans="1:24" x14ac:dyDescent="0.3">
      <c r="A274">
        <v>273</v>
      </c>
      <c r="B274" s="1">
        <v>40555</v>
      </c>
      <c r="C274">
        <f>YEAR(dataset_17[[#This Row],[Date Day]])</f>
        <v>2011</v>
      </c>
      <c r="D274" s="1" t="str">
        <f>TEXT(dataset_17[[#This Row],[Date Day]],"MMM")</f>
        <v>Jan</v>
      </c>
      <c r="E274" t="str">
        <f t="shared" si="9"/>
        <v>Q1</v>
      </c>
      <c r="F274">
        <v>1</v>
      </c>
      <c r="G274" s="2">
        <v>0</v>
      </c>
      <c r="H274" s="2">
        <v>1</v>
      </c>
      <c r="I274">
        <v>19</v>
      </c>
      <c r="J274" t="b">
        <v>0</v>
      </c>
      <c r="K274">
        <v>3</v>
      </c>
      <c r="L274" t="str">
        <f t="shared" si="8"/>
        <v>Weekday</v>
      </c>
      <c r="M274" t="str" cm="1">
        <f t="array" ref="M274">_xlfn.IFS(I274&lt;6,"Night", I274&lt;12,"Morning", I274&lt;18,"Afternoon", TRUE,"Evening")</f>
        <v>Evening</v>
      </c>
      <c r="N274">
        <v>1</v>
      </c>
      <c r="O274" t="str">
        <f>IF(dataset_17[[#This Row],[Weathersit]]=1,"Clear",IF(dataset_17[[#This Row],[Weathersit]]=2,"Cloudy","Rainy"))</f>
        <v>Clear</v>
      </c>
      <c r="P274">
        <v>0.18</v>
      </c>
      <c r="Q274">
        <f>VLOOKUP(dataset_17[[#This Row],[Instant]],dataset_2!B273:H883,2,FALSE)</f>
        <v>0.1515</v>
      </c>
      <c r="R274">
        <f>dataset_17[[#This Row],[Temp]]-dataset_17[[#This Row],[Atemp]]</f>
        <v>2.8499999999999998E-2</v>
      </c>
      <c r="S274">
        <f>VLOOKUP(dataset_17[[#This Row],[Instant]],dataset_2!B273:H883,3,FALSE)</f>
        <v>0.47</v>
      </c>
      <c r="T274">
        <f>VLOOKUP(dataset_17[[#This Row],[Instant]],dataset_2!B273:H883,4,FALSE)</f>
        <v>0.41789999999999999</v>
      </c>
      <c r="U274">
        <f>VLOOKUP(dataset_17[[#This Row],[Instant]],dataset_2!B273:H883,5,FALSE)</f>
        <v>1</v>
      </c>
      <c r="V274">
        <f>VLOOKUP(dataset_17[[#This Row],[Instant]],dataset_2!B273:H883,6,FALSE)</f>
        <v>82</v>
      </c>
      <c r="W274">
        <f>VLOOKUP(dataset_17[[#This Row],[Instant]],dataset_2!B273:H883,7,FALSE)</f>
        <v>83</v>
      </c>
      <c r="X274">
        <f>IF(dataset_17[[#This Row],[cnt]]&gt;0,LN(dataset_17[[#This Row],[cnt]]),0)</f>
        <v>4.4188406077965983</v>
      </c>
    </row>
    <row r="275" spans="1:24" x14ac:dyDescent="0.3">
      <c r="A275">
        <v>274</v>
      </c>
      <c r="B275" s="1">
        <v>40555</v>
      </c>
      <c r="C275">
        <f>YEAR(dataset_17[[#This Row],[Date Day]])</f>
        <v>2011</v>
      </c>
      <c r="D275" s="1" t="str">
        <f>TEXT(dataset_17[[#This Row],[Date Day]],"MMM")</f>
        <v>Jan</v>
      </c>
      <c r="E275" t="str">
        <f t="shared" si="9"/>
        <v>Q1</v>
      </c>
      <c r="F275">
        <v>1</v>
      </c>
      <c r="G275" s="2">
        <v>0</v>
      </c>
      <c r="H275" s="2">
        <v>1</v>
      </c>
      <c r="I275">
        <v>20</v>
      </c>
      <c r="J275" t="b">
        <v>0</v>
      </c>
      <c r="K275">
        <v>3</v>
      </c>
      <c r="L275" t="str">
        <f t="shared" si="8"/>
        <v>Weekday</v>
      </c>
      <c r="M275" t="str" cm="1">
        <f t="array" ref="M275">_xlfn.IFS(I275&lt;6,"Night", I275&lt;12,"Morning", I275&lt;18,"Afternoon", TRUE,"Evening")</f>
        <v>Evening</v>
      </c>
      <c r="N275">
        <v>1</v>
      </c>
      <c r="O275" t="str">
        <f>IF(dataset_17[[#This Row],[Weathersit]]=1,"Clear",IF(dataset_17[[#This Row],[Weathersit]]=2,"Cloudy","Rainy"))</f>
        <v>Clear</v>
      </c>
      <c r="P275">
        <v>0.16</v>
      </c>
      <c r="Q275">
        <f>VLOOKUP(dataset_17[[#This Row],[Instant]],dataset_2!B274:H884,2,FALSE)</f>
        <v>0.13639999999999999</v>
      </c>
      <c r="R275">
        <f>dataset_17[[#This Row],[Temp]]-dataset_17[[#This Row],[Atemp]]</f>
        <v>2.360000000000001E-2</v>
      </c>
      <c r="S275">
        <f>VLOOKUP(dataset_17[[#This Row],[Instant]],dataset_2!B274:H884,3,FALSE)</f>
        <v>0.5</v>
      </c>
      <c r="T275">
        <f>VLOOKUP(dataset_17[[#This Row],[Instant]],dataset_2!B274:H884,4,FALSE)</f>
        <v>0.32840000000000003</v>
      </c>
      <c r="U275">
        <f>VLOOKUP(dataset_17[[#This Row],[Instant]],dataset_2!B274:H884,5,FALSE)</f>
        <v>2</v>
      </c>
      <c r="V275">
        <f>VLOOKUP(dataset_17[[#This Row],[Instant]],dataset_2!B274:H884,6,FALSE)</f>
        <v>54</v>
      </c>
      <c r="W275">
        <f>VLOOKUP(dataset_17[[#This Row],[Instant]],dataset_2!B274:H884,7,FALSE)</f>
        <v>56</v>
      </c>
      <c r="X275">
        <f>IF(dataset_17[[#This Row],[cnt]]&gt;0,LN(dataset_17[[#This Row],[cnt]]),0)</f>
        <v>4.0253516907351496</v>
      </c>
    </row>
    <row r="276" spans="1:24" x14ac:dyDescent="0.3">
      <c r="A276">
        <v>275</v>
      </c>
      <c r="B276" s="1">
        <v>40555</v>
      </c>
      <c r="C276">
        <f>YEAR(dataset_17[[#This Row],[Date Day]])</f>
        <v>2011</v>
      </c>
      <c r="D276" s="1" t="str">
        <f>TEXT(dataset_17[[#This Row],[Date Day]],"MMM")</f>
        <v>Jan</v>
      </c>
      <c r="E276" t="str">
        <f t="shared" si="9"/>
        <v>Q1</v>
      </c>
      <c r="F276">
        <v>1</v>
      </c>
      <c r="G276" s="2">
        <v>0</v>
      </c>
      <c r="H276" s="2">
        <v>1</v>
      </c>
      <c r="I276">
        <v>21</v>
      </c>
      <c r="J276" t="b">
        <v>0</v>
      </c>
      <c r="K276">
        <v>3</v>
      </c>
      <c r="L276" t="str">
        <f t="shared" si="8"/>
        <v>Weekday</v>
      </c>
      <c r="M276" t="str" cm="1">
        <f t="array" ref="M276">_xlfn.IFS(I276&lt;6,"Night", I276&lt;12,"Morning", I276&lt;18,"Afternoon", TRUE,"Evening")</f>
        <v>Evening</v>
      </c>
      <c r="N276">
        <v>1</v>
      </c>
      <c r="O276" t="str">
        <f>IF(dataset_17[[#This Row],[Weathersit]]=1,"Clear",IF(dataset_17[[#This Row],[Weathersit]]=2,"Cloudy","Rainy"))</f>
        <v>Clear</v>
      </c>
      <c r="P276">
        <v>0.16</v>
      </c>
      <c r="Q276">
        <f>VLOOKUP(dataset_17[[#This Row],[Instant]],dataset_2!B275:H885,2,FALSE)</f>
        <v>0.13639999999999999</v>
      </c>
      <c r="R276">
        <f>dataset_17[[#This Row],[Temp]]-dataset_17[[#This Row],[Atemp]]</f>
        <v>2.360000000000001E-2</v>
      </c>
      <c r="S276">
        <f>VLOOKUP(dataset_17[[#This Row],[Instant]],dataset_2!B275:H885,3,FALSE)</f>
        <v>0.55000000000000004</v>
      </c>
      <c r="T276">
        <f>VLOOKUP(dataset_17[[#This Row],[Instant]],dataset_2!B275:H885,4,FALSE)</f>
        <v>0.32840000000000003</v>
      </c>
      <c r="U276">
        <f>VLOOKUP(dataset_17[[#This Row],[Instant]],dataset_2!B275:H885,5,FALSE)</f>
        <v>0</v>
      </c>
      <c r="V276">
        <f>VLOOKUP(dataset_17[[#This Row],[Instant]],dataset_2!B275:H885,6,FALSE)</f>
        <v>57</v>
      </c>
      <c r="W276">
        <f>VLOOKUP(dataset_17[[#This Row],[Instant]],dataset_2!B275:H885,7,FALSE)</f>
        <v>57</v>
      </c>
      <c r="X276">
        <f>IF(dataset_17[[#This Row],[cnt]]&gt;0,LN(dataset_17[[#This Row],[cnt]]),0)</f>
        <v>4.0430512678345503</v>
      </c>
    </row>
    <row r="277" spans="1:24" x14ac:dyDescent="0.3">
      <c r="A277">
        <v>276</v>
      </c>
      <c r="B277" s="1">
        <v>40555</v>
      </c>
      <c r="C277">
        <f>YEAR(dataset_17[[#This Row],[Date Day]])</f>
        <v>2011</v>
      </c>
      <c r="D277" s="1" t="str">
        <f>TEXT(dataset_17[[#This Row],[Date Day]],"MMM")</f>
        <v>Jan</v>
      </c>
      <c r="E277" t="str">
        <f t="shared" si="9"/>
        <v>Q1</v>
      </c>
      <c r="F277">
        <v>1</v>
      </c>
      <c r="G277" s="2">
        <v>0</v>
      </c>
      <c r="H277" s="2">
        <v>1</v>
      </c>
      <c r="I277">
        <v>22</v>
      </c>
      <c r="J277" t="b">
        <v>0</v>
      </c>
      <c r="K277">
        <v>3</v>
      </c>
      <c r="L277" t="str">
        <f t="shared" si="8"/>
        <v>Weekday</v>
      </c>
      <c r="M277" t="str" cm="1">
        <f t="array" ref="M277">_xlfn.IFS(I277&lt;6,"Night", I277&lt;12,"Morning", I277&lt;18,"Afternoon", TRUE,"Evening")</f>
        <v>Evening</v>
      </c>
      <c r="N277">
        <v>1</v>
      </c>
      <c r="O277" t="str">
        <f>IF(dataset_17[[#This Row],[Weathersit]]=1,"Clear",IF(dataset_17[[#This Row],[Weathersit]]=2,"Cloudy","Rainy"))</f>
        <v>Clear</v>
      </c>
      <c r="P277">
        <v>0.16</v>
      </c>
      <c r="Q277">
        <f>VLOOKUP(dataset_17[[#This Row],[Instant]],dataset_2!B276:H886,2,FALSE)</f>
        <v>0.1212</v>
      </c>
      <c r="R277">
        <f>dataset_17[[#This Row],[Temp]]-dataset_17[[#This Row],[Atemp]]</f>
        <v>3.8800000000000001E-2</v>
      </c>
      <c r="S277">
        <f>VLOOKUP(dataset_17[[#This Row],[Instant]],dataset_2!B276:H886,3,FALSE)</f>
        <v>0.55000000000000004</v>
      </c>
      <c r="T277">
        <f>VLOOKUP(dataset_17[[#This Row],[Instant]],dataset_2!B276:H886,4,FALSE)</f>
        <v>0.44779999999999998</v>
      </c>
      <c r="U277">
        <f>VLOOKUP(dataset_17[[#This Row],[Instant]],dataset_2!B276:H886,5,FALSE)</f>
        <v>1</v>
      </c>
      <c r="V277">
        <f>VLOOKUP(dataset_17[[#This Row],[Instant]],dataset_2!B276:H886,6,FALSE)</f>
        <v>32</v>
      </c>
      <c r="W277">
        <f>VLOOKUP(dataset_17[[#This Row],[Instant]],dataset_2!B276:H886,7,FALSE)</f>
        <v>33</v>
      </c>
      <c r="X277">
        <f>IF(dataset_17[[#This Row],[cnt]]&gt;0,LN(dataset_17[[#This Row],[cnt]]),0)</f>
        <v>3.4965075614664802</v>
      </c>
    </row>
    <row r="278" spans="1:24" x14ac:dyDescent="0.3">
      <c r="A278">
        <v>277</v>
      </c>
      <c r="B278" s="1">
        <v>40555</v>
      </c>
      <c r="C278">
        <f>YEAR(dataset_17[[#This Row],[Date Day]])</f>
        <v>2011</v>
      </c>
      <c r="D278" s="1" t="str">
        <f>TEXT(dataset_17[[#This Row],[Date Day]],"MMM")</f>
        <v>Jan</v>
      </c>
      <c r="E278" t="str">
        <f t="shared" si="9"/>
        <v>Q1</v>
      </c>
      <c r="F278">
        <v>1</v>
      </c>
      <c r="G278" s="2">
        <v>0</v>
      </c>
      <c r="H278" s="2">
        <v>1</v>
      </c>
      <c r="I278">
        <v>23</v>
      </c>
      <c r="J278" t="b">
        <v>0</v>
      </c>
      <c r="K278">
        <v>3</v>
      </c>
      <c r="L278" t="str">
        <f t="shared" si="8"/>
        <v>Weekday</v>
      </c>
      <c r="M278" t="str" cm="1">
        <f t="array" ref="M278">_xlfn.IFS(I278&lt;6,"Night", I278&lt;12,"Morning", I278&lt;18,"Afternoon", TRUE,"Evening")</f>
        <v>Evening</v>
      </c>
      <c r="N278">
        <v>1</v>
      </c>
      <c r="O278" t="str">
        <f>IF(dataset_17[[#This Row],[Weathersit]]=1,"Clear",IF(dataset_17[[#This Row],[Weathersit]]=2,"Cloudy","Rainy"))</f>
        <v>Clear</v>
      </c>
      <c r="P278">
        <v>0.14000000000000001</v>
      </c>
      <c r="Q278">
        <f>VLOOKUP(dataset_17[[#This Row],[Instant]],dataset_2!B277:H887,2,FALSE)</f>
        <v>0.1061</v>
      </c>
      <c r="R278">
        <f>dataset_17[[#This Row],[Temp]]-dataset_17[[#This Row],[Atemp]]</f>
        <v>3.3900000000000013E-2</v>
      </c>
      <c r="S278">
        <f>VLOOKUP(dataset_17[[#This Row],[Instant]],dataset_2!B277:H887,3,FALSE)</f>
        <v>0.59</v>
      </c>
      <c r="T278">
        <f>VLOOKUP(dataset_17[[#This Row],[Instant]],dataset_2!B277:H887,4,FALSE)</f>
        <v>0.41789999999999999</v>
      </c>
      <c r="U278">
        <f>VLOOKUP(dataset_17[[#This Row],[Instant]],dataset_2!B277:H887,5,FALSE)</f>
        <v>1</v>
      </c>
      <c r="V278">
        <f>VLOOKUP(dataset_17[[#This Row],[Instant]],dataset_2!B277:H887,6,FALSE)</f>
        <v>19</v>
      </c>
      <c r="W278">
        <f>VLOOKUP(dataset_17[[#This Row],[Instant]],dataset_2!B277:H887,7,FALSE)</f>
        <v>20</v>
      </c>
      <c r="X278">
        <f>IF(dataset_17[[#This Row],[cnt]]&gt;0,LN(dataset_17[[#This Row],[cnt]]),0)</f>
        <v>2.9957322735539909</v>
      </c>
    </row>
    <row r="279" spans="1:24" x14ac:dyDescent="0.3">
      <c r="A279">
        <v>278</v>
      </c>
      <c r="B279" s="1">
        <v>40556</v>
      </c>
      <c r="C279">
        <f>YEAR(dataset_17[[#This Row],[Date Day]])</f>
        <v>2011</v>
      </c>
      <c r="D279" s="1" t="str">
        <f>TEXT(dataset_17[[#This Row],[Date Day]],"MMM")</f>
        <v>Jan</v>
      </c>
      <c r="E279" t="str">
        <f t="shared" si="9"/>
        <v>Q1</v>
      </c>
      <c r="F279">
        <v>1</v>
      </c>
      <c r="G279" s="2">
        <v>0</v>
      </c>
      <c r="H279" s="2">
        <v>1</v>
      </c>
      <c r="I279">
        <v>0</v>
      </c>
      <c r="J279" t="b">
        <v>0</v>
      </c>
      <c r="K279">
        <v>4</v>
      </c>
      <c r="L279" t="str">
        <f t="shared" si="8"/>
        <v>Weekday</v>
      </c>
      <c r="M279" t="str" cm="1">
        <f t="array" ref="M279">_xlfn.IFS(I279&lt;6,"Night", I279&lt;12,"Morning", I279&lt;18,"Afternoon", TRUE,"Evening")</f>
        <v>Night</v>
      </c>
      <c r="N279">
        <v>1</v>
      </c>
      <c r="O279" t="str">
        <f>IF(dataset_17[[#This Row],[Weathersit]]=1,"Clear",IF(dataset_17[[#This Row],[Weathersit]]=2,"Cloudy","Rainy"))</f>
        <v>Clear</v>
      </c>
      <c r="P279">
        <v>0.14000000000000001</v>
      </c>
      <c r="Q279">
        <f>VLOOKUP(dataset_17[[#This Row],[Instant]],dataset_2!B278:H888,2,FALSE)</f>
        <v>0.1212</v>
      </c>
      <c r="R279">
        <f>dataset_17[[#This Row],[Temp]]-dataset_17[[#This Row],[Atemp]]</f>
        <v>1.8800000000000011E-2</v>
      </c>
      <c r="S279">
        <f>VLOOKUP(dataset_17[[#This Row],[Instant]],dataset_2!B278:H888,3,FALSE)</f>
        <v>0.59</v>
      </c>
      <c r="T279">
        <f>VLOOKUP(dataset_17[[#This Row],[Instant]],dataset_2!B278:H888,4,FALSE)</f>
        <v>0.28360000000000002</v>
      </c>
      <c r="U279">
        <f>VLOOKUP(dataset_17[[#This Row],[Instant]],dataset_2!B278:H888,5,FALSE)</f>
        <v>1</v>
      </c>
      <c r="V279">
        <f>VLOOKUP(dataset_17[[#This Row],[Instant]],dataset_2!B278:H888,6,FALSE)</f>
        <v>6</v>
      </c>
      <c r="W279">
        <f>VLOOKUP(dataset_17[[#This Row],[Instant]],dataset_2!B278:H888,7,FALSE)</f>
        <v>7</v>
      </c>
      <c r="X279">
        <f>IF(dataset_17[[#This Row],[cnt]]&gt;0,LN(dataset_17[[#This Row],[cnt]]),0)</f>
        <v>1.9459101490553132</v>
      </c>
    </row>
    <row r="280" spans="1:24" x14ac:dyDescent="0.3">
      <c r="A280">
        <v>279</v>
      </c>
      <c r="B280" s="1">
        <v>40556</v>
      </c>
      <c r="C280">
        <f>YEAR(dataset_17[[#This Row],[Date Day]])</f>
        <v>2011</v>
      </c>
      <c r="D280" s="1" t="str">
        <f>TEXT(dataset_17[[#This Row],[Date Day]],"MMM")</f>
        <v>Jan</v>
      </c>
      <c r="E280" t="str">
        <f t="shared" si="9"/>
        <v>Q1</v>
      </c>
      <c r="F280">
        <v>1</v>
      </c>
      <c r="G280" s="2">
        <v>0</v>
      </c>
      <c r="H280" s="2">
        <v>1</v>
      </c>
      <c r="I280">
        <v>1</v>
      </c>
      <c r="J280" t="b">
        <v>0</v>
      </c>
      <c r="K280">
        <v>4</v>
      </c>
      <c r="L280" t="str">
        <f t="shared" si="8"/>
        <v>Weekday</v>
      </c>
      <c r="M280" t="str" cm="1">
        <f t="array" ref="M280">_xlfn.IFS(I280&lt;6,"Night", I280&lt;12,"Morning", I280&lt;18,"Afternoon", TRUE,"Evening")</f>
        <v>Night</v>
      </c>
      <c r="N280">
        <v>1</v>
      </c>
      <c r="O280" t="str">
        <f>IF(dataset_17[[#This Row],[Weathersit]]=1,"Clear",IF(dataset_17[[#This Row],[Weathersit]]=2,"Cloudy","Rainy"))</f>
        <v>Clear</v>
      </c>
      <c r="P280">
        <v>0.14000000000000001</v>
      </c>
      <c r="Q280">
        <f>VLOOKUP(dataset_17[[#This Row],[Instant]],dataset_2!B279:H889,2,FALSE)</f>
        <v>0.1212</v>
      </c>
      <c r="R280">
        <f>dataset_17[[#This Row],[Temp]]-dataset_17[[#This Row],[Atemp]]</f>
        <v>1.8800000000000011E-2</v>
      </c>
      <c r="S280">
        <f>VLOOKUP(dataset_17[[#This Row],[Instant]],dataset_2!B279:H889,3,FALSE)</f>
        <v>0.5</v>
      </c>
      <c r="T280">
        <f>VLOOKUP(dataset_17[[#This Row],[Instant]],dataset_2!B279:H889,4,FALSE)</f>
        <v>0.28360000000000002</v>
      </c>
      <c r="U280">
        <f>VLOOKUP(dataset_17[[#This Row],[Instant]],dataset_2!B279:H889,5,FALSE)</f>
        <v>0</v>
      </c>
      <c r="V280">
        <f>VLOOKUP(dataset_17[[#This Row],[Instant]],dataset_2!B279:H889,6,FALSE)</f>
        <v>2</v>
      </c>
      <c r="W280">
        <f>VLOOKUP(dataset_17[[#This Row],[Instant]],dataset_2!B279:H889,7,FALSE)</f>
        <v>2</v>
      </c>
      <c r="X280">
        <f>IF(dataset_17[[#This Row],[cnt]]&gt;0,LN(dataset_17[[#This Row],[cnt]]),0)</f>
        <v>0.69314718055994529</v>
      </c>
    </row>
    <row r="281" spans="1:24" x14ac:dyDescent="0.3">
      <c r="A281">
        <v>280</v>
      </c>
      <c r="B281" s="1">
        <v>40556</v>
      </c>
      <c r="C281">
        <f>YEAR(dataset_17[[#This Row],[Date Day]])</f>
        <v>2011</v>
      </c>
      <c r="D281" s="1" t="str">
        <f>TEXT(dataset_17[[#This Row],[Date Day]],"MMM")</f>
        <v>Jan</v>
      </c>
      <c r="E281" t="str">
        <f t="shared" si="9"/>
        <v>Q1</v>
      </c>
      <c r="F281">
        <v>1</v>
      </c>
      <c r="G281" s="2">
        <v>0</v>
      </c>
      <c r="H281" s="2">
        <v>1</v>
      </c>
      <c r="I281">
        <v>2</v>
      </c>
      <c r="J281" t="b">
        <v>0</v>
      </c>
      <c r="K281">
        <v>4</v>
      </c>
      <c r="L281" t="str">
        <f t="shared" si="8"/>
        <v>Weekday</v>
      </c>
      <c r="M281" t="str" cm="1">
        <f t="array" ref="M281">_xlfn.IFS(I281&lt;6,"Night", I281&lt;12,"Morning", I281&lt;18,"Afternoon", TRUE,"Evening")</f>
        <v>Night</v>
      </c>
      <c r="N281">
        <v>1</v>
      </c>
      <c r="O281" t="str">
        <f>IF(dataset_17[[#This Row],[Weathersit]]=1,"Clear",IF(dataset_17[[#This Row],[Weathersit]]=2,"Cloudy","Rainy"))</f>
        <v>Clear</v>
      </c>
      <c r="P281">
        <v>0.14000000000000001</v>
      </c>
      <c r="Q281">
        <f>VLOOKUP(dataset_17[[#This Row],[Instant]],dataset_2!B280:H890,2,FALSE)</f>
        <v>0.1212</v>
      </c>
      <c r="R281">
        <f>dataset_17[[#This Row],[Temp]]-dataset_17[[#This Row],[Atemp]]</f>
        <v>1.8800000000000011E-2</v>
      </c>
      <c r="S281">
        <f>VLOOKUP(dataset_17[[#This Row],[Instant]],dataset_2!B280:H890,3,FALSE)</f>
        <v>0.5</v>
      </c>
      <c r="T281">
        <f>VLOOKUP(dataset_17[[#This Row],[Instant]],dataset_2!B280:H890,4,FALSE)</f>
        <v>0.35820000000000002</v>
      </c>
      <c r="U281">
        <f>VLOOKUP(dataset_17[[#This Row],[Instant]],dataset_2!B280:H890,5,FALSE)</f>
        <v>0</v>
      </c>
      <c r="V281">
        <f>VLOOKUP(dataset_17[[#This Row],[Instant]],dataset_2!B280:H890,6,FALSE)</f>
        <v>2</v>
      </c>
      <c r="W281">
        <f>VLOOKUP(dataset_17[[#This Row],[Instant]],dataset_2!B280:H890,7,FALSE)</f>
        <v>2</v>
      </c>
      <c r="X281">
        <f>IF(dataset_17[[#This Row],[cnt]]&gt;0,LN(dataset_17[[#This Row],[cnt]]),0)</f>
        <v>0.69314718055994529</v>
      </c>
    </row>
    <row r="282" spans="1:24" x14ac:dyDescent="0.3">
      <c r="A282">
        <v>281</v>
      </c>
      <c r="B282" s="1">
        <v>40556</v>
      </c>
      <c r="C282">
        <f>YEAR(dataset_17[[#This Row],[Date Day]])</f>
        <v>2011</v>
      </c>
      <c r="D282" s="1" t="str">
        <f>TEXT(dataset_17[[#This Row],[Date Day]],"MMM")</f>
        <v>Jan</v>
      </c>
      <c r="E282" t="str">
        <f t="shared" si="9"/>
        <v>Q1</v>
      </c>
      <c r="F282">
        <v>1</v>
      </c>
      <c r="G282" s="2">
        <v>0</v>
      </c>
      <c r="H282" s="2">
        <v>1</v>
      </c>
      <c r="I282">
        <v>3</v>
      </c>
      <c r="J282" t="b">
        <v>0</v>
      </c>
      <c r="K282">
        <v>4</v>
      </c>
      <c r="L282" t="str">
        <f t="shared" si="8"/>
        <v>Weekday</v>
      </c>
      <c r="M282" t="str" cm="1">
        <f t="array" ref="M282">_xlfn.IFS(I282&lt;6,"Night", I282&lt;12,"Morning", I282&lt;18,"Afternoon", TRUE,"Evening")</f>
        <v>Night</v>
      </c>
      <c r="N282">
        <v>1</v>
      </c>
      <c r="O282" t="str">
        <f>IF(dataset_17[[#This Row],[Weathersit]]=1,"Clear",IF(dataset_17[[#This Row],[Weathersit]]=2,"Cloudy","Rainy"))</f>
        <v>Clear</v>
      </c>
      <c r="P282">
        <v>0.14000000000000001</v>
      </c>
      <c r="Q282">
        <f>VLOOKUP(dataset_17[[#This Row],[Instant]],dataset_2!B281:H891,2,FALSE)</f>
        <v>0.1212</v>
      </c>
      <c r="R282">
        <f>dataset_17[[#This Row],[Temp]]-dataset_17[[#This Row],[Atemp]]</f>
        <v>1.8800000000000011E-2</v>
      </c>
      <c r="S282">
        <f>VLOOKUP(dataset_17[[#This Row],[Instant]],dataset_2!B281:H891,3,FALSE)</f>
        <v>0.5</v>
      </c>
      <c r="T282">
        <f>VLOOKUP(dataset_17[[#This Row],[Instant]],dataset_2!B281:H891,4,FALSE)</f>
        <v>0.32840000000000003</v>
      </c>
      <c r="U282">
        <f>VLOOKUP(dataset_17[[#This Row],[Instant]],dataset_2!B281:H891,5,FALSE)</f>
        <v>0</v>
      </c>
      <c r="V282">
        <f>VLOOKUP(dataset_17[[#This Row],[Instant]],dataset_2!B281:H891,6,FALSE)</f>
        <v>3</v>
      </c>
      <c r="W282">
        <f>VLOOKUP(dataset_17[[#This Row],[Instant]],dataset_2!B281:H891,7,FALSE)</f>
        <v>3</v>
      </c>
      <c r="X282">
        <f>IF(dataset_17[[#This Row],[cnt]]&gt;0,LN(dataset_17[[#This Row],[cnt]]),0)</f>
        <v>1.0986122886681098</v>
      </c>
    </row>
    <row r="283" spans="1:24" x14ac:dyDescent="0.3">
      <c r="A283">
        <v>282</v>
      </c>
      <c r="B283" s="1">
        <v>40556</v>
      </c>
      <c r="C283">
        <f>YEAR(dataset_17[[#This Row],[Date Day]])</f>
        <v>2011</v>
      </c>
      <c r="D283" s="1" t="str">
        <f>TEXT(dataset_17[[#This Row],[Date Day]],"MMM")</f>
        <v>Jan</v>
      </c>
      <c r="E283" t="str">
        <f t="shared" si="9"/>
        <v>Q1</v>
      </c>
      <c r="F283">
        <v>1</v>
      </c>
      <c r="G283" s="2">
        <v>0</v>
      </c>
      <c r="H283" s="2">
        <v>1</v>
      </c>
      <c r="I283">
        <v>4</v>
      </c>
      <c r="J283" t="b">
        <v>0</v>
      </c>
      <c r="K283">
        <v>4</v>
      </c>
      <c r="L283" t="str">
        <f t="shared" si="8"/>
        <v>Weekday</v>
      </c>
      <c r="M283" t="str" cm="1">
        <f t="array" ref="M283">_xlfn.IFS(I283&lt;6,"Night", I283&lt;12,"Morning", I283&lt;18,"Afternoon", TRUE,"Evening")</f>
        <v>Night</v>
      </c>
      <c r="N283">
        <v>1</v>
      </c>
      <c r="O283" t="str">
        <f>IF(dataset_17[[#This Row],[Weathersit]]=1,"Clear",IF(dataset_17[[#This Row],[Weathersit]]=2,"Cloudy","Rainy"))</f>
        <v>Clear</v>
      </c>
      <c r="P283">
        <v>0.14000000000000001</v>
      </c>
      <c r="Q283">
        <f>VLOOKUP(dataset_17[[#This Row],[Instant]],dataset_2!B282:H892,2,FALSE)</f>
        <v>0.1212</v>
      </c>
      <c r="R283">
        <f>dataset_17[[#This Row],[Temp]]-dataset_17[[#This Row],[Atemp]]</f>
        <v>1.8800000000000011E-2</v>
      </c>
      <c r="S283">
        <f>VLOOKUP(dataset_17[[#This Row],[Instant]],dataset_2!B282:H892,3,FALSE)</f>
        <v>0.5</v>
      </c>
      <c r="T283">
        <f>VLOOKUP(dataset_17[[#This Row],[Instant]],dataset_2!B282:H892,4,FALSE)</f>
        <v>0.25369999999999998</v>
      </c>
      <c r="U283">
        <f>VLOOKUP(dataset_17[[#This Row],[Instant]],dataset_2!B282:H892,5,FALSE)</f>
        <v>0</v>
      </c>
      <c r="V283">
        <f>VLOOKUP(dataset_17[[#This Row],[Instant]],dataset_2!B282:H892,6,FALSE)</f>
        <v>4</v>
      </c>
      <c r="W283">
        <f>VLOOKUP(dataset_17[[#This Row],[Instant]],dataset_2!B282:H892,7,FALSE)</f>
        <v>4</v>
      </c>
      <c r="X283">
        <f>IF(dataset_17[[#This Row],[cnt]]&gt;0,LN(dataset_17[[#This Row],[cnt]]),0)</f>
        <v>1.3862943611198906</v>
      </c>
    </row>
    <row r="284" spans="1:24" x14ac:dyDescent="0.3">
      <c r="A284">
        <v>283</v>
      </c>
      <c r="B284" s="1">
        <v>40556</v>
      </c>
      <c r="C284">
        <f>YEAR(dataset_17[[#This Row],[Date Day]])</f>
        <v>2011</v>
      </c>
      <c r="D284" s="1" t="str">
        <f>TEXT(dataset_17[[#This Row],[Date Day]],"MMM")</f>
        <v>Jan</v>
      </c>
      <c r="E284" t="str">
        <f t="shared" si="9"/>
        <v>Q1</v>
      </c>
      <c r="F284">
        <v>1</v>
      </c>
      <c r="G284" s="2">
        <v>0</v>
      </c>
      <c r="H284" s="2">
        <v>1</v>
      </c>
      <c r="I284">
        <v>5</v>
      </c>
      <c r="J284" t="b">
        <v>0</v>
      </c>
      <c r="K284">
        <v>4</v>
      </c>
      <c r="L284" t="str">
        <f t="shared" si="8"/>
        <v>Weekday</v>
      </c>
      <c r="M284" t="str" cm="1">
        <f t="array" ref="M284">_xlfn.IFS(I284&lt;6,"Night", I284&lt;12,"Morning", I284&lt;18,"Afternoon", TRUE,"Evening")</f>
        <v>Night</v>
      </c>
      <c r="N284">
        <v>1</v>
      </c>
      <c r="O284" t="str">
        <f>IF(dataset_17[[#This Row],[Weathersit]]=1,"Clear",IF(dataset_17[[#This Row],[Weathersit]]=2,"Cloudy","Rainy"))</f>
        <v>Clear</v>
      </c>
      <c r="P284">
        <v>0.14000000000000001</v>
      </c>
      <c r="Q284">
        <f>VLOOKUP(dataset_17[[#This Row],[Instant]],dataset_2!B283:H893,2,FALSE)</f>
        <v>0.1212</v>
      </c>
      <c r="R284">
        <f>dataset_17[[#This Row],[Temp]]-dataset_17[[#This Row],[Atemp]]</f>
        <v>1.8800000000000011E-2</v>
      </c>
      <c r="S284">
        <f>VLOOKUP(dataset_17[[#This Row],[Instant]],dataset_2!B283:H893,3,FALSE)</f>
        <v>0.5</v>
      </c>
      <c r="T284">
        <f>VLOOKUP(dataset_17[[#This Row],[Instant]],dataset_2!B283:H893,4,FALSE)</f>
        <v>0.29849999999999999</v>
      </c>
      <c r="U284">
        <f>VLOOKUP(dataset_17[[#This Row],[Instant]],dataset_2!B283:H893,5,FALSE)</f>
        <v>0</v>
      </c>
      <c r="V284">
        <f>VLOOKUP(dataset_17[[#This Row],[Instant]],dataset_2!B283:H893,6,FALSE)</f>
        <v>3</v>
      </c>
      <c r="W284">
        <f>VLOOKUP(dataset_17[[#This Row],[Instant]],dataset_2!B283:H893,7,FALSE)</f>
        <v>3</v>
      </c>
      <c r="X284">
        <f>IF(dataset_17[[#This Row],[cnt]]&gt;0,LN(dataset_17[[#This Row],[cnt]]),0)</f>
        <v>1.0986122886681098</v>
      </c>
    </row>
    <row r="285" spans="1:24" x14ac:dyDescent="0.3">
      <c r="A285">
        <v>284</v>
      </c>
      <c r="B285" s="1">
        <v>40556</v>
      </c>
      <c r="C285">
        <f>YEAR(dataset_17[[#This Row],[Date Day]])</f>
        <v>2011</v>
      </c>
      <c r="D285" s="1" t="str">
        <f>TEXT(dataset_17[[#This Row],[Date Day]],"MMM")</f>
        <v>Jan</v>
      </c>
      <c r="E285" t="str">
        <f t="shared" si="9"/>
        <v>Q1</v>
      </c>
      <c r="F285">
        <v>1</v>
      </c>
      <c r="G285" s="2">
        <v>0</v>
      </c>
      <c r="H285" s="2">
        <v>1</v>
      </c>
      <c r="I285">
        <v>6</v>
      </c>
      <c r="J285" t="b">
        <v>0</v>
      </c>
      <c r="K285">
        <v>4</v>
      </c>
      <c r="L285" t="str">
        <f t="shared" si="8"/>
        <v>Weekday</v>
      </c>
      <c r="M285" t="str" cm="1">
        <f t="array" ref="M285">_xlfn.IFS(I285&lt;6,"Night", I285&lt;12,"Morning", I285&lt;18,"Afternoon", TRUE,"Evening")</f>
        <v>Morning</v>
      </c>
      <c r="N285">
        <v>1</v>
      </c>
      <c r="O285" t="str">
        <f>IF(dataset_17[[#This Row],[Weathersit]]=1,"Clear",IF(dataset_17[[#This Row],[Weathersit]]=2,"Cloudy","Rainy"))</f>
        <v>Clear</v>
      </c>
      <c r="P285">
        <v>0.12</v>
      </c>
      <c r="Q285">
        <f>VLOOKUP(dataset_17[[#This Row],[Instant]],dataset_2!B284:H894,2,FALSE)</f>
        <v>0.1515</v>
      </c>
      <c r="R285">
        <f>dataset_17[[#This Row],[Temp]]-dataset_17[[#This Row],[Atemp]]</f>
        <v>-3.15E-2</v>
      </c>
      <c r="S285">
        <f>VLOOKUP(dataset_17[[#This Row],[Instant]],dataset_2!B284:H894,3,FALSE)</f>
        <v>0.54</v>
      </c>
      <c r="T285">
        <f>VLOOKUP(dataset_17[[#This Row],[Instant]],dataset_2!B284:H894,4,FALSE)</f>
        <v>0.1343</v>
      </c>
      <c r="U285">
        <f>VLOOKUP(dataset_17[[#This Row],[Instant]],dataset_2!B284:H894,5,FALSE)</f>
        <v>0</v>
      </c>
      <c r="V285">
        <f>VLOOKUP(dataset_17[[#This Row],[Instant]],dataset_2!B284:H894,6,FALSE)</f>
        <v>28</v>
      </c>
      <c r="W285">
        <f>VLOOKUP(dataset_17[[#This Row],[Instant]],dataset_2!B284:H894,7,FALSE)</f>
        <v>28</v>
      </c>
      <c r="X285">
        <f>IF(dataset_17[[#This Row],[cnt]]&gt;0,LN(dataset_17[[#This Row],[cnt]]),0)</f>
        <v>3.3322045101752038</v>
      </c>
    </row>
    <row r="286" spans="1:24" x14ac:dyDescent="0.3">
      <c r="A286">
        <v>285</v>
      </c>
      <c r="B286" s="1">
        <v>40556</v>
      </c>
      <c r="C286">
        <f>YEAR(dataset_17[[#This Row],[Date Day]])</f>
        <v>2011</v>
      </c>
      <c r="D286" s="1" t="str">
        <f>TEXT(dataset_17[[#This Row],[Date Day]],"MMM")</f>
        <v>Jan</v>
      </c>
      <c r="E286" t="str">
        <f t="shared" si="9"/>
        <v>Q1</v>
      </c>
      <c r="F286">
        <v>1</v>
      </c>
      <c r="G286" s="2">
        <v>0</v>
      </c>
      <c r="H286" s="2">
        <v>1</v>
      </c>
      <c r="I286">
        <v>7</v>
      </c>
      <c r="J286" t="b">
        <v>0</v>
      </c>
      <c r="K286">
        <v>4</v>
      </c>
      <c r="L286" t="str">
        <f t="shared" si="8"/>
        <v>Weekday</v>
      </c>
      <c r="M286" t="str" cm="1">
        <f t="array" ref="M286">_xlfn.IFS(I286&lt;6,"Night", I286&lt;12,"Morning", I286&lt;18,"Afternoon", TRUE,"Evening")</f>
        <v>Morning</v>
      </c>
      <c r="N286">
        <v>1</v>
      </c>
      <c r="O286" t="str">
        <f>IF(dataset_17[[#This Row],[Weathersit]]=1,"Clear",IF(dataset_17[[#This Row],[Weathersit]]=2,"Cloudy","Rainy"))</f>
        <v>Clear</v>
      </c>
      <c r="P286">
        <v>0.12</v>
      </c>
      <c r="Q286">
        <f>VLOOKUP(dataset_17[[#This Row],[Instant]],dataset_2!B285:H895,2,FALSE)</f>
        <v>0.1515</v>
      </c>
      <c r="R286">
        <f>dataset_17[[#This Row],[Temp]]-dataset_17[[#This Row],[Atemp]]</f>
        <v>-3.15E-2</v>
      </c>
      <c r="S286">
        <f>VLOOKUP(dataset_17[[#This Row],[Instant]],dataset_2!B285:H895,3,FALSE)</f>
        <v>0.54</v>
      </c>
      <c r="T286">
        <f>VLOOKUP(dataset_17[[#This Row],[Instant]],dataset_2!B285:H895,4,FALSE)</f>
        <v>0.1343</v>
      </c>
      <c r="U286">
        <f>VLOOKUP(dataset_17[[#This Row],[Instant]],dataset_2!B285:H895,5,FALSE)</f>
        <v>0</v>
      </c>
      <c r="V286">
        <f>VLOOKUP(dataset_17[[#This Row],[Instant]],dataset_2!B285:H895,6,FALSE)</f>
        <v>72</v>
      </c>
      <c r="W286">
        <f>VLOOKUP(dataset_17[[#This Row],[Instant]],dataset_2!B285:H895,7,FALSE)</f>
        <v>72</v>
      </c>
      <c r="X286">
        <f>IF(dataset_17[[#This Row],[cnt]]&gt;0,LN(dataset_17[[#This Row],[cnt]]),0)</f>
        <v>4.2766661190160553</v>
      </c>
    </row>
    <row r="287" spans="1:24" x14ac:dyDescent="0.3">
      <c r="A287">
        <v>286</v>
      </c>
      <c r="B287" s="1">
        <v>40556</v>
      </c>
      <c r="C287">
        <f>YEAR(dataset_17[[#This Row],[Date Day]])</f>
        <v>2011</v>
      </c>
      <c r="D287" s="1" t="str">
        <f>TEXT(dataset_17[[#This Row],[Date Day]],"MMM")</f>
        <v>Jan</v>
      </c>
      <c r="E287" t="str">
        <f t="shared" si="9"/>
        <v>Q1</v>
      </c>
      <c r="F287">
        <v>1</v>
      </c>
      <c r="G287" s="2">
        <v>0</v>
      </c>
      <c r="H287" s="2">
        <v>1</v>
      </c>
      <c r="I287">
        <v>8</v>
      </c>
      <c r="J287" t="b">
        <v>0</v>
      </c>
      <c r="K287">
        <v>4</v>
      </c>
      <c r="L287" t="str">
        <f t="shared" si="8"/>
        <v>Weekday</v>
      </c>
      <c r="M287" t="str" cm="1">
        <f t="array" ref="M287">_xlfn.IFS(I287&lt;6,"Night", I287&lt;12,"Morning", I287&lt;18,"Afternoon", TRUE,"Evening")</f>
        <v>Morning</v>
      </c>
      <c r="N287">
        <v>1</v>
      </c>
      <c r="O287" t="str">
        <f>IF(dataset_17[[#This Row],[Weathersit]]=1,"Clear",IF(dataset_17[[#This Row],[Weathersit]]=2,"Cloudy","Rainy"))</f>
        <v>Clear</v>
      </c>
      <c r="P287">
        <v>0.14000000000000001</v>
      </c>
      <c r="Q287">
        <f>VLOOKUP(dataset_17[[#This Row],[Instant]],dataset_2!B286:H896,2,FALSE)</f>
        <v>0.13639999999999999</v>
      </c>
      <c r="R287">
        <f>dataset_17[[#This Row],[Temp]]-dataset_17[[#This Row],[Atemp]]</f>
        <v>3.6000000000000199E-3</v>
      </c>
      <c r="S287">
        <f>VLOOKUP(dataset_17[[#This Row],[Instant]],dataset_2!B286:H896,3,FALSE)</f>
        <v>0.5</v>
      </c>
      <c r="T287">
        <f>VLOOKUP(dataset_17[[#This Row],[Instant]],dataset_2!B286:H896,4,FALSE)</f>
        <v>0.19400000000000001</v>
      </c>
      <c r="U287">
        <f>VLOOKUP(dataset_17[[#This Row],[Instant]],dataset_2!B286:H896,5,FALSE)</f>
        <v>5</v>
      </c>
      <c r="V287">
        <f>VLOOKUP(dataset_17[[#This Row],[Instant]],dataset_2!B286:H896,6,FALSE)</f>
        <v>197</v>
      </c>
      <c r="W287">
        <f>VLOOKUP(dataset_17[[#This Row],[Instant]],dataset_2!B286:H896,7,FALSE)</f>
        <v>202</v>
      </c>
      <c r="X287">
        <f>IF(dataset_17[[#This Row],[cnt]]&gt;0,LN(dataset_17[[#This Row],[cnt]]),0)</f>
        <v>5.3082676974012051</v>
      </c>
    </row>
    <row r="288" spans="1:24" x14ac:dyDescent="0.3">
      <c r="A288">
        <v>287</v>
      </c>
      <c r="B288" s="1">
        <v>40556</v>
      </c>
      <c r="C288">
        <f>YEAR(dataset_17[[#This Row],[Date Day]])</f>
        <v>2011</v>
      </c>
      <c r="D288" s="1" t="str">
        <f>TEXT(dataset_17[[#This Row],[Date Day]],"MMM")</f>
        <v>Jan</v>
      </c>
      <c r="E288" t="str">
        <f t="shared" si="9"/>
        <v>Q1</v>
      </c>
      <c r="F288">
        <v>1</v>
      </c>
      <c r="G288" s="2">
        <v>0</v>
      </c>
      <c r="H288" s="2">
        <v>1</v>
      </c>
      <c r="I288">
        <v>9</v>
      </c>
      <c r="J288" t="b">
        <v>0</v>
      </c>
      <c r="K288">
        <v>4</v>
      </c>
      <c r="L288" t="str">
        <f t="shared" si="8"/>
        <v>Weekday</v>
      </c>
      <c r="M288" t="str" cm="1">
        <f t="array" ref="M288">_xlfn.IFS(I288&lt;6,"Night", I288&lt;12,"Morning", I288&lt;18,"Afternoon", TRUE,"Evening")</f>
        <v>Morning</v>
      </c>
      <c r="N288">
        <v>1</v>
      </c>
      <c r="O288" t="str">
        <f>IF(dataset_17[[#This Row],[Weathersit]]=1,"Clear",IF(dataset_17[[#This Row],[Weathersit]]=2,"Cloudy","Rainy"))</f>
        <v>Clear</v>
      </c>
      <c r="P288">
        <v>0.14000000000000001</v>
      </c>
      <c r="Q288">
        <f>VLOOKUP(dataset_17[[#This Row],[Instant]],dataset_2!B287:H897,2,FALSE)</f>
        <v>0.1212</v>
      </c>
      <c r="R288">
        <f>dataset_17[[#This Row],[Temp]]-dataset_17[[#This Row],[Atemp]]</f>
        <v>1.8800000000000011E-2</v>
      </c>
      <c r="S288">
        <f>VLOOKUP(dataset_17[[#This Row],[Instant]],dataset_2!B287:H897,3,FALSE)</f>
        <v>0.5</v>
      </c>
      <c r="T288">
        <f>VLOOKUP(dataset_17[[#This Row],[Instant]],dataset_2!B287:H897,4,FALSE)</f>
        <v>0.32840000000000003</v>
      </c>
      <c r="U288">
        <f>VLOOKUP(dataset_17[[#This Row],[Instant]],dataset_2!B287:H897,5,FALSE)</f>
        <v>2</v>
      </c>
      <c r="V288">
        <f>VLOOKUP(dataset_17[[#This Row],[Instant]],dataset_2!B287:H897,6,FALSE)</f>
        <v>137</v>
      </c>
      <c r="W288">
        <f>VLOOKUP(dataset_17[[#This Row],[Instant]],dataset_2!B287:H897,7,FALSE)</f>
        <v>139</v>
      </c>
      <c r="X288">
        <f>IF(dataset_17[[#This Row],[cnt]]&gt;0,LN(dataset_17[[#This Row],[cnt]]),0)</f>
        <v>4.9344739331306915</v>
      </c>
    </row>
    <row r="289" spans="1:24" x14ac:dyDescent="0.3">
      <c r="A289">
        <v>288</v>
      </c>
      <c r="B289" s="1">
        <v>40556</v>
      </c>
      <c r="C289">
        <f>YEAR(dataset_17[[#This Row],[Date Day]])</f>
        <v>2011</v>
      </c>
      <c r="D289" s="1" t="str">
        <f>TEXT(dataset_17[[#This Row],[Date Day]],"MMM")</f>
        <v>Jan</v>
      </c>
      <c r="E289" t="str">
        <f t="shared" si="9"/>
        <v>Q1</v>
      </c>
      <c r="F289">
        <v>1</v>
      </c>
      <c r="G289" s="2">
        <v>0</v>
      </c>
      <c r="H289" s="2">
        <v>1</v>
      </c>
      <c r="I289">
        <v>10</v>
      </c>
      <c r="J289" t="b">
        <v>0</v>
      </c>
      <c r="K289">
        <v>4</v>
      </c>
      <c r="L289" t="str">
        <f t="shared" si="8"/>
        <v>Weekday</v>
      </c>
      <c r="M289" t="str" cm="1">
        <f t="array" ref="M289">_xlfn.IFS(I289&lt;6,"Night", I289&lt;12,"Morning", I289&lt;18,"Afternoon", TRUE,"Evening")</f>
        <v>Morning</v>
      </c>
      <c r="N289">
        <v>2</v>
      </c>
      <c r="O289" t="str">
        <f>IF(dataset_17[[#This Row],[Weathersit]]=1,"Clear",IF(dataset_17[[#This Row],[Weathersit]]=2,"Cloudy","Rainy"))</f>
        <v>Cloudy</v>
      </c>
      <c r="P289">
        <v>0.16</v>
      </c>
      <c r="Q289">
        <f>VLOOKUP(dataset_17[[#This Row],[Instant]],dataset_2!B288:H898,2,FALSE)</f>
        <v>0.13639999999999999</v>
      </c>
      <c r="R289">
        <f>dataset_17[[#This Row],[Temp]]-dataset_17[[#This Row],[Atemp]]</f>
        <v>2.360000000000001E-2</v>
      </c>
      <c r="S289">
        <f>VLOOKUP(dataset_17[[#This Row],[Instant]],dataset_2!B288:H898,3,FALSE)</f>
        <v>0.5</v>
      </c>
      <c r="T289">
        <f>VLOOKUP(dataset_17[[#This Row],[Instant]],dataset_2!B288:H898,4,FALSE)</f>
        <v>0.35820000000000002</v>
      </c>
      <c r="U289">
        <f>VLOOKUP(dataset_17[[#This Row],[Instant]],dataset_2!B288:H898,5,FALSE)</f>
        <v>2</v>
      </c>
      <c r="V289">
        <f>VLOOKUP(dataset_17[[#This Row],[Instant]],dataset_2!B288:H898,6,FALSE)</f>
        <v>36</v>
      </c>
      <c r="W289">
        <f>VLOOKUP(dataset_17[[#This Row],[Instant]],dataset_2!B288:H898,7,FALSE)</f>
        <v>38</v>
      </c>
      <c r="X289">
        <f>IF(dataset_17[[#This Row],[cnt]]&gt;0,LN(dataset_17[[#This Row],[cnt]]),0)</f>
        <v>3.6375861597263857</v>
      </c>
    </row>
    <row r="290" spans="1:24" x14ac:dyDescent="0.3">
      <c r="A290">
        <v>289</v>
      </c>
      <c r="B290" s="1">
        <v>40556</v>
      </c>
      <c r="C290">
        <f>YEAR(dataset_17[[#This Row],[Date Day]])</f>
        <v>2011</v>
      </c>
      <c r="D290" s="1" t="str">
        <f>TEXT(dataset_17[[#This Row],[Date Day]],"MMM")</f>
        <v>Jan</v>
      </c>
      <c r="E290" t="str">
        <f t="shared" si="9"/>
        <v>Q1</v>
      </c>
      <c r="F290">
        <v>1</v>
      </c>
      <c r="G290" s="2">
        <v>0</v>
      </c>
      <c r="H290" s="2">
        <v>1</v>
      </c>
      <c r="I290">
        <v>11</v>
      </c>
      <c r="J290" t="b">
        <v>0</v>
      </c>
      <c r="K290">
        <v>4</v>
      </c>
      <c r="L290" t="str">
        <f t="shared" si="8"/>
        <v>Weekday</v>
      </c>
      <c r="M290" t="str" cm="1">
        <f t="array" ref="M290">_xlfn.IFS(I290&lt;6,"Night", I290&lt;12,"Morning", I290&lt;18,"Afternoon", TRUE,"Evening")</f>
        <v>Morning</v>
      </c>
      <c r="N290">
        <v>2</v>
      </c>
      <c r="O290" t="str">
        <f>IF(dataset_17[[#This Row],[Weathersit]]=1,"Clear",IF(dataset_17[[#This Row],[Weathersit]]=2,"Cloudy","Rainy"))</f>
        <v>Cloudy</v>
      </c>
      <c r="P290">
        <v>0.2</v>
      </c>
      <c r="Q290">
        <f>VLOOKUP(dataset_17[[#This Row],[Instant]],dataset_2!B289:H899,2,FALSE)</f>
        <v>0.16669999999999999</v>
      </c>
      <c r="R290">
        <f>dataset_17[[#This Row],[Temp]]-dataset_17[[#This Row],[Atemp]]</f>
        <v>3.3300000000000024E-2</v>
      </c>
      <c r="S290">
        <f>VLOOKUP(dataset_17[[#This Row],[Instant]],dataset_2!B289:H899,3,FALSE)</f>
        <v>0.44</v>
      </c>
      <c r="T290">
        <f>VLOOKUP(dataset_17[[#This Row],[Instant]],dataset_2!B289:H899,4,FALSE)</f>
        <v>0.44779999999999998</v>
      </c>
      <c r="U290">
        <f>VLOOKUP(dataset_17[[#This Row],[Instant]],dataset_2!B289:H899,5,FALSE)</f>
        <v>4</v>
      </c>
      <c r="V290">
        <f>VLOOKUP(dataset_17[[#This Row],[Instant]],dataset_2!B289:H899,6,FALSE)</f>
        <v>33</v>
      </c>
      <c r="W290">
        <f>VLOOKUP(dataset_17[[#This Row],[Instant]],dataset_2!B289:H899,7,FALSE)</f>
        <v>37</v>
      </c>
      <c r="X290">
        <f>IF(dataset_17[[#This Row],[cnt]]&gt;0,LN(dataset_17[[#This Row],[cnt]]),0)</f>
        <v>3.6109179126442243</v>
      </c>
    </row>
    <row r="291" spans="1:24" x14ac:dyDescent="0.3">
      <c r="A291">
        <v>290</v>
      </c>
      <c r="B291" s="1">
        <v>40556</v>
      </c>
      <c r="C291">
        <f>YEAR(dataset_17[[#This Row],[Date Day]])</f>
        <v>2011</v>
      </c>
      <c r="D291" s="1" t="str">
        <f>TEXT(dataset_17[[#This Row],[Date Day]],"MMM")</f>
        <v>Jan</v>
      </c>
      <c r="E291" t="str">
        <f t="shared" si="9"/>
        <v>Q1</v>
      </c>
      <c r="F291">
        <v>1</v>
      </c>
      <c r="G291" s="2">
        <v>0</v>
      </c>
      <c r="H291" s="2">
        <v>1</v>
      </c>
      <c r="I291">
        <v>12</v>
      </c>
      <c r="J291" t="b">
        <v>0</v>
      </c>
      <c r="K291">
        <v>4</v>
      </c>
      <c r="L291" t="str">
        <f t="shared" si="8"/>
        <v>Weekday</v>
      </c>
      <c r="M291" t="str" cm="1">
        <f t="array" ref="M291">_xlfn.IFS(I291&lt;6,"Night", I291&lt;12,"Morning", I291&lt;18,"Afternoon", TRUE,"Evening")</f>
        <v>Afternoon</v>
      </c>
      <c r="N291">
        <v>1</v>
      </c>
      <c r="O291" t="str">
        <f>IF(dataset_17[[#This Row],[Weathersit]]=1,"Clear",IF(dataset_17[[#This Row],[Weathersit]]=2,"Cloudy","Rainy"))</f>
        <v>Clear</v>
      </c>
      <c r="P291">
        <v>0.2</v>
      </c>
      <c r="Q291">
        <f>VLOOKUP(dataset_17[[#This Row],[Instant]],dataset_2!B290:H900,2,FALSE)</f>
        <v>0.16669999999999999</v>
      </c>
      <c r="R291">
        <f>dataset_17[[#This Row],[Temp]]-dataset_17[[#This Row],[Atemp]]</f>
        <v>3.3300000000000024E-2</v>
      </c>
      <c r="S291">
        <f>VLOOKUP(dataset_17[[#This Row],[Instant]],dataset_2!B290:H900,3,FALSE)</f>
        <v>0.44</v>
      </c>
      <c r="T291">
        <f>VLOOKUP(dataset_17[[#This Row],[Instant]],dataset_2!B290:H900,4,FALSE)</f>
        <v>0.41789999999999999</v>
      </c>
      <c r="U291">
        <f>VLOOKUP(dataset_17[[#This Row],[Instant]],dataset_2!B290:H900,5,FALSE)</f>
        <v>3</v>
      </c>
      <c r="V291">
        <f>VLOOKUP(dataset_17[[#This Row],[Instant]],dataset_2!B290:H900,6,FALSE)</f>
        <v>49</v>
      </c>
      <c r="W291">
        <f>VLOOKUP(dataset_17[[#This Row],[Instant]],dataset_2!B290:H900,7,FALSE)</f>
        <v>52</v>
      </c>
      <c r="X291">
        <f>IF(dataset_17[[#This Row],[cnt]]&gt;0,LN(dataset_17[[#This Row],[cnt]]),0)</f>
        <v>3.9512437185814275</v>
      </c>
    </row>
    <row r="292" spans="1:24" x14ac:dyDescent="0.3">
      <c r="A292">
        <v>291</v>
      </c>
      <c r="B292" s="1">
        <v>40556</v>
      </c>
      <c r="C292">
        <f>YEAR(dataset_17[[#This Row],[Date Day]])</f>
        <v>2011</v>
      </c>
      <c r="D292" s="1" t="str">
        <f>TEXT(dataset_17[[#This Row],[Date Day]],"MMM")</f>
        <v>Jan</v>
      </c>
      <c r="E292" t="str">
        <f t="shared" si="9"/>
        <v>Q1</v>
      </c>
      <c r="F292">
        <v>1</v>
      </c>
      <c r="G292" s="2">
        <v>0</v>
      </c>
      <c r="H292" s="2">
        <v>1</v>
      </c>
      <c r="I292">
        <v>13</v>
      </c>
      <c r="J292" t="b">
        <v>0</v>
      </c>
      <c r="K292">
        <v>4</v>
      </c>
      <c r="L292" t="str">
        <f t="shared" si="8"/>
        <v>Weekday</v>
      </c>
      <c r="M292" t="str" cm="1">
        <f t="array" ref="M292">_xlfn.IFS(I292&lt;6,"Night", I292&lt;12,"Morning", I292&lt;18,"Afternoon", TRUE,"Evening")</f>
        <v>Afternoon</v>
      </c>
      <c r="N292">
        <v>1</v>
      </c>
      <c r="O292" t="str">
        <f>IF(dataset_17[[#This Row],[Weathersit]]=1,"Clear",IF(dataset_17[[#This Row],[Weathersit]]=2,"Cloudy","Rainy"))</f>
        <v>Clear</v>
      </c>
      <c r="P292">
        <v>0.22</v>
      </c>
      <c r="Q292">
        <f>VLOOKUP(dataset_17[[#This Row],[Instant]],dataset_2!B291:H901,2,FALSE)</f>
        <v>0.19700000000000001</v>
      </c>
      <c r="R292">
        <f>dataset_17[[#This Row],[Temp]]-dataset_17[[#This Row],[Atemp]]</f>
        <v>2.2999999999999993E-2</v>
      </c>
      <c r="S292">
        <f>VLOOKUP(dataset_17[[#This Row],[Instant]],dataset_2!B291:H901,3,FALSE)</f>
        <v>0.41</v>
      </c>
      <c r="T292">
        <f>VLOOKUP(dataset_17[[#This Row],[Instant]],dataset_2!B291:H901,4,FALSE)</f>
        <v>0.44779999999999998</v>
      </c>
      <c r="U292">
        <f>VLOOKUP(dataset_17[[#This Row],[Instant]],dataset_2!B291:H901,5,FALSE)</f>
        <v>2</v>
      </c>
      <c r="V292">
        <f>VLOOKUP(dataset_17[[#This Row],[Instant]],dataset_2!B291:H901,6,FALSE)</f>
        <v>81</v>
      </c>
      <c r="W292">
        <f>VLOOKUP(dataset_17[[#This Row],[Instant]],dataset_2!B291:H901,7,FALSE)</f>
        <v>83</v>
      </c>
      <c r="X292">
        <f>IF(dataset_17[[#This Row],[cnt]]&gt;0,LN(dataset_17[[#This Row],[cnt]]),0)</f>
        <v>4.4188406077965983</v>
      </c>
    </row>
    <row r="293" spans="1:24" x14ac:dyDescent="0.3">
      <c r="A293">
        <v>292</v>
      </c>
      <c r="B293" s="1">
        <v>40556</v>
      </c>
      <c r="C293">
        <f>YEAR(dataset_17[[#This Row],[Date Day]])</f>
        <v>2011</v>
      </c>
      <c r="D293" s="1" t="str">
        <f>TEXT(dataset_17[[#This Row],[Date Day]],"MMM")</f>
        <v>Jan</v>
      </c>
      <c r="E293" t="str">
        <f t="shared" si="9"/>
        <v>Q1</v>
      </c>
      <c r="F293">
        <v>1</v>
      </c>
      <c r="G293" s="2">
        <v>0</v>
      </c>
      <c r="H293" s="2">
        <v>1</v>
      </c>
      <c r="I293">
        <v>14</v>
      </c>
      <c r="J293" t="b">
        <v>0</v>
      </c>
      <c r="K293">
        <v>4</v>
      </c>
      <c r="L293" t="str">
        <f t="shared" si="8"/>
        <v>Weekday</v>
      </c>
      <c r="M293" t="str" cm="1">
        <f t="array" ref="M293">_xlfn.IFS(I293&lt;6,"Night", I293&lt;12,"Morning", I293&lt;18,"Afternoon", TRUE,"Evening")</f>
        <v>Afternoon</v>
      </c>
      <c r="N293">
        <v>1</v>
      </c>
      <c r="O293" t="str">
        <f>IF(dataset_17[[#This Row],[Weathersit]]=1,"Clear",IF(dataset_17[[#This Row],[Weathersit]]=2,"Cloudy","Rainy"))</f>
        <v>Clear</v>
      </c>
      <c r="P293">
        <v>0.22</v>
      </c>
      <c r="Q293">
        <f>VLOOKUP(dataset_17[[#This Row],[Instant]],dataset_2!B292:H902,2,FALSE)</f>
        <v>0.19700000000000001</v>
      </c>
      <c r="R293">
        <f>dataset_17[[#This Row],[Temp]]-dataset_17[[#This Row],[Atemp]]</f>
        <v>2.2999999999999993E-2</v>
      </c>
      <c r="S293">
        <f>VLOOKUP(dataset_17[[#This Row],[Instant]],dataset_2!B292:H902,3,FALSE)</f>
        <v>0.41</v>
      </c>
      <c r="T293">
        <f>VLOOKUP(dataset_17[[#This Row],[Instant]],dataset_2!B292:H902,4,FALSE)</f>
        <v>0.3881</v>
      </c>
      <c r="U293">
        <f>VLOOKUP(dataset_17[[#This Row],[Instant]],dataset_2!B292:H902,5,FALSE)</f>
        <v>3</v>
      </c>
      <c r="V293">
        <f>VLOOKUP(dataset_17[[#This Row],[Instant]],dataset_2!B292:H902,6,FALSE)</f>
        <v>39</v>
      </c>
      <c r="W293">
        <f>VLOOKUP(dataset_17[[#This Row],[Instant]],dataset_2!B292:H902,7,FALSE)</f>
        <v>42</v>
      </c>
      <c r="X293">
        <f>IF(dataset_17[[#This Row],[cnt]]&gt;0,LN(dataset_17[[#This Row],[cnt]]),0)</f>
        <v>3.7376696182833684</v>
      </c>
    </row>
    <row r="294" spans="1:24" x14ac:dyDescent="0.3">
      <c r="A294">
        <v>293</v>
      </c>
      <c r="B294" s="1">
        <v>40556</v>
      </c>
      <c r="C294">
        <f>YEAR(dataset_17[[#This Row],[Date Day]])</f>
        <v>2011</v>
      </c>
      <c r="D294" s="1" t="str">
        <f>TEXT(dataset_17[[#This Row],[Date Day]],"MMM")</f>
        <v>Jan</v>
      </c>
      <c r="E294" t="str">
        <f t="shared" si="9"/>
        <v>Q1</v>
      </c>
      <c r="F294">
        <v>1</v>
      </c>
      <c r="G294" s="2">
        <v>0</v>
      </c>
      <c r="H294" s="2">
        <v>1</v>
      </c>
      <c r="I294">
        <v>15</v>
      </c>
      <c r="J294" t="b">
        <v>0</v>
      </c>
      <c r="K294">
        <v>4</v>
      </c>
      <c r="L294" t="str">
        <f t="shared" si="8"/>
        <v>Weekday</v>
      </c>
      <c r="M294" t="str" cm="1">
        <f t="array" ref="M294">_xlfn.IFS(I294&lt;6,"Night", I294&lt;12,"Morning", I294&lt;18,"Afternoon", TRUE,"Evening")</f>
        <v>Afternoon</v>
      </c>
      <c r="N294">
        <v>1</v>
      </c>
      <c r="O294" t="str">
        <f>IF(dataset_17[[#This Row],[Weathersit]]=1,"Clear",IF(dataset_17[[#This Row],[Weathersit]]=2,"Cloudy","Rainy"))</f>
        <v>Clear</v>
      </c>
      <c r="P294">
        <v>0.24</v>
      </c>
      <c r="Q294">
        <f>VLOOKUP(dataset_17[[#This Row],[Instant]],dataset_2!B293:H903,2,FALSE)</f>
        <v>0.21210000000000001</v>
      </c>
      <c r="R294">
        <f>dataset_17[[#This Row],[Temp]]-dataset_17[[#This Row],[Atemp]]</f>
        <v>2.789999999999998E-2</v>
      </c>
      <c r="S294">
        <f>VLOOKUP(dataset_17[[#This Row],[Instant]],dataset_2!B293:H903,3,FALSE)</f>
        <v>0.38</v>
      </c>
      <c r="T294">
        <f>VLOOKUP(dataset_17[[#This Row],[Instant]],dataset_2!B293:H903,4,FALSE)</f>
        <v>0.29849999999999999</v>
      </c>
      <c r="U294">
        <f>VLOOKUP(dataset_17[[#This Row],[Instant]],dataset_2!B293:H903,5,FALSE)</f>
        <v>5</v>
      </c>
      <c r="V294">
        <f>VLOOKUP(dataset_17[[#This Row],[Instant]],dataset_2!B293:H903,6,FALSE)</f>
        <v>55</v>
      </c>
      <c r="W294">
        <f>VLOOKUP(dataset_17[[#This Row],[Instant]],dataset_2!B293:H903,7,FALSE)</f>
        <v>60</v>
      </c>
      <c r="X294">
        <f>IF(dataset_17[[#This Row],[cnt]]&gt;0,LN(dataset_17[[#This Row],[cnt]]),0)</f>
        <v>4.0943445622221004</v>
      </c>
    </row>
    <row r="295" spans="1:24" x14ac:dyDescent="0.3">
      <c r="A295">
        <v>294</v>
      </c>
      <c r="B295" s="1">
        <v>40556</v>
      </c>
      <c r="C295">
        <f>YEAR(dataset_17[[#This Row],[Date Day]])</f>
        <v>2011</v>
      </c>
      <c r="D295" s="1" t="str">
        <f>TEXT(dataset_17[[#This Row],[Date Day]],"MMM")</f>
        <v>Jan</v>
      </c>
      <c r="E295" t="str">
        <f t="shared" si="9"/>
        <v>Q1</v>
      </c>
      <c r="F295">
        <v>1</v>
      </c>
      <c r="G295" s="2">
        <v>0</v>
      </c>
      <c r="H295" s="2">
        <v>1</v>
      </c>
      <c r="I295">
        <v>16</v>
      </c>
      <c r="J295" t="b">
        <v>0</v>
      </c>
      <c r="K295">
        <v>4</v>
      </c>
      <c r="L295" t="str">
        <f t="shared" si="8"/>
        <v>Weekday</v>
      </c>
      <c r="M295" t="str" cm="1">
        <f t="array" ref="M295">_xlfn.IFS(I295&lt;6,"Night", I295&lt;12,"Morning", I295&lt;18,"Afternoon", TRUE,"Evening")</f>
        <v>Afternoon</v>
      </c>
      <c r="N295">
        <v>1</v>
      </c>
      <c r="O295" t="str">
        <f>IF(dataset_17[[#This Row],[Weathersit]]=1,"Clear",IF(dataset_17[[#This Row],[Weathersit]]=2,"Cloudy","Rainy"))</f>
        <v>Clear</v>
      </c>
      <c r="P295">
        <v>0.24</v>
      </c>
      <c r="Q295">
        <f>VLOOKUP(dataset_17[[#This Row],[Instant]],dataset_2!B294:H904,2,FALSE)</f>
        <v>0.21210000000000001</v>
      </c>
      <c r="R295">
        <f>dataset_17[[#This Row],[Temp]]-dataset_17[[#This Row],[Atemp]]</f>
        <v>2.789999999999998E-2</v>
      </c>
      <c r="S295">
        <f>VLOOKUP(dataset_17[[#This Row],[Instant]],dataset_2!B294:H904,3,FALSE)</f>
        <v>0.38</v>
      </c>
      <c r="T295">
        <f>VLOOKUP(dataset_17[[#This Row],[Instant]],dataset_2!B294:H904,4,FALSE)</f>
        <v>0.35820000000000002</v>
      </c>
      <c r="U295">
        <f>VLOOKUP(dataset_17[[#This Row],[Instant]],dataset_2!B294:H904,5,FALSE)</f>
        <v>2</v>
      </c>
      <c r="V295">
        <f>VLOOKUP(dataset_17[[#This Row],[Instant]],dataset_2!B294:H904,6,FALSE)</f>
        <v>76</v>
      </c>
      <c r="W295">
        <f>VLOOKUP(dataset_17[[#This Row],[Instant]],dataset_2!B294:H904,7,FALSE)</f>
        <v>78</v>
      </c>
      <c r="X295">
        <f>IF(dataset_17[[#This Row],[cnt]]&gt;0,LN(dataset_17[[#This Row],[cnt]]),0)</f>
        <v>4.3567088266895917</v>
      </c>
    </row>
    <row r="296" spans="1:24" x14ac:dyDescent="0.3">
      <c r="A296">
        <v>295</v>
      </c>
      <c r="B296" s="1">
        <v>40556</v>
      </c>
      <c r="C296">
        <f>YEAR(dataset_17[[#This Row],[Date Day]])</f>
        <v>2011</v>
      </c>
      <c r="D296" s="1" t="str">
        <f>TEXT(dataset_17[[#This Row],[Date Day]],"MMM")</f>
        <v>Jan</v>
      </c>
      <c r="E296" t="str">
        <f t="shared" si="9"/>
        <v>Q1</v>
      </c>
      <c r="F296">
        <v>1</v>
      </c>
      <c r="G296" s="2">
        <v>0</v>
      </c>
      <c r="H296" s="2">
        <v>1</v>
      </c>
      <c r="I296">
        <v>17</v>
      </c>
      <c r="J296" t="b">
        <v>0</v>
      </c>
      <c r="K296">
        <v>4</v>
      </c>
      <c r="L296" t="str">
        <f t="shared" si="8"/>
        <v>Weekday</v>
      </c>
      <c r="M296" t="str" cm="1">
        <f t="array" ref="M296">_xlfn.IFS(I296&lt;6,"Night", I296&lt;12,"Morning", I296&lt;18,"Afternoon", TRUE,"Evening")</f>
        <v>Afternoon</v>
      </c>
      <c r="N296">
        <v>1</v>
      </c>
      <c r="O296" t="str">
        <f>IF(dataset_17[[#This Row],[Weathersit]]=1,"Clear",IF(dataset_17[[#This Row],[Weathersit]]=2,"Cloudy","Rainy"))</f>
        <v>Clear</v>
      </c>
      <c r="P296">
        <v>0.2</v>
      </c>
      <c r="Q296">
        <f>VLOOKUP(dataset_17[[#This Row],[Instant]],dataset_2!B295:H905,2,FALSE)</f>
        <v>0.18179999999999999</v>
      </c>
      <c r="R296">
        <f>dataset_17[[#This Row],[Temp]]-dataset_17[[#This Row],[Atemp]]</f>
        <v>1.8200000000000022E-2</v>
      </c>
      <c r="S296">
        <f>VLOOKUP(dataset_17[[#This Row],[Instant]],dataset_2!B295:H905,3,FALSE)</f>
        <v>0.4</v>
      </c>
      <c r="T296">
        <f>VLOOKUP(dataset_17[[#This Row],[Instant]],dataset_2!B295:H905,4,FALSE)</f>
        <v>0.28360000000000002</v>
      </c>
      <c r="U296">
        <f>VLOOKUP(dataset_17[[#This Row],[Instant]],dataset_2!B295:H905,5,FALSE)</f>
        <v>4</v>
      </c>
      <c r="V296">
        <f>VLOOKUP(dataset_17[[#This Row],[Instant]],dataset_2!B295:H905,6,FALSE)</f>
        <v>158</v>
      </c>
      <c r="W296">
        <f>VLOOKUP(dataset_17[[#This Row],[Instant]],dataset_2!B295:H905,7,FALSE)</f>
        <v>162</v>
      </c>
      <c r="X296">
        <f>IF(dataset_17[[#This Row],[cnt]]&gt;0,LN(dataset_17[[#This Row],[cnt]]),0)</f>
        <v>5.0875963352323836</v>
      </c>
    </row>
    <row r="297" spans="1:24" x14ac:dyDescent="0.3">
      <c r="A297">
        <v>296</v>
      </c>
      <c r="B297" s="1">
        <v>40556</v>
      </c>
      <c r="C297">
        <f>YEAR(dataset_17[[#This Row],[Date Day]])</f>
        <v>2011</v>
      </c>
      <c r="D297" s="1" t="str">
        <f>TEXT(dataset_17[[#This Row],[Date Day]],"MMM")</f>
        <v>Jan</v>
      </c>
      <c r="E297" t="str">
        <f t="shared" si="9"/>
        <v>Q1</v>
      </c>
      <c r="F297">
        <v>1</v>
      </c>
      <c r="G297" s="2">
        <v>0</v>
      </c>
      <c r="H297" s="2">
        <v>1</v>
      </c>
      <c r="I297">
        <v>18</v>
      </c>
      <c r="J297" t="b">
        <v>0</v>
      </c>
      <c r="K297">
        <v>4</v>
      </c>
      <c r="L297" t="str">
        <f t="shared" si="8"/>
        <v>Weekday</v>
      </c>
      <c r="M297" t="str" cm="1">
        <f t="array" ref="M297">_xlfn.IFS(I297&lt;6,"Night", I297&lt;12,"Morning", I297&lt;18,"Afternoon", TRUE,"Evening")</f>
        <v>Evening</v>
      </c>
      <c r="N297">
        <v>1</v>
      </c>
      <c r="O297" t="str">
        <f>IF(dataset_17[[#This Row],[Weathersit]]=1,"Clear",IF(dataset_17[[#This Row],[Weathersit]]=2,"Cloudy","Rainy"))</f>
        <v>Clear</v>
      </c>
      <c r="P297">
        <v>0.2</v>
      </c>
      <c r="Q297">
        <f>VLOOKUP(dataset_17[[#This Row],[Instant]],dataset_2!B296:H906,2,FALSE)</f>
        <v>0.18179999999999999</v>
      </c>
      <c r="R297">
        <f>dataset_17[[#This Row],[Temp]]-dataset_17[[#This Row],[Atemp]]</f>
        <v>1.8200000000000022E-2</v>
      </c>
      <c r="S297">
        <f>VLOOKUP(dataset_17[[#This Row],[Instant]],dataset_2!B296:H906,3,FALSE)</f>
        <v>0.4</v>
      </c>
      <c r="T297">
        <f>VLOOKUP(dataset_17[[#This Row],[Instant]],dataset_2!B296:H906,4,FALSE)</f>
        <v>0.32840000000000003</v>
      </c>
      <c r="U297">
        <f>VLOOKUP(dataset_17[[#This Row],[Instant]],dataset_2!B296:H906,5,FALSE)</f>
        <v>3</v>
      </c>
      <c r="V297">
        <f>VLOOKUP(dataset_17[[#This Row],[Instant]],dataset_2!B296:H906,6,FALSE)</f>
        <v>141</v>
      </c>
      <c r="W297">
        <f>VLOOKUP(dataset_17[[#This Row],[Instant]],dataset_2!B296:H906,7,FALSE)</f>
        <v>144</v>
      </c>
      <c r="X297">
        <f>IF(dataset_17[[#This Row],[cnt]]&gt;0,LN(dataset_17[[#This Row],[cnt]]),0)</f>
        <v>4.9698132995760007</v>
      </c>
    </row>
    <row r="298" spans="1:24" x14ac:dyDescent="0.3">
      <c r="A298">
        <v>297</v>
      </c>
      <c r="B298" s="1">
        <v>40556</v>
      </c>
      <c r="C298">
        <f>YEAR(dataset_17[[#This Row],[Date Day]])</f>
        <v>2011</v>
      </c>
      <c r="D298" s="1" t="str">
        <f>TEXT(dataset_17[[#This Row],[Date Day]],"MMM")</f>
        <v>Jan</v>
      </c>
      <c r="E298" t="str">
        <f t="shared" si="9"/>
        <v>Q1</v>
      </c>
      <c r="F298">
        <v>1</v>
      </c>
      <c r="G298" s="2">
        <v>0</v>
      </c>
      <c r="H298" s="2">
        <v>1</v>
      </c>
      <c r="I298">
        <v>19</v>
      </c>
      <c r="J298" t="b">
        <v>0</v>
      </c>
      <c r="K298">
        <v>4</v>
      </c>
      <c r="L298" t="str">
        <f t="shared" si="8"/>
        <v>Weekday</v>
      </c>
      <c r="M298" t="str" cm="1">
        <f t="array" ref="M298">_xlfn.IFS(I298&lt;6,"Night", I298&lt;12,"Morning", I298&lt;18,"Afternoon", TRUE,"Evening")</f>
        <v>Evening</v>
      </c>
      <c r="N298">
        <v>1</v>
      </c>
      <c r="O298" t="str">
        <f>IF(dataset_17[[#This Row],[Weathersit]]=1,"Clear",IF(dataset_17[[#This Row],[Weathersit]]=2,"Cloudy","Rainy"))</f>
        <v>Clear</v>
      </c>
      <c r="P298">
        <v>0.16</v>
      </c>
      <c r="Q298">
        <f>VLOOKUP(dataset_17[[#This Row],[Instant]],dataset_2!B297:H907,2,FALSE)</f>
        <v>0.1515</v>
      </c>
      <c r="R298">
        <f>dataset_17[[#This Row],[Temp]]-dataset_17[[#This Row],[Atemp]]</f>
        <v>8.5000000000000075E-3</v>
      </c>
      <c r="S298">
        <f>VLOOKUP(dataset_17[[#This Row],[Instant]],dataset_2!B297:H907,3,FALSE)</f>
        <v>0.47</v>
      </c>
      <c r="T298">
        <f>VLOOKUP(dataset_17[[#This Row],[Instant]],dataset_2!B297:H907,4,FALSE)</f>
        <v>0.25369999999999998</v>
      </c>
      <c r="U298">
        <f>VLOOKUP(dataset_17[[#This Row],[Instant]],dataset_2!B297:H907,5,FALSE)</f>
        <v>1</v>
      </c>
      <c r="V298">
        <f>VLOOKUP(dataset_17[[#This Row],[Instant]],dataset_2!B297:H907,6,FALSE)</f>
        <v>98</v>
      </c>
      <c r="W298">
        <f>VLOOKUP(dataset_17[[#This Row],[Instant]],dataset_2!B297:H907,7,FALSE)</f>
        <v>99</v>
      </c>
      <c r="X298">
        <f>IF(dataset_17[[#This Row],[cnt]]&gt;0,LN(dataset_17[[#This Row],[cnt]]),0)</f>
        <v>4.5951198501345898</v>
      </c>
    </row>
    <row r="299" spans="1:24" x14ac:dyDescent="0.3">
      <c r="A299">
        <v>298</v>
      </c>
      <c r="B299" s="1">
        <v>40556</v>
      </c>
      <c r="C299">
        <f>YEAR(dataset_17[[#This Row],[Date Day]])</f>
        <v>2011</v>
      </c>
      <c r="D299" s="1" t="str">
        <f>TEXT(dataset_17[[#This Row],[Date Day]],"MMM")</f>
        <v>Jan</v>
      </c>
      <c r="E299" t="str">
        <f t="shared" si="9"/>
        <v>Q1</v>
      </c>
      <c r="F299">
        <v>1</v>
      </c>
      <c r="G299" s="2">
        <v>0</v>
      </c>
      <c r="H299" s="2">
        <v>1</v>
      </c>
      <c r="I299">
        <v>20</v>
      </c>
      <c r="J299" t="b">
        <v>0</v>
      </c>
      <c r="K299">
        <v>4</v>
      </c>
      <c r="L299" t="str">
        <f t="shared" si="8"/>
        <v>Weekday</v>
      </c>
      <c r="M299" t="str" cm="1">
        <f t="array" ref="M299">_xlfn.IFS(I299&lt;6,"Night", I299&lt;12,"Morning", I299&lt;18,"Afternoon", TRUE,"Evening")</f>
        <v>Evening</v>
      </c>
      <c r="N299">
        <v>1</v>
      </c>
      <c r="O299" t="str">
        <f>IF(dataset_17[[#This Row],[Weathersit]]=1,"Clear",IF(dataset_17[[#This Row],[Weathersit]]=2,"Cloudy","Rainy"))</f>
        <v>Clear</v>
      </c>
      <c r="P299">
        <v>0.16</v>
      </c>
      <c r="Q299">
        <f>VLOOKUP(dataset_17[[#This Row],[Instant]],dataset_2!B298:H908,2,FALSE)</f>
        <v>0.1515</v>
      </c>
      <c r="R299">
        <f>dataset_17[[#This Row],[Temp]]-dataset_17[[#This Row],[Atemp]]</f>
        <v>8.5000000000000075E-3</v>
      </c>
      <c r="S299">
        <f>VLOOKUP(dataset_17[[#This Row],[Instant]],dataset_2!B298:H908,3,FALSE)</f>
        <v>0.47</v>
      </c>
      <c r="T299">
        <f>VLOOKUP(dataset_17[[#This Row],[Instant]],dataset_2!B298:H908,4,FALSE)</f>
        <v>0.22389999999999999</v>
      </c>
      <c r="U299">
        <f>VLOOKUP(dataset_17[[#This Row],[Instant]],dataset_2!B298:H908,5,FALSE)</f>
        <v>0</v>
      </c>
      <c r="V299">
        <f>VLOOKUP(dataset_17[[#This Row],[Instant]],dataset_2!B298:H908,6,FALSE)</f>
        <v>64</v>
      </c>
      <c r="W299">
        <f>VLOOKUP(dataset_17[[#This Row],[Instant]],dataset_2!B298:H908,7,FALSE)</f>
        <v>64</v>
      </c>
      <c r="X299">
        <f>IF(dataset_17[[#This Row],[cnt]]&gt;0,LN(dataset_17[[#This Row],[cnt]]),0)</f>
        <v>4.1588830833596715</v>
      </c>
    </row>
    <row r="300" spans="1:24" x14ac:dyDescent="0.3">
      <c r="A300">
        <v>299</v>
      </c>
      <c r="B300" s="1">
        <v>40556</v>
      </c>
      <c r="C300">
        <f>YEAR(dataset_17[[#This Row],[Date Day]])</f>
        <v>2011</v>
      </c>
      <c r="D300" s="1" t="str">
        <f>TEXT(dataset_17[[#This Row],[Date Day]],"MMM")</f>
        <v>Jan</v>
      </c>
      <c r="E300" t="str">
        <f t="shared" si="9"/>
        <v>Q1</v>
      </c>
      <c r="F300">
        <v>1</v>
      </c>
      <c r="G300" s="2">
        <v>0</v>
      </c>
      <c r="H300" s="2">
        <v>1</v>
      </c>
      <c r="I300">
        <v>21</v>
      </c>
      <c r="J300" t="b">
        <v>0</v>
      </c>
      <c r="K300">
        <v>4</v>
      </c>
      <c r="L300" t="str">
        <f t="shared" si="8"/>
        <v>Weekday</v>
      </c>
      <c r="M300" t="str" cm="1">
        <f t="array" ref="M300">_xlfn.IFS(I300&lt;6,"Night", I300&lt;12,"Morning", I300&lt;18,"Afternoon", TRUE,"Evening")</f>
        <v>Evening</v>
      </c>
      <c r="N300">
        <v>1</v>
      </c>
      <c r="O300" t="str">
        <f>IF(dataset_17[[#This Row],[Weathersit]]=1,"Clear",IF(dataset_17[[#This Row],[Weathersit]]=2,"Cloudy","Rainy"))</f>
        <v>Clear</v>
      </c>
      <c r="P300">
        <v>0.14000000000000001</v>
      </c>
      <c r="Q300">
        <f>VLOOKUP(dataset_17[[#This Row],[Instant]],dataset_2!B299:H909,2,FALSE)</f>
        <v>0.1212</v>
      </c>
      <c r="R300">
        <f>dataset_17[[#This Row],[Temp]]-dataset_17[[#This Row],[Atemp]]</f>
        <v>1.8800000000000011E-2</v>
      </c>
      <c r="S300">
        <f>VLOOKUP(dataset_17[[#This Row],[Instant]],dataset_2!B299:H909,3,FALSE)</f>
        <v>0.46</v>
      </c>
      <c r="T300">
        <f>VLOOKUP(dataset_17[[#This Row],[Instant]],dataset_2!B299:H909,4,FALSE)</f>
        <v>0.29849999999999999</v>
      </c>
      <c r="U300">
        <f>VLOOKUP(dataset_17[[#This Row],[Instant]],dataset_2!B299:H909,5,FALSE)</f>
        <v>0</v>
      </c>
      <c r="V300">
        <f>VLOOKUP(dataset_17[[#This Row],[Instant]],dataset_2!B299:H909,6,FALSE)</f>
        <v>40</v>
      </c>
      <c r="W300">
        <f>VLOOKUP(dataset_17[[#This Row],[Instant]],dataset_2!B299:H909,7,FALSE)</f>
        <v>40</v>
      </c>
      <c r="X300">
        <f>IF(dataset_17[[#This Row],[cnt]]&gt;0,LN(dataset_17[[#This Row],[cnt]]),0)</f>
        <v>3.6888794541139363</v>
      </c>
    </row>
    <row r="301" spans="1:24" x14ac:dyDescent="0.3">
      <c r="A301">
        <v>300</v>
      </c>
      <c r="B301" s="1">
        <v>40556</v>
      </c>
      <c r="C301">
        <f>YEAR(dataset_17[[#This Row],[Date Day]])</f>
        <v>2011</v>
      </c>
      <c r="D301" s="1" t="str">
        <f>TEXT(dataset_17[[#This Row],[Date Day]],"MMM")</f>
        <v>Jan</v>
      </c>
      <c r="E301" t="str">
        <f t="shared" si="9"/>
        <v>Q1</v>
      </c>
      <c r="F301">
        <v>1</v>
      </c>
      <c r="G301" s="2">
        <v>0</v>
      </c>
      <c r="H301" s="2">
        <v>1</v>
      </c>
      <c r="I301">
        <v>22</v>
      </c>
      <c r="J301" t="b">
        <v>0</v>
      </c>
      <c r="K301">
        <v>4</v>
      </c>
      <c r="L301" t="str">
        <f t="shared" si="8"/>
        <v>Weekday</v>
      </c>
      <c r="M301" t="str" cm="1">
        <f t="array" ref="M301">_xlfn.IFS(I301&lt;6,"Night", I301&lt;12,"Morning", I301&lt;18,"Afternoon", TRUE,"Evening")</f>
        <v>Evening</v>
      </c>
      <c r="N301">
        <v>1</v>
      </c>
      <c r="O301" t="str">
        <f>IF(dataset_17[[#This Row],[Weathersit]]=1,"Clear",IF(dataset_17[[#This Row],[Weathersit]]=2,"Cloudy","Rainy"))</f>
        <v>Clear</v>
      </c>
      <c r="P301">
        <v>0.14000000000000001</v>
      </c>
      <c r="Q301">
        <f>VLOOKUP(dataset_17[[#This Row],[Instant]],dataset_2!B300:H910,2,FALSE)</f>
        <v>0.1212</v>
      </c>
      <c r="R301">
        <f>dataset_17[[#This Row],[Temp]]-dataset_17[[#This Row],[Atemp]]</f>
        <v>1.8800000000000011E-2</v>
      </c>
      <c r="S301">
        <f>VLOOKUP(dataset_17[[#This Row],[Instant]],dataset_2!B300:H910,3,FALSE)</f>
        <v>0.46</v>
      </c>
      <c r="T301">
        <f>VLOOKUP(dataset_17[[#This Row],[Instant]],dataset_2!B300:H910,4,FALSE)</f>
        <v>0.32840000000000003</v>
      </c>
      <c r="U301">
        <f>VLOOKUP(dataset_17[[#This Row],[Instant]],dataset_2!B300:H910,5,FALSE)</f>
        <v>0</v>
      </c>
      <c r="V301">
        <f>VLOOKUP(dataset_17[[#This Row],[Instant]],dataset_2!B300:H910,6,FALSE)</f>
        <v>30</v>
      </c>
      <c r="W301">
        <f>VLOOKUP(dataset_17[[#This Row],[Instant]],dataset_2!B300:H910,7,FALSE)</f>
        <v>30</v>
      </c>
      <c r="X301">
        <f>IF(dataset_17[[#This Row],[cnt]]&gt;0,LN(dataset_17[[#This Row],[cnt]]),0)</f>
        <v>3.4011973816621555</v>
      </c>
    </row>
    <row r="302" spans="1:24" x14ac:dyDescent="0.3">
      <c r="A302">
        <v>301</v>
      </c>
      <c r="B302" s="1">
        <v>40556</v>
      </c>
      <c r="C302">
        <f>YEAR(dataset_17[[#This Row],[Date Day]])</f>
        <v>2011</v>
      </c>
      <c r="D302" s="1" t="str">
        <f>TEXT(dataset_17[[#This Row],[Date Day]],"MMM")</f>
        <v>Jan</v>
      </c>
      <c r="E302" t="str">
        <f t="shared" si="9"/>
        <v>Q1</v>
      </c>
      <c r="F302">
        <v>1</v>
      </c>
      <c r="G302" s="2">
        <v>0</v>
      </c>
      <c r="H302" s="2">
        <v>1</v>
      </c>
      <c r="I302">
        <v>23</v>
      </c>
      <c r="J302" t="b">
        <v>0</v>
      </c>
      <c r="K302">
        <v>4</v>
      </c>
      <c r="L302" t="str">
        <f t="shared" si="8"/>
        <v>Weekday</v>
      </c>
      <c r="M302" t="str" cm="1">
        <f t="array" ref="M302">_xlfn.IFS(I302&lt;6,"Night", I302&lt;12,"Morning", I302&lt;18,"Afternoon", TRUE,"Evening")</f>
        <v>Evening</v>
      </c>
      <c r="N302">
        <v>1</v>
      </c>
      <c r="O302" t="str">
        <f>IF(dataset_17[[#This Row],[Weathersit]]=1,"Clear",IF(dataset_17[[#This Row],[Weathersit]]=2,"Cloudy","Rainy"))</f>
        <v>Clear</v>
      </c>
      <c r="P302">
        <v>0.12</v>
      </c>
      <c r="Q302">
        <f>VLOOKUP(dataset_17[[#This Row],[Instant]],dataset_2!B301:H911,2,FALSE)</f>
        <v>0.13639999999999999</v>
      </c>
      <c r="R302">
        <f>dataset_17[[#This Row],[Temp]]-dataset_17[[#This Row],[Atemp]]</f>
        <v>-1.6399999999999998E-2</v>
      </c>
      <c r="S302">
        <f>VLOOKUP(dataset_17[[#This Row],[Instant]],dataset_2!B301:H911,3,FALSE)</f>
        <v>0.5</v>
      </c>
      <c r="T302">
        <f>VLOOKUP(dataset_17[[#This Row],[Instant]],dataset_2!B301:H911,4,FALSE)</f>
        <v>0.19400000000000001</v>
      </c>
      <c r="U302">
        <f>VLOOKUP(dataset_17[[#This Row],[Instant]],dataset_2!B301:H911,5,FALSE)</f>
        <v>1</v>
      </c>
      <c r="V302">
        <f>VLOOKUP(dataset_17[[#This Row],[Instant]],dataset_2!B301:H911,6,FALSE)</f>
        <v>14</v>
      </c>
      <c r="W302">
        <f>VLOOKUP(dataset_17[[#This Row],[Instant]],dataset_2!B301:H911,7,FALSE)</f>
        <v>15</v>
      </c>
      <c r="X302">
        <f>IF(dataset_17[[#This Row],[cnt]]&gt;0,LN(dataset_17[[#This Row],[cnt]]),0)</f>
        <v>2.7080502011022101</v>
      </c>
    </row>
    <row r="303" spans="1:24" x14ac:dyDescent="0.3">
      <c r="A303">
        <v>302</v>
      </c>
      <c r="B303" s="1">
        <v>40557</v>
      </c>
      <c r="C303">
        <f>YEAR(dataset_17[[#This Row],[Date Day]])</f>
        <v>2011</v>
      </c>
      <c r="D303" s="1" t="str">
        <f>TEXT(dataset_17[[#This Row],[Date Day]],"MMM")</f>
        <v>Jan</v>
      </c>
      <c r="E303" t="str">
        <f t="shared" si="9"/>
        <v>Q1</v>
      </c>
      <c r="F303">
        <v>1</v>
      </c>
      <c r="G303" s="2">
        <v>0</v>
      </c>
      <c r="H303" s="2">
        <v>1</v>
      </c>
      <c r="I303">
        <v>0</v>
      </c>
      <c r="J303" t="b">
        <v>0</v>
      </c>
      <c r="K303">
        <v>5</v>
      </c>
      <c r="L303" t="str">
        <f t="shared" si="8"/>
        <v>Weekday</v>
      </c>
      <c r="M303" t="str" cm="1">
        <f t="array" ref="M303">_xlfn.IFS(I303&lt;6,"Night", I303&lt;12,"Morning", I303&lt;18,"Afternoon", TRUE,"Evening")</f>
        <v>Night</v>
      </c>
      <c r="N303">
        <v>1</v>
      </c>
      <c r="O303" t="str">
        <f>IF(dataset_17[[#This Row],[Weathersit]]=1,"Clear",IF(dataset_17[[#This Row],[Weathersit]]=2,"Cloudy","Rainy"))</f>
        <v>Clear</v>
      </c>
      <c r="P303">
        <v>0.12</v>
      </c>
      <c r="Q303">
        <f>VLOOKUP(dataset_17[[#This Row],[Instant]],dataset_2!B302:H912,2,FALSE)</f>
        <v>0.13639999999999999</v>
      </c>
      <c r="R303">
        <f>dataset_17[[#This Row],[Temp]]-dataset_17[[#This Row],[Atemp]]</f>
        <v>-1.6399999999999998E-2</v>
      </c>
      <c r="S303">
        <f>VLOOKUP(dataset_17[[#This Row],[Instant]],dataset_2!B302:H912,3,FALSE)</f>
        <v>0.5</v>
      </c>
      <c r="T303">
        <f>VLOOKUP(dataset_17[[#This Row],[Instant]],dataset_2!B302:H912,4,FALSE)</f>
        <v>0.19400000000000001</v>
      </c>
      <c r="U303">
        <f>VLOOKUP(dataset_17[[#This Row],[Instant]],dataset_2!B302:H912,5,FALSE)</f>
        <v>0</v>
      </c>
      <c r="V303">
        <f>VLOOKUP(dataset_17[[#This Row],[Instant]],dataset_2!B302:H912,6,FALSE)</f>
        <v>14</v>
      </c>
      <c r="W303">
        <f>VLOOKUP(dataset_17[[#This Row],[Instant]],dataset_2!B302:H912,7,FALSE)</f>
        <v>14</v>
      </c>
      <c r="X303">
        <f>IF(dataset_17[[#This Row],[cnt]]&gt;0,LN(dataset_17[[#This Row],[cnt]]),0)</f>
        <v>2.6390573296152584</v>
      </c>
    </row>
    <row r="304" spans="1:24" x14ac:dyDescent="0.3">
      <c r="A304">
        <v>303</v>
      </c>
      <c r="B304" s="1">
        <v>40557</v>
      </c>
      <c r="C304">
        <f>YEAR(dataset_17[[#This Row],[Date Day]])</f>
        <v>2011</v>
      </c>
      <c r="D304" s="1" t="str">
        <f>TEXT(dataset_17[[#This Row],[Date Day]],"MMM")</f>
        <v>Jan</v>
      </c>
      <c r="E304" t="str">
        <f t="shared" si="9"/>
        <v>Q1</v>
      </c>
      <c r="F304">
        <v>1</v>
      </c>
      <c r="G304" s="2">
        <v>0</v>
      </c>
      <c r="H304" s="2">
        <v>1</v>
      </c>
      <c r="I304">
        <v>1</v>
      </c>
      <c r="J304" t="b">
        <v>0</v>
      </c>
      <c r="K304">
        <v>5</v>
      </c>
      <c r="L304" t="str">
        <f t="shared" si="8"/>
        <v>Weekday</v>
      </c>
      <c r="M304" t="str" cm="1">
        <f t="array" ref="M304">_xlfn.IFS(I304&lt;6,"Night", I304&lt;12,"Morning", I304&lt;18,"Afternoon", TRUE,"Evening")</f>
        <v>Night</v>
      </c>
      <c r="N304">
        <v>1</v>
      </c>
      <c r="O304" t="str">
        <f>IF(dataset_17[[#This Row],[Weathersit]]=1,"Clear",IF(dataset_17[[#This Row],[Weathersit]]=2,"Cloudy","Rainy"))</f>
        <v>Clear</v>
      </c>
      <c r="P304">
        <v>0.1</v>
      </c>
      <c r="Q304">
        <f>VLOOKUP(dataset_17[[#This Row],[Instant]],dataset_2!B303:H913,2,FALSE)</f>
        <v>0.1212</v>
      </c>
      <c r="R304">
        <f>dataset_17[[#This Row],[Temp]]-dataset_17[[#This Row],[Atemp]]</f>
        <v>-2.1199999999999997E-2</v>
      </c>
      <c r="S304">
        <f>VLOOKUP(dataset_17[[#This Row],[Instant]],dataset_2!B303:H913,3,FALSE)</f>
        <v>0.54</v>
      </c>
      <c r="T304">
        <f>VLOOKUP(dataset_17[[#This Row],[Instant]],dataset_2!B303:H913,4,FALSE)</f>
        <v>0.16420000000000001</v>
      </c>
      <c r="U304">
        <f>VLOOKUP(dataset_17[[#This Row],[Instant]],dataset_2!B303:H913,5,FALSE)</f>
        <v>0</v>
      </c>
      <c r="V304">
        <f>VLOOKUP(dataset_17[[#This Row],[Instant]],dataset_2!B303:H913,6,FALSE)</f>
        <v>5</v>
      </c>
      <c r="W304">
        <f>VLOOKUP(dataset_17[[#This Row],[Instant]],dataset_2!B303:H913,7,FALSE)</f>
        <v>5</v>
      </c>
      <c r="X304">
        <f>IF(dataset_17[[#This Row],[cnt]]&gt;0,LN(dataset_17[[#This Row],[cnt]]),0)</f>
        <v>1.6094379124341003</v>
      </c>
    </row>
    <row r="305" spans="1:24" x14ac:dyDescent="0.3">
      <c r="A305">
        <v>304</v>
      </c>
      <c r="B305" s="1">
        <v>40557</v>
      </c>
      <c r="C305">
        <f>YEAR(dataset_17[[#This Row],[Date Day]])</f>
        <v>2011</v>
      </c>
      <c r="D305" s="1" t="str">
        <f>TEXT(dataset_17[[#This Row],[Date Day]],"MMM")</f>
        <v>Jan</v>
      </c>
      <c r="E305" t="str">
        <f t="shared" si="9"/>
        <v>Q1</v>
      </c>
      <c r="F305">
        <v>1</v>
      </c>
      <c r="G305" s="2">
        <v>0</v>
      </c>
      <c r="H305" s="2">
        <v>1</v>
      </c>
      <c r="I305">
        <v>2</v>
      </c>
      <c r="J305" t="b">
        <v>0</v>
      </c>
      <c r="K305">
        <v>5</v>
      </c>
      <c r="L305" t="str">
        <f t="shared" si="8"/>
        <v>Weekday</v>
      </c>
      <c r="M305" t="str" cm="1">
        <f t="array" ref="M305">_xlfn.IFS(I305&lt;6,"Night", I305&lt;12,"Morning", I305&lt;18,"Afternoon", TRUE,"Evening")</f>
        <v>Night</v>
      </c>
      <c r="N305">
        <v>1</v>
      </c>
      <c r="O305" t="str">
        <f>IF(dataset_17[[#This Row],[Weathersit]]=1,"Clear",IF(dataset_17[[#This Row],[Weathersit]]=2,"Cloudy","Rainy"))</f>
        <v>Clear</v>
      </c>
      <c r="P305">
        <v>0.1</v>
      </c>
      <c r="Q305">
        <f>VLOOKUP(dataset_17[[#This Row],[Instant]],dataset_2!B304:H914,2,FALSE)</f>
        <v>0.1212</v>
      </c>
      <c r="R305">
        <f>dataset_17[[#This Row],[Temp]]-dataset_17[[#This Row],[Atemp]]</f>
        <v>-2.1199999999999997E-2</v>
      </c>
      <c r="S305">
        <f>VLOOKUP(dataset_17[[#This Row],[Instant]],dataset_2!B304:H914,3,FALSE)</f>
        <v>0.54</v>
      </c>
      <c r="T305">
        <f>VLOOKUP(dataset_17[[#This Row],[Instant]],dataset_2!B304:H914,4,FALSE)</f>
        <v>0.1343</v>
      </c>
      <c r="U305">
        <f>VLOOKUP(dataset_17[[#This Row],[Instant]],dataset_2!B304:H914,5,FALSE)</f>
        <v>0</v>
      </c>
      <c r="V305">
        <f>VLOOKUP(dataset_17[[#This Row],[Instant]],dataset_2!B304:H914,6,FALSE)</f>
        <v>1</v>
      </c>
      <c r="W305">
        <f>VLOOKUP(dataset_17[[#This Row],[Instant]],dataset_2!B304:H914,7,FALSE)</f>
        <v>1</v>
      </c>
      <c r="X305">
        <f>IF(dataset_17[[#This Row],[cnt]]&gt;0,LN(dataset_17[[#This Row],[cnt]]),0)</f>
        <v>0</v>
      </c>
    </row>
    <row r="306" spans="1:24" x14ac:dyDescent="0.3">
      <c r="A306">
        <v>305</v>
      </c>
      <c r="B306" s="1">
        <v>40557</v>
      </c>
      <c r="C306">
        <f>YEAR(dataset_17[[#This Row],[Date Day]])</f>
        <v>2011</v>
      </c>
      <c r="D306" s="1" t="str">
        <f>TEXT(dataset_17[[#This Row],[Date Day]],"MMM")</f>
        <v>Jan</v>
      </c>
      <c r="E306" t="str">
        <f t="shared" si="9"/>
        <v>Q1</v>
      </c>
      <c r="F306">
        <v>1</v>
      </c>
      <c r="G306" s="2">
        <v>0</v>
      </c>
      <c r="H306" s="2">
        <v>1</v>
      </c>
      <c r="I306">
        <v>3</v>
      </c>
      <c r="J306" t="b">
        <v>0</v>
      </c>
      <c r="K306">
        <v>5</v>
      </c>
      <c r="L306" t="str">
        <f t="shared" si="8"/>
        <v>Weekday</v>
      </c>
      <c r="M306" t="str" cm="1">
        <f t="array" ref="M306">_xlfn.IFS(I306&lt;6,"Night", I306&lt;12,"Morning", I306&lt;18,"Afternoon", TRUE,"Evening")</f>
        <v>Night</v>
      </c>
      <c r="N306">
        <v>1</v>
      </c>
      <c r="O306" t="str">
        <f>IF(dataset_17[[#This Row],[Weathersit]]=1,"Clear",IF(dataset_17[[#This Row],[Weathersit]]=2,"Cloudy","Rainy"))</f>
        <v>Clear</v>
      </c>
      <c r="P306">
        <v>0.1</v>
      </c>
      <c r="Q306">
        <f>VLOOKUP(dataset_17[[#This Row],[Instant]],dataset_2!B305:H915,2,FALSE)</f>
        <v>0.13639999999999999</v>
      </c>
      <c r="R306">
        <f>dataset_17[[#This Row],[Temp]]-dataset_17[[#This Row],[Atemp]]</f>
        <v>-3.6399999999999988E-2</v>
      </c>
      <c r="S306">
        <f>VLOOKUP(dataset_17[[#This Row],[Instant]],dataset_2!B305:H915,3,FALSE)</f>
        <v>0.54</v>
      </c>
      <c r="T306">
        <f>VLOOKUP(dataset_17[[#This Row],[Instant]],dataset_2!B305:H915,4,FALSE)</f>
        <v>0.1045</v>
      </c>
      <c r="U306">
        <f>VLOOKUP(dataset_17[[#This Row],[Instant]],dataset_2!B305:H915,5,FALSE)</f>
        <v>0</v>
      </c>
      <c r="V306">
        <f>VLOOKUP(dataset_17[[#This Row],[Instant]],dataset_2!B305:H915,6,FALSE)</f>
        <v>1</v>
      </c>
      <c r="W306">
        <f>VLOOKUP(dataset_17[[#This Row],[Instant]],dataset_2!B305:H915,7,FALSE)</f>
        <v>1</v>
      </c>
      <c r="X306">
        <f>IF(dataset_17[[#This Row],[cnt]]&gt;0,LN(dataset_17[[#This Row],[cnt]]),0)</f>
        <v>0</v>
      </c>
    </row>
    <row r="307" spans="1:24" x14ac:dyDescent="0.3">
      <c r="A307">
        <v>306</v>
      </c>
      <c r="B307" s="1">
        <v>40557</v>
      </c>
      <c r="C307">
        <f>YEAR(dataset_17[[#This Row],[Date Day]])</f>
        <v>2011</v>
      </c>
      <c r="D307" s="1" t="str">
        <f>TEXT(dataset_17[[#This Row],[Date Day]],"MMM")</f>
        <v>Jan</v>
      </c>
      <c r="E307" t="str">
        <f t="shared" si="9"/>
        <v>Q1</v>
      </c>
      <c r="F307">
        <v>1</v>
      </c>
      <c r="G307" s="2">
        <v>0</v>
      </c>
      <c r="H307" s="2">
        <v>1</v>
      </c>
      <c r="I307">
        <v>5</v>
      </c>
      <c r="J307" t="b">
        <v>0</v>
      </c>
      <c r="K307">
        <v>5</v>
      </c>
      <c r="L307" t="str">
        <f t="shared" si="8"/>
        <v>Weekday</v>
      </c>
      <c r="M307" t="str" cm="1">
        <f t="array" ref="M307">_xlfn.IFS(I307&lt;6,"Night", I307&lt;12,"Morning", I307&lt;18,"Afternoon", TRUE,"Evening")</f>
        <v>Night</v>
      </c>
      <c r="N307">
        <v>1</v>
      </c>
      <c r="O307" t="str">
        <f>IF(dataset_17[[#This Row],[Weathersit]]=1,"Clear",IF(dataset_17[[#This Row],[Weathersit]]=2,"Cloudy","Rainy"))</f>
        <v>Clear</v>
      </c>
      <c r="P307">
        <v>0.1</v>
      </c>
      <c r="Q307">
        <f>VLOOKUP(dataset_17[[#This Row],[Instant]],dataset_2!B306:H916,2,FALSE)</f>
        <v>0.13639999999999999</v>
      </c>
      <c r="R307">
        <f>dataset_17[[#This Row],[Temp]]-dataset_17[[#This Row],[Atemp]]</f>
        <v>-3.6399999999999988E-2</v>
      </c>
      <c r="S307">
        <f>VLOOKUP(dataset_17[[#This Row],[Instant]],dataset_2!B306:H916,3,FALSE)</f>
        <v>0.54</v>
      </c>
      <c r="T307">
        <f>VLOOKUP(dataset_17[[#This Row],[Instant]],dataset_2!B306:H916,4,FALSE)</f>
        <v>8.9599999999999999E-2</v>
      </c>
      <c r="U307">
        <f>VLOOKUP(dataset_17[[#This Row],[Instant]],dataset_2!B306:H916,5,FALSE)</f>
        <v>0</v>
      </c>
      <c r="V307">
        <f>VLOOKUP(dataset_17[[#This Row],[Instant]],dataset_2!B306:H916,6,FALSE)</f>
        <v>8</v>
      </c>
      <c r="W307">
        <f>VLOOKUP(dataset_17[[#This Row],[Instant]],dataset_2!B306:H916,7,FALSE)</f>
        <v>8</v>
      </c>
      <c r="X307">
        <f>IF(dataset_17[[#This Row],[cnt]]&gt;0,LN(dataset_17[[#This Row],[cnt]]),0)</f>
        <v>2.0794415416798357</v>
      </c>
    </row>
    <row r="308" spans="1:24" x14ac:dyDescent="0.3">
      <c r="A308">
        <v>307</v>
      </c>
      <c r="B308" s="1">
        <v>40557</v>
      </c>
      <c r="C308">
        <f>YEAR(dataset_17[[#This Row],[Date Day]])</f>
        <v>2011</v>
      </c>
      <c r="D308" s="1" t="str">
        <f>TEXT(dataset_17[[#This Row],[Date Day]],"MMM")</f>
        <v>Jan</v>
      </c>
      <c r="E308" t="str">
        <f t="shared" si="9"/>
        <v>Q1</v>
      </c>
      <c r="F308">
        <v>1</v>
      </c>
      <c r="G308" s="2">
        <v>0</v>
      </c>
      <c r="H308" s="2">
        <v>1</v>
      </c>
      <c r="I308">
        <v>6</v>
      </c>
      <c r="J308" t="b">
        <v>0</v>
      </c>
      <c r="K308">
        <v>5</v>
      </c>
      <c r="L308" t="str">
        <f t="shared" si="8"/>
        <v>Weekday</v>
      </c>
      <c r="M308" t="str" cm="1">
        <f t="array" ref="M308">_xlfn.IFS(I308&lt;6,"Night", I308&lt;12,"Morning", I308&lt;18,"Afternoon", TRUE,"Evening")</f>
        <v>Morning</v>
      </c>
      <c r="N308">
        <v>1</v>
      </c>
      <c r="O308" t="str">
        <f>IF(dataset_17[[#This Row],[Weathersit]]=1,"Clear",IF(dataset_17[[#This Row],[Weathersit]]=2,"Cloudy","Rainy"))</f>
        <v>Clear</v>
      </c>
      <c r="P308">
        <v>0.1</v>
      </c>
      <c r="Q308">
        <f>VLOOKUP(dataset_17[[#This Row],[Instant]],dataset_2!B307:H917,2,FALSE)</f>
        <v>0.18179999999999999</v>
      </c>
      <c r="R308">
        <f>dataset_17[[#This Row],[Temp]]-dataset_17[[#This Row],[Atemp]]</f>
        <v>-8.1799999999999984E-2</v>
      </c>
      <c r="S308">
        <f>VLOOKUP(dataset_17[[#This Row],[Instant]],dataset_2!B307:H917,3,FALSE)</f>
        <v>0.54</v>
      </c>
      <c r="T308">
        <f>VLOOKUP(dataset_17[[#This Row],[Instant]],dataset_2!B307:H917,4,FALSE)</f>
        <v>0</v>
      </c>
      <c r="U308">
        <f>VLOOKUP(dataset_17[[#This Row],[Instant]],dataset_2!B307:H917,5,FALSE)</f>
        <v>0</v>
      </c>
      <c r="V308">
        <f>VLOOKUP(dataset_17[[#This Row],[Instant]],dataset_2!B307:H917,6,FALSE)</f>
        <v>17</v>
      </c>
      <c r="W308">
        <f>VLOOKUP(dataset_17[[#This Row],[Instant]],dataset_2!B307:H917,7,FALSE)</f>
        <v>17</v>
      </c>
      <c r="X308">
        <f>IF(dataset_17[[#This Row],[cnt]]&gt;0,LN(dataset_17[[#This Row],[cnt]]),0)</f>
        <v>2.8332133440562162</v>
      </c>
    </row>
    <row r="309" spans="1:24" x14ac:dyDescent="0.3">
      <c r="A309">
        <v>308</v>
      </c>
      <c r="B309" s="1">
        <v>40557</v>
      </c>
      <c r="C309">
        <f>YEAR(dataset_17[[#This Row],[Date Day]])</f>
        <v>2011</v>
      </c>
      <c r="D309" s="1" t="str">
        <f>TEXT(dataset_17[[#This Row],[Date Day]],"MMM")</f>
        <v>Jan</v>
      </c>
      <c r="E309" t="str">
        <f t="shared" si="9"/>
        <v>Q1</v>
      </c>
      <c r="F309">
        <v>1</v>
      </c>
      <c r="G309" s="2">
        <v>0</v>
      </c>
      <c r="H309" s="2">
        <v>1</v>
      </c>
      <c r="I309">
        <v>7</v>
      </c>
      <c r="J309" t="b">
        <v>0</v>
      </c>
      <c r="K309">
        <v>5</v>
      </c>
      <c r="L309" t="str">
        <f t="shared" si="8"/>
        <v>Weekday</v>
      </c>
      <c r="M309" t="str" cm="1">
        <f t="array" ref="M309">_xlfn.IFS(I309&lt;6,"Night", I309&lt;12,"Morning", I309&lt;18,"Afternoon", TRUE,"Evening")</f>
        <v>Morning</v>
      </c>
      <c r="N309">
        <v>1</v>
      </c>
      <c r="O309" t="str">
        <f>IF(dataset_17[[#This Row],[Weathersit]]=1,"Clear",IF(dataset_17[[#This Row],[Weathersit]]=2,"Cloudy","Rainy"))</f>
        <v>Clear</v>
      </c>
      <c r="P309">
        <v>0.1</v>
      </c>
      <c r="Q309">
        <f>VLOOKUP(dataset_17[[#This Row],[Instant]],dataset_2!B308:H918,2,FALSE)</f>
        <v>0.1212</v>
      </c>
      <c r="R309">
        <f>dataset_17[[#This Row],[Temp]]-dataset_17[[#This Row],[Atemp]]</f>
        <v>-2.1199999999999997E-2</v>
      </c>
      <c r="S309">
        <f>VLOOKUP(dataset_17[[#This Row],[Instant]],dataset_2!B308:H918,3,FALSE)</f>
        <v>0.74</v>
      </c>
      <c r="T309">
        <f>VLOOKUP(dataset_17[[#This Row],[Instant]],dataset_2!B308:H918,4,FALSE)</f>
        <v>0.16420000000000001</v>
      </c>
      <c r="U309">
        <f>VLOOKUP(dataset_17[[#This Row],[Instant]],dataset_2!B308:H918,5,FALSE)</f>
        <v>0</v>
      </c>
      <c r="V309">
        <f>VLOOKUP(dataset_17[[#This Row],[Instant]],dataset_2!B308:H918,6,FALSE)</f>
        <v>70</v>
      </c>
      <c r="W309">
        <f>VLOOKUP(dataset_17[[#This Row],[Instant]],dataset_2!B308:H918,7,FALSE)</f>
        <v>70</v>
      </c>
      <c r="X309">
        <f>IF(dataset_17[[#This Row],[cnt]]&gt;0,LN(dataset_17[[#This Row],[cnt]]),0)</f>
        <v>4.2484952420493594</v>
      </c>
    </row>
    <row r="310" spans="1:24" x14ac:dyDescent="0.3">
      <c r="A310">
        <v>309</v>
      </c>
      <c r="B310" s="1">
        <v>40557</v>
      </c>
      <c r="C310">
        <f>YEAR(dataset_17[[#This Row],[Date Day]])</f>
        <v>2011</v>
      </c>
      <c r="D310" s="1" t="str">
        <f>TEXT(dataset_17[[#This Row],[Date Day]],"MMM")</f>
        <v>Jan</v>
      </c>
      <c r="E310" t="str">
        <f t="shared" si="9"/>
        <v>Q1</v>
      </c>
      <c r="F310">
        <v>1</v>
      </c>
      <c r="G310" s="2">
        <v>0</v>
      </c>
      <c r="H310" s="2">
        <v>1</v>
      </c>
      <c r="I310">
        <v>8</v>
      </c>
      <c r="J310" t="b">
        <v>0</v>
      </c>
      <c r="K310">
        <v>5</v>
      </c>
      <c r="L310" t="str">
        <f t="shared" si="8"/>
        <v>Weekday</v>
      </c>
      <c r="M310" t="str" cm="1">
        <f t="array" ref="M310">_xlfn.IFS(I310&lt;6,"Night", I310&lt;12,"Morning", I310&lt;18,"Afternoon", TRUE,"Evening")</f>
        <v>Morning</v>
      </c>
      <c r="N310">
        <v>1</v>
      </c>
      <c r="O310" t="str">
        <f>IF(dataset_17[[#This Row],[Weathersit]]=1,"Clear",IF(dataset_17[[#This Row],[Weathersit]]=2,"Cloudy","Rainy"))</f>
        <v>Clear</v>
      </c>
      <c r="P310">
        <v>0.12</v>
      </c>
      <c r="Q310">
        <f>VLOOKUP(dataset_17[[#This Row],[Instant]],dataset_2!B309:H919,2,FALSE)</f>
        <v>0.16669999999999999</v>
      </c>
      <c r="R310">
        <f>dataset_17[[#This Row],[Temp]]-dataset_17[[#This Row],[Atemp]]</f>
        <v>-4.6699999999999992E-2</v>
      </c>
      <c r="S310">
        <f>VLOOKUP(dataset_17[[#This Row],[Instant]],dataset_2!B309:H919,3,FALSE)</f>
        <v>0.68</v>
      </c>
      <c r="T310">
        <f>VLOOKUP(dataset_17[[#This Row],[Instant]],dataset_2!B309:H919,4,FALSE)</f>
        <v>0</v>
      </c>
      <c r="U310">
        <f>VLOOKUP(dataset_17[[#This Row],[Instant]],dataset_2!B309:H919,5,FALSE)</f>
        <v>2</v>
      </c>
      <c r="V310">
        <f>VLOOKUP(dataset_17[[#This Row],[Instant]],dataset_2!B309:H919,6,FALSE)</f>
        <v>156</v>
      </c>
      <c r="W310">
        <f>VLOOKUP(dataset_17[[#This Row],[Instant]],dataset_2!B309:H919,7,FALSE)</f>
        <v>158</v>
      </c>
      <c r="X310">
        <f>IF(dataset_17[[#This Row],[cnt]]&gt;0,LN(dataset_17[[#This Row],[cnt]]),0)</f>
        <v>5.0625950330269669</v>
      </c>
    </row>
    <row r="311" spans="1:24" x14ac:dyDescent="0.3">
      <c r="A311">
        <v>310</v>
      </c>
      <c r="B311" s="1">
        <v>40557</v>
      </c>
      <c r="C311">
        <f>YEAR(dataset_17[[#This Row],[Date Day]])</f>
        <v>2011</v>
      </c>
      <c r="D311" s="1" t="str">
        <f>TEXT(dataset_17[[#This Row],[Date Day]],"MMM")</f>
        <v>Jan</v>
      </c>
      <c r="E311" t="str">
        <f t="shared" si="9"/>
        <v>Q1</v>
      </c>
      <c r="F311">
        <v>1</v>
      </c>
      <c r="G311" s="2">
        <v>0</v>
      </c>
      <c r="H311" s="2">
        <v>1</v>
      </c>
      <c r="I311">
        <v>9</v>
      </c>
      <c r="J311" t="b">
        <v>0</v>
      </c>
      <c r="K311">
        <v>5</v>
      </c>
      <c r="L311" t="str">
        <f t="shared" si="8"/>
        <v>Weekday</v>
      </c>
      <c r="M311" t="str" cm="1">
        <f t="array" ref="M311">_xlfn.IFS(I311&lt;6,"Night", I311&lt;12,"Morning", I311&lt;18,"Afternoon", TRUE,"Evening")</f>
        <v>Morning</v>
      </c>
      <c r="N311">
        <v>1</v>
      </c>
      <c r="O311" t="str">
        <f>IF(dataset_17[[#This Row],[Weathersit]]=1,"Clear",IF(dataset_17[[#This Row],[Weathersit]]=2,"Cloudy","Rainy"))</f>
        <v>Clear</v>
      </c>
      <c r="P311">
        <v>0.14000000000000001</v>
      </c>
      <c r="Q311">
        <f>VLOOKUP(dataset_17[[#This Row],[Instant]],dataset_2!B310:H920,2,FALSE)</f>
        <v>0.1515</v>
      </c>
      <c r="R311">
        <f>dataset_17[[#This Row],[Temp]]-dataset_17[[#This Row],[Atemp]]</f>
        <v>-1.1499999999999982E-2</v>
      </c>
      <c r="S311">
        <f>VLOOKUP(dataset_17[[#This Row],[Instant]],dataset_2!B310:H920,3,FALSE)</f>
        <v>0.69</v>
      </c>
      <c r="T311">
        <f>VLOOKUP(dataset_17[[#This Row],[Instant]],dataset_2!B310:H920,4,FALSE)</f>
        <v>0.1343</v>
      </c>
      <c r="U311">
        <f>VLOOKUP(dataset_17[[#This Row],[Instant]],dataset_2!B310:H920,5,FALSE)</f>
        <v>0</v>
      </c>
      <c r="V311">
        <f>VLOOKUP(dataset_17[[#This Row],[Instant]],dataset_2!B310:H920,6,FALSE)</f>
        <v>117</v>
      </c>
      <c r="W311">
        <f>VLOOKUP(dataset_17[[#This Row],[Instant]],dataset_2!B310:H920,7,FALSE)</f>
        <v>117</v>
      </c>
      <c r="X311">
        <f>IF(dataset_17[[#This Row],[cnt]]&gt;0,LN(dataset_17[[#This Row],[cnt]]),0)</f>
        <v>4.7621739347977563</v>
      </c>
    </row>
    <row r="312" spans="1:24" x14ac:dyDescent="0.3">
      <c r="A312">
        <v>311</v>
      </c>
      <c r="B312" s="1">
        <v>40557</v>
      </c>
      <c r="C312">
        <f>YEAR(dataset_17[[#This Row],[Date Day]])</f>
        <v>2011</v>
      </c>
      <c r="D312" s="1" t="str">
        <f>TEXT(dataset_17[[#This Row],[Date Day]],"MMM")</f>
        <v>Jan</v>
      </c>
      <c r="E312" t="str">
        <f t="shared" si="9"/>
        <v>Q1</v>
      </c>
      <c r="F312">
        <v>1</v>
      </c>
      <c r="G312" s="2">
        <v>0</v>
      </c>
      <c r="H312" s="2">
        <v>1</v>
      </c>
      <c r="I312">
        <v>10</v>
      </c>
      <c r="J312" t="b">
        <v>0</v>
      </c>
      <c r="K312">
        <v>5</v>
      </c>
      <c r="L312" t="str">
        <f t="shared" si="8"/>
        <v>Weekday</v>
      </c>
      <c r="M312" t="str" cm="1">
        <f t="array" ref="M312">_xlfn.IFS(I312&lt;6,"Night", I312&lt;12,"Morning", I312&lt;18,"Afternoon", TRUE,"Evening")</f>
        <v>Morning</v>
      </c>
      <c r="N312">
        <v>1</v>
      </c>
      <c r="O312" t="str">
        <f>IF(dataset_17[[#This Row],[Weathersit]]=1,"Clear",IF(dataset_17[[#This Row],[Weathersit]]=2,"Cloudy","Rainy"))</f>
        <v>Clear</v>
      </c>
      <c r="P312">
        <v>0.18</v>
      </c>
      <c r="Q312">
        <f>VLOOKUP(dataset_17[[#This Row],[Instant]],dataset_2!B311:H921,2,FALSE)</f>
        <v>0.18179999999999999</v>
      </c>
      <c r="R312">
        <f>dataset_17[[#This Row],[Temp]]-dataset_17[[#This Row],[Atemp]]</f>
        <v>-1.799999999999996E-3</v>
      </c>
      <c r="S312">
        <f>VLOOKUP(dataset_17[[#This Row],[Instant]],dataset_2!B311:H921,3,FALSE)</f>
        <v>0.55000000000000004</v>
      </c>
      <c r="T312">
        <f>VLOOKUP(dataset_17[[#This Row],[Instant]],dataset_2!B311:H921,4,FALSE)</f>
        <v>0.19400000000000001</v>
      </c>
      <c r="U312">
        <f>VLOOKUP(dataset_17[[#This Row],[Instant]],dataset_2!B311:H921,5,FALSE)</f>
        <v>4</v>
      </c>
      <c r="V312">
        <f>VLOOKUP(dataset_17[[#This Row],[Instant]],dataset_2!B311:H921,6,FALSE)</f>
        <v>40</v>
      </c>
      <c r="W312">
        <f>VLOOKUP(dataset_17[[#This Row],[Instant]],dataset_2!B311:H921,7,FALSE)</f>
        <v>44</v>
      </c>
      <c r="X312">
        <f>IF(dataset_17[[#This Row],[cnt]]&gt;0,LN(dataset_17[[#This Row],[cnt]]),0)</f>
        <v>3.784189633918261</v>
      </c>
    </row>
    <row r="313" spans="1:24" x14ac:dyDescent="0.3">
      <c r="A313">
        <v>312</v>
      </c>
      <c r="B313" s="1">
        <v>40557</v>
      </c>
      <c r="C313">
        <f>YEAR(dataset_17[[#This Row],[Date Day]])</f>
        <v>2011</v>
      </c>
      <c r="D313" s="1" t="str">
        <f>TEXT(dataset_17[[#This Row],[Date Day]],"MMM")</f>
        <v>Jan</v>
      </c>
      <c r="E313" t="str">
        <f t="shared" si="9"/>
        <v>Q1</v>
      </c>
      <c r="F313">
        <v>1</v>
      </c>
      <c r="G313" s="2">
        <v>0</v>
      </c>
      <c r="H313" s="2">
        <v>1</v>
      </c>
      <c r="I313">
        <v>11</v>
      </c>
      <c r="J313" t="b">
        <v>0</v>
      </c>
      <c r="K313">
        <v>5</v>
      </c>
      <c r="L313" t="str">
        <f t="shared" si="8"/>
        <v>Weekday</v>
      </c>
      <c r="M313" t="str" cm="1">
        <f t="array" ref="M313">_xlfn.IFS(I313&lt;6,"Night", I313&lt;12,"Morning", I313&lt;18,"Afternoon", TRUE,"Evening")</f>
        <v>Morning</v>
      </c>
      <c r="N313">
        <v>1</v>
      </c>
      <c r="O313" t="str">
        <f>IF(dataset_17[[#This Row],[Weathersit]]=1,"Clear",IF(dataset_17[[#This Row],[Weathersit]]=2,"Cloudy","Rainy"))</f>
        <v>Clear</v>
      </c>
      <c r="P313">
        <v>0.18</v>
      </c>
      <c r="Q313">
        <f>VLOOKUP(dataset_17[[#This Row],[Instant]],dataset_2!B312:H922,2,FALSE)</f>
        <v>0.16669999999999999</v>
      </c>
      <c r="R313">
        <f>dataset_17[[#This Row],[Temp]]-dataset_17[[#This Row],[Atemp]]</f>
        <v>1.3300000000000006E-2</v>
      </c>
      <c r="S313">
        <f>VLOOKUP(dataset_17[[#This Row],[Instant]],dataset_2!B312:H922,3,FALSE)</f>
        <v>0.51</v>
      </c>
      <c r="T313">
        <f>VLOOKUP(dataset_17[[#This Row],[Instant]],dataset_2!B312:H922,4,FALSE)</f>
        <v>0.28360000000000002</v>
      </c>
      <c r="U313">
        <f>VLOOKUP(dataset_17[[#This Row],[Instant]],dataset_2!B312:H922,5,FALSE)</f>
        <v>6</v>
      </c>
      <c r="V313">
        <f>VLOOKUP(dataset_17[[#This Row],[Instant]],dataset_2!B312:H922,6,FALSE)</f>
        <v>47</v>
      </c>
      <c r="W313">
        <f>VLOOKUP(dataset_17[[#This Row],[Instant]],dataset_2!B312:H922,7,FALSE)</f>
        <v>53</v>
      </c>
      <c r="X313">
        <f>IF(dataset_17[[#This Row],[cnt]]&gt;0,LN(dataset_17[[#This Row],[cnt]]),0)</f>
        <v>3.970291913552122</v>
      </c>
    </row>
    <row r="314" spans="1:24" x14ac:dyDescent="0.3">
      <c r="A314">
        <v>313</v>
      </c>
      <c r="B314" s="1">
        <v>40557</v>
      </c>
      <c r="C314">
        <f>YEAR(dataset_17[[#This Row],[Date Day]])</f>
        <v>2011</v>
      </c>
      <c r="D314" s="1" t="str">
        <f>TEXT(dataset_17[[#This Row],[Date Day]],"MMM")</f>
        <v>Jan</v>
      </c>
      <c r="E314" t="str">
        <f t="shared" si="9"/>
        <v>Q1</v>
      </c>
      <c r="F314">
        <v>1</v>
      </c>
      <c r="G314" s="2">
        <v>0</v>
      </c>
      <c r="H314" s="2">
        <v>1</v>
      </c>
      <c r="I314">
        <v>12</v>
      </c>
      <c r="J314" t="b">
        <v>0</v>
      </c>
      <c r="K314">
        <v>5</v>
      </c>
      <c r="L314" t="str">
        <f t="shared" si="8"/>
        <v>Weekday</v>
      </c>
      <c r="M314" t="str" cm="1">
        <f t="array" ref="M314">_xlfn.IFS(I314&lt;6,"Night", I314&lt;12,"Morning", I314&lt;18,"Afternoon", TRUE,"Evening")</f>
        <v>Afternoon</v>
      </c>
      <c r="N314">
        <v>1</v>
      </c>
      <c r="O314" t="str">
        <f>IF(dataset_17[[#This Row],[Weathersit]]=1,"Clear",IF(dataset_17[[#This Row],[Weathersit]]=2,"Cloudy","Rainy"))</f>
        <v>Clear</v>
      </c>
      <c r="P314">
        <v>0.2</v>
      </c>
      <c r="Q314">
        <f>VLOOKUP(dataset_17[[#This Row],[Instant]],dataset_2!B313:H923,2,FALSE)</f>
        <v>0.19700000000000001</v>
      </c>
      <c r="R314">
        <f>dataset_17[[#This Row],[Temp]]-dataset_17[[#This Row],[Atemp]]</f>
        <v>3.0000000000000027E-3</v>
      </c>
      <c r="S314">
        <f>VLOOKUP(dataset_17[[#This Row],[Instant]],dataset_2!B313:H923,3,FALSE)</f>
        <v>0.44</v>
      </c>
      <c r="T314">
        <f>VLOOKUP(dataset_17[[#This Row],[Instant]],dataset_2!B313:H923,4,FALSE)</f>
        <v>0.25369999999999998</v>
      </c>
      <c r="U314">
        <f>VLOOKUP(dataset_17[[#This Row],[Instant]],dataset_2!B313:H923,5,FALSE)</f>
        <v>2</v>
      </c>
      <c r="V314">
        <f>VLOOKUP(dataset_17[[#This Row],[Instant]],dataset_2!B313:H923,6,FALSE)</f>
        <v>59</v>
      </c>
      <c r="W314">
        <f>VLOOKUP(dataset_17[[#This Row],[Instant]],dataset_2!B313:H923,7,FALSE)</f>
        <v>61</v>
      </c>
      <c r="X314">
        <f>IF(dataset_17[[#This Row],[cnt]]&gt;0,LN(dataset_17[[#This Row],[cnt]]),0)</f>
        <v>4.1108738641733114</v>
      </c>
    </row>
    <row r="315" spans="1:24" x14ac:dyDescent="0.3">
      <c r="A315">
        <v>314</v>
      </c>
      <c r="B315" s="1">
        <v>40557</v>
      </c>
      <c r="C315">
        <f>YEAR(dataset_17[[#This Row],[Date Day]])</f>
        <v>2011</v>
      </c>
      <c r="D315" s="1" t="str">
        <f>TEXT(dataset_17[[#This Row],[Date Day]],"MMM")</f>
        <v>Jan</v>
      </c>
      <c r="E315" t="str">
        <f t="shared" si="9"/>
        <v>Q1</v>
      </c>
      <c r="F315">
        <v>1</v>
      </c>
      <c r="G315" s="2">
        <v>0</v>
      </c>
      <c r="H315" s="2">
        <v>1</v>
      </c>
      <c r="I315">
        <v>13</v>
      </c>
      <c r="J315" t="b">
        <v>0</v>
      </c>
      <c r="K315">
        <v>5</v>
      </c>
      <c r="L315" t="str">
        <f t="shared" si="8"/>
        <v>Weekday</v>
      </c>
      <c r="M315" t="str" cm="1">
        <f t="array" ref="M315">_xlfn.IFS(I315&lt;6,"Night", I315&lt;12,"Morning", I315&lt;18,"Afternoon", TRUE,"Evening")</f>
        <v>Afternoon</v>
      </c>
      <c r="N315">
        <v>1</v>
      </c>
      <c r="O315" t="str">
        <f>IF(dataset_17[[#This Row],[Weathersit]]=1,"Clear",IF(dataset_17[[#This Row],[Weathersit]]=2,"Cloudy","Rainy"))</f>
        <v>Clear</v>
      </c>
      <c r="P315">
        <v>0.22</v>
      </c>
      <c r="Q315">
        <f>VLOOKUP(dataset_17[[#This Row],[Instant]],dataset_2!B314:H924,2,FALSE)</f>
        <v>0.19700000000000001</v>
      </c>
      <c r="R315">
        <f>dataset_17[[#This Row],[Temp]]-dataset_17[[#This Row],[Atemp]]</f>
        <v>2.2999999999999993E-2</v>
      </c>
      <c r="S315">
        <f>VLOOKUP(dataset_17[[#This Row],[Instant]],dataset_2!B314:H924,3,FALSE)</f>
        <v>0.37</v>
      </c>
      <c r="T315">
        <f>VLOOKUP(dataset_17[[#This Row],[Instant]],dataset_2!B314:H924,4,FALSE)</f>
        <v>0.3881</v>
      </c>
      <c r="U315">
        <f>VLOOKUP(dataset_17[[#This Row],[Instant]],dataset_2!B314:H924,5,FALSE)</f>
        <v>4</v>
      </c>
      <c r="V315">
        <f>VLOOKUP(dataset_17[[#This Row],[Instant]],dataset_2!B314:H924,6,FALSE)</f>
        <v>73</v>
      </c>
      <c r="W315">
        <f>VLOOKUP(dataset_17[[#This Row],[Instant]],dataset_2!B314:H924,7,FALSE)</f>
        <v>77</v>
      </c>
      <c r="X315">
        <f>IF(dataset_17[[#This Row],[cnt]]&gt;0,LN(dataset_17[[#This Row],[cnt]]),0)</f>
        <v>4.3438054218536841</v>
      </c>
    </row>
    <row r="316" spans="1:24" x14ac:dyDescent="0.3">
      <c r="A316">
        <v>315</v>
      </c>
      <c r="B316" s="1">
        <v>40557</v>
      </c>
      <c r="C316">
        <f>YEAR(dataset_17[[#This Row],[Date Day]])</f>
        <v>2011</v>
      </c>
      <c r="D316" s="1" t="str">
        <f>TEXT(dataset_17[[#This Row],[Date Day]],"MMM")</f>
        <v>Jan</v>
      </c>
      <c r="E316" t="str">
        <f t="shared" si="9"/>
        <v>Q1</v>
      </c>
      <c r="F316">
        <v>1</v>
      </c>
      <c r="G316" s="2">
        <v>0</v>
      </c>
      <c r="H316" s="2">
        <v>1</v>
      </c>
      <c r="I316">
        <v>14</v>
      </c>
      <c r="J316" t="b">
        <v>0</v>
      </c>
      <c r="K316">
        <v>5</v>
      </c>
      <c r="L316" t="str">
        <f t="shared" si="8"/>
        <v>Weekday</v>
      </c>
      <c r="M316" t="str" cm="1">
        <f t="array" ref="M316">_xlfn.IFS(I316&lt;6,"Night", I316&lt;12,"Morning", I316&lt;18,"Afternoon", TRUE,"Evening")</f>
        <v>Afternoon</v>
      </c>
      <c r="N316">
        <v>1</v>
      </c>
      <c r="O316" t="str">
        <f>IF(dataset_17[[#This Row],[Weathersit]]=1,"Clear",IF(dataset_17[[#This Row],[Weathersit]]=2,"Cloudy","Rainy"))</f>
        <v>Clear</v>
      </c>
      <c r="P316">
        <v>0.22</v>
      </c>
      <c r="Q316">
        <f>VLOOKUP(dataset_17[[#This Row],[Instant]],dataset_2!B315:H925,2,FALSE)</f>
        <v>0.21210000000000001</v>
      </c>
      <c r="R316">
        <f>dataset_17[[#This Row],[Temp]]-dataset_17[[#This Row],[Atemp]]</f>
        <v>7.8999999999999904E-3</v>
      </c>
      <c r="S316">
        <f>VLOOKUP(dataset_17[[#This Row],[Instant]],dataset_2!B315:H925,3,FALSE)</f>
        <v>0.41</v>
      </c>
      <c r="T316">
        <f>VLOOKUP(dataset_17[[#This Row],[Instant]],dataset_2!B315:H925,4,FALSE)</f>
        <v>0.28360000000000002</v>
      </c>
      <c r="U316">
        <f>VLOOKUP(dataset_17[[#This Row],[Instant]],dataset_2!B315:H925,5,FALSE)</f>
        <v>5</v>
      </c>
      <c r="V316">
        <f>VLOOKUP(dataset_17[[#This Row],[Instant]],dataset_2!B315:H925,6,FALSE)</f>
        <v>59</v>
      </c>
      <c r="W316">
        <f>VLOOKUP(dataset_17[[#This Row],[Instant]],dataset_2!B315:H925,7,FALSE)</f>
        <v>64</v>
      </c>
      <c r="X316">
        <f>IF(dataset_17[[#This Row],[cnt]]&gt;0,LN(dataset_17[[#This Row],[cnt]]),0)</f>
        <v>4.1588830833596715</v>
      </c>
    </row>
    <row r="317" spans="1:24" x14ac:dyDescent="0.3">
      <c r="A317">
        <v>316</v>
      </c>
      <c r="B317" s="1">
        <v>40557</v>
      </c>
      <c r="C317">
        <f>YEAR(dataset_17[[#This Row],[Date Day]])</f>
        <v>2011</v>
      </c>
      <c r="D317" s="1" t="str">
        <f>TEXT(dataset_17[[#This Row],[Date Day]],"MMM")</f>
        <v>Jan</v>
      </c>
      <c r="E317" t="str">
        <f t="shared" si="9"/>
        <v>Q1</v>
      </c>
      <c r="F317">
        <v>1</v>
      </c>
      <c r="G317" s="2">
        <v>0</v>
      </c>
      <c r="H317" s="2">
        <v>1</v>
      </c>
      <c r="I317">
        <v>15</v>
      </c>
      <c r="J317" t="b">
        <v>0</v>
      </c>
      <c r="K317">
        <v>5</v>
      </c>
      <c r="L317" t="str">
        <f t="shared" si="8"/>
        <v>Weekday</v>
      </c>
      <c r="M317" t="str" cm="1">
        <f t="array" ref="M317">_xlfn.IFS(I317&lt;6,"Night", I317&lt;12,"Morning", I317&lt;18,"Afternoon", TRUE,"Evening")</f>
        <v>Afternoon</v>
      </c>
      <c r="N317">
        <v>1</v>
      </c>
      <c r="O317" t="str">
        <f>IF(dataset_17[[#This Row],[Weathersit]]=1,"Clear",IF(dataset_17[[#This Row],[Weathersit]]=2,"Cloudy","Rainy"))</f>
        <v>Clear</v>
      </c>
      <c r="P317">
        <v>0.24</v>
      </c>
      <c r="Q317">
        <f>VLOOKUP(dataset_17[[#This Row],[Instant]],dataset_2!B316:H926,2,FALSE)</f>
        <v>0.2424</v>
      </c>
      <c r="R317">
        <f>dataset_17[[#This Row],[Temp]]-dataset_17[[#This Row],[Atemp]]</f>
        <v>-2.4000000000000132E-3</v>
      </c>
      <c r="S317">
        <f>VLOOKUP(dataset_17[[#This Row],[Instant]],dataset_2!B316:H926,3,FALSE)</f>
        <v>0.38</v>
      </c>
      <c r="T317">
        <f>VLOOKUP(dataset_17[[#This Row],[Instant]],dataset_2!B316:H926,4,FALSE)</f>
        <v>0.16420000000000001</v>
      </c>
      <c r="U317">
        <f>VLOOKUP(dataset_17[[#This Row],[Instant]],dataset_2!B316:H926,5,FALSE)</f>
        <v>9</v>
      </c>
      <c r="V317">
        <f>VLOOKUP(dataset_17[[#This Row],[Instant]],dataset_2!B316:H926,6,FALSE)</f>
        <v>59</v>
      </c>
      <c r="W317">
        <f>VLOOKUP(dataset_17[[#This Row],[Instant]],dataset_2!B316:H926,7,FALSE)</f>
        <v>68</v>
      </c>
      <c r="X317">
        <f>IF(dataset_17[[#This Row],[cnt]]&gt;0,LN(dataset_17[[#This Row],[cnt]]),0)</f>
        <v>4.219507705176107</v>
      </c>
    </row>
    <row r="318" spans="1:24" x14ac:dyDescent="0.3">
      <c r="A318">
        <v>317</v>
      </c>
      <c r="B318" s="1">
        <v>40557</v>
      </c>
      <c r="C318">
        <f>YEAR(dataset_17[[#This Row],[Date Day]])</f>
        <v>2011</v>
      </c>
      <c r="D318" s="1" t="str">
        <f>TEXT(dataset_17[[#This Row],[Date Day]],"MMM")</f>
        <v>Jan</v>
      </c>
      <c r="E318" t="str">
        <f t="shared" si="9"/>
        <v>Q1</v>
      </c>
      <c r="F318">
        <v>1</v>
      </c>
      <c r="G318" s="2">
        <v>0</v>
      </c>
      <c r="H318" s="2">
        <v>1</v>
      </c>
      <c r="I318">
        <v>16</v>
      </c>
      <c r="J318" t="b">
        <v>0</v>
      </c>
      <c r="K318">
        <v>5</v>
      </c>
      <c r="L318" t="str">
        <f t="shared" si="8"/>
        <v>Weekday</v>
      </c>
      <c r="M318" t="str" cm="1">
        <f t="array" ref="M318">_xlfn.IFS(I318&lt;6,"Night", I318&lt;12,"Morning", I318&lt;18,"Afternoon", TRUE,"Evening")</f>
        <v>Afternoon</v>
      </c>
      <c r="N318">
        <v>1</v>
      </c>
      <c r="O318" t="str">
        <f>IF(dataset_17[[#This Row],[Weathersit]]=1,"Clear",IF(dataset_17[[#This Row],[Weathersit]]=2,"Cloudy","Rainy"))</f>
        <v>Clear</v>
      </c>
      <c r="P318">
        <v>0.22</v>
      </c>
      <c r="Q318">
        <f>VLOOKUP(dataset_17[[#This Row],[Instant]],dataset_2!B317:H927,2,FALSE)</f>
        <v>0.2424</v>
      </c>
      <c r="R318">
        <f>dataset_17[[#This Row],[Temp]]-dataset_17[[#This Row],[Atemp]]</f>
        <v>-2.2400000000000003E-2</v>
      </c>
      <c r="S318">
        <f>VLOOKUP(dataset_17[[#This Row],[Instant]],dataset_2!B317:H927,3,FALSE)</f>
        <v>0.41</v>
      </c>
      <c r="T318">
        <f>VLOOKUP(dataset_17[[#This Row],[Instant]],dataset_2!B317:H927,4,FALSE)</f>
        <v>0.1045</v>
      </c>
      <c r="U318">
        <f>VLOOKUP(dataset_17[[#This Row],[Instant]],dataset_2!B317:H927,5,FALSE)</f>
        <v>3</v>
      </c>
      <c r="V318">
        <f>VLOOKUP(dataset_17[[#This Row],[Instant]],dataset_2!B317:H927,6,FALSE)</f>
        <v>87</v>
      </c>
      <c r="W318">
        <f>VLOOKUP(dataset_17[[#This Row],[Instant]],dataset_2!B317:H927,7,FALSE)</f>
        <v>90</v>
      </c>
      <c r="X318">
        <f>IF(dataset_17[[#This Row],[cnt]]&gt;0,LN(dataset_17[[#This Row],[cnt]]),0)</f>
        <v>4.499809670330265</v>
      </c>
    </row>
    <row r="319" spans="1:24" x14ac:dyDescent="0.3">
      <c r="A319">
        <v>318</v>
      </c>
      <c r="B319" s="1">
        <v>40557</v>
      </c>
      <c r="C319">
        <f>YEAR(dataset_17[[#This Row],[Date Day]])</f>
        <v>2011</v>
      </c>
      <c r="D319" s="1" t="str">
        <f>TEXT(dataset_17[[#This Row],[Date Day]],"MMM")</f>
        <v>Jan</v>
      </c>
      <c r="E319" t="str">
        <f t="shared" si="9"/>
        <v>Q1</v>
      </c>
      <c r="F319">
        <v>1</v>
      </c>
      <c r="G319" s="2">
        <v>0</v>
      </c>
      <c r="H319" s="2">
        <v>1</v>
      </c>
      <c r="I319">
        <v>17</v>
      </c>
      <c r="J319" t="b">
        <v>0</v>
      </c>
      <c r="K319">
        <v>5</v>
      </c>
      <c r="L319" t="str">
        <f t="shared" si="8"/>
        <v>Weekday</v>
      </c>
      <c r="M319" t="str" cm="1">
        <f t="array" ref="M319">_xlfn.IFS(I319&lt;6,"Night", I319&lt;12,"Morning", I319&lt;18,"Afternoon", TRUE,"Evening")</f>
        <v>Afternoon</v>
      </c>
      <c r="N319">
        <v>1</v>
      </c>
      <c r="O319" t="str">
        <f>IF(dataset_17[[#This Row],[Weathersit]]=1,"Clear",IF(dataset_17[[#This Row],[Weathersit]]=2,"Cloudy","Rainy"))</f>
        <v>Clear</v>
      </c>
      <c r="P319">
        <v>0.22</v>
      </c>
      <c r="Q319">
        <f>VLOOKUP(dataset_17[[#This Row],[Instant]],dataset_2!B318:H928,2,FALSE)</f>
        <v>0.2273</v>
      </c>
      <c r="R319">
        <f>dataset_17[[#This Row],[Temp]]-dataset_17[[#This Row],[Atemp]]</f>
        <v>-7.3000000000000009E-3</v>
      </c>
      <c r="S319">
        <f>VLOOKUP(dataset_17[[#This Row],[Instant]],dataset_2!B318:H928,3,FALSE)</f>
        <v>0.41</v>
      </c>
      <c r="T319">
        <f>VLOOKUP(dataset_17[[#This Row],[Instant]],dataset_2!B318:H928,4,FALSE)</f>
        <v>0.16420000000000001</v>
      </c>
      <c r="U319">
        <f>VLOOKUP(dataset_17[[#This Row],[Instant]],dataset_2!B318:H928,5,FALSE)</f>
        <v>4</v>
      </c>
      <c r="V319">
        <f>VLOOKUP(dataset_17[[#This Row],[Instant]],dataset_2!B318:H928,6,FALSE)</f>
        <v>155</v>
      </c>
      <c r="W319">
        <f>VLOOKUP(dataset_17[[#This Row],[Instant]],dataset_2!B318:H928,7,FALSE)</f>
        <v>159</v>
      </c>
      <c r="X319">
        <f>IF(dataset_17[[#This Row],[cnt]]&gt;0,LN(dataset_17[[#This Row],[cnt]]),0)</f>
        <v>5.0689042022202315</v>
      </c>
    </row>
    <row r="320" spans="1:24" x14ac:dyDescent="0.3">
      <c r="A320">
        <v>319</v>
      </c>
      <c r="B320" s="1">
        <v>40557</v>
      </c>
      <c r="C320">
        <f>YEAR(dataset_17[[#This Row],[Date Day]])</f>
        <v>2011</v>
      </c>
      <c r="D320" s="1" t="str">
        <f>TEXT(dataset_17[[#This Row],[Date Day]],"MMM")</f>
        <v>Jan</v>
      </c>
      <c r="E320" t="str">
        <f t="shared" si="9"/>
        <v>Q1</v>
      </c>
      <c r="F320">
        <v>1</v>
      </c>
      <c r="G320" s="2">
        <v>0</v>
      </c>
      <c r="H320" s="2">
        <v>1</v>
      </c>
      <c r="I320">
        <v>18</v>
      </c>
      <c r="J320" t="b">
        <v>0</v>
      </c>
      <c r="K320">
        <v>5</v>
      </c>
      <c r="L320" t="str">
        <f t="shared" si="8"/>
        <v>Weekday</v>
      </c>
      <c r="M320" t="str" cm="1">
        <f t="array" ref="M320">_xlfn.IFS(I320&lt;6,"Night", I320&lt;12,"Morning", I320&lt;18,"Afternoon", TRUE,"Evening")</f>
        <v>Evening</v>
      </c>
      <c r="N320">
        <v>1</v>
      </c>
      <c r="O320" t="str">
        <f>IF(dataset_17[[#This Row],[Weathersit]]=1,"Clear",IF(dataset_17[[#This Row],[Weathersit]]=2,"Cloudy","Rainy"))</f>
        <v>Clear</v>
      </c>
      <c r="P320">
        <v>0.2</v>
      </c>
      <c r="Q320">
        <f>VLOOKUP(dataset_17[[#This Row],[Instant]],dataset_2!B319:H929,2,FALSE)</f>
        <v>0.2576</v>
      </c>
      <c r="R320">
        <f>dataset_17[[#This Row],[Temp]]-dataset_17[[#This Row],[Atemp]]</f>
        <v>-5.7599999999999985E-2</v>
      </c>
      <c r="S320">
        <f>VLOOKUP(dataset_17[[#This Row],[Instant]],dataset_2!B319:H929,3,FALSE)</f>
        <v>0.47</v>
      </c>
      <c r="T320">
        <f>VLOOKUP(dataset_17[[#This Row],[Instant]],dataset_2!B319:H929,4,FALSE)</f>
        <v>0</v>
      </c>
      <c r="U320">
        <f>VLOOKUP(dataset_17[[#This Row],[Instant]],dataset_2!B319:H929,5,FALSE)</f>
        <v>5</v>
      </c>
      <c r="V320">
        <f>VLOOKUP(dataset_17[[#This Row],[Instant]],dataset_2!B319:H929,6,FALSE)</f>
        <v>134</v>
      </c>
      <c r="W320">
        <f>VLOOKUP(dataset_17[[#This Row],[Instant]],dataset_2!B319:H929,7,FALSE)</f>
        <v>139</v>
      </c>
      <c r="X320">
        <f>IF(dataset_17[[#This Row],[cnt]]&gt;0,LN(dataset_17[[#This Row],[cnt]]),0)</f>
        <v>4.9344739331306915</v>
      </c>
    </row>
    <row r="321" spans="1:24" x14ac:dyDescent="0.3">
      <c r="A321">
        <v>320</v>
      </c>
      <c r="B321" s="1">
        <v>40557</v>
      </c>
      <c r="C321">
        <f>YEAR(dataset_17[[#This Row],[Date Day]])</f>
        <v>2011</v>
      </c>
      <c r="D321" s="1" t="str">
        <f>TEXT(dataset_17[[#This Row],[Date Day]],"MMM")</f>
        <v>Jan</v>
      </c>
      <c r="E321" t="str">
        <f t="shared" si="9"/>
        <v>Q1</v>
      </c>
      <c r="F321">
        <v>1</v>
      </c>
      <c r="G321" s="2">
        <v>0</v>
      </c>
      <c r="H321" s="2">
        <v>1</v>
      </c>
      <c r="I321">
        <v>19</v>
      </c>
      <c r="J321" t="b">
        <v>0</v>
      </c>
      <c r="K321">
        <v>5</v>
      </c>
      <c r="L321" t="str">
        <f t="shared" si="8"/>
        <v>Weekday</v>
      </c>
      <c r="M321" t="str" cm="1">
        <f t="array" ref="M321">_xlfn.IFS(I321&lt;6,"Night", I321&lt;12,"Morning", I321&lt;18,"Afternoon", TRUE,"Evening")</f>
        <v>Evening</v>
      </c>
      <c r="N321">
        <v>1</v>
      </c>
      <c r="O321" t="str">
        <f>IF(dataset_17[[#This Row],[Weathersit]]=1,"Clear",IF(dataset_17[[#This Row],[Weathersit]]=2,"Cloudy","Rainy"))</f>
        <v>Clear</v>
      </c>
      <c r="P321">
        <v>0.16</v>
      </c>
      <c r="Q321">
        <f>VLOOKUP(dataset_17[[#This Row],[Instant]],dataset_2!B320:H930,2,FALSE)</f>
        <v>0.19700000000000001</v>
      </c>
      <c r="R321">
        <f>dataset_17[[#This Row],[Temp]]-dataset_17[[#This Row],[Atemp]]</f>
        <v>-3.7000000000000005E-2</v>
      </c>
      <c r="S321">
        <f>VLOOKUP(dataset_17[[#This Row],[Instant]],dataset_2!B320:H930,3,FALSE)</f>
        <v>0.59</v>
      </c>
      <c r="T321">
        <f>VLOOKUP(dataset_17[[#This Row],[Instant]],dataset_2!B320:H930,4,FALSE)</f>
        <v>8.9599999999999999E-2</v>
      </c>
      <c r="U321">
        <f>VLOOKUP(dataset_17[[#This Row],[Instant]],dataset_2!B320:H930,5,FALSE)</f>
        <v>3</v>
      </c>
      <c r="V321">
        <f>VLOOKUP(dataset_17[[#This Row],[Instant]],dataset_2!B320:H930,6,FALSE)</f>
        <v>89</v>
      </c>
      <c r="W321">
        <f>VLOOKUP(dataset_17[[#This Row],[Instant]],dataset_2!B320:H930,7,FALSE)</f>
        <v>92</v>
      </c>
      <c r="X321">
        <f>IF(dataset_17[[#This Row],[cnt]]&gt;0,LN(dataset_17[[#This Row],[cnt]]),0)</f>
        <v>4.5217885770490405</v>
      </c>
    </row>
    <row r="322" spans="1:24" x14ac:dyDescent="0.3">
      <c r="A322">
        <v>321</v>
      </c>
      <c r="B322" s="1">
        <v>40557</v>
      </c>
      <c r="C322">
        <f>YEAR(dataset_17[[#This Row],[Date Day]])</f>
        <v>2011</v>
      </c>
      <c r="D322" s="1" t="str">
        <f>TEXT(dataset_17[[#This Row],[Date Day]],"MMM")</f>
        <v>Jan</v>
      </c>
      <c r="E322" t="str">
        <f t="shared" si="9"/>
        <v>Q1</v>
      </c>
      <c r="F322">
        <v>1</v>
      </c>
      <c r="G322" s="2">
        <v>0</v>
      </c>
      <c r="H322" s="2">
        <v>1</v>
      </c>
      <c r="I322">
        <v>20</v>
      </c>
      <c r="J322" t="b">
        <v>0</v>
      </c>
      <c r="K322">
        <v>5</v>
      </c>
      <c r="L322" t="str">
        <f t="shared" ref="L322:L385" si="10">IF(OR(K322=0,K322=6),"Weekend","Weekday")</f>
        <v>Weekday</v>
      </c>
      <c r="M322" t="str" cm="1">
        <f t="array" ref="M322">_xlfn.IFS(I322&lt;6,"Night", I322&lt;12,"Morning", I322&lt;18,"Afternoon", TRUE,"Evening")</f>
        <v>Evening</v>
      </c>
      <c r="N322">
        <v>1</v>
      </c>
      <c r="O322" t="str">
        <f>IF(dataset_17[[#This Row],[Weathersit]]=1,"Clear",IF(dataset_17[[#This Row],[Weathersit]]=2,"Cloudy","Rainy"))</f>
        <v>Clear</v>
      </c>
      <c r="P322">
        <v>0.18</v>
      </c>
      <c r="Q322">
        <f>VLOOKUP(dataset_17[[#This Row],[Instant]],dataset_2!B321:H931,2,FALSE)</f>
        <v>0.2424</v>
      </c>
      <c r="R322">
        <f>dataset_17[[#This Row],[Temp]]-dataset_17[[#This Row],[Atemp]]</f>
        <v>-6.2400000000000011E-2</v>
      </c>
      <c r="S322">
        <f>VLOOKUP(dataset_17[[#This Row],[Instant]],dataset_2!B321:H931,3,FALSE)</f>
        <v>0.59</v>
      </c>
      <c r="T322">
        <f>VLOOKUP(dataset_17[[#This Row],[Instant]],dataset_2!B321:H931,4,FALSE)</f>
        <v>0</v>
      </c>
      <c r="U322">
        <f>VLOOKUP(dataset_17[[#This Row],[Instant]],dataset_2!B321:H931,5,FALSE)</f>
        <v>0</v>
      </c>
      <c r="V322">
        <f>VLOOKUP(dataset_17[[#This Row],[Instant]],dataset_2!B321:H931,6,FALSE)</f>
        <v>68</v>
      </c>
      <c r="W322">
        <f>VLOOKUP(dataset_17[[#This Row],[Instant]],dataset_2!B321:H931,7,FALSE)</f>
        <v>68</v>
      </c>
      <c r="X322">
        <f>IF(dataset_17[[#This Row],[cnt]]&gt;0,LN(dataset_17[[#This Row],[cnt]]),0)</f>
        <v>4.219507705176107</v>
      </c>
    </row>
    <row r="323" spans="1:24" x14ac:dyDescent="0.3">
      <c r="A323">
        <v>322</v>
      </c>
      <c r="B323" s="1">
        <v>40557</v>
      </c>
      <c r="C323">
        <f>YEAR(dataset_17[[#This Row],[Date Day]])</f>
        <v>2011</v>
      </c>
      <c r="D323" s="1" t="str">
        <f>TEXT(dataset_17[[#This Row],[Date Day]],"MMM")</f>
        <v>Jan</v>
      </c>
      <c r="E323" t="str">
        <f t="shared" ref="E323:E386" si="11">"Q" &amp; INT((MONTH(B323)-1)/3)+1</f>
        <v>Q1</v>
      </c>
      <c r="F323">
        <v>1</v>
      </c>
      <c r="G323" s="2">
        <v>0</v>
      </c>
      <c r="H323" s="2">
        <v>1</v>
      </c>
      <c r="I323">
        <v>21</v>
      </c>
      <c r="J323" t="b">
        <v>0</v>
      </c>
      <c r="K323">
        <v>5</v>
      </c>
      <c r="L323" t="str">
        <f t="shared" si="10"/>
        <v>Weekday</v>
      </c>
      <c r="M323" t="str" cm="1">
        <f t="array" ref="M323">_xlfn.IFS(I323&lt;6,"Night", I323&lt;12,"Morning", I323&lt;18,"Afternoon", TRUE,"Evening")</f>
        <v>Evening</v>
      </c>
      <c r="N323">
        <v>1</v>
      </c>
      <c r="O323" t="str">
        <f>IF(dataset_17[[#This Row],[Weathersit]]=1,"Clear",IF(dataset_17[[#This Row],[Weathersit]]=2,"Cloudy","Rainy"))</f>
        <v>Clear</v>
      </c>
      <c r="P323">
        <v>0.16</v>
      </c>
      <c r="Q323">
        <f>VLOOKUP(dataset_17[[#This Row],[Instant]],dataset_2!B322:H932,2,FALSE)</f>
        <v>0.2273</v>
      </c>
      <c r="R323">
        <f>dataset_17[[#This Row],[Temp]]-dataset_17[[#This Row],[Atemp]]</f>
        <v>-6.7299999999999999E-2</v>
      </c>
      <c r="S323">
        <f>VLOOKUP(dataset_17[[#This Row],[Instant]],dataset_2!B322:H932,3,FALSE)</f>
        <v>0.69</v>
      </c>
      <c r="T323">
        <f>VLOOKUP(dataset_17[[#This Row],[Instant]],dataset_2!B322:H932,4,FALSE)</f>
        <v>0</v>
      </c>
      <c r="U323">
        <f>VLOOKUP(dataset_17[[#This Row],[Instant]],dataset_2!B322:H932,5,FALSE)</f>
        <v>4</v>
      </c>
      <c r="V323">
        <f>VLOOKUP(dataset_17[[#This Row],[Instant]],dataset_2!B322:H932,6,FALSE)</f>
        <v>48</v>
      </c>
      <c r="W323">
        <f>VLOOKUP(dataset_17[[#This Row],[Instant]],dataset_2!B322:H932,7,FALSE)</f>
        <v>52</v>
      </c>
      <c r="X323">
        <f>IF(dataset_17[[#This Row],[cnt]]&gt;0,LN(dataset_17[[#This Row],[cnt]]),0)</f>
        <v>3.9512437185814275</v>
      </c>
    </row>
    <row r="324" spans="1:24" x14ac:dyDescent="0.3">
      <c r="A324">
        <v>323</v>
      </c>
      <c r="B324" s="1">
        <v>40557</v>
      </c>
      <c r="C324">
        <f>YEAR(dataset_17[[#This Row],[Date Day]])</f>
        <v>2011</v>
      </c>
      <c r="D324" s="1" t="str">
        <f>TEXT(dataset_17[[#This Row],[Date Day]],"MMM")</f>
        <v>Jan</v>
      </c>
      <c r="E324" t="str">
        <f t="shared" si="11"/>
        <v>Q1</v>
      </c>
      <c r="F324">
        <v>1</v>
      </c>
      <c r="G324" s="2">
        <v>0</v>
      </c>
      <c r="H324" s="2">
        <v>1</v>
      </c>
      <c r="I324">
        <v>22</v>
      </c>
      <c r="J324" t="b">
        <v>0</v>
      </c>
      <c r="K324">
        <v>5</v>
      </c>
      <c r="L324" t="str">
        <f t="shared" si="10"/>
        <v>Weekday</v>
      </c>
      <c r="M324" t="str" cm="1">
        <f t="array" ref="M324">_xlfn.IFS(I324&lt;6,"Night", I324&lt;12,"Morning", I324&lt;18,"Afternoon", TRUE,"Evening")</f>
        <v>Evening</v>
      </c>
      <c r="N324">
        <v>2</v>
      </c>
      <c r="O324" t="str">
        <f>IF(dataset_17[[#This Row],[Weathersit]]=1,"Clear",IF(dataset_17[[#This Row],[Weathersit]]=2,"Cloudy","Rainy"))</f>
        <v>Cloudy</v>
      </c>
      <c r="P324">
        <v>0.16</v>
      </c>
      <c r="Q324">
        <f>VLOOKUP(dataset_17[[#This Row],[Instant]],dataset_2!B323:H933,2,FALSE)</f>
        <v>0.2273</v>
      </c>
      <c r="R324">
        <f>dataset_17[[#This Row],[Temp]]-dataset_17[[#This Row],[Atemp]]</f>
        <v>-6.7299999999999999E-2</v>
      </c>
      <c r="S324">
        <f>VLOOKUP(dataset_17[[#This Row],[Instant]],dataset_2!B323:H933,3,FALSE)</f>
        <v>0.69</v>
      </c>
      <c r="T324">
        <f>VLOOKUP(dataset_17[[#This Row],[Instant]],dataset_2!B323:H933,4,FALSE)</f>
        <v>0</v>
      </c>
      <c r="U324">
        <f>VLOOKUP(dataset_17[[#This Row],[Instant]],dataset_2!B323:H933,5,FALSE)</f>
        <v>2</v>
      </c>
      <c r="V324">
        <f>VLOOKUP(dataset_17[[#This Row],[Instant]],dataset_2!B323:H933,6,FALSE)</f>
        <v>34</v>
      </c>
      <c r="W324">
        <f>VLOOKUP(dataset_17[[#This Row],[Instant]],dataset_2!B323:H933,7,FALSE)</f>
        <v>36</v>
      </c>
      <c r="X324">
        <f>IF(dataset_17[[#This Row],[cnt]]&gt;0,LN(dataset_17[[#This Row],[cnt]]),0)</f>
        <v>3.5835189384561099</v>
      </c>
    </row>
    <row r="325" spans="1:24" x14ac:dyDescent="0.3">
      <c r="A325">
        <v>324</v>
      </c>
      <c r="B325" s="1">
        <v>40557</v>
      </c>
      <c r="C325">
        <f>YEAR(dataset_17[[#This Row],[Date Day]])</f>
        <v>2011</v>
      </c>
      <c r="D325" s="1" t="str">
        <f>TEXT(dataset_17[[#This Row],[Date Day]],"MMM")</f>
        <v>Jan</v>
      </c>
      <c r="E325" t="str">
        <f t="shared" si="11"/>
        <v>Q1</v>
      </c>
      <c r="F325">
        <v>1</v>
      </c>
      <c r="G325" s="2">
        <v>0</v>
      </c>
      <c r="H325" s="2">
        <v>1</v>
      </c>
      <c r="I325">
        <v>23</v>
      </c>
      <c r="J325" t="b">
        <v>0</v>
      </c>
      <c r="K325">
        <v>5</v>
      </c>
      <c r="L325" t="str">
        <f t="shared" si="10"/>
        <v>Weekday</v>
      </c>
      <c r="M325" t="str" cm="1">
        <f t="array" ref="M325">_xlfn.IFS(I325&lt;6,"Night", I325&lt;12,"Morning", I325&lt;18,"Afternoon", TRUE,"Evening")</f>
        <v>Evening</v>
      </c>
      <c r="N325">
        <v>2</v>
      </c>
      <c r="O325" t="str">
        <f>IF(dataset_17[[#This Row],[Weathersit]]=1,"Clear",IF(dataset_17[[#This Row],[Weathersit]]=2,"Cloudy","Rainy"))</f>
        <v>Cloudy</v>
      </c>
      <c r="P325">
        <v>0.18</v>
      </c>
      <c r="Q325">
        <f>VLOOKUP(dataset_17[[#This Row],[Instant]],dataset_2!B324:H934,2,FALSE)</f>
        <v>0.2424</v>
      </c>
      <c r="R325">
        <f>dataset_17[[#This Row],[Temp]]-dataset_17[[#This Row],[Atemp]]</f>
        <v>-6.2400000000000011E-2</v>
      </c>
      <c r="S325">
        <f>VLOOKUP(dataset_17[[#This Row],[Instant]],dataset_2!B324:H934,3,FALSE)</f>
        <v>0.55000000000000004</v>
      </c>
      <c r="T325">
        <f>VLOOKUP(dataset_17[[#This Row],[Instant]],dataset_2!B324:H934,4,FALSE)</f>
        <v>0</v>
      </c>
      <c r="U325">
        <f>VLOOKUP(dataset_17[[#This Row],[Instant]],dataset_2!B324:H934,5,FALSE)</f>
        <v>1</v>
      </c>
      <c r="V325">
        <f>VLOOKUP(dataset_17[[#This Row],[Instant]],dataset_2!B324:H934,6,FALSE)</f>
        <v>26</v>
      </c>
      <c r="W325">
        <f>VLOOKUP(dataset_17[[#This Row],[Instant]],dataset_2!B324:H934,7,FALSE)</f>
        <v>27</v>
      </c>
      <c r="X325">
        <f>IF(dataset_17[[#This Row],[cnt]]&gt;0,LN(dataset_17[[#This Row],[cnt]]),0)</f>
        <v>3.2958368660043291</v>
      </c>
    </row>
    <row r="326" spans="1:24" x14ac:dyDescent="0.3">
      <c r="A326">
        <v>325</v>
      </c>
      <c r="B326" s="1">
        <v>40558</v>
      </c>
      <c r="C326">
        <f>YEAR(dataset_17[[#This Row],[Date Day]])</f>
        <v>2011</v>
      </c>
      <c r="D326" s="1" t="str">
        <f>TEXT(dataset_17[[#This Row],[Date Day]],"MMM")</f>
        <v>Jan</v>
      </c>
      <c r="E326" t="str">
        <f t="shared" si="11"/>
        <v>Q1</v>
      </c>
      <c r="F326">
        <v>1</v>
      </c>
      <c r="G326" s="2">
        <v>0</v>
      </c>
      <c r="H326" s="2">
        <v>1</v>
      </c>
      <c r="I326">
        <v>0</v>
      </c>
      <c r="J326" t="b">
        <v>0</v>
      </c>
      <c r="K326">
        <v>6</v>
      </c>
      <c r="L326" t="str">
        <f t="shared" si="10"/>
        <v>Weekend</v>
      </c>
      <c r="M326" t="str" cm="1">
        <f t="array" ref="M326">_xlfn.IFS(I326&lt;6,"Night", I326&lt;12,"Morning", I326&lt;18,"Afternoon", TRUE,"Evening")</f>
        <v>Night</v>
      </c>
      <c r="N326">
        <v>1</v>
      </c>
      <c r="O326" t="str">
        <f>IF(dataset_17[[#This Row],[Weathersit]]=1,"Clear",IF(dataset_17[[#This Row],[Weathersit]]=2,"Cloudy","Rainy"))</f>
        <v>Clear</v>
      </c>
      <c r="P326">
        <v>0.18</v>
      </c>
      <c r="Q326">
        <f>VLOOKUP(dataset_17[[#This Row],[Instant]],dataset_2!B325:H935,2,FALSE)</f>
        <v>0.2424</v>
      </c>
      <c r="R326">
        <f>dataset_17[[#This Row],[Temp]]-dataset_17[[#This Row],[Atemp]]</f>
        <v>-6.2400000000000011E-2</v>
      </c>
      <c r="S326">
        <f>VLOOKUP(dataset_17[[#This Row],[Instant]],dataset_2!B325:H935,3,FALSE)</f>
        <v>0.55000000000000004</v>
      </c>
      <c r="T326">
        <f>VLOOKUP(dataset_17[[#This Row],[Instant]],dataset_2!B325:H935,4,FALSE)</f>
        <v>0</v>
      </c>
      <c r="U326">
        <f>VLOOKUP(dataset_17[[#This Row],[Instant]],dataset_2!B325:H935,5,FALSE)</f>
        <v>3</v>
      </c>
      <c r="V326">
        <f>VLOOKUP(dataset_17[[#This Row],[Instant]],dataset_2!B325:H935,6,FALSE)</f>
        <v>25</v>
      </c>
      <c r="W326">
        <f>VLOOKUP(dataset_17[[#This Row],[Instant]],dataset_2!B325:H935,7,FALSE)</f>
        <v>28</v>
      </c>
      <c r="X326">
        <f>IF(dataset_17[[#This Row],[cnt]]&gt;0,LN(dataset_17[[#This Row],[cnt]]),0)</f>
        <v>3.3322045101752038</v>
      </c>
    </row>
    <row r="327" spans="1:24" x14ac:dyDescent="0.3">
      <c r="A327">
        <v>326</v>
      </c>
      <c r="B327" s="1">
        <v>40558</v>
      </c>
      <c r="C327">
        <f>YEAR(dataset_17[[#This Row],[Date Day]])</f>
        <v>2011</v>
      </c>
      <c r="D327" s="1" t="str">
        <f>TEXT(dataset_17[[#This Row],[Date Day]],"MMM")</f>
        <v>Jan</v>
      </c>
      <c r="E327" t="str">
        <f t="shared" si="11"/>
        <v>Q1</v>
      </c>
      <c r="F327">
        <v>1</v>
      </c>
      <c r="G327" s="2">
        <v>0</v>
      </c>
      <c r="H327" s="2">
        <v>1</v>
      </c>
      <c r="I327">
        <v>1</v>
      </c>
      <c r="J327" t="b">
        <v>0</v>
      </c>
      <c r="K327">
        <v>6</v>
      </c>
      <c r="L327" t="str">
        <f t="shared" si="10"/>
        <v>Weekend</v>
      </c>
      <c r="M327" t="str" cm="1">
        <f t="array" ref="M327">_xlfn.IFS(I327&lt;6,"Night", I327&lt;12,"Morning", I327&lt;18,"Afternoon", TRUE,"Evening")</f>
        <v>Night</v>
      </c>
      <c r="N327">
        <v>2</v>
      </c>
      <c r="O327" t="str">
        <f>IF(dataset_17[[#This Row],[Weathersit]]=1,"Clear",IF(dataset_17[[#This Row],[Weathersit]]=2,"Cloudy","Rainy"))</f>
        <v>Cloudy</v>
      </c>
      <c r="P327">
        <v>0.16</v>
      </c>
      <c r="Q327">
        <f>VLOOKUP(dataset_17[[#This Row],[Instant]],dataset_2!B326:H936,2,FALSE)</f>
        <v>0.19700000000000001</v>
      </c>
      <c r="R327">
        <f>dataset_17[[#This Row],[Temp]]-dataset_17[[#This Row],[Atemp]]</f>
        <v>-3.7000000000000005E-2</v>
      </c>
      <c r="S327">
        <f>VLOOKUP(dataset_17[[#This Row],[Instant]],dataset_2!B326:H936,3,FALSE)</f>
        <v>0.59</v>
      </c>
      <c r="T327">
        <f>VLOOKUP(dataset_17[[#This Row],[Instant]],dataset_2!B326:H936,4,FALSE)</f>
        <v>8.9599999999999999E-2</v>
      </c>
      <c r="U327">
        <f>VLOOKUP(dataset_17[[#This Row],[Instant]],dataset_2!B326:H936,5,FALSE)</f>
        <v>2</v>
      </c>
      <c r="V327">
        <f>VLOOKUP(dataset_17[[#This Row],[Instant]],dataset_2!B326:H936,6,FALSE)</f>
        <v>18</v>
      </c>
      <c r="W327">
        <f>VLOOKUP(dataset_17[[#This Row],[Instant]],dataset_2!B326:H936,7,FALSE)</f>
        <v>20</v>
      </c>
      <c r="X327">
        <f>IF(dataset_17[[#This Row],[cnt]]&gt;0,LN(dataset_17[[#This Row],[cnt]]),0)</f>
        <v>2.9957322735539909</v>
      </c>
    </row>
    <row r="328" spans="1:24" x14ac:dyDescent="0.3">
      <c r="A328">
        <v>327</v>
      </c>
      <c r="B328" s="1">
        <v>40558</v>
      </c>
      <c r="C328">
        <f>YEAR(dataset_17[[#This Row],[Date Day]])</f>
        <v>2011</v>
      </c>
      <c r="D328" s="1" t="str">
        <f>TEXT(dataset_17[[#This Row],[Date Day]],"MMM")</f>
        <v>Jan</v>
      </c>
      <c r="E328" t="str">
        <f t="shared" si="11"/>
        <v>Q1</v>
      </c>
      <c r="F328">
        <v>1</v>
      </c>
      <c r="G328" s="2">
        <v>0</v>
      </c>
      <c r="H328" s="2">
        <v>1</v>
      </c>
      <c r="I328">
        <v>2</v>
      </c>
      <c r="J328" t="b">
        <v>0</v>
      </c>
      <c r="K328">
        <v>6</v>
      </c>
      <c r="L328" t="str">
        <f t="shared" si="10"/>
        <v>Weekend</v>
      </c>
      <c r="M328" t="str" cm="1">
        <f t="array" ref="M328">_xlfn.IFS(I328&lt;6,"Night", I328&lt;12,"Morning", I328&lt;18,"Afternoon", TRUE,"Evening")</f>
        <v>Night</v>
      </c>
      <c r="N328">
        <v>2</v>
      </c>
      <c r="O328" t="str">
        <f>IF(dataset_17[[#This Row],[Weathersit]]=1,"Clear",IF(dataset_17[[#This Row],[Weathersit]]=2,"Cloudy","Rainy"))</f>
        <v>Cloudy</v>
      </c>
      <c r="P328">
        <v>0.16</v>
      </c>
      <c r="Q328">
        <f>VLOOKUP(dataset_17[[#This Row],[Instant]],dataset_2!B327:H937,2,FALSE)</f>
        <v>0.19700000000000001</v>
      </c>
      <c r="R328">
        <f>dataset_17[[#This Row],[Temp]]-dataset_17[[#This Row],[Atemp]]</f>
        <v>-3.7000000000000005E-2</v>
      </c>
      <c r="S328">
        <f>VLOOKUP(dataset_17[[#This Row],[Instant]],dataset_2!B327:H937,3,FALSE)</f>
        <v>0.59</v>
      </c>
      <c r="T328">
        <f>VLOOKUP(dataset_17[[#This Row],[Instant]],dataset_2!B327:H937,4,FALSE)</f>
        <v>8.9599999999999999E-2</v>
      </c>
      <c r="U328">
        <f>VLOOKUP(dataset_17[[#This Row],[Instant]],dataset_2!B327:H937,5,FALSE)</f>
        <v>0</v>
      </c>
      <c r="V328">
        <f>VLOOKUP(dataset_17[[#This Row],[Instant]],dataset_2!B327:H937,6,FALSE)</f>
        <v>12</v>
      </c>
      <c r="W328">
        <f>VLOOKUP(dataset_17[[#This Row],[Instant]],dataset_2!B327:H937,7,FALSE)</f>
        <v>12</v>
      </c>
      <c r="X328">
        <f>IF(dataset_17[[#This Row],[cnt]]&gt;0,LN(dataset_17[[#This Row],[cnt]]),0)</f>
        <v>2.4849066497880004</v>
      </c>
    </row>
    <row r="329" spans="1:24" x14ac:dyDescent="0.3">
      <c r="A329">
        <v>328</v>
      </c>
      <c r="B329" s="1">
        <v>40558</v>
      </c>
      <c r="C329">
        <f>YEAR(dataset_17[[#This Row],[Date Day]])</f>
        <v>2011</v>
      </c>
      <c r="D329" s="1" t="str">
        <f>TEXT(dataset_17[[#This Row],[Date Day]],"MMM")</f>
        <v>Jan</v>
      </c>
      <c r="E329" t="str">
        <f t="shared" si="11"/>
        <v>Q1</v>
      </c>
      <c r="F329">
        <v>1</v>
      </c>
      <c r="G329" s="2">
        <v>0</v>
      </c>
      <c r="H329" s="2">
        <v>1</v>
      </c>
      <c r="I329">
        <v>3</v>
      </c>
      <c r="J329" t="b">
        <v>0</v>
      </c>
      <c r="K329">
        <v>6</v>
      </c>
      <c r="L329" t="str">
        <f t="shared" si="10"/>
        <v>Weekend</v>
      </c>
      <c r="M329" t="str" cm="1">
        <f t="array" ref="M329">_xlfn.IFS(I329&lt;6,"Night", I329&lt;12,"Morning", I329&lt;18,"Afternoon", TRUE,"Evening")</f>
        <v>Night</v>
      </c>
      <c r="N329">
        <v>2</v>
      </c>
      <c r="O329" t="str">
        <f>IF(dataset_17[[#This Row],[Weathersit]]=1,"Clear",IF(dataset_17[[#This Row],[Weathersit]]=2,"Cloudy","Rainy"))</f>
        <v>Cloudy</v>
      </c>
      <c r="P329">
        <v>0.16</v>
      </c>
      <c r="Q329">
        <f>VLOOKUP(dataset_17[[#This Row],[Instant]],dataset_2!B328:H938,2,FALSE)</f>
        <v>0.2273</v>
      </c>
      <c r="R329">
        <f>dataset_17[[#This Row],[Temp]]-dataset_17[[#This Row],[Atemp]]</f>
        <v>-6.7299999999999999E-2</v>
      </c>
      <c r="S329">
        <f>VLOOKUP(dataset_17[[#This Row],[Instant]],dataset_2!B328:H938,3,FALSE)</f>
        <v>0.59</v>
      </c>
      <c r="T329">
        <f>VLOOKUP(dataset_17[[#This Row],[Instant]],dataset_2!B328:H938,4,FALSE)</f>
        <v>0</v>
      </c>
      <c r="U329">
        <f>VLOOKUP(dataset_17[[#This Row],[Instant]],dataset_2!B328:H938,5,FALSE)</f>
        <v>1</v>
      </c>
      <c r="V329">
        <f>VLOOKUP(dataset_17[[#This Row],[Instant]],dataset_2!B328:H938,6,FALSE)</f>
        <v>7</v>
      </c>
      <c r="W329">
        <f>VLOOKUP(dataset_17[[#This Row],[Instant]],dataset_2!B328:H938,7,FALSE)</f>
        <v>8</v>
      </c>
      <c r="X329">
        <f>IF(dataset_17[[#This Row],[cnt]]&gt;0,LN(dataset_17[[#This Row],[cnt]]),0)</f>
        <v>2.0794415416798357</v>
      </c>
    </row>
    <row r="330" spans="1:24" x14ac:dyDescent="0.3">
      <c r="A330">
        <v>329</v>
      </c>
      <c r="B330" s="1">
        <v>40558</v>
      </c>
      <c r="C330">
        <f>YEAR(dataset_17[[#This Row],[Date Day]])</f>
        <v>2011</v>
      </c>
      <c r="D330" s="1" t="str">
        <f>TEXT(dataset_17[[#This Row],[Date Day]],"MMM")</f>
        <v>Jan</v>
      </c>
      <c r="E330" t="str">
        <f t="shared" si="11"/>
        <v>Q1</v>
      </c>
      <c r="F330">
        <v>1</v>
      </c>
      <c r="G330" s="2">
        <v>0</v>
      </c>
      <c r="H330" s="2">
        <v>1</v>
      </c>
      <c r="I330">
        <v>4</v>
      </c>
      <c r="J330" t="b">
        <v>0</v>
      </c>
      <c r="K330">
        <v>6</v>
      </c>
      <c r="L330" t="str">
        <f t="shared" si="10"/>
        <v>Weekend</v>
      </c>
      <c r="M330" t="str" cm="1">
        <f t="array" ref="M330">_xlfn.IFS(I330&lt;6,"Night", I330&lt;12,"Morning", I330&lt;18,"Afternoon", TRUE,"Evening")</f>
        <v>Night</v>
      </c>
      <c r="N330">
        <v>2</v>
      </c>
      <c r="O330" t="str">
        <f>IF(dataset_17[[#This Row],[Weathersit]]=1,"Clear",IF(dataset_17[[#This Row],[Weathersit]]=2,"Cloudy","Rainy"))</f>
        <v>Cloudy</v>
      </c>
      <c r="P330">
        <v>0.16</v>
      </c>
      <c r="Q330">
        <f>VLOOKUP(dataset_17[[#This Row],[Instant]],dataset_2!B329:H939,2,FALSE)</f>
        <v>0.2273</v>
      </c>
      <c r="R330">
        <f>dataset_17[[#This Row],[Temp]]-dataset_17[[#This Row],[Atemp]]</f>
        <v>-6.7299999999999999E-2</v>
      </c>
      <c r="S330">
        <f>VLOOKUP(dataset_17[[#This Row],[Instant]],dataset_2!B329:H939,3,FALSE)</f>
        <v>0.59</v>
      </c>
      <c r="T330">
        <f>VLOOKUP(dataset_17[[#This Row],[Instant]],dataset_2!B329:H939,4,FALSE)</f>
        <v>0</v>
      </c>
      <c r="U330">
        <f>VLOOKUP(dataset_17[[#This Row],[Instant]],dataset_2!B329:H939,5,FALSE)</f>
        <v>0</v>
      </c>
      <c r="V330">
        <f>VLOOKUP(dataset_17[[#This Row],[Instant]],dataset_2!B329:H939,6,FALSE)</f>
        <v>5</v>
      </c>
      <c r="W330">
        <f>VLOOKUP(dataset_17[[#This Row],[Instant]],dataset_2!B329:H939,7,FALSE)</f>
        <v>5</v>
      </c>
      <c r="X330">
        <f>IF(dataset_17[[#This Row],[cnt]]&gt;0,LN(dataset_17[[#This Row],[cnt]]),0)</f>
        <v>1.6094379124341003</v>
      </c>
    </row>
    <row r="331" spans="1:24" x14ac:dyDescent="0.3">
      <c r="A331">
        <v>330</v>
      </c>
      <c r="B331" s="1">
        <v>40558</v>
      </c>
      <c r="C331">
        <f>YEAR(dataset_17[[#This Row],[Date Day]])</f>
        <v>2011</v>
      </c>
      <c r="D331" s="1" t="str">
        <f>TEXT(dataset_17[[#This Row],[Date Day]],"MMM")</f>
        <v>Jan</v>
      </c>
      <c r="E331" t="str">
        <f t="shared" si="11"/>
        <v>Q1</v>
      </c>
      <c r="F331">
        <v>1</v>
      </c>
      <c r="G331" s="2">
        <v>0</v>
      </c>
      <c r="H331" s="2">
        <v>1</v>
      </c>
      <c r="I331">
        <v>5</v>
      </c>
      <c r="J331" t="b">
        <v>0</v>
      </c>
      <c r="K331">
        <v>6</v>
      </c>
      <c r="L331" t="str">
        <f t="shared" si="10"/>
        <v>Weekend</v>
      </c>
      <c r="M331" t="str" cm="1">
        <f t="array" ref="M331">_xlfn.IFS(I331&lt;6,"Night", I331&lt;12,"Morning", I331&lt;18,"Afternoon", TRUE,"Evening")</f>
        <v>Night</v>
      </c>
      <c r="N331">
        <v>1</v>
      </c>
      <c r="O331" t="str">
        <f>IF(dataset_17[[#This Row],[Weathersit]]=1,"Clear",IF(dataset_17[[#This Row],[Weathersit]]=2,"Cloudy","Rainy"))</f>
        <v>Clear</v>
      </c>
      <c r="P331">
        <v>0.16</v>
      </c>
      <c r="Q331">
        <f>VLOOKUP(dataset_17[[#This Row],[Instant]],dataset_2!B330:H940,2,FALSE)</f>
        <v>0.2273</v>
      </c>
      <c r="R331">
        <f>dataset_17[[#This Row],[Temp]]-dataset_17[[#This Row],[Atemp]]</f>
        <v>-6.7299999999999999E-2</v>
      </c>
      <c r="S331">
        <f>VLOOKUP(dataset_17[[#This Row],[Instant]],dataset_2!B330:H940,3,FALSE)</f>
        <v>0.59</v>
      </c>
      <c r="T331">
        <f>VLOOKUP(dataset_17[[#This Row],[Instant]],dataset_2!B330:H940,4,FALSE)</f>
        <v>0</v>
      </c>
      <c r="U331">
        <f>VLOOKUP(dataset_17[[#This Row],[Instant]],dataset_2!B330:H940,5,FALSE)</f>
        <v>0</v>
      </c>
      <c r="V331">
        <f>VLOOKUP(dataset_17[[#This Row],[Instant]],dataset_2!B330:H940,6,FALSE)</f>
        <v>1</v>
      </c>
      <c r="W331">
        <f>VLOOKUP(dataset_17[[#This Row],[Instant]],dataset_2!B330:H940,7,FALSE)</f>
        <v>1</v>
      </c>
      <c r="X331">
        <f>IF(dataset_17[[#This Row],[cnt]]&gt;0,LN(dataset_17[[#This Row],[cnt]]),0)</f>
        <v>0</v>
      </c>
    </row>
    <row r="332" spans="1:24" x14ac:dyDescent="0.3">
      <c r="A332">
        <v>331</v>
      </c>
      <c r="B332" s="1">
        <v>40558</v>
      </c>
      <c r="C332">
        <f>YEAR(dataset_17[[#This Row],[Date Day]])</f>
        <v>2011</v>
      </c>
      <c r="D332" s="1" t="str">
        <f>TEXT(dataset_17[[#This Row],[Date Day]],"MMM")</f>
        <v>Jan</v>
      </c>
      <c r="E332" t="str">
        <f t="shared" si="11"/>
        <v>Q1</v>
      </c>
      <c r="F332">
        <v>1</v>
      </c>
      <c r="G332" s="2">
        <v>0</v>
      </c>
      <c r="H332" s="2">
        <v>1</v>
      </c>
      <c r="I332">
        <v>6</v>
      </c>
      <c r="J332" t="b">
        <v>0</v>
      </c>
      <c r="K332">
        <v>6</v>
      </c>
      <c r="L332" t="str">
        <f t="shared" si="10"/>
        <v>Weekend</v>
      </c>
      <c r="M332" t="str" cm="1">
        <f t="array" ref="M332">_xlfn.IFS(I332&lt;6,"Night", I332&lt;12,"Morning", I332&lt;18,"Afternoon", TRUE,"Evening")</f>
        <v>Morning</v>
      </c>
      <c r="N332">
        <v>1</v>
      </c>
      <c r="O332" t="str">
        <f>IF(dataset_17[[#This Row],[Weathersit]]=1,"Clear",IF(dataset_17[[#This Row],[Weathersit]]=2,"Cloudy","Rainy"))</f>
        <v>Clear</v>
      </c>
      <c r="P332">
        <v>0.14000000000000001</v>
      </c>
      <c r="Q332">
        <f>VLOOKUP(dataset_17[[#This Row],[Instant]],dataset_2!B331:H941,2,FALSE)</f>
        <v>0.16669999999999999</v>
      </c>
      <c r="R332">
        <f>dataset_17[[#This Row],[Temp]]-dataset_17[[#This Row],[Atemp]]</f>
        <v>-2.6699999999999974E-2</v>
      </c>
      <c r="S332">
        <f>VLOOKUP(dataset_17[[#This Row],[Instant]],dataset_2!B331:H941,3,FALSE)</f>
        <v>0.63</v>
      </c>
      <c r="T332">
        <f>VLOOKUP(dataset_17[[#This Row],[Instant]],dataset_2!B331:H941,4,FALSE)</f>
        <v>0.1045</v>
      </c>
      <c r="U332">
        <f>VLOOKUP(dataset_17[[#This Row],[Instant]],dataset_2!B331:H941,5,FALSE)</f>
        <v>1</v>
      </c>
      <c r="V332">
        <f>VLOOKUP(dataset_17[[#This Row],[Instant]],dataset_2!B331:H941,6,FALSE)</f>
        <v>2</v>
      </c>
      <c r="W332">
        <f>VLOOKUP(dataset_17[[#This Row],[Instant]],dataset_2!B331:H941,7,FALSE)</f>
        <v>3</v>
      </c>
      <c r="X332">
        <f>IF(dataset_17[[#This Row],[cnt]]&gt;0,LN(dataset_17[[#This Row],[cnt]]),0)</f>
        <v>1.0986122886681098</v>
      </c>
    </row>
    <row r="333" spans="1:24" x14ac:dyDescent="0.3">
      <c r="A333">
        <v>332</v>
      </c>
      <c r="B333" s="1">
        <v>40558</v>
      </c>
      <c r="C333">
        <f>YEAR(dataset_17[[#This Row],[Date Day]])</f>
        <v>2011</v>
      </c>
      <c r="D333" s="1" t="str">
        <f>TEXT(dataset_17[[#This Row],[Date Day]],"MMM")</f>
        <v>Jan</v>
      </c>
      <c r="E333" t="str">
        <f t="shared" si="11"/>
        <v>Q1</v>
      </c>
      <c r="F333">
        <v>1</v>
      </c>
      <c r="G333" s="2">
        <v>0</v>
      </c>
      <c r="H333" s="2">
        <v>1</v>
      </c>
      <c r="I333">
        <v>7</v>
      </c>
      <c r="J333" t="b">
        <v>0</v>
      </c>
      <c r="K333">
        <v>6</v>
      </c>
      <c r="L333" t="str">
        <f t="shared" si="10"/>
        <v>Weekend</v>
      </c>
      <c r="M333" t="str" cm="1">
        <f t="array" ref="M333">_xlfn.IFS(I333&lt;6,"Night", I333&lt;12,"Morning", I333&lt;18,"Afternoon", TRUE,"Evening")</f>
        <v>Morning</v>
      </c>
      <c r="N333">
        <v>1</v>
      </c>
      <c r="O333" t="str">
        <f>IF(dataset_17[[#This Row],[Weathersit]]=1,"Clear",IF(dataset_17[[#This Row],[Weathersit]]=2,"Cloudy","Rainy"))</f>
        <v>Clear</v>
      </c>
      <c r="P333">
        <v>0.14000000000000001</v>
      </c>
      <c r="Q333">
        <f>VLOOKUP(dataset_17[[#This Row],[Instant]],dataset_2!B332:H942,2,FALSE)</f>
        <v>0.21210000000000001</v>
      </c>
      <c r="R333">
        <f>dataset_17[[#This Row],[Temp]]-dataset_17[[#This Row],[Atemp]]</f>
        <v>-7.2099999999999997E-2</v>
      </c>
      <c r="S333">
        <f>VLOOKUP(dataset_17[[#This Row],[Instant]],dataset_2!B332:H942,3,FALSE)</f>
        <v>0.63</v>
      </c>
      <c r="T333">
        <f>VLOOKUP(dataset_17[[#This Row],[Instant]],dataset_2!B332:H942,4,FALSE)</f>
        <v>0</v>
      </c>
      <c r="U333">
        <f>VLOOKUP(dataset_17[[#This Row],[Instant]],dataset_2!B332:H942,5,FALSE)</f>
        <v>1</v>
      </c>
      <c r="V333">
        <f>VLOOKUP(dataset_17[[#This Row],[Instant]],dataset_2!B332:H942,6,FALSE)</f>
        <v>9</v>
      </c>
      <c r="W333">
        <f>VLOOKUP(dataset_17[[#This Row],[Instant]],dataset_2!B332:H942,7,FALSE)</f>
        <v>10</v>
      </c>
      <c r="X333">
        <f>IF(dataset_17[[#This Row],[cnt]]&gt;0,LN(dataset_17[[#This Row],[cnt]]),0)</f>
        <v>2.3025850929940459</v>
      </c>
    </row>
    <row r="334" spans="1:24" x14ac:dyDescent="0.3">
      <c r="A334">
        <v>333</v>
      </c>
      <c r="B334" s="1">
        <v>40558</v>
      </c>
      <c r="C334">
        <f>YEAR(dataset_17[[#This Row],[Date Day]])</f>
        <v>2011</v>
      </c>
      <c r="D334" s="1" t="str">
        <f>TEXT(dataset_17[[#This Row],[Date Day]],"MMM")</f>
        <v>Jan</v>
      </c>
      <c r="E334" t="str">
        <f t="shared" si="11"/>
        <v>Q1</v>
      </c>
      <c r="F334">
        <v>1</v>
      </c>
      <c r="G334" s="2">
        <v>0</v>
      </c>
      <c r="H334" s="2">
        <v>1</v>
      </c>
      <c r="I334">
        <v>8</v>
      </c>
      <c r="J334" t="b">
        <v>0</v>
      </c>
      <c r="K334">
        <v>6</v>
      </c>
      <c r="L334" t="str">
        <f t="shared" si="10"/>
        <v>Weekend</v>
      </c>
      <c r="M334" t="str" cm="1">
        <f t="array" ref="M334">_xlfn.IFS(I334&lt;6,"Night", I334&lt;12,"Morning", I334&lt;18,"Afternoon", TRUE,"Evening")</f>
        <v>Morning</v>
      </c>
      <c r="N334">
        <v>1</v>
      </c>
      <c r="O334" t="str">
        <f>IF(dataset_17[[#This Row],[Weathersit]]=1,"Clear",IF(dataset_17[[#This Row],[Weathersit]]=2,"Cloudy","Rainy"))</f>
        <v>Clear</v>
      </c>
      <c r="P334">
        <v>0.14000000000000001</v>
      </c>
      <c r="Q334">
        <f>VLOOKUP(dataset_17[[#This Row],[Instant]],dataset_2!B333:H943,2,FALSE)</f>
        <v>0.1515</v>
      </c>
      <c r="R334">
        <f>dataset_17[[#This Row],[Temp]]-dataset_17[[#This Row],[Atemp]]</f>
        <v>-1.1499999999999982E-2</v>
      </c>
      <c r="S334">
        <f>VLOOKUP(dataset_17[[#This Row],[Instant]],dataset_2!B333:H943,3,FALSE)</f>
        <v>0.63</v>
      </c>
      <c r="T334">
        <f>VLOOKUP(dataset_17[[#This Row],[Instant]],dataset_2!B333:H943,4,FALSE)</f>
        <v>0.1343</v>
      </c>
      <c r="U334">
        <f>VLOOKUP(dataset_17[[#This Row],[Instant]],dataset_2!B333:H943,5,FALSE)</f>
        <v>1</v>
      </c>
      <c r="V334">
        <f>VLOOKUP(dataset_17[[#This Row],[Instant]],dataset_2!B333:H943,6,FALSE)</f>
        <v>22</v>
      </c>
      <c r="W334">
        <f>VLOOKUP(dataset_17[[#This Row],[Instant]],dataset_2!B333:H943,7,FALSE)</f>
        <v>23</v>
      </c>
      <c r="X334">
        <f>IF(dataset_17[[#This Row],[cnt]]&gt;0,LN(dataset_17[[#This Row],[cnt]]),0)</f>
        <v>3.1354942159291497</v>
      </c>
    </row>
    <row r="335" spans="1:24" x14ac:dyDescent="0.3">
      <c r="A335">
        <v>334</v>
      </c>
      <c r="B335" s="1">
        <v>40558</v>
      </c>
      <c r="C335">
        <f>YEAR(dataset_17[[#This Row],[Date Day]])</f>
        <v>2011</v>
      </c>
      <c r="D335" s="1" t="str">
        <f>TEXT(dataset_17[[#This Row],[Date Day]],"MMM")</f>
        <v>Jan</v>
      </c>
      <c r="E335" t="str">
        <f t="shared" si="11"/>
        <v>Q1</v>
      </c>
      <c r="F335">
        <v>1</v>
      </c>
      <c r="G335" s="2">
        <v>0</v>
      </c>
      <c r="H335" s="2">
        <v>1</v>
      </c>
      <c r="I335">
        <v>9</v>
      </c>
      <c r="J335" t="b">
        <v>0</v>
      </c>
      <c r="K335">
        <v>6</v>
      </c>
      <c r="L335" t="str">
        <f t="shared" si="10"/>
        <v>Weekend</v>
      </c>
      <c r="M335" t="str" cm="1">
        <f t="array" ref="M335">_xlfn.IFS(I335&lt;6,"Night", I335&lt;12,"Morning", I335&lt;18,"Afternoon", TRUE,"Evening")</f>
        <v>Morning</v>
      </c>
      <c r="N335">
        <v>1</v>
      </c>
      <c r="O335" t="str">
        <f>IF(dataset_17[[#This Row],[Weathersit]]=1,"Clear",IF(dataset_17[[#This Row],[Weathersit]]=2,"Cloudy","Rainy"))</f>
        <v>Clear</v>
      </c>
      <c r="P335">
        <v>0.16</v>
      </c>
      <c r="Q335">
        <f>VLOOKUP(dataset_17[[#This Row],[Instant]],dataset_2!B334:H944,2,FALSE)</f>
        <v>0.18179999999999999</v>
      </c>
      <c r="R335">
        <f>dataset_17[[#This Row],[Temp]]-dataset_17[[#This Row],[Atemp]]</f>
        <v>-2.1799999999999986E-2</v>
      </c>
      <c r="S335">
        <f>VLOOKUP(dataset_17[[#This Row],[Instant]],dataset_2!B334:H944,3,FALSE)</f>
        <v>0.64</v>
      </c>
      <c r="T335">
        <f>VLOOKUP(dataset_17[[#This Row],[Instant]],dataset_2!B334:H944,4,FALSE)</f>
        <v>0.1343</v>
      </c>
      <c r="U335">
        <f>VLOOKUP(dataset_17[[#This Row],[Instant]],dataset_2!B334:H944,5,FALSE)</f>
        <v>2</v>
      </c>
      <c r="V335">
        <f>VLOOKUP(dataset_17[[#This Row],[Instant]],dataset_2!B334:H944,6,FALSE)</f>
        <v>31</v>
      </c>
      <c r="W335">
        <f>VLOOKUP(dataset_17[[#This Row],[Instant]],dataset_2!B334:H944,7,FALSE)</f>
        <v>33</v>
      </c>
      <c r="X335">
        <f>IF(dataset_17[[#This Row],[cnt]]&gt;0,LN(dataset_17[[#This Row],[cnt]]),0)</f>
        <v>3.4965075614664802</v>
      </c>
    </row>
    <row r="336" spans="1:24" x14ac:dyDescent="0.3">
      <c r="A336">
        <v>335</v>
      </c>
      <c r="B336" s="1">
        <v>40558</v>
      </c>
      <c r="C336">
        <f>YEAR(dataset_17[[#This Row],[Date Day]])</f>
        <v>2011</v>
      </c>
      <c r="D336" s="1" t="str">
        <f>TEXT(dataset_17[[#This Row],[Date Day]],"MMM")</f>
        <v>Jan</v>
      </c>
      <c r="E336" t="str">
        <f t="shared" si="11"/>
        <v>Q1</v>
      </c>
      <c r="F336">
        <v>1</v>
      </c>
      <c r="G336" s="2">
        <v>0</v>
      </c>
      <c r="H336" s="2">
        <v>1</v>
      </c>
      <c r="I336">
        <v>10</v>
      </c>
      <c r="J336" t="b">
        <v>0</v>
      </c>
      <c r="K336">
        <v>6</v>
      </c>
      <c r="L336" t="str">
        <f t="shared" si="10"/>
        <v>Weekend</v>
      </c>
      <c r="M336" t="str" cm="1">
        <f t="array" ref="M336">_xlfn.IFS(I336&lt;6,"Night", I336&lt;12,"Morning", I336&lt;18,"Afternoon", TRUE,"Evening")</f>
        <v>Morning</v>
      </c>
      <c r="N336">
        <v>1</v>
      </c>
      <c r="O336" t="str">
        <f>IF(dataset_17[[#This Row],[Weathersit]]=1,"Clear",IF(dataset_17[[#This Row],[Weathersit]]=2,"Cloudy","Rainy"))</f>
        <v>Clear</v>
      </c>
      <c r="P336">
        <v>0.18</v>
      </c>
      <c r="Q336">
        <f>VLOOKUP(dataset_17[[#This Row],[Instant]],dataset_2!B335:H945,2,FALSE)</f>
        <v>0.19700000000000001</v>
      </c>
      <c r="R336">
        <f>dataset_17[[#This Row],[Temp]]-dataset_17[[#This Row],[Atemp]]</f>
        <v>-1.7000000000000015E-2</v>
      </c>
      <c r="S336">
        <f>VLOOKUP(dataset_17[[#This Row],[Instant]],dataset_2!B335:H945,3,FALSE)</f>
        <v>0.59</v>
      </c>
      <c r="T336">
        <f>VLOOKUP(dataset_17[[#This Row],[Instant]],dataset_2!B335:H945,4,FALSE)</f>
        <v>0.16420000000000001</v>
      </c>
      <c r="U336">
        <f>VLOOKUP(dataset_17[[#This Row],[Instant]],dataset_2!B335:H945,5,FALSE)</f>
        <v>2</v>
      </c>
      <c r="V336">
        <f>VLOOKUP(dataset_17[[#This Row],[Instant]],dataset_2!B335:H945,6,FALSE)</f>
        <v>57</v>
      </c>
      <c r="W336">
        <f>VLOOKUP(dataset_17[[#This Row],[Instant]],dataset_2!B335:H945,7,FALSE)</f>
        <v>59</v>
      </c>
      <c r="X336">
        <f>IF(dataset_17[[#This Row],[cnt]]&gt;0,LN(dataset_17[[#This Row],[cnt]]),0)</f>
        <v>4.0775374439057197</v>
      </c>
    </row>
    <row r="337" spans="1:24" x14ac:dyDescent="0.3">
      <c r="A337">
        <v>336</v>
      </c>
      <c r="B337" s="1">
        <v>40558</v>
      </c>
      <c r="C337">
        <f>YEAR(dataset_17[[#This Row],[Date Day]])</f>
        <v>2011</v>
      </c>
      <c r="D337" s="1" t="str">
        <f>TEXT(dataset_17[[#This Row],[Date Day]],"MMM")</f>
        <v>Jan</v>
      </c>
      <c r="E337" t="str">
        <f t="shared" si="11"/>
        <v>Q1</v>
      </c>
      <c r="F337">
        <v>1</v>
      </c>
      <c r="G337" s="2">
        <v>0</v>
      </c>
      <c r="H337" s="2">
        <v>1</v>
      </c>
      <c r="I337">
        <v>11</v>
      </c>
      <c r="J337" t="b">
        <v>0</v>
      </c>
      <c r="K337">
        <v>6</v>
      </c>
      <c r="L337" t="str">
        <f t="shared" si="10"/>
        <v>Weekend</v>
      </c>
      <c r="M337" t="str" cm="1">
        <f t="array" ref="M337">_xlfn.IFS(I337&lt;6,"Night", I337&lt;12,"Morning", I337&lt;18,"Afternoon", TRUE,"Evening")</f>
        <v>Morning</v>
      </c>
      <c r="N337">
        <v>1</v>
      </c>
      <c r="O337" t="str">
        <f>IF(dataset_17[[#This Row],[Weathersit]]=1,"Clear",IF(dataset_17[[#This Row],[Weathersit]]=2,"Cloudy","Rainy"))</f>
        <v>Clear</v>
      </c>
      <c r="P337">
        <v>0.2</v>
      </c>
      <c r="Q337">
        <f>VLOOKUP(dataset_17[[#This Row],[Instant]],dataset_2!B336:H946,2,FALSE)</f>
        <v>0.19700000000000001</v>
      </c>
      <c r="R337">
        <f>dataset_17[[#This Row],[Temp]]-dataset_17[[#This Row],[Atemp]]</f>
        <v>3.0000000000000027E-3</v>
      </c>
      <c r="S337">
        <f>VLOOKUP(dataset_17[[#This Row],[Instant]],dataset_2!B336:H946,3,FALSE)</f>
        <v>0.55000000000000004</v>
      </c>
      <c r="T337">
        <f>VLOOKUP(dataset_17[[#This Row],[Instant]],dataset_2!B336:H946,4,FALSE)</f>
        <v>0.22389999999999999</v>
      </c>
      <c r="U337">
        <f>VLOOKUP(dataset_17[[#This Row],[Instant]],dataset_2!B336:H946,5,FALSE)</f>
        <v>18</v>
      </c>
      <c r="V337">
        <f>VLOOKUP(dataset_17[[#This Row],[Instant]],dataset_2!B336:H946,6,FALSE)</f>
        <v>54</v>
      </c>
      <c r="W337">
        <f>VLOOKUP(dataset_17[[#This Row],[Instant]],dataset_2!B336:H946,7,FALSE)</f>
        <v>72</v>
      </c>
      <c r="X337">
        <f>IF(dataset_17[[#This Row],[cnt]]&gt;0,LN(dataset_17[[#This Row],[cnt]]),0)</f>
        <v>4.2766661190160553</v>
      </c>
    </row>
    <row r="338" spans="1:24" x14ac:dyDescent="0.3">
      <c r="A338">
        <v>337</v>
      </c>
      <c r="B338" s="1">
        <v>40558</v>
      </c>
      <c r="C338">
        <f>YEAR(dataset_17[[#This Row],[Date Day]])</f>
        <v>2011</v>
      </c>
      <c r="D338" s="1" t="str">
        <f>TEXT(dataset_17[[#This Row],[Date Day]],"MMM")</f>
        <v>Jan</v>
      </c>
      <c r="E338" t="str">
        <f t="shared" si="11"/>
        <v>Q1</v>
      </c>
      <c r="F338">
        <v>1</v>
      </c>
      <c r="G338" s="2">
        <v>0</v>
      </c>
      <c r="H338" s="2">
        <v>1</v>
      </c>
      <c r="I338">
        <v>12</v>
      </c>
      <c r="J338" t="b">
        <v>0</v>
      </c>
      <c r="K338">
        <v>6</v>
      </c>
      <c r="L338" t="str">
        <f t="shared" si="10"/>
        <v>Weekend</v>
      </c>
      <c r="M338" t="str" cm="1">
        <f t="array" ref="M338">_xlfn.IFS(I338&lt;6,"Night", I338&lt;12,"Morning", I338&lt;18,"Afternoon", TRUE,"Evening")</f>
        <v>Afternoon</v>
      </c>
      <c r="N338">
        <v>1</v>
      </c>
      <c r="O338" t="str">
        <f>IF(dataset_17[[#This Row],[Weathersit]]=1,"Clear",IF(dataset_17[[#This Row],[Weathersit]]=2,"Cloudy","Rainy"))</f>
        <v>Clear</v>
      </c>
      <c r="P338">
        <v>0.24</v>
      </c>
      <c r="Q338">
        <f>VLOOKUP(dataset_17[[#This Row],[Instant]],dataset_2!B337:H947,2,FALSE)</f>
        <v>0.2273</v>
      </c>
      <c r="R338">
        <f>dataset_17[[#This Row],[Temp]]-dataset_17[[#This Row],[Atemp]]</f>
        <v>1.2699999999999989E-2</v>
      </c>
      <c r="S338">
        <f>VLOOKUP(dataset_17[[#This Row],[Instant]],dataset_2!B337:H947,3,FALSE)</f>
        <v>0.48</v>
      </c>
      <c r="T338">
        <f>VLOOKUP(dataset_17[[#This Row],[Instant]],dataset_2!B337:H947,4,FALSE)</f>
        <v>0.22389999999999999</v>
      </c>
      <c r="U338">
        <f>VLOOKUP(dataset_17[[#This Row],[Instant]],dataset_2!B337:H947,5,FALSE)</f>
        <v>15</v>
      </c>
      <c r="V338">
        <f>VLOOKUP(dataset_17[[#This Row],[Instant]],dataset_2!B337:H947,6,FALSE)</f>
        <v>74</v>
      </c>
      <c r="W338">
        <f>VLOOKUP(dataset_17[[#This Row],[Instant]],dataset_2!B337:H947,7,FALSE)</f>
        <v>89</v>
      </c>
      <c r="X338">
        <f>IF(dataset_17[[#This Row],[cnt]]&gt;0,LN(dataset_17[[#This Row],[cnt]]),0)</f>
        <v>4.4886363697321396</v>
      </c>
    </row>
    <row r="339" spans="1:24" x14ac:dyDescent="0.3">
      <c r="A339">
        <v>338</v>
      </c>
      <c r="B339" s="1">
        <v>40558</v>
      </c>
      <c r="C339">
        <f>YEAR(dataset_17[[#This Row],[Date Day]])</f>
        <v>2011</v>
      </c>
      <c r="D339" s="1" t="str">
        <f>TEXT(dataset_17[[#This Row],[Date Day]],"MMM")</f>
        <v>Jan</v>
      </c>
      <c r="E339" t="str">
        <f t="shared" si="11"/>
        <v>Q1</v>
      </c>
      <c r="F339">
        <v>1</v>
      </c>
      <c r="G339" s="2">
        <v>0</v>
      </c>
      <c r="H339" s="2">
        <v>1</v>
      </c>
      <c r="I339">
        <v>13</v>
      </c>
      <c r="J339" t="b">
        <v>0</v>
      </c>
      <c r="K339">
        <v>6</v>
      </c>
      <c r="L339" t="str">
        <f t="shared" si="10"/>
        <v>Weekend</v>
      </c>
      <c r="M339" t="str" cm="1">
        <f t="array" ref="M339">_xlfn.IFS(I339&lt;6,"Night", I339&lt;12,"Morning", I339&lt;18,"Afternoon", TRUE,"Evening")</f>
        <v>Afternoon</v>
      </c>
      <c r="N339">
        <v>1</v>
      </c>
      <c r="O339" t="str">
        <f>IF(dataset_17[[#This Row],[Weathersit]]=1,"Clear",IF(dataset_17[[#This Row],[Weathersit]]=2,"Cloudy","Rainy"))</f>
        <v>Clear</v>
      </c>
      <c r="P339">
        <v>0.28000000000000003</v>
      </c>
      <c r="Q339">
        <f>VLOOKUP(dataset_17[[#This Row],[Instant]],dataset_2!B338:H948,2,FALSE)</f>
        <v>0.2576</v>
      </c>
      <c r="R339">
        <f>dataset_17[[#This Row],[Temp]]-dataset_17[[#This Row],[Atemp]]</f>
        <v>2.2400000000000031E-2</v>
      </c>
      <c r="S339">
        <f>VLOOKUP(dataset_17[[#This Row],[Instant]],dataset_2!B338:H948,3,FALSE)</f>
        <v>0.38</v>
      </c>
      <c r="T339">
        <f>VLOOKUP(dataset_17[[#This Row],[Instant]],dataset_2!B338:H948,4,FALSE)</f>
        <v>0.29849999999999999</v>
      </c>
      <c r="U339">
        <f>VLOOKUP(dataset_17[[#This Row],[Instant]],dataset_2!B338:H948,5,FALSE)</f>
        <v>21</v>
      </c>
      <c r="V339">
        <f>VLOOKUP(dataset_17[[#This Row],[Instant]],dataset_2!B338:H948,6,FALSE)</f>
        <v>80</v>
      </c>
      <c r="W339">
        <f>VLOOKUP(dataset_17[[#This Row],[Instant]],dataset_2!B338:H948,7,FALSE)</f>
        <v>101</v>
      </c>
      <c r="X339">
        <f>IF(dataset_17[[#This Row],[cnt]]&gt;0,LN(dataset_17[[#This Row],[cnt]]),0)</f>
        <v>4.6151205168412597</v>
      </c>
    </row>
    <row r="340" spans="1:24" x14ac:dyDescent="0.3">
      <c r="A340">
        <v>339</v>
      </c>
      <c r="B340" s="1">
        <v>40558</v>
      </c>
      <c r="C340">
        <f>YEAR(dataset_17[[#This Row],[Date Day]])</f>
        <v>2011</v>
      </c>
      <c r="D340" s="1" t="str">
        <f>TEXT(dataset_17[[#This Row],[Date Day]],"MMM")</f>
        <v>Jan</v>
      </c>
      <c r="E340" t="str">
        <f t="shared" si="11"/>
        <v>Q1</v>
      </c>
      <c r="F340">
        <v>1</v>
      </c>
      <c r="G340" s="2">
        <v>0</v>
      </c>
      <c r="H340" s="2">
        <v>1</v>
      </c>
      <c r="I340">
        <v>14</v>
      </c>
      <c r="J340" t="b">
        <v>0</v>
      </c>
      <c r="K340">
        <v>6</v>
      </c>
      <c r="L340" t="str">
        <f t="shared" si="10"/>
        <v>Weekend</v>
      </c>
      <c r="M340" t="str" cm="1">
        <f t="array" ref="M340">_xlfn.IFS(I340&lt;6,"Night", I340&lt;12,"Morning", I340&lt;18,"Afternoon", TRUE,"Evening")</f>
        <v>Afternoon</v>
      </c>
      <c r="N340">
        <v>1</v>
      </c>
      <c r="O340" t="str">
        <f>IF(dataset_17[[#This Row],[Weathersit]]=1,"Clear",IF(dataset_17[[#This Row],[Weathersit]]=2,"Cloudy","Rainy"))</f>
        <v>Clear</v>
      </c>
      <c r="P340">
        <v>0.3</v>
      </c>
      <c r="Q340">
        <f>VLOOKUP(dataset_17[[#This Row],[Instant]],dataset_2!B339:H949,2,FALSE)</f>
        <v>0.28789999999999999</v>
      </c>
      <c r="R340">
        <f>dataset_17[[#This Row],[Temp]]-dataset_17[[#This Row],[Atemp]]</f>
        <v>1.21E-2</v>
      </c>
      <c r="S340">
        <f>VLOOKUP(dataset_17[[#This Row],[Instant]],dataset_2!B339:H949,3,FALSE)</f>
        <v>0.39</v>
      </c>
      <c r="T340">
        <f>VLOOKUP(dataset_17[[#This Row],[Instant]],dataset_2!B339:H949,4,FALSE)</f>
        <v>0.28360000000000002</v>
      </c>
      <c r="U340">
        <f>VLOOKUP(dataset_17[[#This Row],[Instant]],dataset_2!B339:H949,5,FALSE)</f>
        <v>26</v>
      </c>
      <c r="V340">
        <f>VLOOKUP(dataset_17[[#This Row],[Instant]],dataset_2!B339:H949,6,FALSE)</f>
        <v>92</v>
      </c>
      <c r="W340">
        <f>VLOOKUP(dataset_17[[#This Row],[Instant]],dataset_2!B339:H949,7,FALSE)</f>
        <v>118</v>
      </c>
      <c r="X340">
        <f>IF(dataset_17[[#This Row],[cnt]]&gt;0,LN(dataset_17[[#This Row],[cnt]]),0)</f>
        <v>4.7706846244656651</v>
      </c>
    </row>
    <row r="341" spans="1:24" x14ac:dyDescent="0.3">
      <c r="A341">
        <v>340</v>
      </c>
      <c r="B341" s="1">
        <v>40558</v>
      </c>
      <c r="C341">
        <f>YEAR(dataset_17[[#This Row],[Date Day]])</f>
        <v>2011</v>
      </c>
      <c r="D341" s="1" t="str">
        <f>TEXT(dataset_17[[#This Row],[Date Day]],"MMM")</f>
        <v>Jan</v>
      </c>
      <c r="E341" t="str">
        <f t="shared" si="11"/>
        <v>Q1</v>
      </c>
      <c r="F341">
        <v>1</v>
      </c>
      <c r="G341" s="2">
        <v>0</v>
      </c>
      <c r="H341" s="2">
        <v>1</v>
      </c>
      <c r="I341">
        <v>15</v>
      </c>
      <c r="J341" t="b">
        <v>0</v>
      </c>
      <c r="K341">
        <v>6</v>
      </c>
      <c r="L341" t="str">
        <f t="shared" si="10"/>
        <v>Weekend</v>
      </c>
      <c r="M341" t="str" cm="1">
        <f t="array" ref="M341">_xlfn.IFS(I341&lt;6,"Night", I341&lt;12,"Morning", I341&lt;18,"Afternoon", TRUE,"Evening")</f>
        <v>Afternoon</v>
      </c>
      <c r="N341">
        <v>2</v>
      </c>
      <c r="O341" t="str">
        <f>IF(dataset_17[[#This Row],[Weathersit]]=1,"Clear",IF(dataset_17[[#This Row],[Weathersit]]=2,"Cloudy","Rainy"))</f>
        <v>Cloudy</v>
      </c>
      <c r="P341">
        <v>0.32</v>
      </c>
      <c r="Q341">
        <f>VLOOKUP(dataset_17[[#This Row],[Instant]],dataset_2!B340:H950,2,FALSE)</f>
        <v>0.31819999999999998</v>
      </c>
      <c r="R341">
        <f>dataset_17[[#This Row],[Temp]]-dataset_17[[#This Row],[Atemp]]</f>
        <v>1.8000000000000238E-3</v>
      </c>
      <c r="S341">
        <f>VLOOKUP(dataset_17[[#This Row],[Instant]],dataset_2!B340:H950,3,FALSE)</f>
        <v>0.36</v>
      </c>
      <c r="T341">
        <f>VLOOKUP(dataset_17[[#This Row],[Instant]],dataset_2!B340:H950,4,FALSE)</f>
        <v>0.19400000000000001</v>
      </c>
      <c r="U341">
        <f>VLOOKUP(dataset_17[[#This Row],[Instant]],dataset_2!B340:H950,5,FALSE)</f>
        <v>21</v>
      </c>
      <c r="V341">
        <f>VLOOKUP(dataset_17[[#This Row],[Instant]],dataset_2!B340:H950,6,FALSE)</f>
        <v>108</v>
      </c>
      <c r="W341">
        <f>VLOOKUP(dataset_17[[#This Row],[Instant]],dataset_2!B340:H950,7,FALSE)</f>
        <v>129</v>
      </c>
      <c r="X341">
        <f>IF(dataset_17[[#This Row],[cnt]]&gt;0,LN(dataset_17[[#This Row],[cnt]]),0)</f>
        <v>4.8598124043616719</v>
      </c>
    </row>
    <row r="342" spans="1:24" x14ac:dyDescent="0.3">
      <c r="A342">
        <v>341</v>
      </c>
      <c r="B342" s="1">
        <v>40558</v>
      </c>
      <c r="C342">
        <f>YEAR(dataset_17[[#This Row],[Date Day]])</f>
        <v>2011</v>
      </c>
      <c r="D342" s="1" t="str">
        <f>TEXT(dataset_17[[#This Row],[Date Day]],"MMM")</f>
        <v>Jan</v>
      </c>
      <c r="E342" t="str">
        <f t="shared" si="11"/>
        <v>Q1</v>
      </c>
      <c r="F342">
        <v>1</v>
      </c>
      <c r="G342" s="2">
        <v>0</v>
      </c>
      <c r="H342" s="2">
        <v>1</v>
      </c>
      <c r="I342">
        <v>16</v>
      </c>
      <c r="J342" t="b">
        <v>0</v>
      </c>
      <c r="K342">
        <v>6</v>
      </c>
      <c r="L342" t="str">
        <f t="shared" si="10"/>
        <v>Weekend</v>
      </c>
      <c r="M342" t="str" cm="1">
        <f t="array" ref="M342">_xlfn.IFS(I342&lt;6,"Night", I342&lt;12,"Morning", I342&lt;18,"Afternoon", TRUE,"Evening")</f>
        <v>Afternoon</v>
      </c>
      <c r="N342">
        <v>2</v>
      </c>
      <c r="O342" t="str">
        <f>IF(dataset_17[[#This Row],[Weathersit]]=1,"Clear",IF(dataset_17[[#This Row],[Weathersit]]=2,"Cloudy","Rainy"))</f>
        <v>Cloudy</v>
      </c>
      <c r="P342">
        <v>0.34</v>
      </c>
      <c r="Q342">
        <f>VLOOKUP(dataset_17[[#This Row],[Instant]],dataset_2!B341:H951,2,FALSE)</f>
        <v>0.33329999999999999</v>
      </c>
      <c r="R342">
        <f>dataset_17[[#This Row],[Temp]]-dataset_17[[#This Row],[Atemp]]</f>
        <v>6.7000000000000393E-3</v>
      </c>
      <c r="S342">
        <f>VLOOKUP(dataset_17[[#This Row],[Instant]],dataset_2!B341:H951,3,FALSE)</f>
        <v>0.34</v>
      </c>
      <c r="T342">
        <f>VLOOKUP(dataset_17[[#This Row],[Instant]],dataset_2!B341:H951,4,FALSE)</f>
        <v>0.19400000000000001</v>
      </c>
      <c r="U342">
        <f>VLOOKUP(dataset_17[[#This Row],[Instant]],dataset_2!B341:H951,5,FALSE)</f>
        <v>33</v>
      </c>
      <c r="V342">
        <f>VLOOKUP(dataset_17[[#This Row],[Instant]],dataset_2!B341:H951,6,FALSE)</f>
        <v>95</v>
      </c>
      <c r="W342">
        <f>VLOOKUP(dataset_17[[#This Row],[Instant]],dataset_2!B341:H951,7,FALSE)</f>
        <v>128</v>
      </c>
      <c r="X342">
        <f>IF(dataset_17[[#This Row],[cnt]]&gt;0,LN(dataset_17[[#This Row],[cnt]]),0)</f>
        <v>4.8520302639196169</v>
      </c>
    </row>
    <row r="343" spans="1:24" x14ac:dyDescent="0.3">
      <c r="A343">
        <v>342</v>
      </c>
      <c r="B343" s="1">
        <v>40558</v>
      </c>
      <c r="C343">
        <f>YEAR(dataset_17[[#This Row],[Date Day]])</f>
        <v>2011</v>
      </c>
      <c r="D343" s="1" t="str">
        <f>TEXT(dataset_17[[#This Row],[Date Day]],"MMM")</f>
        <v>Jan</v>
      </c>
      <c r="E343" t="str">
        <f t="shared" si="11"/>
        <v>Q1</v>
      </c>
      <c r="F343">
        <v>1</v>
      </c>
      <c r="G343" s="2">
        <v>0</v>
      </c>
      <c r="H343" s="2">
        <v>1</v>
      </c>
      <c r="I343">
        <v>17</v>
      </c>
      <c r="J343" t="b">
        <v>0</v>
      </c>
      <c r="K343">
        <v>6</v>
      </c>
      <c r="L343" t="str">
        <f t="shared" si="10"/>
        <v>Weekend</v>
      </c>
      <c r="M343" t="str" cm="1">
        <f t="array" ref="M343">_xlfn.IFS(I343&lt;6,"Night", I343&lt;12,"Morning", I343&lt;18,"Afternoon", TRUE,"Evening")</f>
        <v>Afternoon</v>
      </c>
      <c r="N343">
        <v>2</v>
      </c>
      <c r="O343" t="str">
        <f>IF(dataset_17[[#This Row],[Weathersit]]=1,"Clear",IF(dataset_17[[#This Row],[Weathersit]]=2,"Cloudy","Rainy"))</f>
        <v>Cloudy</v>
      </c>
      <c r="P343">
        <v>0.32</v>
      </c>
      <c r="Q343">
        <f>VLOOKUP(dataset_17[[#This Row],[Instant]],dataset_2!B342:H952,2,FALSE)</f>
        <v>0.30299999999999999</v>
      </c>
      <c r="R343">
        <f>dataset_17[[#This Row],[Temp]]-dataset_17[[#This Row],[Atemp]]</f>
        <v>1.7000000000000015E-2</v>
      </c>
      <c r="S343">
        <f>VLOOKUP(dataset_17[[#This Row],[Instant]],dataset_2!B342:H952,3,FALSE)</f>
        <v>0.36</v>
      </c>
      <c r="T343">
        <f>VLOOKUP(dataset_17[[#This Row],[Instant]],dataset_2!B342:H952,4,FALSE)</f>
        <v>0.28360000000000002</v>
      </c>
      <c r="U343">
        <f>VLOOKUP(dataset_17[[#This Row],[Instant]],dataset_2!B342:H952,5,FALSE)</f>
        <v>29</v>
      </c>
      <c r="V343">
        <f>VLOOKUP(dataset_17[[#This Row],[Instant]],dataset_2!B342:H952,6,FALSE)</f>
        <v>54</v>
      </c>
      <c r="W343">
        <f>VLOOKUP(dataset_17[[#This Row],[Instant]],dataset_2!B342:H952,7,FALSE)</f>
        <v>83</v>
      </c>
      <c r="X343">
        <f>IF(dataset_17[[#This Row],[cnt]]&gt;0,LN(dataset_17[[#This Row],[cnt]]),0)</f>
        <v>4.4188406077965983</v>
      </c>
    </row>
    <row r="344" spans="1:24" x14ac:dyDescent="0.3">
      <c r="A344">
        <v>343</v>
      </c>
      <c r="B344" s="1">
        <v>40558</v>
      </c>
      <c r="C344">
        <f>YEAR(dataset_17[[#This Row],[Date Day]])</f>
        <v>2011</v>
      </c>
      <c r="D344" s="1" t="str">
        <f>TEXT(dataset_17[[#This Row],[Date Day]],"MMM")</f>
        <v>Jan</v>
      </c>
      <c r="E344" t="str">
        <f t="shared" si="11"/>
        <v>Q1</v>
      </c>
      <c r="F344">
        <v>1</v>
      </c>
      <c r="G344" s="2">
        <v>0</v>
      </c>
      <c r="H344" s="2">
        <v>1</v>
      </c>
      <c r="I344">
        <v>18</v>
      </c>
      <c r="J344" t="b">
        <v>0</v>
      </c>
      <c r="K344">
        <v>6</v>
      </c>
      <c r="L344" t="str">
        <f t="shared" si="10"/>
        <v>Weekend</v>
      </c>
      <c r="M344" t="str" cm="1">
        <f t="array" ref="M344">_xlfn.IFS(I344&lt;6,"Night", I344&lt;12,"Morning", I344&lt;18,"Afternoon", TRUE,"Evening")</f>
        <v>Evening</v>
      </c>
      <c r="N344">
        <v>2</v>
      </c>
      <c r="O344" t="str">
        <f>IF(dataset_17[[#This Row],[Weathersit]]=1,"Clear",IF(dataset_17[[#This Row],[Weathersit]]=2,"Cloudy","Rainy"))</f>
        <v>Cloudy</v>
      </c>
      <c r="P344">
        <v>0.3</v>
      </c>
      <c r="Q344">
        <f>VLOOKUP(dataset_17[[#This Row],[Instant]],dataset_2!B343:H953,2,FALSE)</f>
        <v>0.28789999999999999</v>
      </c>
      <c r="R344">
        <f>dataset_17[[#This Row],[Temp]]-dataset_17[[#This Row],[Atemp]]</f>
        <v>1.21E-2</v>
      </c>
      <c r="S344">
        <f>VLOOKUP(dataset_17[[#This Row],[Instant]],dataset_2!B343:H953,3,FALSE)</f>
        <v>0.45</v>
      </c>
      <c r="T344">
        <f>VLOOKUP(dataset_17[[#This Row],[Instant]],dataset_2!B343:H953,4,FALSE)</f>
        <v>0.25369999999999998</v>
      </c>
      <c r="U344">
        <f>VLOOKUP(dataset_17[[#This Row],[Instant]],dataset_2!B343:H953,5,FALSE)</f>
        <v>15</v>
      </c>
      <c r="V344">
        <f>VLOOKUP(dataset_17[[#This Row],[Instant]],dataset_2!B343:H953,6,FALSE)</f>
        <v>69</v>
      </c>
      <c r="W344">
        <f>VLOOKUP(dataset_17[[#This Row],[Instant]],dataset_2!B343:H953,7,FALSE)</f>
        <v>84</v>
      </c>
      <c r="X344">
        <f>IF(dataset_17[[#This Row],[cnt]]&gt;0,LN(dataset_17[[#This Row],[cnt]]),0)</f>
        <v>4.4308167988433134</v>
      </c>
    </row>
    <row r="345" spans="1:24" x14ac:dyDescent="0.3">
      <c r="A345">
        <v>344</v>
      </c>
      <c r="B345" s="1">
        <v>40558</v>
      </c>
      <c r="C345">
        <f>YEAR(dataset_17[[#This Row],[Date Day]])</f>
        <v>2011</v>
      </c>
      <c r="D345" s="1" t="str">
        <f>TEXT(dataset_17[[#This Row],[Date Day]],"MMM")</f>
        <v>Jan</v>
      </c>
      <c r="E345" t="str">
        <f t="shared" si="11"/>
        <v>Q1</v>
      </c>
      <c r="F345">
        <v>1</v>
      </c>
      <c r="G345" s="2">
        <v>0</v>
      </c>
      <c r="H345" s="2">
        <v>1</v>
      </c>
      <c r="I345">
        <v>19</v>
      </c>
      <c r="J345" t="b">
        <v>0</v>
      </c>
      <c r="K345">
        <v>6</v>
      </c>
      <c r="L345" t="str">
        <f t="shared" si="10"/>
        <v>Weekend</v>
      </c>
      <c r="M345" t="str" cm="1">
        <f t="array" ref="M345">_xlfn.IFS(I345&lt;6,"Night", I345&lt;12,"Morning", I345&lt;18,"Afternoon", TRUE,"Evening")</f>
        <v>Evening</v>
      </c>
      <c r="N345">
        <v>2</v>
      </c>
      <c r="O345" t="str">
        <f>IF(dataset_17[[#This Row],[Weathersit]]=1,"Clear",IF(dataset_17[[#This Row],[Weathersit]]=2,"Cloudy","Rainy"))</f>
        <v>Cloudy</v>
      </c>
      <c r="P345">
        <v>0.32</v>
      </c>
      <c r="Q345">
        <f>VLOOKUP(dataset_17[[#This Row],[Instant]],dataset_2!B344:H954,2,FALSE)</f>
        <v>0.30299999999999999</v>
      </c>
      <c r="R345">
        <f>dataset_17[[#This Row],[Temp]]-dataset_17[[#This Row],[Atemp]]</f>
        <v>1.7000000000000015E-2</v>
      </c>
      <c r="S345">
        <f>VLOOKUP(dataset_17[[#This Row],[Instant]],dataset_2!B344:H954,3,FALSE)</f>
        <v>0.39</v>
      </c>
      <c r="T345">
        <f>VLOOKUP(dataset_17[[#This Row],[Instant]],dataset_2!B344:H954,4,FALSE)</f>
        <v>0.25369999999999998</v>
      </c>
      <c r="U345">
        <f>VLOOKUP(dataset_17[[#This Row],[Instant]],dataset_2!B344:H954,5,FALSE)</f>
        <v>14</v>
      </c>
      <c r="V345">
        <f>VLOOKUP(dataset_17[[#This Row],[Instant]],dataset_2!B344:H954,6,FALSE)</f>
        <v>60</v>
      </c>
      <c r="W345">
        <f>VLOOKUP(dataset_17[[#This Row],[Instant]],dataset_2!B344:H954,7,FALSE)</f>
        <v>74</v>
      </c>
      <c r="X345">
        <f>IF(dataset_17[[#This Row],[cnt]]&gt;0,LN(dataset_17[[#This Row],[cnt]]),0)</f>
        <v>4.3040650932041702</v>
      </c>
    </row>
    <row r="346" spans="1:24" x14ac:dyDescent="0.3">
      <c r="A346">
        <v>345</v>
      </c>
      <c r="B346" s="1">
        <v>40558</v>
      </c>
      <c r="C346">
        <f>YEAR(dataset_17[[#This Row],[Date Day]])</f>
        <v>2011</v>
      </c>
      <c r="D346" s="1" t="str">
        <f>TEXT(dataset_17[[#This Row],[Date Day]],"MMM")</f>
        <v>Jan</v>
      </c>
      <c r="E346" t="str">
        <f t="shared" si="11"/>
        <v>Q1</v>
      </c>
      <c r="F346">
        <v>1</v>
      </c>
      <c r="G346" s="2">
        <v>0</v>
      </c>
      <c r="H346" s="2">
        <v>1</v>
      </c>
      <c r="I346">
        <v>20</v>
      </c>
      <c r="J346" t="b">
        <v>0</v>
      </c>
      <c r="K346">
        <v>6</v>
      </c>
      <c r="L346" t="str">
        <f t="shared" si="10"/>
        <v>Weekend</v>
      </c>
      <c r="M346" t="str" cm="1">
        <f t="array" ref="M346">_xlfn.IFS(I346&lt;6,"Night", I346&lt;12,"Morning", I346&lt;18,"Afternoon", TRUE,"Evening")</f>
        <v>Evening</v>
      </c>
      <c r="N346">
        <v>2</v>
      </c>
      <c r="O346" t="str">
        <f>IF(dataset_17[[#This Row],[Weathersit]]=1,"Clear",IF(dataset_17[[#This Row],[Weathersit]]=2,"Cloudy","Rainy"))</f>
        <v>Cloudy</v>
      </c>
      <c r="P346">
        <v>0.32</v>
      </c>
      <c r="Q346">
        <f>VLOOKUP(dataset_17[[#This Row],[Instant]],dataset_2!B345:H955,2,FALSE)</f>
        <v>0.30299999999999999</v>
      </c>
      <c r="R346">
        <f>dataset_17[[#This Row],[Temp]]-dataset_17[[#This Row],[Atemp]]</f>
        <v>1.7000000000000015E-2</v>
      </c>
      <c r="S346">
        <f>VLOOKUP(dataset_17[[#This Row],[Instant]],dataset_2!B345:H955,3,FALSE)</f>
        <v>0.39</v>
      </c>
      <c r="T346">
        <f>VLOOKUP(dataset_17[[#This Row],[Instant]],dataset_2!B345:H955,4,FALSE)</f>
        <v>0.25369999999999998</v>
      </c>
      <c r="U346">
        <f>VLOOKUP(dataset_17[[#This Row],[Instant]],dataset_2!B345:H955,5,FALSE)</f>
        <v>6</v>
      </c>
      <c r="V346">
        <f>VLOOKUP(dataset_17[[#This Row],[Instant]],dataset_2!B345:H955,6,FALSE)</f>
        <v>35</v>
      </c>
      <c r="W346">
        <f>VLOOKUP(dataset_17[[#This Row],[Instant]],dataset_2!B345:H955,7,FALSE)</f>
        <v>41</v>
      </c>
      <c r="X346">
        <f>IF(dataset_17[[#This Row],[cnt]]&gt;0,LN(dataset_17[[#This Row],[cnt]]),0)</f>
        <v>3.713572066704308</v>
      </c>
    </row>
    <row r="347" spans="1:24" x14ac:dyDescent="0.3">
      <c r="A347">
        <v>346</v>
      </c>
      <c r="B347" s="1">
        <v>40558</v>
      </c>
      <c r="C347">
        <f>YEAR(dataset_17[[#This Row],[Date Day]])</f>
        <v>2011</v>
      </c>
      <c r="D347" s="1" t="str">
        <f>TEXT(dataset_17[[#This Row],[Date Day]],"MMM")</f>
        <v>Jan</v>
      </c>
      <c r="E347" t="str">
        <f t="shared" si="11"/>
        <v>Q1</v>
      </c>
      <c r="F347">
        <v>1</v>
      </c>
      <c r="G347" s="2">
        <v>0</v>
      </c>
      <c r="H347" s="2">
        <v>1</v>
      </c>
      <c r="I347">
        <v>21</v>
      </c>
      <c r="J347" t="b">
        <v>0</v>
      </c>
      <c r="K347">
        <v>6</v>
      </c>
      <c r="L347" t="str">
        <f t="shared" si="10"/>
        <v>Weekend</v>
      </c>
      <c r="M347" t="str" cm="1">
        <f t="array" ref="M347">_xlfn.IFS(I347&lt;6,"Night", I347&lt;12,"Morning", I347&lt;18,"Afternoon", TRUE,"Evening")</f>
        <v>Evening</v>
      </c>
      <c r="N347">
        <v>2</v>
      </c>
      <c r="O347" t="str">
        <f>IF(dataset_17[[#This Row],[Weathersit]]=1,"Clear",IF(dataset_17[[#This Row],[Weathersit]]=2,"Cloudy","Rainy"))</f>
        <v>Cloudy</v>
      </c>
      <c r="P347">
        <v>0.32</v>
      </c>
      <c r="Q347">
        <f>VLOOKUP(dataset_17[[#This Row],[Instant]],dataset_2!B346:H956,2,FALSE)</f>
        <v>0.30299999999999999</v>
      </c>
      <c r="R347">
        <f>dataset_17[[#This Row],[Temp]]-dataset_17[[#This Row],[Atemp]]</f>
        <v>1.7000000000000015E-2</v>
      </c>
      <c r="S347">
        <f>VLOOKUP(dataset_17[[#This Row],[Instant]],dataset_2!B346:H956,3,FALSE)</f>
        <v>0.39</v>
      </c>
      <c r="T347">
        <f>VLOOKUP(dataset_17[[#This Row],[Instant]],dataset_2!B346:H956,4,FALSE)</f>
        <v>0.22389999999999999</v>
      </c>
      <c r="U347">
        <f>VLOOKUP(dataset_17[[#This Row],[Instant]],dataset_2!B346:H956,5,FALSE)</f>
        <v>6</v>
      </c>
      <c r="V347">
        <f>VLOOKUP(dataset_17[[#This Row],[Instant]],dataset_2!B346:H956,6,FALSE)</f>
        <v>51</v>
      </c>
      <c r="W347">
        <f>VLOOKUP(dataset_17[[#This Row],[Instant]],dataset_2!B346:H956,7,FALSE)</f>
        <v>57</v>
      </c>
      <c r="X347">
        <f>IF(dataset_17[[#This Row],[cnt]]&gt;0,LN(dataset_17[[#This Row],[cnt]]),0)</f>
        <v>4.0430512678345503</v>
      </c>
    </row>
    <row r="348" spans="1:24" x14ac:dyDescent="0.3">
      <c r="A348">
        <v>347</v>
      </c>
      <c r="B348" s="1">
        <v>40558</v>
      </c>
      <c r="C348">
        <f>YEAR(dataset_17[[#This Row],[Date Day]])</f>
        <v>2011</v>
      </c>
      <c r="D348" s="1" t="str">
        <f>TEXT(dataset_17[[#This Row],[Date Day]],"MMM")</f>
        <v>Jan</v>
      </c>
      <c r="E348" t="str">
        <f t="shared" si="11"/>
        <v>Q1</v>
      </c>
      <c r="F348">
        <v>1</v>
      </c>
      <c r="G348" s="2">
        <v>0</v>
      </c>
      <c r="H348" s="2">
        <v>1</v>
      </c>
      <c r="I348">
        <v>22</v>
      </c>
      <c r="J348" t="b">
        <v>0</v>
      </c>
      <c r="K348">
        <v>6</v>
      </c>
      <c r="L348" t="str">
        <f t="shared" si="10"/>
        <v>Weekend</v>
      </c>
      <c r="M348" t="str" cm="1">
        <f t="array" ref="M348">_xlfn.IFS(I348&lt;6,"Night", I348&lt;12,"Morning", I348&lt;18,"Afternoon", TRUE,"Evening")</f>
        <v>Evening</v>
      </c>
      <c r="N348">
        <v>2</v>
      </c>
      <c r="O348" t="str">
        <f>IF(dataset_17[[#This Row],[Weathersit]]=1,"Clear",IF(dataset_17[[#This Row],[Weathersit]]=2,"Cloudy","Rainy"))</f>
        <v>Cloudy</v>
      </c>
      <c r="P348">
        <v>0.3</v>
      </c>
      <c r="Q348">
        <f>VLOOKUP(dataset_17[[#This Row],[Instant]],dataset_2!B347:H957,2,FALSE)</f>
        <v>0.31819999999999998</v>
      </c>
      <c r="R348">
        <f>dataset_17[[#This Row],[Temp]]-dataset_17[[#This Row],[Atemp]]</f>
        <v>-1.8199999999999994E-2</v>
      </c>
      <c r="S348">
        <f>VLOOKUP(dataset_17[[#This Row],[Instant]],dataset_2!B347:H957,3,FALSE)</f>
        <v>0.42</v>
      </c>
      <c r="T348">
        <f>VLOOKUP(dataset_17[[#This Row],[Instant]],dataset_2!B347:H957,4,FALSE)</f>
        <v>0.1045</v>
      </c>
      <c r="U348">
        <f>VLOOKUP(dataset_17[[#This Row],[Instant]],dataset_2!B347:H957,5,FALSE)</f>
        <v>0</v>
      </c>
      <c r="V348">
        <f>VLOOKUP(dataset_17[[#This Row],[Instant]],dataset_2!B347:H957,6,FALSE)</f>
        <v>26</v>
      </c>
      <c r="W348">
        <f>VLOOKUP(dataset_17[[#This Row],[Instant]],dataset_2!B347:H957,7,FALSE)</f>
        <v>26</v>
      </c>
      <c r="X348">
        <f>IF(dataset_17[[#This Row],[cnt]]&gt;0,LN(dataset_17[[#This Row],[cnt]]),0)</f>
        <v>3.2580965380214821</v>
      </c>
    </row>
    <row r="349" spans="1:24" x14ac:dyDescent="0.3">
      <c r="A349">
        <v>348</v>
      </c>
      <c r="B349" s="1">
        <v>40558</v>
      </c>
      <c r="C349">
        <f>YEAR(dataset_17[[#This Row],[Date Day]])</f>
        <v>2011</v>
      </c>
      <c r="D349" s="1" t="str">
        <f>TEXT(dataset_17[[#This Row],[Date Day]],"MMM")</f>
        <v>Jan</v>
      </c>
      <c r="E349" t="str">
        <f t="shared" si="11"/>
        <v>Q1</v>
      </c>
      <c r="F349">
        <v>1</v>
      </c>
      <c r="G349" s="2">
        <v>0</v>
      </c>
      <c r="H349" s="2">
        <v>1</v>
      </c>
      <c r="I349">
        <v>23</v>
      </c>
      <c r="J349" t="b">
        <v>0</v>
      </c>
      <c r="K349">
        <v>6</v>
      </c>
      <c r="L349" t="str">
        <f t="shared" si="10"/>
        <v>Weekend</v>
      </c>
      <c r="M349" t="str" cm="1">
        <f t="array" ref="M349">_xlfn.IFS(I349&lt;6,"Night", I349&lt;12,"Morning", I349&lt;18,"Afternoon", TRUE,"Evening")</f>
        <v>Evening</v>
      </c>
      <c r="N349">
        <v>1</v>
      </c>
      <c r="O349" t="str">
        <f>IF(dataset_17[[#This Row],[Weathersit]]=1,"Clear",IF(dataset_17[[#This Row],[Weathersit]]=2,"Cloudy","Rainy"))</f>
        <v>Clear</v>
      </c>
      <c r="P349">
        <v>0.3</v>
      </c>
      <c r="Q349">
        <f>VLOOKUP(dataset_17[[#This Row],[Instant]],dataset_2!B348:H958,2,FALSE)</f>
        <v>0.28789999999999999</v>
      </c>
      <c r="R349">
        <f>dataset_17[[#This Row],[Temp]]-dataset_17[[#This Row],[Atemp]]</f>
        <v>1.21E-2</v>
      </c>
      <c r="S349">
        <f>VLOOKUP(dataset_17[[#This Row],[Instant]],dataset_2!B348:H958,3,FALSE)</f>
        <v>0.45</v>
      </c>
      <c r="T349">
        <f>VLOOKUP(dataset_17[[#This Row],[Instant]],dataset_2!B348:H958,4,FALSE)</f>
        <v>0.28360000000000002</v>
      </c>
      <c r="U349">
        <f>VLOOKUP(dataset_17[[#This Row],[Instant]],dataset_2!B348:H958,5,FALSE)</f>
        <v>5</v>
      </c>
      <c r="V349">
        <f>VLOOKUP(dataset_17[[#This Row],[Instant]],dataset_2!B348:H958,6,FALSE)</f>
        <v>39</v>
      </c>
      <c r="W349">
        <f>VLOOKUP(dataset_17[[#This Row],[Instant]],dataset_2!B348:H958,7,FALSE)</f>
        <v>44</v>
      </c>
      <c r="X349">
        <f>IF(dataset_17[[#This Row],[cnt]]&gt;0,LN(dataset_17[[#This Row],[cnt]]),0)</f>
        <v>3.784189633918261</v>
      </c>
    </row>
    <row r="350" spans="1:24" x14ac:dyDescent="0.3">
      <c r="A350">
        <v>349</v>
      </c>
      <c r="B350" s="1">
        <v>40559</v>
      </c>
      <c r="C350">
        <f>YEAR(dataset_17[[#This Row],[Date Day]])</f>
        <v>2011</v>
      </c>
      <c r="D350" s="1" t="str">
        <f>TEXT(dataset_17[[#This Row],[Date Day]],"MMM")</f>
        <v>Jan</v>
      </c>
      <c r="E350" t="str">
        <f t="shared" si="11"/>
        <v>Q1</v>
      </c>
      <c r="F350">
        <v>1</v>
      </c>
      <c r="G350" s="2">
        <v>0</v>
      </c>
      <c r="H350" s="2">
        <v>1</v>
      </c>
      <c r="I350">
        <v>0</v>
      </c>
      <c r="J350" t="b">
        <v>0</v>
      </c>
      <c r="K350">
        <v>0</v>
      </c>
      <c r="L350" t="str">
        <f t="shared" si="10"/>
        <v>Weekend</v>
      </c>
      <c r="M350" t="str" cm="1">
        <f t="array" ref="M350">_xlfn.IFS(I350&lt;6,"Night", I350&lt;12,"Morning", I350&lt;18,"Afternoon", TRUE,"Evening")</f>
        <v>Night</v>
      </c>
      <c r="N350">
        <v>1</v>
      </c>
      <c r="O350" t="str">
        <f>IF(dataset_17[[#This Row],[Weathersit]]=1,"Clear",IF(dataset_17[[#This Row],[Weathersit]]=2,"Cloudy","Rainy"))</f>
        <v>Clear</v>
      </c>
      <c r="P350">
        <v>0.26</v>
      </c>
      <c r="Q350">
        <f>VLOOKUP(dataset_17[[#This Row],[Instant]],dataset_2!B349:H959,2,FALSE)</f>
        <v>0.30299999999999999</v>
      </c>
      <c r="R350">
        <f>dataset_17[[#This Row],[Temp]]-dataset_17[[#This Row],[Atemp]]</f>
        <v>-4.2999999999999983E-2</v>
      </c>
      <c r="S350">
        <f>VLOOKUP(dataset_17[[#This Row],[Instant]],dataset_2!B349:H959,3,FALSE)</f>
        <v>0.56000000000000005</v>
      </c>
      <c r="T350">
        <f>VLOOKUP(dataset_17[[#This Row],[Instant]],dataset_2!B349:H959,4,FALSE)</f>
        <v>0</v>
      </c>
      <c r="U350">
        <f>VLOOKUP(dataset_17[[#This Row],[Instant]],dataset_2!B349:H959,5,FALSE)</f>
        <v>6</v>
      </c>
      <c r="V350">
        <f>VLOOKUP(dataset_17[[#This Row],[Instant]],dataset_2!B349:H959,6,FALSE)</f>
        <v>33</v>
      </c>
      <c r="W350">
        <f>VLOOKUP(dataset_17[[#This Row],[Instant]],dataset_2!B349:H959,7,FALSE)</f>
        <v>39</v>
      </c>
      <c r="X350">
        <f>IF(dataset_17[[#This Row],[cnt]]&gt;0,LN(dataset_17[[#This Row],[cnt]]),0)</f>
        <v>3.6635616461296463</v>
      </c>
    </row>
    <row r="351" spans="1:24" x14ac:dyDescent="0.3">
      <c r="A351">
        <v>350</v>
      </c>
      <c r="B351" s="1">
        <v>40559</v>
      </c>
      <c r="C351">
        <f>YEAR(dataset_17[[#This Row],[Date Day]])</f>
        <v>2011</v>
      </c>
      <c r="D351" s="1" t="str">
        <f>TEXT(dataset_17[[#This Row],[Date Day]],"MMM")</f>
        <v>Jan</v>
      </c>
      <c r="E351" t="str">
        <f t="shared" si="11"/>
        <v>Q1</v>
      </c>
      <c r="F351">
        <v>1</v>
      </c>
      <c r="G351" s="2">
        <v>0</v>
      </c>
      <c r="H351" s="2">
        <v>1</v>
      </c>
      <c r="I351">
        <v>1</v>
      </c>
      <c r="J351" t="b">
        <v>0</v>
      </c>
      <c r="K351">
        <v>0</v>
      </c>
      <c r="L351" t="str">
        <f t="shared" si="10"/>
        <v>Weekend</v>
      </c>
      <c r="M351" t="str" cm="1">
        <f t="array" ref="M351">_xlfn.IFS(I351&lt;6,"Night", I351&lt;12,"Morning", I351&lt;18,"Afternoon", TRUE,"Evening")</f>
        <v>Night</v>
      </c>
      <c r="N351">
        <v>1</v>
      </c>
      <c r="O351" t="str">
        <f>IF(dataset_17[[#This Row],[Weathersit]]=1,"Clear",IF(dataset_17[[#This Row],[Weathersit]]=2,"Cloudy","Rainy"))</f>
        <v>Clear</v>
      </c>
      <c r="P351">
        <v>0.26</v>
      </c>
      <c r="Q351">
        <f>VLOOKUP(dataset_17[[#This Row],[Instant]],dataset_2!B350:H960,2,FALSE)</f>
        <v>0.2727</v>
      </c>
      <c r="R351">
        <f>dataset_17[[#This Row],[Temp]]-dataset_17[[#This Row],[Atemp]]</f>
        <v>-1.2699999999999989E-2</v>
      </c>
      <c r="S351">
        <f>VLOOKUP(dataset_17[[#This Row],[Instant]],dataset_2!B350:H960,3,FALSE)</f>
        <v>0.56000000000000005</v>
      </c>
      <c r="T351">
        <f>VLOOKUP(dataset_17[[#This Row],[Instant]],dataset_2!B350:H960,4,FALSE)</f>
        <v>0.1343</v>
      </c>
      <c r="U351">
        <f>VLOOKUP(dataset_17[[#This Row],[Instant]],dataset_2!B350:H960,5,FALSE)</f>
        <v>4</v>
      </c>
      <c r="V351">
        <f>VLOOKUP(dataset_17[[#This Row],[Instant]],dataset_2!B350:H960,6,FALSE)</f>
        <v>19</v>
      </c>
      <c r="W351">
        <f>VLOOKUP(dataset_17[[#This Row],[Instant]],dataset_2!B350:H960,7,FALSE)</f>
        <v>23</v>
      </c>
      <c r="X351">
        <f>IF(dataset_17[[#This Row],[cnt]]&gt;0,LN(dataset_17[[#This Row],[cnt]]),0)</f>
        <v>3.1354942159291497</v>
      </c>
    </row>
    <row r="352" spans="1:24" x14ac:dyDescent="0.3">
      <c r="A352">
        <v>351</v>
      </c>
      <c r="B352" s="1">
        <v>40559</v>
      </c>
      <c r="C352">
        <f>YEAR(dataset_17[[#This Row],[Date Day]])</f>
        <v>2011</v>
      </c>
      <c r="D352" s="1" t="str">
        <f>TEXT(dataset_17[[#This Row],[Date Day]],"MMM")</f>
        <v>Jan</v>
      </c>
      <c r="E352" t="str">
        <f t="shared" si="11"/>
        <v>Q1</v>
      </c>
      <c r="F352">
        <v>1</v>
      </c>
      <c r="G352" s="2">
        <v>0</v>
      </c>
      <c r="H352" s="2">
        <v>1</v>
      </c>
      <c r="I352">
        <v>2</v>
      </c>
      <c r="J352" t="b">
        <v>0</v>
      </c>
      <c r="K352">
        <v>0</v>
      </c>
      <c r="L352" t="str">
        <f t="shared" si="10"/>
        <v>Weekend</v>
      </c>
      <c r="M352" t="str" cm="1">
        <f t="array" ref="M352">_xlfn.IFS(I352&lt;6,"Night", I352&lt;12,"Morning", I352&lt;18,"Afternoon", TRUE,"Evening")</f>
        <v>Night</v>
      </c>
      <c r="N352">
        <v>1</v>
      </c>
      <c r="O352" t="str">
        <f>IF(dataset_17[[#This Row],[Weathersit]]=1,"Clear",IF(dataset_17[[#This Row],[Weathersit]]=2,"Cloudy","Rainy"))</f>
        <v>Clear</v>
      </c>
      <c r="P352">
        <v>0.26</v>
      </c>
      <c r="Q352">
        <f>VLOOKUP(dataset_17[[#This Row],[Instant]],dataset_2!B351:H961,2,FALSE)</f>
        <v>0.28789999999999999</v>
      </c>
      <c r="R352">
        <f>dataset_17[[#This Row],[Temp]]-dataset_17[[#This Row],[Atemp]]</f>
        <v>-2.789999999999998E-2</v>
      </c>
      <c r="S352">
        <f>VLOOKUP(dataset_17[[#This Row],[Instant]],dataset_2!B351:H961,3,FALSE)</f>
        <v>0.56000000000000005</v>
      </c>
      <c r="T352">
        <f>VLOOKUP(dataset_17[[#This Row],[Instant]],dataset_2!B351:H961,4,FALSE)</f>
        <v>8.9599999999999999E-2</v>
      </c>
      <c r="U352">
        <f>VLOOKUP(dataset_17[[#This Row],[Instant]],dataset_2!B351:H961,5,FALSE)</f>
        <v>3</v>
      </c>
      <c r="V352">
        <f>VLOOKUP(dataset_17[[#This Row],[Instant]],dataset_2!B351:H961,6,FALSE)</f>
        <v>13</v>
      </c>
      <c r="W352">
        <f>VLOOKUP(dataset_17[[#This Row],[Instant]],dataset_2!B351:H961,7,FALSE)</f>
        <v>16</v>
      </c>
      <c r="X352">
        <f>IF(dataset_17[[#This Row],[cnt]]&gt;0,LN(dataset_17[[#This Row],[cnt]]),0)</f>
        <v>2.7725887222397811</v>
      </c>
    </row>
    <row r="353" spans="1:24" x14ac:dyDescent="0.3">
      <c r="A353">
        <v>352</v>
      </c>
      <c r="B353" s="1">
        <v>40559</v>
      </c>
      <c r="C353">
        <f>YEAR(dataset_17[[#This Row],[Date Day]])</f>
        <v>2011</v>
      </c>
      <c r="D353" s="1" t="str">
        <f>TEXT(dataset_17[[#This Row],[Date Day]],"MMM")</f>
        <v>Jan</v>
      </c>
      <c r="E353" t="str">
        <f t="shared" si="11"/>
        <v>Q1</v>
      </c>
      <c r="F353">
        <v>1</v>
      </c>
      <c r="G353" s="2">
        <v>0</v>
      </c>
      <c r="H353" s="2">
        <v>1</v>
      </c>
      <c r="I353">
        <v>3</v>
      </c>
      <c r="J353" t="b">
        <v>0</v>
      </c>
      <c r="K353">
        <v>0</v>
      </c>
      <c r="L353" t="str">
        <f t="shared" si="10"/>
        <v>Weekend</v>
      </c>
      <c r="M353" t="str" cm="1">
        <f t="array" ref="M353">_xlfn.IFS(I353&lt;6,"Night", I353&lt;12,"Morning", I353&lt;18,"Afternoon", TRUE,"Evening")</f>
        <v>Night</v>
      </c>
      <c r="N353">
        <v>1</v>
      </c>
      <c r="O353" t="str">
        <f>IF(dataset_17[[#This Row],[Weathersit]]=1,"Clear",IF(dataset_17[[#This Row],[Weathersit]]=2,"Cloudy","Rainy"))</f>
        <v>Clear</v>
      </c>
      <c r="P353">
        <v>0.22</v>
      </c>
      <c r="Q353">
        <f>VLOOKUP(dataset_17[[#This Row],[Instant]],dataset_2!B352:H962,2,FALSE)</f>
        <v>0.2727</v>
      </c>
      <c r="R353">
        <f>dataset_17[[#This Row],[Temp]]-dataset_17[[#This Row],[Atemp]]</f>
        <v>-5.2699999999999997E-2</v>
      </c>
      <c r="S353">
        <f>VLOOKUP(dataset_17[[#This Row],[Instant]],dataset_2!B352:H962,3,FALSE)</f>
        <v>0.69</v>
      </c>
      <c r="T353">
        <f>VLOOKUP(dataset_17[[#This Row],[Instant]],dataset_2!B352:H962,4,FALSE)</f>
        <v>0</v>
      </c>
      <c r="U353">
        <f>VLOOKUP(dataset_17[[#This Row],[Instant]],dataset_2!B352:H962,5,FALSE)</f>
        <v>9</v>
      </c>
      <c r="V353">
        <f>VLOOKUP(dataset_17[[#This Row],[Instant]],dataset_2!B352:H962,6,FALSE)</f>
        <v>6</v>
      </c>
      <c r="W353">
        <f>VLOOKUP(dataset_17[[#This Row],[Instant]],dataset_2!B352:H962,7,FALSE)</f>
        <v>15</v>
      </c>
      <c r="X353">
        <f>IF(dataset_17[[#This Row],[cnt]]&gt;0,LN(dataset_17[[#This Row],[cnt]]),0)</f>
        <v>2.7080502011022101</v>
      </c>
    </row>
    <row r="354" spans="1:24" x14ac:dyDescent="0.3">
      <c r="A354">
        <v>353</v>
      </c>
      <c r="B354" s="1">
        <v>40559</v>
      </c>
      <c r="C354">
        <f>YEAR(dataset_17[[#This Row],[Date Day]])</f>
        <v>2011</v>
      </c>
      <c r="D354" s="1" t="str">
        <f>TEXT(dataset_17[[#This Row],[Date Day]],"MMM")</f>
        <v>Jan</v>
      </c>
      <c r="E354" t="str">
        <f t="shared" si="11"/>
        <v>Q1</v>
      </c>
      <c r="F354">
        <v>1</v>
      </c>
      <c r="G354" s="2">
        <v>0</v>
      </c>
      <c r="H354" s="2">
        <v>1</v>
      </c>
      <c r="I354">
        <v>4</v>
      </c>
      <c r="J354" t="b">
        <v>0</v>
      </c>
      <c r="K354">
        <v>0</v>
      </c>
      <c r="L354" t="str">
        <f t="shared" si="10"/>
        <v>Weekend</v>
      </c>
      <c r="M354" t="str" cm="1">
        <f t="array" ref="M354">_xlfn.IFS(I354&lt;6,"Night", I354&lt;12,"Morning", I354&lt;18,"Afternoon", TRUE,"Evening")</f>
        <v>Night</v>
      </c>
      <c r="N354">
        <v>1</v>
      </c>
      <c r="O354" t="str">
        <f>IF(dataset_17[[#This Row],[Weathersit]]=1,"Clear",IF(dataset_17[[#This Row],[Weathersit]]=2,"Cloudy","Rainy"))</f>
        <v>Clear</v>
      </c>
      <c r="P354">
        <v>0.26</v>
      </c>
      <c r="Q354">
        <f>VLOOKUP(dataset_17[[#This Row],[Instant]],dataset_2!B353:H963,2,FALSE)</f>
        <v>0.2576</v>
      </c>
      <c r="R354">
        <f>dataset_17[[#This Row],[Temp]]-dataset_17[[#This Row],[Atemp]]</f>
        <v>2.4000000000000132E-3</v>
      </c>
      <c r="S354">
        <f>VLOOKUP(dataset_17[[#This Row],[Instant]],dataset_2!B353:H963,3,FALSE)</f>
        <v>0.56000000000000005</v>
      </c>
      <c r="T354">
        <f>VLOOKUP(dataset_17[[#This Row],[Instant]],dataset_2!B353:H963,4,FALSE)</f>
        <v>0.16420000000000001</v>
      </c>
      <c r="U354">
        <f>VLOOKUP(dataset_17[[#This Row],[Instant]],dataset_2!B353:H963,5,FALSE)</f>
        <v>0</v>
      </c>
      <c r="V354">
        <f>VLOOKUP(dataset_17[[#This Row],[Instant]],dataset_2!B353:H963,6,FALSE)</f>
        <v>1</v>
      </c>
      <c r="W354">
        <f>VLOOKUP(dataset_17[[#This Row],[Instant]],dataset_2!B353:H963,7,FALSE)</f>
        <v>1</v>
      </c>
      <c r="X354">
        <f>IF(dataset_17[[#This Row],[cnt]]&gt;0,LN(dataset_17[[#This Row],[cnt]]),0)</f>
        <v>0</v>
      </c>
    </row>
    <row r="355" spans="1:24" x14ac:dyDescent="0.3">
      <c r="A355">
        <v>354</v>
      </c>
      <c r="B355" s="1">
        <v>40559</v>
      </c>
      <c r="C355">
        <f>YEAR(dataset_17[[#This Row],[Date Day]])</f>
        <v>2011</v>
      </c>
      <c r="D355" s="1" t="str">
        <f>TEXT(dataset_17[[#This Row],[Date Day]],"MMM")</f>
        <v>Jan</v>
      </c>
      <c r="E355" t="str">
        <f t="shared" si="11"/>
        <v>Q1</v>
      </c>
      <c r="F355">
        <v>1</v>
      </c>
      <c r="G355" s="2">
        <v>0</v>
      </c>
      <c r="H355" s="2">
        <v>1</v>
      </c>
      <c r="I355">
        <v>5</v>
      </c>
      <c r="J355" t="b">
        <v>0</v>
      </c>
      <c r="K355">
        <v>0</v>
      </c>
      <c r="L355" t="str">
        <f t="shared" si="10"/>
        <v>Weekend</v>
      </c>
      <c r="M355" t="str" cm="1">
        <f t="array" ref="M355">_xlfn.IFS(I355&lt;6,"Night", I355&lt;12,"Morning", I355&lt;18,"Afternoon", TRUE,"Evening")</f>
        <v>Night</v>
      </c>
      <c r="N355">
        <v>2</v>
      </c>
      <c r="O355" t="str">
        <f>IF(dataset_17[[#This Row],[Weathersit]]=1,"Clear",IF(dataset_17[[#This Row],[Weathersit]]=2,"Cloudy","Rainy"))</f>
        <v>Cloudy</v>
      </c>
      <c r="P355">
        <v>0.26</v>
      </c>
      <c r="Q355">
        <f>VLOOKUP(dataset_17[[#This Row],[Instant]],dataset_2!B354:H964,2,FALSE)</f>
        <v>0.2576</v>
      </c>
      <c r="R355">
        <f>dataset_17[[#This Row],[Temp]]-dataset_17[[#This Row],[Atemp]]</f>
        <v>2.4000000000000132E-3</v>
      </c>
      <c r="S355">
        <f>VLOOKUP(dataset_17[[#This Row],[Instant]],dataset_2!B354:H964,3,FALSE)</f>
        <v>0.56000000000000005</v>
      </c>
      <c r="T355">
        <f>VLOOKUP(dataset_17[[#This Row],[Instant]],dataset_2!B354:H964,4,FALSE)</f>
        <v>0.16420000000000001</v>
      </c>
      <c r="U355">
        <f>VLOOKUP(dataset_17[[#This Row],[Instant]],dataset_2!B354:H964,5,FALSE)</f>
        <v>1</v>
      </c>
      <c r="V355">
        <f>VLOOKUP(dataset_17[[#This Row],[Instant]],dataset_2!B354:H964,6,FALSE)</f>
        <v>1</v>
      </c>
      <c r="W355">
        <f>VLOOKUP(dataset_17[[#This Row],[Instant]],dataset_2!B354:H964,7,FALSE)</f>
        <v>2</v>
      </c>
      <c r="X355">
        <f>IF(dataset_17[[#This Row],[cnt]]&gt;0,LN(dataset_17[[#This Row],[cnt]]),0)</f>
        <v>0.69314718055994529</v>
      </c>
    </row>
    <row r="356" spans="1:24" x14ac:dyDescent="0.3">
      <c r="A356">
        <v>355</v>
      </c>
      <c r="B356" s="1">
        <v>40559</v>
      </c>
      <c r="C356">
        <f>YEAR(dataset_17[[#This Row],[Date Day]])</f>
        <v>2011</v>
      </c>
      <c r="D356" s="1" t="str">
        <f>TEXT(dataset_17[[#This Row],[Date Day]],"MMM")</f>
        <v>Jan</v>
      </c>
      <c r="E356" t="str">
        <f t="shared" si="11"/>
        <v>Q1</v>
      </c>
      <c r="F356">
        <v>1</v>
      </c>
      <c r="G356" s="2">
        <v>0</v>
      </c>
      <c r="H356" s="2">
        <v>1</v>
      </c>
      <c r="I356">
        <v>6</v>
      </c>
      <c r="J356" t="b">
        <v>0</v>
      </c>
      <c r="K356">
        <v>0</v>
      </c>
      <c r="L356" t="str">
        <f t="shared" si="10"/>
        <v>Weekend</v>
      </c>
      <c r="M356" t="str" cm="1">
        <f t="array" ref="M356">_xlfn.IFS(I356&lt;6,"Night", I356&lt;12,"Morning", I356&lt;18,"Afternoon", TRUE,"Evening")</f>
        <v>Morning</v>
      </c>
      <c r="N356">
        <v>2</v>
      </c>
      <c r="O356" t="str">
        <f>IF(dataset_17[[#This Row],[Weathersit]]=1,"Clear",IF(dataset_17[[#This Row],[Weathersit]]=2,"Cloudy","Rainy"))</f>
        <v>Cloudy</v>
      </c>
      <c r="P356">
        <v>0.26</v>
      </c>
      <c r="Q356">
        <f>VLOOKUP(dataset_17[[#This Row],[Instant]],dataset_2!B355:H965,2,FALSE)</f>
        <v>0.2576</v>
      </c>
      <c r="R356">
        <f>dataset_17[[#This Row],[Temp]]-dataset_17[[#This Row],[Atemp]]</f>
        <v>2.4000000000000132E-3</v>
      </c>
      <c r="S356">
        <f>VLOOKUP(dataset_17[[#This Row],[Instant]],dataset_2!B355:H965,3,FALSE)</f>
        <v>0.56000000000000005</v>
      </c>
      <c r="T356">
        <f>VLOOKUP(dataset_17[[#This Row],[Instant]],dataset_2!B355:H965,4,FALSE)</f>
        <v>0.16420000000000001</v>
      </c>
      <c r="U356">
        <f>VLOOKUP(dataset_17[[#This Row],[Instant]],dataset_2!B355:H965,5,FALSE)</f>
        <v>0</v>
      </c>
      <c r="V356">
        <f>VLOOKUP(dataset_17[[#This Row],[Instant]],dataset_2!B355:H965,6,FALSE)</f>
        <v>1</v>
      </c>
      <c r="W356">
        <f>VLOOKUP(dataset_17[[#This Row],[Instant]],dataset_2!B355:H965,7,FALSE)</f>
        <v>1</v>
      </c>
      <c r="X356">
        <f>IF(dataset_17[[#This Row],[cnt]]&gt;0,LN(dataset_17[[#This Row],[cnt]]),0)</f>
        <v>0</v>
      </c>
    </row>
    <row r="357" spans="1:24" x14ac:dyDescent="0.3">
      <c r="A357">
        <v>356</v>
      </c>
      <c r="B357" s="1">
        <v>40559</v>
      </c>
      <c r="C357">
        <f>YEAR(dataset_17[[#This Row],[Date Day]])</f>
        <v>2011</v>
      </c>
      <c r="D357" s="1" t="str">
        <f>TEXT(dataset_17[[#This Row],[Date Day]],"MMM")</f>
        <v>Jan</v>
      </c>
      <c r="E357" t="str">
        <f t="shared" si="11"/>
        <v>Q1</v>
      </c>
      <c r="F357">
        <v>1</v>
      </c>
      <c r="G357" s="2">
        <v>0</v>
      </c>
      <c r="H357" s="2">
        <v>1</v>
      </c>
      <c r="I357">
        <v>7</v>
      </c>
      <c r="J357" t="b">
        <v>0</v>
      </c>
      <c r="K357">
        <v>0</v>
      </c>
      <c r="L357" t="str">
        <f t="shared" si="10"/>
        <v>Weekend</v>
      </c>
      <c r="M357" t="str" cm="1">
        <f t="array" ref="M357">_xlfn.IFS(I357&lt;6,"Night", I357&lt;12,"Morning", I357&lt;18,"Afternoon", TRUE,"Evening")</f>
        <v>Morning</v>
      </c>
      <c r="N357">
        <v>2</v>
      </c>
      <c r="O357" t="str">
        <f>IF(dataset_17[[#This Row],[Weathersit]]=1,"Clear",IF(dataset_17[[#This Row],[Weathersit]]=2,"Cloudy","Rainy"))</f>
        <v>Cloudy</v>
      </c>
      <c r="P357">
        <v>0.24</v>
      </c>
      <c r="Q357">
        <f>VLOOKUP(dataset_17[[#This Row],[Instant]],dataset_2!B356:H966,2,FALSE)</f>
        <v>0.21210000000000001</v>
      </c>
      <c r="R357">
        <f>dataset_17[[#This Row],[Temp]]-dataset_17[[#This Row],[Atemp]]</f>
        <v>2.789999999999998E-2</v>
      </c>
      <c r="S357">
        <f>VLOOKUP(dataset_17[[#This Row],[Instant]],dataset_2!B356:H966,3,FALSE)</f>
        <v>0.56000000000000005</v>
      </c>
      <c r="T357">
        <f>VLOOKUP(dataset_17[[#This Row],[Instant]],dataset_2!B356:H966,4,FALSE)</f>
        <v>0.29849999999999999</v>
      </c>
      <c r="U357">
        <f>VLOOKUP(dataset_17[[#This Row],[Instant]],dataset_2!B356:H966,5,FALSE)</f>
        <v>0</v>
      </c>
      <c r="V357">
        <f>VLOOKUP(dataset_17[[#This Row],[Instant]],dataset_2!B356:H966,6,FALSE)</f>
        <v>3</v>
      </c>
      <c r="W357">
        <f>VLOOKUP(dataset_17[[#This Row],[Instant]],dataset_2!B356:H966,7,FALSE)</f>
        <v>3</v>
      </c>
      <c r="X357">
        <f>IF(dataset_17[[#This Row],[cnt]]&gt;0,LN(dataset_17[[#This Row],[cnt]]),0)</f>
        <v>1.0986122886681098</v>
      </c>
    </row>
    <row r="358" spans="1:24" x14ac:dyDescent="0.3">
      <c r="A358">
        <v>357</v>
      </c>
      <c r="B358" s="1">
        <v>40559</v>
      </c>
      <c r="C358">
        <f>YEAR(dataset_17[[#This Row],[Date Day]])</f>
        <v>2011</v>
      </c>
      <c r="D358" s="1" t="str">
        <f>TEXT(dataset_17[[#This Row],[Date Day]],"MMM")</f>
        <v>Jan</v>
      </c>
      <c r="E358" t="str">
        <f t="shared" si="11"/>
        <v>Q1</v>
      </c>
      <c r="F358">
        <v>1</v>
      </c>
      <c r="G358" s="2">
        <v>0</v>
      </c>
      <c r="H358" s="2">
        <v>1</v>
      </c>
      <c r="I358">
        <v>8</v>
      </c>
      <c r="J358" t="b">
        <v>0</v>
      </c>
      <c r="K358">
        <v>0</v>
      </c>
      <c r="L358" t="str">
        <f t="shared" si="10"/>
        <v>Weekend</v>
      </c>
      <c r="M358" t="str" cm="1">
        <f t="array" ref="M358">_xlfn.IFS(I358&lt;6,"Night", I358&lt;12,"Morning", I358&lt;18,"Afternoon", TRUE,"Evening")</f>
        <v>Morning</v>
      </c>
      <c r="N358">
        <v>1</v>
      </c>
      <c r="O358" t="str">
        <f>IF(dataset_17[[#This Row],[Weathersit]]=1,"Clear",IF(dataset_17[[#This Row],[Weathersit]]=2,"Cloudy","Rainy"))</f>
        <v>Clear</v>
      </c>
      <c r="P358">
        <v>0.22</v>
      </c>
      <c r="Q358">
        <f>VLOOKUP(dataset_17[[#This Row],[Instant]],dataset_2!B357:H967,2,FALSE)</f>
        <v>0.21210000000000001</v>
      </c>
      <c r="R358">
        <f>dataset_17[[#This Row],[Temp]]-dataset_17[[#This Row],[Atemp]]</f>
        <v>7.8999999999999904E-3</v>
      </c>
      <c r="S358">
        <f>VLOOKUP(dataset_17[[#This Row],[Instant]],dataset_2!B357:H967,3,FALSE)</f>
        <v>0.55000000000000004</v>
      </c>
      <c r="T358">
        <f>VLOOKUP(dataset_17[[#This Row],[Instant]],dataset_2!B357:H967,4,FALSE)</f>
        <v>0.28360000000000002</v>
      </c>
      <c r="U358">
        <f>VLOOKUP(dataset_17[[#This Row],[Instant]],dataset_2!B357:H967,5,FALSE)</f>
        <v>0</v>
      </c>
      <c r="V358">
        <f>VLOOKUP(dataset_17[[#This Row],[Instant]],dataset_2!B357:H967,6,FALSE)</f>
        <v>18</v>
      </c>
      <c r="W358">
        <f>VLOOKUP(dataset_17[[#This Row],[Instant]],dataset_2!B357:H967,7,FALSE)</f>
        <v>18</v>
      </c>
      <c r="X358">
        <f>IF(dataset_17[[#This Row],[cnt]]&gt;0,LN(dataset_17[[#This Row],[cnt]]),0)</f>
        <v>2.8903717578961645</v>
      </c>
    </row>
    <row r="359" spans="1:24" x14ac:dyDescent="0.3">
      <c r="A359">
        <v>358</v>
      </c>
      <c r="B359" s="1">
        <v>40559</v>
      </c>
      <c r="C359">
        <f>YEAR(dataset_17[[#This Row],[Date Day]])</f>
        <v>2011</v>
      </c>
      <c r="D359" s="1" t="str">
        <f>TEXT(dataset_17[[#This Row],[Date Day]],"MMM")</f>
        <v>Jan</v>
      </c>
      <c r="E359" t="str">
        <f t="shared" si="11"/>
        <v>Q1</v>
      </c>
      <c r="F359">
        <v>1</v>
      </c>
      <c r="G359" s="2">
        <v>0</v>
      </c>
      <c r="H359" s="2">
        <v>1</v>
      </c>
      <c r="I359">
        <v>9</v>
      </c>
      <c r="J359" t="b">
        <v>0</v>
      </c>
      <c r="K359">
        <v>0</v>
      </c>
      <c r="L359" t="str">
        <f t="shared" si="10"/>
        <v>Weekend</v>
      </c>
      <c r="M359" t="str" cm="1">
        <f t="array" ref="M359">_xlfn.IFS(I359&lt;6,"Night", I359&lt;12,"Morning", I359&lt;18,"Afternoon", TRUE,"Evening")</f>
        <v>Morning</v>
      </c>
      <c r="N359">
        <v>1</v>
      </c>
      <c r="O359" t="str">
        <f>IF(dataset_17[[#This Row],[Weathersit]]=1,"Clear",IF(dataset_17[[#This Row],[Weathersit]]=2,"Cloudy","Rainy"))</f>
        <v>Clear</v>
      </c>
      <c r="P359">
        <v>0.22</v>
      </c>
      <c r="Q359">
        <f>VLOOKUP(dataset_17[[#This Row],[Instant]],dataset_2!B358:H968,2,FALSE)</f>
        <v>0.21210000000000001</v>
      </c>
      <c r="R359">
        <f>dataset_17[[#This Row],[Temp]]-dataset_17[[#This Row],[Atemp]]</f>
        <v>7.8999999999999904E-3</v>
      </c>
      <c r="S359">
        <f>VLOOKUP(dataset_17[[#This Row],[Instant]],dataset_2!B358:H968,3,FALSE)</f>
        <v>0.51</v>
      </c>
      <c r="T359">
        <f>VLOOKUP(dataset_17[[#This Row],[Instant]],dataset_2!B358:H968,4,FALSE)</f>
        <v>0.25369999999999998</v>
      </c>
      <c r="U359">
        <f>VLOOKUP(dataset_17[[#This Row],[Instant]],dataset_2!B358:H968,5,FALSE)</f>
        <v>3</v>
      </c>
      <c r="V359">
        <f>VLOOKUP(dataset_17[[#This Row],[Instant]],dataset_2!B358:H968,6,FALSE)</f>
        <v>29</v>
      </c>
      <c r="W359">
        <f>VLOOKUP(dataset_17[[#This Row],[Instant]],dataset_2!B358:H968,7,FALSE)</f>
        <v>32</v>
      </c>
      <c r="X359">
        <f>IF(dataset_17[[#This Row],[cnt]]&gt;0,LN(dataset_17[[#This Row],[cnt]]),0)</f>
        <v>3.4657359027997265</v>
      </c>
    </row>
    <row r="360" spans="1:24" x14ac:dyDescent="0.3">
      <c r="A360">
        <v>359</v>
      </c>
      <c r="B360" s="1">
        <v>40559</v>
      </c>
      <c r="C360">
        <f>YEAR(dataset_17[[#This Row],[Date Day]])</f>
        <v>2011</v>
      </c>
      <c r="D360" s="1" t="str">
        <f>TEXT(dataset_17[[#This Row],[Date Day]],"MMM")</f>
        <v>Jan</v>
      </c>
      <c r="E360" t="str">
        <f t="shared" si="11"/>
        <v>Q1</v>
      </c>
      <c r="F360">
        <v>1</v>
      </c>
      <c r="G360" s="2">
        <v>0</v>
      </c>
      <c r="H360" s="2">
        <v>1</v>
      </c>
      <c r="I360">
        <v>10</v>
      </c>
      <c r="J360" t="b">
        <v>0</v>
      </c>
      <c r="K360">
        <v>0</v>
      </c>
      <c r="L360" t="str">
        <f t="shared" si="10"/>
        <v>Weekend</v>
      </c>
      <c r="M360" t="str" cm="1">
        <f t="array" ref="M360">_xlfn.IFS(I360&lt;6,"Night", I360&lt;12,"Morning", I360&lt;18,"Afternoon", TRUE,"Evening")</f>
        <v>Morning</v>
      </c>
      <c r="N360">
        <v>1</v>
      </c>
      <c r="O360" t="str">
        <f>IF(dataset_17[[#This Row],[Weathersit]]=1,"Clear",IF(dataset_17[[#This Row],[Weathersit]]=2,"Cloudy","Rainy"))</f>
        <v>Clear</v>
      </c>
      <c r="P360">
        <v>0.22</v>
      </c>
      <c r="Q360">
        <f>VLOOKUP(dataset_17[[#This Row],[Instant]],dataset_2!B359:H969,2,FALSE)</f>
        <v>0.21210000000000001</v>
      </c>
      <c r="R360">
        <f>dataset_17[[#This Row],[Temp]]-dataset_17[[#This Row],[Atemp]]</f>
        <v>7.8999999999999904E-3</v>
      </c>
      <c r="S360">
        <f>VLOOKUP(dataset_17[[#This Row],[Instant]],dataset_2!B359:H969,3,FALSE)</f>
        <v>0.51</v>
      </c>
      <c r="T360">
        <f>VLOOKUP(dataset_17[[#This Row],[Instant]],dataset_2!B359:H969,4,FALSE)</f>
        <v>0.28360000000000002</v>
      </c>
      <c r="U360">
        <f>VLOOKUP(dataset_17[[#This Row],[Instant]],dataset_2!B359:H969,5,FALSE)</f>
        <v>8</v>
      </c>
      <c r="V360">
        <f>VLOOKUP(dataset_17[[#This Row],[Instant]],dataset_2!B359:H969,6,FALSE)</f>
        <v>71</v>
      </c>
      <c r="W360">
        <f>VLOOKUP(dataset_17[[#This Row],[Instant]],dataset_2!B359:H969,7,FALSE)</f>
        <v>79</v>
      </c>
      <c r="X360">
        <f>IF(dataset_17[[#This Row],[cnt]]&gt;0,LN(dataset_17[[#This Row],[cnt]]),0)</f>
        <v>4.3694478524670215</v>
      </c>
    </row>
    <row r="361" spans="1:24" x14ac:dyDescent="0.3">
      <c r="A361">
        <v>360</v>
      </c>
      <c r="B361" s="1">
        <v>40559</v>
      </c>
      <c r="C361">
        <f>YEAR(dataset_17[[#This Row],[Date Day]])</f>
        <v>2011</v>
      </c>
      <c r="D361" s="1" t="str">
        <f>TEXT(dataset_17[[#This Row],[Date Day]],"MMM")</f>
        <v>Jan</v>
      </c>
      <c r="E361" t="str">
        <f t="shared" si="11"/>
        <v>Q1</v>
      </c>
      <c r="F361">
        <v>1</v>
      </c>
      <c r="G361" s="2">
        <v>0</v>
      </c>
      <c r="H361" s="2">
        <v>1</v>
      </c>
      <c r="I361">
        <v>11</v>
      </c>
      <c r="J361" t="b">
        <v>0</v>
      </c>
      <c r="K361">
        <v>0</v>
      </c>
      <c r="L361" t="str">
        <f t="shared" si="10"/>
        <v>Weekend</v>
      </c>
      <c r="M361" t="str" cm="1">
        <f t="array" ref="M361">_xlfn.IFS(I361&lt;6,"Night", I361&lt;12,"Morning", I361&lt;18,"Afternoon", TRUE,"Evening")</f>
        <v>Morning</v>
      </c>
      <c r="N361">
        <v>1</v>
      </c>
      <c r="O361" t="str">
        <f>IF(dataset_17[[#This Row],[Weathersit]]=1,"Clear",IF(dataset_17[[#This Row],[Weathersit]]=2,"Cloudy","Rainy"))</f>
        <v>Clear</v>
      </c>
      <c r="P361">
        <v>0.24</v>
      </c>
      <c r="Q361">
        <f>VLOOKUP(dataset_17[[#This Row],[Instant]],dataset_2!B360:H970,2,FALSE)</f>
        <v>0.2273</v>
      </c>
      <c r="R361">
        <f>dataset_17[[#This Row],[Temp]]-dataset_17[[#This Row],[Atemp]]</f>
        <v>1.2699999999999989E-2</v>
      </c>
      <c r="S361">
        <f>VLOOKUP(dataset_17[[#This Row],[Instant]],dataset_2!B360:H970,3,FALSE)</f>
        <v>0.44</v>
      </c>
      <c r="T361">
        <f>VLOOKUP(dataset_17[[#This Row],[Instant]],dataset_2!B360:H970,4,FALSE)</f>
        <v>0.25369999999999998</v>
      </c>
      <c r="U361">
        <f>VLOOKUP(dataset_17[[#This Row],[Instant]],dataset_2!B360:H970,5,FALSE)</f>
        <v>23</v>
      </c>
      <c r="V361">
        <f>VLOOKUP(dataset_17[[#This Row],[Instant]],dataset_2!B360:H970,6,FALSE)</f>
        <v>70</v>
      </c>
      <c r="W361">
        <f>VLOOKUP(dataset_17[[#This Row],[Instant]],dataset_2!B360:H970,7,FALSE)</f>
        <v>93</v>
      </c>
      <c r="X361">
        <f>IF(dataset_17[[#This Row],[cnt]]&gt;0,LN(dataset_17[[#This Row],[cnt]]),0)</f>
        <v>4.5325994931532563</v>
      </c>
    </row>
    <row r="362" spans="1:24" x14ac:dyDescent="0.3">
      <c r="A362">
        <v>361</v>
      </c>
      <c r="B362" s="1">
        <v>40559</v>
      </c>
      <c r="C362">
        <f>YEAR(dataset_17[[#This Row],[Date Day]])</f>
        <v>2011</v>
      </c>
      <c r="D362" s="1" t="str">
        <f>TEXT(dataset_17[[#This Row],[Date Day]],"MMM")</f>
        <v>Jan</v>
      </c>
      <c r="E362" t="str">
        <f t="shared" si="11"/>
        <v>Q1</v>
      </c>
      <c r="F362">
        <v>1</v>
      </c>
      <c r="G362" s="2">
        <v>0</v>
      </c>
      <c r="H362" s="2">
        <v>1</v>
      </c>
      <c r="I362">
        <v>12</v>
      </c>
      <c r="J362" t="b">
        <v>0</v>
      </c>
      <c r="K362">
        <v>0</v>
      </c>
      <c r="L362" t="str">
        <f t="shared" si="10"/>
        <v>Weekend</v>
      </c>
      <c r="M362" t="str" cm="1">
        <f t="array" ref="M362">_xlfn.IFS(I362&lt;6,"Night", I362&lt;12,"Morning", I362&lt;18,"Afternoon", TRUE,"Evening")</f>
        <v>Afternoon</v>
      </c>
      <c r="N362">
        <v>1</v>
      </c>
      <c r="O362" t="str">
        <f>IF(dataset_17[[#This Row],[Weathersit]]=1,"Clear",IF(dataset_17[[#This Row],[Weathersit]]=2,"Cloudy","Rainy"))</f>
        <v>Clear</v>
      </c>
      <c r="P362">
        <v>0.24</v>
      </c>
      <c r="Q362">
        <f>VLOOKUP(dataset_17[[#This Row],[Instant]],dataset_2!B361:H971,2,FALSE)</f>
        <v>0.21210000000000001</v>
      </c>
      <c r="R362">
        <f>dataset_17[[#This Row],[Temp]]-dataset_17[[#This Row],[Atemp]]</f>
        <v>2.789999999999998E-2</v>
      </c>
      <c r="S362">
        <f>VLOOKUP(dataset_17[[#This Row],[Instant]],dataset_2!B361:H971,3,FALSE)</f>
        <v>0.41</v>
      </c>
      <c r="T362">
        <f>VLOOKUP(dataset_17[[#This Row],[Instant]],dataset_2!B361:H971,4,FALSE)</f>
        <v>0.28360000000000002</v>
      </c>
      <c r="U362">
        <f>VLOOKUP(dataset_17[[#This Row],[Instant]],dataset_2!B361:H971,5,FALSE)</f>
        <v>29</v>
      </c>
      <c r="V362">
        <f>VLOOKUP(dataset_17[[#This Row],[Instant]],dataset_2!B361:H971,6,FALSE)</f>
        <v>75</v>
      </c>
      <c r="W362">
        <f>VLOOKUP(dataset_17[[#This Row],[Instant]],dataset_2!B361:H971,7,FALSE)</f>
        <v>104</v>
      </c>
      <c r="X362">
        <f>IF(dataset_17[[#This Row],[cnt]]&gt;0,LN(dataset_17[[#This Row],[cnt]]),0)</f>
        <v>4.6443908991413725</v>
      </c>
    </row>
    <row r="363" spans="1:24" x14ac:dyDescent="0.3">
      <c r="A363">
        <v>362</v>
      </c>
      <c r="B363" s="1">
        <v>40559</v>
      </c>
      <c r="C363">
        <f>YEAR(dataset_17[[#This Row],[Date Day]])</f>
        <v>2011</v>
      </c>
      <c r="D363" s="1" t="str">
        <f>TEXT(dataset_17[[#This Row],[Date Day]],"MMM")</f>
        <v>Jan</v>
      </c>
      <c r="E363" t="str">
        <f t="shared" si="11"/>
        <v>Q1</v>
      </c>
      <c r="F363">
        <v>1</v>
      </c>
      <c r="G363" s="2">
        <v>0</v>
      </c>
      <c r="H363" s="2">
        <v>1</v>
      </c>
      <c r="I363">
        <v>13</v>
      </c>
      <c r="J363" t="b">
        <v>0</v>
      </c>
      <c r="K363">
        <v>0</v>
      </c>
      <c r="L363" t="str">
        <f t="shared" si="10"/>
        <v>Weekend</v>
      </c>
      <c r="M363" t="str" cm="1">
        <f t="array" ref="M363">_xlfn.IFS(I363&lt;6,"Night", I363&lt;12,"Morning", I363&lt;18,"Afternoon", TRUE,"Evening")</f>
        <v>Afternoon</v>
      </c>
      <c r="N363">
        <v>1</v>
      </c>
      <c r="O363" t="str">
        <f>IF(dataset_17[[#This Row],[Weathersit]]=1,"Clear",IF(dataset_17[[#This Row],[Weathersit]]=2,"Cloudy","Rainy"))</f>
        <v>Clear</v>
      </c>
      <c r="P363">
        <v>0.26</v>
      </c>
      <c r="Q363">
        <f>VLOOKUP(dataset_17[[#This Row],[Instant]],dataset_2!B362:H972,2,FALSE)</f>
        <v>0.2273</v>
      </c>
      <c r="R363">
        <f>dataset_17[[#This Row],[Temp]]-dataset_17[[#This Row],[Atemp]]</f>
        <v>3.2700000000000007E-2</v>
      </c>
      <c r="S363">
        <f>VLOOKUP(dataset_17[[#This Row],[Instant]],dataset_2!B362:H972,3,FALSE)</f>
        <v>0.35</v>
      </c>
      <c r="T363">
        <f>VLOOKUP(dataset_17[[#This Row],[Instant]],dataset_2!B362:H972,4,FALSE)</f>
        <v>0.29849999999999999</v>
      </c>
      <c r="U363">
        <f>VLOOKUP(dataset_17[[#This Row],[Instant]],dataset_2!B362:H972,5,FALSE)</f>
        <v>23</v>
      </c>
      <c r="V363">
        <f>VLOOKUP(dataset_17[[#This Row],[Instant]],dataset_2!B362:H972,6,FALSE)</f>
        <v>95</v>
      </c>
      <c r="W363">
        <f>VLOOKUP(dataset_17[[#This Row],[Instant]],dataset_2!B362:H972,7,FALSE)</f>
        <v>118</v>
      </c>
      <c r="X363">
        <f>IF(dataset_17[[#This Row],[cnt]]&gt;0,LN(dataset_17[[#This Row],[cnt]]),0)</f>
        <v>4.7706846244656651</v>
      </c>
    </row>
    <row r="364" spans="1:24" x14ac:dyDescent="0.3">
      <c r="A364">
        <v>363</v>
      </c>
      <c r="B364" s="1">
        <v>40559</v>
      </c>
      <c r="C364">
        <f>YEAR(dataset_17[[#This Row],[Date Day]])</f>
        <v>2011</v>
      </c>
      <c r="D364" s="1" t="str">
        <f>TEXT(dataset_17[[#This Row],[Date Day]],"MMM")</f>
        <v>Jan</v>
      </c>
      <c r="E364" t="str">
        <f t="shared" si="11"/>
        <v>Q1</v>
      </c>
      <c r="F364">
        <v>1</v>
      </c>
      <c r="G364" s="2">
        <v>0</v>
      </c>
      <c r="H364" s="2">
        <v>1</v>
      </c>
      <c r="I364">
        <v>14</v>
      </c>
      <c r="J364" t="b">
        <v>0</v>
      </c>
      <c r="K364">
        <v>0</v>
      </c>
      <c r="L364" t="str">
        <f t="shared" si="10"/>
        <v>Weekend</v>
      </c>
      <c r="M364" t="str" cm="1">
        <f t="array" ref="M364">_xlfn.IFS(I364&lt;6,"Night", I364&lt;12,"Morning", I364&lt;18,"Afternoon", TRUE,"Evening")</f>
        <v>Afternoon</v>
      </c>
      <c r="N364">
        <v>1</v>
      </c>
      <c r="O364" t="str">
        <f>IF(dataset_17[[#This Row],[Weathersit]]=1,"Clear",IF(dataset_17[[#This Row],[Weathersit]]=2,"Cloudy","Rainy"))</f>
        <v>Clear</v>
      </c>
      <c r="P364">
        <v>0.28000000000000003</v>
      </c>
      <c r="Q364">
        <f>VLOOKUP(dataset_17[[#This Row],[Instant]],dataset_2!B363:H973,2,FALSE)</f>
        <v>0.2727</v>
      </c>
      <c r="R364">
        <f>dataset_17[[#This Row],[Temp]]-dataset_17[[#This Row],[Atemp]]</f>
        <v>7.3000000000000287E-3</v>
      </c>
      <c r="S364">
        <f>VLOOKUP(dataset_17[[#This Row],[Instant]],dataset_2!B363:H973,3,FALSE)</f>
        <v>0.36</v>
      </c>
      <c r="T364">
        <f>VLOOKUP(dataset_17[[#This Row],[Instant]],dataset_2!B363:H973,4,FALSE)</f>
        <v>0.25369999999999998</v>
      </c>
      <c r="U364">
        <f>VLOOKUP(dataset_17[[#This Row],[Instant]],dataset_2!B363:H973,5,FALSE)</f>
        <v>22</v>
      </c>
      <c r="V364">
        <f>VLOOKUP(dataset_17[[#This Row],[Instant]],dataset_2!B363:H973,6,FALSE)</f>
        <v>69</v>
      </c>
      <c r="W364">
        <f>VLOOKUP(dataset_17[[#This Row],[Instant]],dataset_2!B363:H973,7,FALSE)</f>
        <v>91</v>
      </c>
      <c r="X364">
        <f>IF(dataset_17[[#This Row],[cnt]]&gt;0,LN(dataset_17[[#This Row],[cnt]]),0)</f>
        <v>4.5108595065168497</v>
      </c>
    </row>
    <row r="365" spans="1:24" x14ac:dyDescent="0.3">
      <c r="A365">
        <v>364</v>
      </c>
      <c r="B365" s="1">
        <v>40559</v>
      </c>
      <c r="C365">
        <f>YEAR(dataset_17[[#This Row],[Date Day]])</f>
        <v>2011</v>
      </c>
      <c r="D365" s="1" t="str">
        <f>TEXT(dataset_17[[#This Row],[Date Day]],"MMM")</f>
        <v>Jan</v>
      </c>
      <c r="E365" t="str">
        <f t="shared" si="11"/>
        <v>Q1</v>
      </c>
      <c r="F365">
        <v>1</v>
      </c>
      <c r="G365" s="2">
        <v>0</v>
      </c>
      <c r="H365" s="2">
        <v>1</v>
      </c>
      <c r="I365">
        <v>15</v>
      </c>
      <c r="J365" t="b">
        <v>0</v>
      </c>
      <c r="K365">
        <v>0</v>
      </c>
      <c r="L365" t="str">
        <f t="shared" si="10"/>
        <v>Weekend</v>
      </c>
      <c r="M365" t="str" cm="1">
        <f t="array" ref="M365">_xlfn.IFS(I365&lt;6,"Night", I365&lt;12,"Morning", I365&lt;18,"Afternoon", TRUE,"Evening")</f>
        <v>Afternoon</v>
      </c>
      <c r="N365">
        <v>1</v>
      </c>
      <c r="O365" t="str">
        <f>IF(dataset_17[[#This Row],[Weathersit]]=1,"Clear",IF(dataset_17[[#This Row],[Weathersit]]=2,"Cloudy","Rainy"))</f>
        <v>Clear</v>
      </c>
      <c r="P365">
        <v>0.26</v>
      </c>
      <c r="Q365">
        <f>VLOOKUP(dataset_17[[#This Row],[Instant]],dataset_2!B364:H974,2,FALSE)</f>
        <v>0.2424</v>
      </c>
      <c r="R365">
        <f>dataset_17[[#This Row],[Temp]]-dataset_17[[#This Row],[Atemp]]</f>
        <v>1.7600000000000005E-2</v>
      </c>
      <c r="S365">
        <f>VLOOKUP(dataset_17[[#This Row],[Instant]],dataset_2!B364:H974,3,FALSE)</f>
        <v>0.38</v>
      </c>
      <c r="T365">
        <f>VLOOKUP(dataset_17[[#This Row],[Instant]],dataset_2!B364:H974,4,FALSE)</f>
        <v>0.25369999999999998</v>
      </c>
      <c r="U365">
        <f>VLOOKUP(dataset_17[[#This Row],[Instant]],dataset_2!B364:H974,5,FALSE)</f>
        <v>35</v>
      </c>
      <c r="V365">
        <f>VLOOKUP(dataset_17[[#This Row],[Instant]],dataset_2!B364:H974,6,FALSE)</f>
        <v>78</v>
      </c>
      <c r="W365">
        <f>VLOOKUP(dataset_17[[#This Row],[Instant]],dataset_2!B364:H974,7,FALSE)</f>
        <v>113</v>
      </c>
      <c r="X365">
        <f>IF(dataset_17[[#This Row],[cnt]]&gt;0,LN(dataset_17[[#This Row],[cnt]]),0)</f>
        <v>4.7273878187123408</v>
      </c>
    </row>
    <row r="366" spans="1:24" x14ac:dyDescent="0.3">
      <c r="A366">
        <v>365</v>
      </c>
      <c r="B366" s="1">
        <v>40559</v>
      </c>
      <c r="C366">
        <f>YEAR(dataset_17[[#This Row],[Date Day]])</f>
        <v>2011</v>
      </c>
      <c r="D366" s="1" t="str">
        <f>TEXT(dataset_17[[#This Row],[Date Day]],"MMM")</f>
        <v>Jan</v>
      </c>
      <c r="E366" t="str">
        <f t="shared" si="11"/>
        <v>Q1</v>
      </c>
      <c r="F366">
        <v>1</v>
      </c>
      <c r="G366" s="2">
        <v>0</v>
      </c>
      <c r="H366" s="2">
        <v>1</v>
      </c>
      <c r="I366">
        <v>16</v>
      </c>
      <c r="J366" t="b">
        <v>0</v>
      </c>
      <c r="K366">
        <v>0</v>
      </c>
      <c r="L366" t="str">
        <f t="shared" si="10"/>
        <v>Weekend</v>
      </c>
      <c r="M366" t="str" cm="1">
        <f t="array" ref="M366">_xlfn.IFS(I366&lt;6,"Night", I366&lt;12,"Morning", I366&lt;18,"Afternoon", TRUE,"Evening")</f>
        <v>Afternoon</v>
      </c>
      <c r="N366">
        <v>1</v>
      </c>
      <c r="O366" t="str">
        <f>IF(dataset_17[[#This Row],[Weathersit]]=1,"Clear",IF(dataset_17[[#This Row],[Weathersit]]=2,"Cloudy","Rainy"))</f>
        <v>Clear</v>
      </c>
      <c r="P366">
        <v>0.24</v>
      </c>
      <c r="Q366">
        <f>VLOOKUP(dataset_17[[#This Row],[Instant]],dataset_2!B365:H975,2,FALSE)</f>
        <v>0.2273</v>
      </c>
      <c r="R366">
        <f>dataset_17[[#This Row],[Temp]]-dataset_17[[#This Row],[Atemp]]</f>
        <v>1.2699999999999989E-2</v>
      </c>
      <c r="S366">
        <f>VLOOKUP(dataset_17[[#This Row],[Instant]],dataset_2!B365:H975,3,FALSE)</f>
        <v>0.38</v>
      </c>
      <c r="T366">
        <f>VLOOKUP(dataset_17[[#This Row],[Instant]],dataset_2!B365:H975,4,FALSE)</f>
        <v>0.22389999999999999</v>
      </c>
      <c r="U366">
        <f>VLOOKUP(dataset_17[[#This Row],[Instant]],dataset_2!B365:H975,5,FALSE)</f>
        <v>22</v>
      </c>
      <c r="V366">
        <f>VLOOKUP(dataset_17[[#This Row],[Instant]],dataset_2!B365:H975,6,FALSE)</f>
        <v>77</v>
      </c>
      <c r="W366">
        <f>VLOOKUP(dataset_17[[#This Row],[Instant]],dataset_2!B365:H975,7,FALSE)</f>
        <v>99</v>
      </c>
      <c r="X366">
        <f>IF(dataset_17[[#This Row],[cnt]]&gt;0,LN(dataset_17[[#This Row],[cnt]]),0)</f>
        <v>4.5951198501345898</v>
      </c>
    </row>
    <row r="367" spans="1:24" x14ac:dyDescent="0.3">
      <c r="A367">
        <v>366</v>
      </c>
      <c r="B367" s="1">
        <v>40559</v>
      </c>
      <c r="C367">
        <f>YEAR(dataset_17[[#This Row],[Date Day]])</f>
        <v>2011</v>
      </c>
      <c r="D367" s="1" t="str">
        <f>TEXT(dataset_17[[#This Row],[Date Day]],"MMM")</f>
        <v>Jan</v>
      </c>
      <c r="E367" t="str">
        <f t="shared" si="11"/>
        <v>Q1</v>
      </c>
      <c r="F367">
        <v>1</v>
      </c>
      <c r="G367" s="2">
        <v>0</v>
      </c>
      <c r="H367" s="2">
        <v>1</v>
      </c>
      <c r="I367">
        <v>17</v>
      </c>
      <c r="J367" t="b">
        <v>0</v>
      </c>
      <c r="K367">
        <v>0</v>
      </c>
      <c r="L367" t="str">
        <f t="shared" si="10"/>
        <v>Weekend</v>
      </c>
      <c r="M367" t="str" cm="1">
        <f t="array" ref="M367">_xlfn.IFS(I367&lt;6,"Night", I367&lt;12,"Morning", I367&lt;18,"Afternoon", TRUE,"Evening")</f>
        <v>Afternoon</v>
      </c>
      <c r="N367">
        <v>1</v>
      </c>
      <c r="O367" t="str">
        <f>IF(dataset_17[[#This Row],[Weathersit]]=1,"Clear",IF(dataset_17[[#This Row],[Weathersit]]=2,"Cloudy","Rainy"))</f>
        <v>Clear</v>
      </c>
      <c r="P367">
        <v>0.22</v>
      </c>
      <c r="Q367">
        <f>VLOOKUP(dataset_17[[#This Row],[Instant]],dataset_2!B366:H976,2,FALSE)</f>
        <v>0.21210000000000001</v>
      </c>
      <c r="R367">
        <f>dataset_17[[#This Row],[Temp]]-dataset_17[[#This Row],[Atemp]]</f>
        <v>7.8999999999999904E-3</v>
      </c>
      <c r="S367">
        <f>VLOOKUP(dataset_17[[#This Row],[Instant]],dataset_2!B366:H976,3,FALSE)</f>
        <v>0.37</v>
      </c>
      <c r="T367">
        <f>VLOOKUP(dataset_17[[#This Row],[Instant]],dataset_2!B366:H976,4,FALSE)</f>
        <v>0.25369999999999998</v>
      </c>
      <c r="U367">
        <f>VLOOKUP(dataset_17[[#This Row],[Instant]],dataset_2!B366:H976,5,FALSE)</f>
        <v>23</v>
      </c>
      <c r="V367">
        <f>VLOOKUP(dataset_17[[#This Row],[Instant]],dataset_2!B366:H976,6,FALSE)</f>
        <v>82</v>
      </c>
      <c r="W367">
        <f>VLOOKUP(dataset_17[[#This Row],[Instant]],dataset_2!B366:H976,7,FALSE)</f>
        <v>105</v>
      </c>
      <c r="X367">
        <f>IF(dataset_17[[#This Row],[cnt]]&gt;0,LN(dataset_17[[#This Row],[cnt]]),0)</f>
        <v>4.6539603501575231</v>
      </c>
    </row>
    <row r="368" spans="1:24" x14ac:dyDescent="0.3">
      <c r="A368">
        <v>367</v>
      </c>
      <c r="B368" s="1">
        <v>40559</v>
      </c>
      <c r="C368">
        <f>YEAR(dataset_17[[#This Row],[Date Day]])</f>
        <v>2011</v>
      </c>
      <c r="D368" s="1" t="str">
        <f>TEXT(dataset_17[[#This Row],[Date Day]],"MMM")</f>
        <v>Jan</v>
      </c>
      <c r="E368" t="str">
        <f t="shared" si="11"/>
        <v>Q1</v>
      </c>
      <c r="F368">
        <v>1</v>
      </c>
      <c r="G368" s="2">
        <v>0</v>
      </c>
      <c r="H368" s="2">
        <v>1</v>
      </c>
      <c r="I368">
        <v>18</v>
      </c>
      <c r="J368" t="b">
        <v>0</v>
      </c>
      <c r="K368">
        <v>0</v>
      </c>
      <c r="L368" t="str">
        <f t="shared" si="10"/>
        <v>Weekend</v>
      </c>
      <c r="M368" t="str" cm="1">
        <f t="array" ref="M368">_xlfn.IFS(I368&lt;6,"Night", I368&lt;12,"Morning", I368&lt;18,"Afternoon", TRUE,"Evening")</f>
        <v>Evening</v>
      </c>
      <c r="N368">
        <v>1</v>
      </c>
      <c r="O368" t="str">
        <f>IF(dataset_17[[#This Row],[Weathersit]]=1,"Clear",IF(dataset_17[[#This Row],[Weathersit]]=2,"Cloudy","Rainy"))</f>
        <v>Clear</v>
      </c>
      <c r="P368">
        <v>0.2</v>
      </c>
      <c r="Q368">
        <f>VLOOKUP(dataset_17[[#This Row],[Instant]],dataset_2!B367:H977,2,FALSE)</f>
        <v>0.21210000000000001</v>
      </c>
      <c r="R368">
        <f>dataset_17[[#This Row],[Temp]]-dataset_17[[#This Row],[Atemp]]</f>
        <v>-1.21E-2</v>
      </c>
      <c r="S368">
        <f>VLOOKUP(dataset_17[[#This Row],[Instant]],dataset_2!B367:H977,3,FALSE)</f>
        <v>0.4</v>
      </c>
      <c r="T368">
        <f>VLOOKUP(dataset_17[[#This Row],[Instant]],dataset_2!B367:H977,4,FALSE)</f>
        <v>0.16420000000000001</v>
      </c>
      <c r="U368">
        <f>VLOOKUP(dataset_17[[#This Row],[Instant]],dataset_2!B367:H977,5,FALSE)</f>
        <v>11</v>
      </c>
      <c r="V368">
        <f>VLOOKUP(dataset_17[[#This Row],[Instant]],dataset_2!B367:H977,6,FALSE)</f>
        <v>56</v>
      </c>
      <c r="W368">
        <f>VLOOKUP(dataset_17[[#This Row],[Instant]],dataset_2!B367:H977,7,FALSE)</f>
        <v>67</v>
      </c>
      <c r="X368">
        <f>IF(dataset_17[[#This Row],[cnt]]&gt;0,LN(dataset_17[[#This Row],[cnt]]),0)</f>
        <v>4.2046926193909657</v>
      </c>
    </row>
    <row r="369" spans="1:24" x14ac:dyDescent="0.3">
      <c r="A369">
        <v>368</v>
      </c>
      <c r="B369" s="1">
        <v>40559</v>
      </c>
      <c r="C369">
        <f>YEAR(dataset_17[[#This Row],[Date Day]])</f>
        <v>2011</v>
      </c>
      <c r="D369" s="1" t="str">
        <f>TEXT(dataset_17[[#This Row],[Date Day]],"MMM")</f>
        <v>Jan</v>
      </c>
      <c r="E369" t="str">
        <f t="shared" si="11"/>
        <v>Q1</v>
      </c>
      <c r="F369">
        <v>1</v>
      </c>
      <c r="G369" s="2">
        <v>0</v>
      </c>
      <c r="H369" s="2">
        <v>1</v>
      </c>
      <c r="I369">
        <v>19</v>
      </c>
      <c r="J369" t="b">
        <v>0</v>
      </c>
      <c r="K369">
        <v>0</v>
      </c>
      <c r="L369" t="str">
        <f t="shared" si="10"/>
        <v>Weekend</v>
      </c>
      <c r="M369" t="str" cm="1">
        <f t="array" ref="M369">_xlfn.IFS(I369&lt;6,"Night", I369&lt;12,"Morning", I369&lt;18,"Afternoon", TRUE,"Evening")</f>
        <v>Evening</v>
      </c>
      <c r="N369">
        <v>1</v>
      </c>
      <c r="O369" t="str">
        <f>IF(dataset_17[[#This Row],[Weathersit]]=1,"Clear",IF(dataset_17[[#This Row],[Weathersit]]=2,"Cloudy","Rainy"))</f>
        <v>Clear</v>
      </c>
      <c r="P369">
        <v>0.18</v>
      </c>
      <c r="Q369">
        <f>VLOOKUP(dataset_17[[#This Row],[Instant]],dataset_2!B368:H978,2,FALSE)</f>
        <v>0.19700000000000001</v>
      </c>
      <c r="R369">
        <f>dataset_17[[#This Row],[Temp]]-dataset_17[[#This Row],[Atemp]]</f>
        <v>-1.7000000000000015E-2</v>
      </c>
      <c r="S369">
        <f>VLOOKUP(dataset_17[[#This Row],[Instant]],dataset_2!B368:H978,3,FALSE)</f>
        <v>0.47</v>
      </c>
      <c r="T369">
        <f>VLOOKUP(dataset_17[[#This Row],[Instant]],dataset_2!B368:H978,4,FALSE)</f>
        <v>0.1343</v>
      </c>
      <c r="U369">
        <f>VLOOKUP(dataset_17[[#This Row],[Instant]],dataset_2!B368:H978,5,FALSE)</f>
        <v>14</v>
      </c>
      <c r="V369">
        <f>VLOOKUP(dataset_17[[#This Row],[Instant]],dataset_2!B368:H978,6,FALSE)</f>
        <v>47</v>
      </c>
      <c r="W369">
        <f>VLOOKUP(dataset_17[[#This Row],[Instant]],dataset_2!B368:H978,7,FALSE)</f>
        <v>61</v>
      </c>
      <c r="X369">
        <f>IF(dataset_17[[#This Row],[cnt]]&gt;0,LN(dataset_17[[#This Row],[cnt]]),0)</f>
        <v>4.1108738641733114</v>
      </c>
    </row>
    <row r="370" spans="1:24" x14ac:dyDescent="0.3">
      <c r="A370">
        <v>369</v>
      </c>
      <c r="B370" s="1">
        <v>40559</v>
      </c>
      <c r="C370">
        <f>YEAR(dataset_17[[#This Row],[Date Day]])</f>
        <v>2011</v>
      </c>
      <c r="D370" s="1" t="str">
        <f>TEXT(dataset_17[[#This Row],[Date Day]],"MMM")</f>
        <v>Jan</v>
      </c>
      <c r="E370" t="str">
        <f t="shared" si="11"/>
        <v>Q1</v>
      </c>
      <c r="F370">
        <v>1</v>
      </c>
      <c r="G370" s="2">
        <v>0</v>
      </c>
      <c r="H370" s="2">
        <v>1</v>
      </c>
      <c r="I370">
        <v>20</v>
      </c>
      <c r="J370" t="b">
        <v>0</v>
      </c>
      <c r="K370">
        <v>0</v>
      </c>
      <c r="L370" t="str">
        <f t="shared" si="10"/>
        <v>Weekend</v>
      </c>
      <c r="M370" t="str" cm="1">
        <f t="array" ref="M370">_xlfn.IFS(I370&lt;6,"Night", I370&lt;12,"Morning", I370&lt;18,"Afternoon", TRUE,"Evening")</f>
        <v>Evening</v>
      </c>
      <c r="N370">
        <v>1</v>
      </c>
      <c r="O370" t="str">
        <f>IF(dataset_17[[#This Row],[Weathersit]]=1,"Clear",IF(dataset_17[[#This Row],[Weathersit]]=2,"Cloudy","Rainy"))</f>
        <v>Clear</v>
      </c>
      <c r="P370">
        <v>0.18</v>
      </c>
      <c r="Q370">
        <f>VLOOKUP(dataset_17[[#This Row],[Instant]],dataset_2!B369:H979,2,FALSE)</f>
        <v>0.19700000000000001</v>
      </c>
      <c r="R370">
        <f>dataset_17[[#This Row],[Temp]]-dataset_17[[#This Row],[Atemp]]</f>
        <v>-1.7000000000000015E-2</v>
      </c>
      <c r="S370">
        <f>VLOOKUP(dataset_17[[#This Row],[Instant]],dataset_2!B369:H979,3,FALSE)</f>
        <v>0.47</v>
      </c>
      <c r="T370">
        <f>VLOOKUP(dataset_17[[#This Row],[Instant]],dataset_2!B369:H979,4,FALSE)</f>
        <v>0.16420000000000001</v>
      </c>
      <c r="U370">
        <f>VLOOKUP(dataset_17[[#This Row],[Instant]],dataset_2!B369:H979,5,FALSE)</f>
        <v>7</v>
      </c>
      <c r="V370">
        <f>VLOOKUP(dataset_17[[#This Row],[Instant]],dataset_2!B369:H979,6,FALSE)</f>
        <v>50</v>
      </c>
      <c r="W370">
        <f>VLOOKUP(dataset_17[[#This Row],[Instant]],dataset_2!B369:H979,7,FALSE)</f>
        <v>57</v>
      </c>
      <c r="X370">
        <f>IF(dataset_17[[#This Row],[cnt]]&gt;0,LN(dataset_17[[#This Row],[cnt]]),0)</f>
        <v>4.0430512678345503</v>
      </c>
    </row>
    <row r="371" spans="1:24" x14ac:dyDescent="0.3">
      <c r="A371">
        <v>370</v>
      </c>
      <c r="B371" s="1">
        <v>40559</v>
      </c>
      <c r="C371">
        <f>YEAR(dataset_17[[#This Row],[Date Day]])</f>
        <v>2011</v>
      </c>
      <c r="D371" s="1" t="str">
        <f>TEXT(dataset_17[[#This Row],[Date Day]],"MMM")</f>
        <v>Jan</v>
      </c>
      <c r="E371" t="str">
        <f t="shared" si="11"/>
        <v>Q1</v>
      </c>
      <c r="F371">
        <v>1</v>
      </c>
      <c r="G371" s="2">
        <v>0</v>
      </c>
      <c r="H371" s="2">
        <v>1</v>
      </c>
      <c r="I371">
        <v>21</v>
      </c>
      <c r="J371" t="b">
        <v>0</v>
      </c>
      <c r="K371">
        <v>0</v>
      </c>
      <c r="L371" t="str">
        <f t="shared" si="10"/>
        <v>Weekend</v>
      </c>
      <c r="M371" t="str" cm="1">
        <f t="array" ref="M371">_xlfn.IFS(I371&lt;6,"Night", I371&lt;12,"Morning", I371&lt;18,"Afternoon", TRUE,"Evening")</f>
        <v>Evening</v>
      </c>
      <c r="N371">
        <v>1</v>
      </c>
      <c r="O371" t="str">
        <f>IF(dataset_17[[#This Row],[Weathersit]]=1,"Clear",IF(dataset_17[[#This Row],[Weathersit]]=2,"Cloudy","Rainy"))</f>
        <v>Clear</v>
      </c>
      <c r="P371">
        <v>0.18</v>
      </c>
      <c r="Q371">
        <f>VLOOKUP(dataset_17[[#This Row],[Instant]],dataset_2!B370:H980,2,FALSE)</f>
        <v>0.19700000000000001</v>
      </c>
      <c r="R371">
        <f>dataset_17[[#This Row],[Temp]]-dataset_17[[#This Row],[Atemp]]</f>
        <v>-1.7000000000000015E-2</v>
      </c>
      <c r="S371">
        <f>VLOOKUP(dataset_17[[#This Row],[Instant]],dataset_2!B370:H980,3,FALSE)</f>
        <v>0.51</v>
      </c>
      <c r="T371">
        <f>VLOOKUP(dataset_17[[#This Row],[Instant]],dataset_2!B370:H980,4,FALSE)</f>
        <v>0.16420000000000001</v>
      </c>
      <c r="U371">
        <f>VLOOKUP(dataset_17[[#This Row],[Instant]],dataset_2!B370:H980,5,FALSE)</f>
        <v>6</v>
      </c>
      <c r="V371">
        <f>VLOOKUP(dataset_17[[#This Row],[Instant]],dataset_2!B370:H980,6,FALSE)</f>
        <v>22</v>
      </c>
      <c r="W371">
        <f>VLOOKUP(dataset_17[[#This Row],[Instant]],dataset_2!B370:H980,7,FALSE)</f>
        <v>28</v>
      </c>
      <c r="X371">
        <f>IF(dataset_17[[#This Row],[cnt]]&gt;0,LN(dataset_17[[#This Row],[cnt]]),0)</f>
        <v>3.3322045101752038</v>
      </c>
    </row>
    <row r="372" spans="1:24" x14ac:dyDescent="0.3">
      <c r="A372">
        <v>371</v>
      </c>
      <c r="B372" s="1">
        <v>40559</v>
      </c>
      <c r="C372">
        <f>YEAR(dataset_17[[#This Row],[Date Day]])</f>
        <v>2011</v>
      </c>
      <c r="D372" s="1" t="str">
        <f>TEXT(dataset_17[[#This Row],[Date Day]],"MMM")</f>
        <v>Jan</v>
      </c>
      <c r="E372" t="str">
        <f t="shared" si="11"/>
        <v>Q1</v>
      </c>
      <c r="F372">
        <v>1</v>
      </c>
      <c r="G372" s="2">
        <v>0</v>
      </c>
      <c r="H372" s="2">
        <v>1</v>
      </c>
      <c r="I372">
        <v>22</v>
      </c>
      <c r="J372" t="b">
        <v>0</v>
      </c>
      <c r="K372">
        <v>0</v>
      </c>
      <c r="L372" t="str">
        <f t="shared" si="10"/>
        <v>Weekend</v>
      </c>
      <c r="M372" t="str" cm="1">
        <f t="array" ref="M372">_xlfn.IFS(I372&lt;6,"Night", I372&lt;12,"Morning", I372&lt;18,"Afternoon", TRUE,"Evening")</f>
        <v>Evening</v>
      </c>
      <c r="N372">
        <v>2</v>
      </c>
      <c r="O372" t="str">
        <f>IF(dataset_17[[#This Row],[Weathersit]]=1,"Clear",IF(dataset_17[[#This Row],[Weathersit]]=2,"Cloudy","Rainy"))</f>
        <v>Cloudy</v>
      </c>
      <c r="P372">
        <v>0.2</v>
      </c>
      <c r="Q372">
        <f>VLOOKUP(dataset_17[[#This Row],[Instant]],dataset_2!B371:H981,2,FALSE)</f>
        <v>0.21210000000000001</v>
      </c>
      <c r="R372">
        <f>dataset_17[[#This Row],[Temp]]-dataset_17[[#This Row],[Atemp]]</f>
        <v>-1.21E-2</v>
      </c>
      <c r="S372">
        <f>VLOOKUP(dataset_17[[#This Row],[Instant]],dataset_2!B371:H981,3,FALSE)</f>
        <v>0.49</v>
      </c>
      <c r="T372">
        <f>VLOOKUP(dataset_17[[#This Row],[Instant]],dataset_2!B371:H981,4,FALSE)</f>
        <v>0.1343</v>
      </c>
      <c r="U372">
        <f>VLOOKUP(dataset_17[[#This Row],[Instant]],dataset_2!B371:H981,5,FALSE)</f>
        <v>2</v>
      </c>
      <c r="V372">
        <f>VLOOKUP(dataset_17[[#This Row],[Instant]],dataset_2!B371:H981,6,FALSE)</f>
        <v>19</v>
      </c>
      <c r="W372">
        <f>VLOOKUP(dataset_17[[#This Row],[Instant]],dataset_2!B371:H981,7,FALSE)</f>
        <v>21</v>
      </c>
      <c r="X372">
        <f>IF(dataset_17[[#This Row],[cnt]]&gt;0,LN(dataset_17[[#This Row],[cnt]]),0)</f>
        <v>3.044522437723423</v>
      </c>
    </row>
    <row r="373" spans="1:24" x14ac:dyDescent="0.3">
      <c r="A373">
        <v>372</v>
      </c>
      <c r="B373" s="1">
        <v>40559</v>
      </c>
      <c r="C373">
        <f>YEAR(dataset_17[[#This Row],[Date Day]])</f>
        <v>2011</v>
      </c>
      <c r="D373" s="1" t="str">
        <f>TEXT(dataset_17[[#This Row],[Date Day]],"MMM")</f>
        <v>Jan</v>
      </c>
      <c r="E373" t="str">
        <f t="shared" si="11"/>
        <v>Q1</v>
      </c>
      <c r="F373">
        <v>1</v>
      </c>
      <c r="G373" s="2">
        <v>0</v>
      </c>
      <c r="H373" s="2">
        <v>1</v>
      </c>
      <c r="I373">
        <v>23</v>
      </c>
      <c r="J373" t="b">
        <v>0</v>
      </c>
      <c r="K373">
        <v>0</v>
      </c>
      <c r="L373" t="str">
        <f t="shared" si="10"/>
        <v>Weekend</v>
      </c>
      <c r="M373" t="str" cm="1">
        <f t="array" ref="M373">_xlfn.IFS(I373&lt;6,"Night", I373&lt;12,"Morning", I373&lt;18,"Afternoon", TRUE,"Evening")</f>
        <v>Evening</v>
      </c>
      <c r="N373">
        <v>2</v>
      </c>
      <c r="O373" t="str">
        <f>IF(dataset_17[[#This Row],[Weathersit]]=1,"Clear",IF(dataset_17[[#This Row],[Weathersit]]=2,"Cloudy","Rainy"))</f>
        <v>Cloudy</v>
      </c>
      <c r="P373">
        <v>0.2</v>
      </c>
      <c r="Q373">
        <f>VLOOKUP(dataset_17[[#This Row],[Instant]],dataset_2!B372:H982,2,FALSE)</f>
        <v>0.2273</v>
      </c>
      <c r="R373">
        <f>dataset_17[[#This Row],[Temp]]-dataset_17[[#This Row],[Atemp]]</f>
        <v>-2.7299999999999991E-2</v>
      </c>
      <c r="S373">
        <f>VLOOKUP(dataset_17[[#This Row],[Instant]],dataset_2!B372:H982,3,FALSE)</f>
        <v>0.4</v>
      </c>
      <c r="T373">
        <f>VLOOKUP(dataset_17[[#This Row],[Instant]],dataset_2!B372:H982,4,FALSE)</f>
        <v>0.1045</v>
      </c>
      <c r="U373">
        <f>VLOOKUP(dataset_17[[#This Row],[Instant]],dataset_2!B372:H982,5,FALSE)</f>
        <v>0</v>
      </c>
      <c r="V373">
        <f>VLOOKUP(dataset_17[[#This Row],[Instant]],dataset_2!B372:H982,6,FALSE)</f>
        <v>18</v>
      </c>
      <c r="W373">
        <f>VLOOKUP(dataset_17[[#This Row],[Instant]],dataset_2!B372:H982,7,FALSE)</f>
        <v>18</v>
      </c>
      <c r="X373">
        <f>IF(dataset_17[[#This Row],[cnt]]&gt;0,LN(dataset_17[[#This Row],[cnt]]),0)</f>
        <v>2.8903717578961645</v>
      </c>
    </row>
    <row r="374" spans="1:24" x14ac:dyDescent="0.3">
      <c r="A374">
        <v>373</v>
      </c>
      <c r="B374" s="1">
        <v>40560</v>
      </c>
      <c r="C374">
        <f>YEAR(dataset_17[[#This Row],[Date Day]])</f>
        <v>2011</v>
      </c>
      <c r="D374" s="1" t="str">
        <f>TEXT(dataset_17[[#This Row],[Date Day]],"MMM")</f>
        <v>Jan</v>
      </c>
      <c r="E374" t="str">
        <f t="shared" si="11"/>
        <v>Q1</v>
      </c>
      <c r="F374">
        <v>1</v>
      </c>
      <c r="G374" s="2">
        <v>0</v>
      </c>
      <c r="H374" s="2">
        <v>1</v>
      </c>
      <c r="I374">
        <v>0</v>
      </c>
      <c r="J374" t="b">
        <v>1</v>
      </c>
      <c r="K374">
        <v>1</v>
      </c>
      <c r="L374" t="str">
        <f t="shared" si="10"/>
        <v>Weekday</v>
      </c>
      <c r="M374" t="str" cm="1">
        <f t="array" ref="M374">_xlfn.IFS(I374&lt;6,"Night", I374&lt;12,"Morning", I374&lt;18,"Afternoon", TRUE,"Evening")</f>
        <v>Night</v>
      </c>
      <c r="N374">
        <v>2</v>
      </c>
      <c r="O374" t="str">
        <f>IF(dataset_17[[#This Row],[Weathersit]]=1,"Clear",IF(dataset_17[[#This Row],[Weathersit]]=2,"Cloudy","Rainy"))</f>
        <v>Cloudy</v>
      </c>
      <c r="P374">
        <v>0.2</v>
      </c>
      <c r="Q374">
        <f>VLOOKUP(dataset_17[[#This Row],[Instant]],dataset_2!B373:H983,2,FALSE)</f>
        <v>0.19700000000000001</v>
      </c>
      <c r="R374">
        <f>dataset_17[[#This Row],[Temp]]-dataset_17[[#This Row],[Atemp]]</f>
        <v>3.0000000000000027E-3</v>
      </c>
      <c r="S374">
        <f>VLOOKUP(dataset_17[[#This Row],[Instant]],dataset_2!B373:H983,3,FALSE)</f>
        <v>0.47</v>
      </c>
      <c r="T374">
        <f>VLOOKUP(dataset_17[[#This Row],[Instant]],dataset_2!B373:H983,4,FALSE)</f>
        <v>0.22389999999999999</v>
      </c>
      <c r="U374">
        <f>VLOOKUP(dataset_17[[#This Row],[Instant]],dataset_2!B373:H983,5,FALSE)</f>
        <v>1</v>
      </c>
      <c r="V374">
        <f>VLOOKUP(dataset_17[[#This Row],[Instant]],dataset_2!B373:H983,6,FALSE)</f>
        <v>16</v>
      </c>
      <c r="W374">
        <f>VLOOKUP(dataset_17[[#This Row],[Instant]],dataset_2!B373:H983,7,FALSE)</f>
        <v>17</v>
      </c>
      <c r="X374">
        <f>IF(dataset_17[[#This Row],[cnt]]&gt;0,LN(dataset_17[[#This Row],[cnt]]),0)</f>
        <v>2.8332133440562162</v>
      </c>
    </row>
    <row r="375" spans="1:24" x14ac:dyDescent="0.3">
      <c r="A375">
        <v>374</v>
      </c>
      <c r="B375" s="1">
        <v>40560</v>
      </c>
      <c r="C375">
        <f>YEAR(dataset_17[[#This Row],[Date Day]])</f>
        <v>2011</v>
      </c>
      <c r="D375" s="1" t="str">
        <f>TEXT(dataset_17[[#This Row],[Date Day]],"MMM")</f>
        <v>Jan</v>
      </c>
      <c r="E375" t="str">
        <f t="shared" si="11"/>
        <v>Q1</v>
      </c>
      <c r="F375">
        <v>1</v>
      </c>
      <c r="G375" s="2">
        <v>0</v>
      </c>
      <c r="H375" s="2">
        <v>1</v>
      </c>
      <c r="I375">
        <v>1</v>
      </c>
      <c r="J375" t="b">
        <v>1</v>
      </c>
      <c r="K375">
        <v>1</v>
      </c>
      <c r="L375" t="str">
        <f t="shared" si="10"/>
        <v>Weekday</v>
      </c>
      <c r="M375" t="str" cm="1">
        <f t="array" ref="M375">_xlfn.IFS(I375&lt;6,"Night", I375&lt;12,"Morning", I375&lt;18,"Afternoon", TRUE,"Evening")</f>
        <v>Night</v>
      </c>
      <c r="N375">
        <v>2</v>
      </c>
      <c r="O375" t="str">
        <f>IF(dataset_17[[#This Row],[Weathersit]]=1,"Clear",IF(dataset_17[[#This Row],[Weathersit]]=2,"Cloudy","Rainy"))</f>
        <v>Cloudy</v>
      </c>
      <c r="P375">
        <v>0.2</v>
      </c>
      <c r="Q375">
        <f>VLOOKUP(dataset_17[[#This Row],[Instant]],dataset_2!B374:H984,2,FALSE)</f>
        <v>0.19700000000000001</v>
      </c>
      <c r="R375">
        <f>dataset_17[[#This Row],[Temp]]-dataset_17[[#This Row],[Atemp]]</f>
        <v>3.0000000000000027E-3</v>
      </c>
      <c r="S375">
        <f>VLOOKUP(dataset_17[[#This Row],[Instant]],dataset_2!B374:H984,3,FALSE)</f>
        <v>0.44</v>
      </c>
      <c r="T375">
        <f>VLOOKUP(dataset_17[[#This Row],[Instant]],dataset_2!B374:H984,4,FALSE)</f>
        <v>0.19400000000000001</v>
      </c>
      <c r="U375">
        <f>VLOOKUP(dataset_17[[#This Row],[Instant]],dataset_2!B374:H984,5,FALSE)</f>
        <v>1</v>
      </c>
      <c r="V375">
        <f>VLOOKUP(dataset_17[[#This Row],[Instant]],dataset_2!B374:H984,6,FALSE)</f>
        <v>15</v>
      </c>
      <c r="W375">
        <f>VLOOKUP(dataset_17[[#This Row],[Instant]],dataset_2!B374:H984,7,FALSE)</f>
        <v>16</v>
      </c>
      <c r="X375">
        <f>IF(dataset_17[[#This Row],[cnt]]&gt;0,LN(dataset_17[[#This Row],[cnt]]),0)</f>
        <v>2.7725887222397811</v>
      </c>
    </row>
    <row r="376" spans="1:24" x14ac:dyDescent="0.3">
      <c r="A376">
        <v>375</v>
      </c>
      <c r="B376" s="1">
        <v>40560</v>
      </c>
      <c r="C376">
        <f>YEAR(dataset_17[[#This Row],[Date Day]])</f>
        <v>2011</v>
      </c>
      <c r="D376" s="1" t="str">
        <f>TEXT(dataset_17[[#This Row],[Date Day]],"MMM")</f>
        <v>Jan</v>
      </c>
      <c r="E376" t="str">
        <f t="shared" si="11"/>
        <v>Q1</v>
      </c>
      <c r="F376">
        <v>1</v>
      </c>
      <c r="G376" s="2">
        <v>0</v>
      </c>
      <c r="H376" s="2">
        <v>1</v>
      </c>
      <c r="I376">
        <v>2</v>
      </c>
      <c r="J376" t="b">
        <v>1</v>
      </c>
      <c r="K376">
        <v>1</v>
      </c>
      <c r="L376" t="str">
        <f t="shared" si="10"/>
        <v>Weekday</v>
      </c>
      <c r="M376" t="str" cm="1">
        <f t="array" ref="M376">_xlfn.IFS(I376&lt;6,"Night", I376&lt;12,"Morning", I376&lt;18,"Afternoon", TRUE,"Evening")</f>
        <v>Night</v>
      </c>
      <c r="N376">
        <v>2</v>
      </c>
      <c r="O376" t="str">
        <f>IF(dataset_17[[#This Row],[Weathersit]]=1,"Clear",IF(dataset_17[[#This Row],[Weathersit]]=2,"Cloudy","Rainy"))</f>
        <v>Cloudy</v>
      </c>
      <c r="P376">
        <v>0.18</v>
      </c>
      <c r="Q376">
        <f>VLOOKUP(dataset_17[[#This Row],[Instant]],dataset_2!B375:H985,2,FALSE)</f>
        <v>0.16669999999999999</v>
      </c>
      <c r="R376">
        <f>dataset_17[[#This Row],[Temp]]-dataset_17[[#This Row],[Atemp]]</f>
        <v>1.3300000000000006E-2</v>
      </c>
      <c r="S376">
        <f>VLOOKUP(dataset_17[[#This Row],[Instant]],dataset_2!B375:H985,3,FALSE)</f>
        <v>0.43</v>
      </c>
      <c r="T376">
        <f>VLOOKUP(dataset_17[[#This Row],[Instant]],dataset_2!B375:H985,4,FALSE)</f>
        <v>0.25369999999999998</v>
      </c>
      <c r="U376">
        <f>VLOOKUP(dataset_17[[#This Row],[Instant]],dataset_2!B375:H985,5,FALSE)</f>
        <v>0</v>
      </c>
      <c r="V376">
        <f>VLOOKUP(dataset_17[[#This Row],[Instant]],dataset_2!B375:H985,6,FALSE)</f>
        <v>8</v>
      </c>
      <c r="W376">
        <f>VLOOKUP(dataset_17[[#This Row],[Instant]],dataset_2!B375:H985,7,FALSE)</f>
        <v>8</v>
      </c>
      <c r="X376">
        <f>IF(dataset_17[[#This Row],[cnt]]&gt;0,LN(dataset_17[[#This Row],[cnt]]),0)</f>
        <v>2.0794415416798357</v>
      </c>
    </row>
    <row r="377" spans="1:24" x14ac:dyDescent="0.3">
      <c r="A377">
        <v>376</v>
      </c>
      <c r="B377" s="1">
        <v>40560</v>
      </c>
      <c r="C377">
        <f>YEAR(dataset_17[[#This Row],[Date Day]])</f>
        <v>2011</v>
      </c>
      <c r="D377" s="1" t="str">
        <f>TEXT(dataset_17[[#This Row],[Date Day]],"MMM")</f>
        <v>Jan</v>
      </c>
      <c r="E377" t="str">
        <f t="shared" si="11"/>
        <v>Q1</v>
      </c>
      <c r="F377">
        <v>1</v>
      </c>
      <c r="G377" s="2">
        <v>0</v>
      </c>
      <c r="H377" s="2">
        <v>1</v>
      </c>
      <c r="I377">
        <v>3</v>
      </c>
      <c r="J377" t="b">
        <v>1</v>
      </c>
      <c r="K377">
        <v>1</v>
      </c>
      <c r="L377" t="str">
        <f t="shared" si="10"/>
        <v>Weekday</v>
      </c>
      <c r="M377" t="str" cm="1">
        <f t="array" ref="M377">_xlfn.IFS(I377&lt;6,"Night", I377&lt;12,"Morning", I377&lt;18,"Afternoon", TRUE,"Evening")</f>
        <v>Night</v>
      </c>
      <c r="N377">
        <v>2</v>
      </c>
      <c r="O377" t="str">
        <f>IF(dataset_17[[#This Row],[Weathersit]]=1,"Clear",IF(dataset_17[[#This Row],[Weathersit]]=2,"Cloudy","Rainy"))</f>
        <v>Cloudy</v>
      </c>
      <c r="P377">
        <v>0.18</v>
      </c>
      <c r="Q377">
        <f>VLOOKUP(dataset_17[[#This Row],[Instant]],dataset_2!B376:H986,2,FALSE)</f>
        <v>0.18179999999999999</v>
      </c>
      <c r="R377">
        <f>dataset_17[[#This Row],[Temp]]-dataset_17[[#This Row],[Atemp]]</f>
        <v>-1.799999999999996E-3</v>
      </c>
      <c r="S377">
        <f>VLOOKUP(dataset_17[[#This Row],[Instant]],dataset_2!B376:H986,3,FALSE)</f>
        <v>0.43</v>
      </c>
      <c r="T377">
        <f>VLOOKUP(dataset_17[[#This Row],[Instant]],dataset_2!B376:H986,4,FALSE)</f>
        <v>0.19400000000000001</v>
      </c>
      <c r="U377">
        <f>VLOOKUP(dataset_17[[#This Row],[Instant]],dataset_2!B376:H986,5,FALSE)</f>
        <v>0</v>
      </c>
      <c r="V377">
        <f>VLOOKUP(dataset_17[[#This Row],[Instant]],dataset_2!B376:H986,6,FALSE)</f>
        <v>2</v>
      </c>
      <c r="W377">
        <f>VLOOKUP(dataset_17[[#This Row],[Instant]],dataset_2!B376:H986,7,FALSE)</f>
        <v>2</v>
      </c>
      <c r="X377">
        <f>IF(dataset_17[[#This Row],[cnt]]&gt;0,LN(dataset_17[[#This Row],[cnt]]),0)</f>
        <v>0.69314718055994529</v>
      </c>
    </row>
    <row r="378" spans="1:24" x14ac:dyDescent="0.3">
      <c r="A378">
        <v>377</v>
      </c>
      <c r="B378" s="1">
        <v>40560</v>
      </c>
      <c r="C378">
        <f>YEAR(dataset_17[[#This Row],[Date Day]])</f>
        <v>2011</v>
      </c>
      <c r="D378" s="1" t="str">
        <f>TEXT(dataset_17[[#This Row],[Date Day]],"MMM")</f>
        <v>Jan</v>
      </c>
      <c r="E378" t="str">
        <f t="shared" si="11"/>
        <v>Q1</v>
      </c>
      <c r="F378">
        <v>1</v>
      </c>
      <c r="G378" s="2">
        <v>0</v>
      </c>
      <c r="H378" s="2">
        <v>1</v>
      </c>
      <c r="I378">
        <v>4</v>
      </c>
      <c r="J378" t="b">
        <v>1</v>
      </c>
      <c r="K378">
        <v>1</v>
      </c>
      <c r="L378" t="str">
        <f t="shared" si="10"/>
        <v>Weekday</v>
      </c>
      <c r="M378" t="str" cm="1">
        <f t="array" ref="M378">_xlfn.IFS(I378&lt;6,"Night", I378&lt;12,"Morning", I378&lt;18,"Afternoon", TRUE,"Evening")</f>
        <v>Night</v>
      </c>
      <c r="N378">
        <v>2</v>
      </c>
      <c r="O378" t="str">
        <f>IF(dataset_17[[#This Row],[Weathersit]]=1,"Clear",IF(dataset_17[[#This Row],[Weathersit]]=2,"Cloudy","Rainy"))</f>
        <v>Cloudy</v>
      </c>
      <c r="P378">
        <v>0.18</v>
      </c>
      <c r="Q378">
        <f>VLOOKUP(dataset_17[[#This Row],[Instant]],dataset_2!B377:H987,2,FALSE)</f>
        <v>0.19700000000000001</v>
      </c>
      <c r="R378">
        <f>dataset_17[[#This Row],[Temp]]-dataset_17[[#This Row],[Atemp]]</f>
        <v>-1.7000000000000015E-2</v>
      </c>
      <c r="S378">
        <f>VLOOKUP(dataset_17[[#This Row],[Instant]],dataset_2!B377:H987,3,FALSE)</f>
        <v>0.43</v>
      </c>
      <c r="T378">
        <f>VLOOKUP(dataset_17[[#This Row],[Instant]],dataset_2!B377:H987,4,FALSE)</f>
        <v>0.1343</v>
      </c>
      <c r="U378">
        <f>VLOOKUP(dataset_17[[#This Row],[Instant]],dataset_2!B377:H987,5,FALSE)</f>
        <v>1</v>
      </c>
      <c r="V378">
        <f>VLOOKUP(dataset_17[[#This Row],[Instant]],dataset_2!B377:H987,6,FALSE)</f>
        <v>2</v>
      </c>
      <c r="W378">
        <f>VLOOKUP(dataset_17[[#This Row],[Instant]],dataset_2!B377:H987,7,FALSE)</f>
        <v>3</v>
      </c>
      <c r="X378">
        <f>IF(dataset_17[[#This Row],[cnt]]&gt;0,LN(dataset_17[[#This Row],[cnt]]),0)</f>
        <v>1.0986122886681098</v>
      </c>
    </row>
    <row r="379" spans="1:24" x14ac:dyDescent="0.3">
      <c r="A379">
        <v>378</v>
      </c>
      <c r="B379" s="1">
        <v>40560</v>
      </c>
      <c r="C379">
        <f>YEAR(dataset_17[[#This Row],[Date Day]])</f>
        <v>2011</v>
      </c>
      <c r="D379" s="1" t="str">
        <f>TEXT(dataset_17[[#This Row],[Date Day]],"MMM")</f>
        <v>Jan</v>
      </c>
      <c r="E379" t="str">
        <f t="shared" si="11"/>
        <v>Q1</v>
      </c>
      <c r="F379">
        <v>1</v>
      </c>
      <c r="G379" s="2">
        <v>0</v>
      </c>
      <c r="H379" s="2">
        <v>1</v>
      </c>
      <c r="I379">
        <v>5</v>
      </c>
      <c r="J379" t="b">
        <v>1</v>
      </c>
      <c r="K379">
        <v>1</v>
      </c>
      <c r="L379" t="str">
        <f t="shared" si="10"/>
        <v>Weekday</v>
      </c>
      <c r="M379" t="str" cm="1">
        <f t="array" ref="M379">_xlfn.IFS(I379&lt;6,"Night", I379&lt;12,"Morning", I379&lt;18,"Afternoon", TRUE,"Evening")</f>
        <v>Night</v>
      </c>
      <c r="N379">
        <v>2</v>
      </c>
      <c r="O379" t="str">
        <f>IF(dataset_17[[#This Row],[Weathersit]]=1,"Clear",IF(dataset_17[[#This Row],[Weathersit]]=2,"Cloudy","Rainy"))</f>
        <v>Cloudy</v>
      </c>
      <c r="P379">
        <v>0.18</v>
      </c>
      <c r="Q379">
        <f>VLOOKUP(dataset_17[[#This Row],[Instant]],dataset_2!B378:H988,2,FALSE)</f>
        <v>0.19700000000000001</v>
      </c>
      <c r="R379">
        <f>dataset_17[[#This Row],[Temp]]-dataset_17[[#This Row],[Atemp]]</f>
        <v>-1.7000000000000015E-2</v>
      </c>
      <c r="S379">
        <f>VLOOKUP(dataset_17[[#This Row],[Instant]],dataset_2!B378:H988,3,FALSE)</f>
        <v>0.43</v>
      </c>
      <c r="T379">
        <f>VLOOKUP(dataset_17[[#This Row],[Instant]],dataset_2!B378:H988,4,FALSE)</f>
        <v>0.16420000000000001</v>
      </c>
      <c r="U379">
        <f>VLOOKUP(dataset_17[[#This Row],[Instant]],dataset_2!B378:H988,5,FALSE)</f>
        <v>0</v>
      </c>
      <c r="V379">
        <f>VLOOKUP(dataset_17[[#This Row],[Instant]],dataset_2!B378:H988,6,FALSE)</f>
        <v>1</v>
      </c>
      <c r="W379">
        <f>VLOOKUP(dataset_17[[#This Row],[Instant]],dataset_2!B378:H988,7,FALSE)</f>
        <v>1</v>
      </c>
      <c r="X379">
        <f>IF(dataset_17[[#This Row],[cnt]]&gt;0,LN(dataset_17[[#This Row],[cnt]]),0)</f>
        <v>0</v>
      </c>
    </row>
    <row r="380" spans="1:24" x14ac:dyDescent="0.3">
      <c r="A380">
        <v>379</v>
      </c>
      <c r="B380" s="1">
        <v>40560</v>
      </c>
      <c r="C380">
        <f>YEAR(dataset_17[[#This Row],[Date Day]])</f>
        <v>2011</v>
      </c>
      <c r="D380" s="1" t="str">
        <f>TEXT(dataset_17[[#This Row],[Date Day]],"MMM")</f>
        <v>Jan</v>
      </c>
      <c r="E380" t="str">
        <f t="shared" si="11"/>
        <v>Q1</v>
      </c>
      <c r="F380">
        <v>1</v>
      </c>
      <c r="G380" s="2">
        <v>0</v>
      </c>
      <c r="H380" s="2">
        <v>1</v>
      </c>
      <c r="I380">
        <v>6</v>
      </c>
      <c r="J380" t="b">
        <v>1</v>
      </c>
      <c r="K380">
        <v>1</v>
      </c>
      <c r="L380" t="str">
        <f t="shared" si="10"/>
        <v>Weekday</v>
      </c>
      <c r="M380" t="str" cm="1">
        <f t="array" ref="M380">_xlfn.IFS(I380&lt;6,"Night", I380&lt;12,"Morning", I380&lt;18,"Afternoon", TRUE,"Evening")</f>
        <v>Morning</v>
      </c>
      <c r="N380">
        <v>2</v>
      </c>
      <c r="O380" t="str">
        <f>IF(dataset_17[[#This Row],[Weathersit]]=1,"Clear",IF(dataset_17[[#This Row],[Weathersit]]=2,"Cloudy","Rainy"))</f>
        <v>Cloudy</v>
      </c>
      <c r="P380">
        <v>0.18</v>
      </c>
      <c r="Q380">
        <f>VLOOKUP(dataset_17[[#This Row],[Instant]],dataset_2!B379:H989,2,FALSE)</f>
        <v>0.18179999999999999</v>
      </c>
      <c r="R380">
        <f>dataset_17[[#This Row],[Temp]]-dataset_17[[#This Row],[Atemp]]</f>
        <v>-1.799999999999996E-3</v>
      </c>
      <c r="S380">
        <f>VLOOKUP(dataset_17[[#This Row],[Instant]],dataset_2!B379:H989,3,FALSE)</f>
        <v>0.43</v>
      </c>
      <c r="T380">
        <f>VLOOKUP(dataset_17[[#This Row],[Instant]],dataset_2!B379:H989,4,FALSE)</f>
        <v>0.19400000000000001</v>
      </c>
      <c r="U380">
        <f>VLOOKUP(dataset_17[[#This Row],[Instant]],dataset_2!B379:H989,5,FALSE)</f>
        <v>0</v>
      </c>
      <c r="V380">
        <f>VLOOKUP(dataset_17[[#This Row],[Instant]],dataset_2!B379:H989,6,FALSE)</f>
        <v>5</v>
      </c>
      <c r="W380">
        <f>VLOOKUP(dataset_17[[#This Row],[Instant]],dataset_2!B379:H989,7,FALSE)</f>
        <v>5</v>
      </c>
      <c r="X380">
        <f>IF(dataset_17[[#This Row],[cnt]]&gt;0,LN(dataset_17[[#This Row],[cnt]]),0)</f>
        <v>1.6094379124341003</v>
      </c>
    </row>
    <row r="381" spans="1:24" x14ac:dyDescent="0.3">
      <c r="A381">
        <v>380</v>
      </c>
      <c r="B381" s="1">
        <v>40560</v>
      </c>
      <c r="C381">
        <f>YEAR(dataset_17[[#This Row],[Date Day]])</f>
        <v>2011</v>
      </c>
      <c r="D381" s="1" t="str">
        <f>TEXT(dataset_17[[#This Row],[Date Day]],"MMM")</f>
        <v>Jan</v>
      </c>
      <c r="E381" t="str">
        <f t="shared" si="11"/>
        <v>Q1</v>
      </c>
      <c r="F381">
        <v>1</v>
      </c>
      <c r="G381" s="2">
        <v>0</v>
      </c>
      <c r="H381" s="2">
        <v>1</v>
      </c>
      <c r="I381">
        <v>7</v>
      </c>
      <c r="J381" t="b">
        <v>1</v>
      </c>
      <c r="K381">
        <v>1</v>
      </c>
      <c r="L381" t="str">
        <f t="shared" si="10"/>
        <v>Weekday</v>
      </c>
      <c r="M381" t="str" cm="1">
        <f t="array" ref="M381">_xlfn.IFS(I381&lt;6,"Night", I381&lt;12,"Morning", I381&lt;18,"Afternoon", TRUE,"Evening")</f>
        <v>Morning</v>
      </c>
      <c r="N381">
        <v>2</v>
      </c>
      <c r="O381" t="str">
        <f>IF(dataset_17[[#This Row],[Weathersit]]=1,"Clear",IF(dataset_17[[#This Row],[Weathersit]]=2,"Cloudy","Rainy"))</f>
        <v>Cloudy</v>
      </c>
      <c r="P381">
        <v>0.16</v>
      </c>
      <c r="Q381">
        <f>VLOOKUP(dataset_17[[#This Row],[Instant]],dataset_2!B380:H990,2,FALSE)</f>
        <v>0.18179999999999999</v>
      </c>
      <c r="R381">
        <f>dataset_17[[#This Row],[Temp]]-dataset_17[[#This Row],[Atemp]]</f>
        <v>-2.1799999999999986E-2</v>
      </c>
      <c r="S381">
        <f>VLOOKUP(dataset_17[[#This Row],[Instant]],dataset_2!B380:H990,3,FALSE)</f>
        <v>0.5</v>
      </c>
      <c r="T381">
        <f>VLOOKUP(dataset_17[[#This Row],[Instant]],dataset_2!B380:H990,4,FALSE)</f>
        <v>0.1343</v>
      </c>
      <c r="U381">
        <f>VLOOKUP(dataset_17[[#This Row],[Instant]],dataset_2!B380:H990,5,FALSE)</f>
        <v>4</v>
      </c>
      <c r="V381">
        <f>VLOOKUP(dataset_17[[#This Row],[Instant]],dataset_2!B380:H990,6,FALSE)</f>
        <v>9</v>
      </c>
      <c r="W381">
        <f>VLOOKUP(dataset_17[[#This Row],[Instant]],dataset_2!B380:H990,7,FALSE)</f>
        <v>13</v>
      </c>
      <c r="X381">
        <f>IF(dataset_17[[#This Row],[cnt]]&gt;0,LN(dataset_17[[#This Row],[cnt]]),0)</f>
        <v>2.5649493574615367</v>
      </c>
    </row>
    <row r="382" spans="1:24" x14ac:dyDescent="0.3">
      <c r="A382">
        <v>381</v>
      </c>
      <c r="B382" s="1">
        <v>40560</v>
      </c>
      <c r="C382">
        <f>YEAR(dataset_17[[#This Row],[Date Day]])</f>
        <v>2011</v>
      </c>
      <c r="D382" s="1" t="str">
        <f>TEXT(dataset_17[[#This Row],[Date Day]],"MMM")</f>
        <v>Jan</v>
      </c>
      <c r="E382" t="str">
        <f t="shared" si="11"/>
        <v>Q1</v>
      </c>
      <c r="F382">
        <v>1</v>
      </c>
      <c r="G382" s="2">
        <v>0</v>
      </c>
      <c r="H382" s="2">
        <v>1</v>
      </c>
      <c r="I382">
        <v>8</v>
      </c>
      <c r="J382" t="b">
        <v>1</v>
      </c>
      <c r="K382">
        <v>1</v>
      </c>
      <c r="L382" t="str">
        <f t="shared" si="10"/>
        <v>Weekday</v>
      </c>
      <c r="M382" t="str" cm="1">
        <f t="array" ref="M382">_xlfn.IFS(I382&lt;6,"Night", I382&lt;12,"Morning", I382&lt;18,"Afternoon", TRUE,"Evening")</f>
        <v>Morning</v>
      </c>
      <c r="N382">
        <v>2</v>
      </c>
      <c r="O382" t="str">
        <f>IF(dataset_17[[#This Row],[Weathersit]]=1,"Clear",IF(dataset_17[[#This Row],[Weathersit]]=2,"Cloudy","Rainy"))</f>
        <v>Cloudy</v>
      </c>
      <c r="P382">
        <v>0.16</v>
      </c>
      <c r="Q382">
        <f>VLOOKUP(dataset_17[[#This Row],[Instant]],dataset_2!B381:H991,2,FALSE)</f>
        <v>0.1515</v>
      </c>
      <c r="R382">
        <f>dataset_17[[#This Row],[Temp]]-dataset_17[[#This Row],[Atemp]]</f>
        <v>8.5000000000000075E-3</v>
      </c>
      <c r="S382">
        <f>VLOOKUP(dataset_17[[#This Row],[Instant]],dataset_2!B381:H991,3,FALSE)</f>
        <v>0.47</v>
      </c>
      <c r="T382">
        <f>VLOOKUP(dataset_17[[#This Row],[Instant]],dataset_2!B381:H991,4,FALSE)</f>
        <v>0.22389999999999999</v>
      </c>
      <c r="U382">
        <f>VLOOKUP(dataset_17[[#This Row],[Instant]],dataset_2!B381:H991,5,FALSE)</f>
        <v>3</v>
      </c>
      <c r="V382">
        <f>VLOOKUP(dataset_17[[#This Row],[Instant]],dataset_2!B381:H991,6,FALSE)</f>
        <v>30</v>
      </c>
      <c r="W382">
        <f>VLOOKUP(dataset_17[[#This Row],[Instant]],dataset_2!B381:H991,7,FALSE)</f>
        <v>33</v>
      </c>
      <c r="X382">
        <f>IF(dataset_17[[#This Row],[cnt]]&gt;0,LN(dataset_17[[#This Row],[cnt]]),0)</f>
        <v>3.4965075614664802</v>
      </c>
    </row>
    <row r="383" spans="1:24" x14ac:dyDescent="0.3">
      <c r="A383">
        <v>382</v>
      </c>
      <c r="B383" s="1">
        <v>40560</v>
      </c>
      <c r="C383">
        <f>YEAR(dataset_17[[#This Row],[Date Day]])</f>
        <v>2011</v>
      </c>
      <c r="D383" s="1" t="str">
        <f>TEXT(dataset_17[[#This Row],[Date Day]],"MMM")</f>
        <v>Jan</v>
      </c>
      <c r="E383" t="str">
        <f t="shared" si="11"/>
        <v>Q1</v>
      </c>
      <c r="F383">
        <v>1</v>
      </c>
      <c r="G383" s="2">
        <v>0</v>
      </c>
      <c r="H383" s="2">
        <v>1</v>
      </c>
      <c r="I383">
        <v>9</v>
      </c>
      <c r="J383" t="b">
        <v>1</v>
      </c>
      <c r="K383">
        <v>1</v>
      </c>
      <c r="L383" t="str">
        <f t="shared" si="10"/>
        <v>Weekday</v>
      </c>
      <c r="M383" t="str" cm="1">
        <f t="array" ref="M383">_xlfn.IFS(I383&lt;6,"Night", I383&lt;12,"Morning", I383&lt;18,"Afternoon", TRUE,"Evening")</f>
        <v>Morning</v>
      </c>
      <c r="N383">
        <v>2</v>
      </c>
      <c r="O383" t="str">
        <f>IF(dataset_17[[#This Row],[Weathersit]]=1,"Clear",IF(dataset_17[[#This Row],[Weathersit]]=2,"Cloudy","Rainy"))</f>
        <v>Cloudy</v>
      </c>
      <c r="P383">
        <v>0.16</v>
      </c>
      <c r="Q383">
        <f>VLOOKUP(dataset_17[[#This Row],[Instant]],dataset_2!B382:H992,2,FALSE)</f>
        <v>0.1515</v>
      </c>
      <c r="R383">
        <f>dataset_17[[#This Row],[Temp]]-dataset_17[[#This Row],[Atemp]]</f>
        <v>8.5000000000000075E-3</v>
      </c>
      <c r="S383">
        <f>VLOOKUP(dataset_17[[#This Row],[Instant]],dataset_2!B382:H992,3,FALSE)</f>
        <v>0.47</v>
      </c>
      <c r="T383">
        <f>VLOOKUP(dataset_17[[#This Row],[Instant]],dataset_2!B382:H992,4,FALSE)</f>
        <v>0.22389999999999999</v>
      </c>
      <c r="U383">
        <f>VLOOKUP(dataset_17[[#This Row],[Instant]],dataset_2!B382:H992,5,FALSE)</f>
        <v>8</v>
      </c>
      <c r="V383">
        <f>VLOOKUP(dataset_17[[#This Row],[Instant]],dataset_2!B382:H992,6,FALSE)</f>
        <v>39</v>
      </c>
      <c r="W383">
        <f>VLOOKUP(dataset_17[[#This Row],[Instant]],dataset_2!B382:H992,7,FALSE)</f>
        <v>47</v>
      </c>
      <c r="X383">
        <f>IF(dataset_17[[#This Row],[cnt]]&gt;0,LN(dataset_17[[#This Row],[cnt]]),0)</f>
        <v>3.8501476017100584</v>
      </c>
    </row>
    <row r="384" spans="1:24" x14ac:dyDescent="0.3">
      <c r="A384">
        <v>383</v>
      </c>
      <c r="B384" s="1">
        <v>40560</v>
      </c>
      <c r="C384">
        <f>YEAR(dataset_17[[#This Row],[Date Day]])</f>
        <v>2011</v>
      </c>
      <c r="D384" s="1" t="str">
        <f>TEXT(dataset_17[[#This Row],[Date Day]],"MMM")</f>
        <v>Jan</v>
      </c>
      <c r="E384" t="str">
        <f t="shared" si="11"/>
        <v>Q1</v>
      </c>
      <c r="F384">
        <v>1</v>
      </c>
      <c r="G384" s="2">
        <v>0</v>
      </c>
      <c r="H384" s="2">
        <v>1</v>
      </c>
      <c r="I384">
        <v>10</v>
      </c>
      <c r="J384" t="b">
        <v>1</v>
      </c>
      <c r="K384">
        <v>1</v>
      </c>
      <c r="L384" t="str">
        <f t="shared" si="10"/>
        <v>Weekday</v>
      </c>
      <c r="M384" t="str" cm="1">
        <f t="array" ref="M384">_xlfn.IFS(I384&lt;6,"Night", I384&lt;12,"Morning", I384&lt;18,"Afternoon", TRUE,"Evening")</f>
        <v>Morning</v>
      </c>
      <c r="N384">
        <v>2</v>
      </c>
      <c r="O384" t="str">
        <f>IF(dataset_17[[#This Row],[Weathersit]]=1,"Clear",IF(dataset_17[[#This Row],[Weathersit]]=2,"Cloudy","Rainy"))</f>
        <v>Cloudy</v>
      </c>
      <c r="P384">
        <v>0.16</v>
      </c>
      <c r="Q384">
        <f>VLOOKUP(dataset_17[[#This Row],[Instant]],dataset_2!B383:H993,2,FALSE)</f>
        <v>0.1515</v>
      </c>
      <c r="R384">
        <f>dataset_17[[#This Row],[Temp]]-dataset_17[[#This Row],[Atemp]]</f>
        <v>8.5000000000000075E-3</v>
      </c>
      <c r="S384">
        <f>VLOOKUP(dataset_17[[#This Row],[Instant]],dataset_2!B383:H993,3,FALSE)</f>
        <v>0.5</v>
      </c>
      <c r="T384">
        <f>VLOOKUP(dataset_17[[#This Row],[Instant]],dataset_2!B383:H993,4,FALSE)</f>
        <v>0.25369999999999998</v>
      </c>
      <c r="U384">
        <f>VLOOKUP(dataset_17[[#This Row],[Instant]],dataset_2!B383:H993,5,FALSE)</f>
        <v>7</v>
      </c>
      <c r="V384">
        <f>VLOOKUP(dataset_17[[#This Row],[Instant]],dataset_2!B383:H993,6,FALSE)</f>
        <v>50</v>
      </c>
      <c r="W384">
        <f>VLOOKUP(dataset_17[[#This Row],[Instant]],dataset_2!B383:H993,7,FALSE)</f>
        <v>57</v>
      </c>
      <c r="X384">
        <f>IF(dataset_17[[#This Row],[cnt]]&gt;0,LN(dataset_17[[#This Row],[cnt]]),0)</f>
        <v>4.0430512678345503</v>
      </c>
    </row>
    <row r="385" spans="1:24" x14ac:dyDescent="0.3">
      <c r="A385">
        <v>384</v>
      </c>
      <c r="B385" s="1">
        <v>40560</v>
      </c>
      <c r="C385">
        <f>YEAR(dataset_17[[#This Row],[Date Day]])</f>
        <v>2011</v>
      </c>
      <c r="D385" s="1" t="str">
        <f>TEXT(dataset_17[[#This Row],[Date Day]],"MMM")</f>
        <v>Jan</v>
      </c>
      <c r="E385" t="str">
        <f t="shared" si="11"/>
        <v>Q1</v>
      </c>
      <c r="F385">
        <v>1</v>
      </c>
      <c r="G385" s="2">
        <v>0</v>
      </c>
      <c r="H385" s="2">
        <v>1</v>
      </c>
      <c r="I385">
        <v>11</v>
      </c>
      <c r="J385" t="b">
        <v>1</v>
      </c>
      <c r="K385">
        <v>1</v>
      </c>
      <c r="L385" t="str">
        <f t="shared" si="10"/>
        <v>Weekday</v>
      </c>
      <c r="M385" t="str" cm="1">
        <f t="array" ref="M385">_xlfn.IFS(I385&lt;6,"Night", I385&lt;12,"Morning", I385&lt;18,"Afternoon", TRUE,"Evening")</f>
        <v>Morning</v>
      </c>
      <c r="N385">
        <v>2</v>
      </c>
      <c r="O385" t="str">
        <f>IF(dataset_17[[#This Row],[Weathersit]]=1,"Clear",IF(dataset_17[[#This Row],[Weathersit]]=2,"Cloudy","Rainy"))</f>
        <v>Cloudy</v>
      </c>
      <c r="P385">
        <v>0.16</v>
      </c>
      <c r="Q385">
        <f>VLOOKUP(dataset_17[[#This Row],[Instant]],dataset_2!B384:H994,2,FALSE)</f>
        <v>0.1515</v>
      </c>
      <c r="R385">
        <f>dataset_17[[#This Row],[Temp]]-dataset_17[[#This Row],[Atemp]]</f>
        <v>8.5000000000000075E-3</v>
      </c>
      <c r="S385">
        <f>VLOOKUP(dataset_17[[#This Row],[Instant]],dataset_2!B384:H994,3,FALSE)</f>
        <v>0.55000000000000004</v>
      </c>
      <c r="T385">
        <f>VLOOKUP(dataset_17[[#This Row],[Instant]],dataset_2!B384:H994,4,FALSE)</f>
        <v>0.19400000000000001</v>
      </c>
      <c r="U385">
        <f>VLOOKUP(dataset_17[[#This Row],[Instant]],dataset_2!B384:H994,5,FALSE)</f>
        <v>9</v>
      </c>
      <c r="V385">
        <f>VLOOKUP(dataset_17[[#This Row],[Instant]],dataset_2!B384:H994,6,FALSE)</f>
        <v>55</v>
      </c>
      <c r="W385">
        <f>VLOOKUP(dataset_17[[#This Row],[Instant]],dataset_2!B384:H994,7,FALSE)</f>
        <v>64</v>
      </c>
      <c r="X385">
        <f>IF(dataset_17[[#This Row],[cnt]]&gt;0,LN(dataset_17[[#This Row],[cnt]]),0)</f>
        <v>4.1588830833596715</v>
      </c>
    </row>
    <row r="386" spans="1:24" x14ac:dyDescent="0.3">
      <c r="A386">
        <v>385</v>
      </c>
      <c r="B386" s="1">
        <v>40560</v>
      </c>
      <c r="C386">
        <f>YEAR(dataset_17[[#This Row],[Date Day]])</f>
        <v>2011</v>
      </c>
      <c r="D386" s="1" t="str">
        <f>TEXT(dataset_17[[#This Row],[Date Day]],"MMM")</f>
        <v>Jan</v>
      </c>
      <c r="E386" t="str">
        <f t="shared" si="11"/>
        <v>Q1</v>
      </c>
      <c r="F386">
        <v>1</v>
      </c>
      <c r="G386" s="2">
        <v>0</v>
      </c>
      <c r="H386" s="2">
        <v>1</v>
      </c>
      <c r="I386">
        <v>12</v>
      </c>
      <c r="J386" t="b">
        <v>1</v>
      </c>
      <c r="K386">
        <v>1</v>
      </c>
      <c r="L386" t="str">
        <f t="shared" ref="L386:L449" si="12">IF(OR(K386=0,K386=6),"Weekend","Weekday")</f>
        <v>Weekday</v>
      </c>
      <c r="M386" t="str" cm="1">
        <f t="array" ref="M386">_xlfn.IFS(I386&lt;6,"Night", I386&lt;12,"Morning", I386&lt;18,"Afternoon", TRUE,"Evening")</f>
        <v>Afternoon</v>
      </c>
      <c r="N386">
        <v>2</v>
      </c>
      <c r="O386" t="str">
        <f>IF(dataset_17[[#This Row],[Weathersit]]=1,"Clear",IF(dataset_17[[#This Row],[Weathersit]]=2,"Cloudy","Rainy"))</f>
        <v>Cloudy</v>
      </c>
      <c r="P386">
        <v>0.18</v>
      </c>
      <c r="Q386">
        <f>VLOOKUP(dataset_17[[#This Row],[Instant]],dataset_2!B385:H995,2,FALSE)</f>
        <v>0.19700000000000001</v>
      </c>
      <c r="R386">
        <f>dataset_17[[#This Row],[Temp]]-dataset_17[[#This Row],[Atemp]]</f>
        <v>-1.7000000000000015E-2</v>
      </c>
      <c r="S386">
        <f>VLOOKUP(dataset_17[[#This Row],[Instant]],dataset_2!B385:H995,3,FALSE)</f>
        <v>0.47</v>
      </c>
      <c r="T386">
        <f>VLOOKUP(dataset_17[[#This Row],[Instant]],dataset_2!B385:H995,4,FALSE)</f>
        <v>0.1343</v>
      </c>
      <c r="U386">
        <f>VLOOKUP(dataset_17[[#This Row],[Instant]],dataset_2!B385:H995,5,FALSE)</f>
        <v>10</v>
      </c>
      <c r="V386">
        <f>VLOOKUP(dataset_17[[#This Row],[Instant]],dataset_2!B385:H995,6,FALSE)</f>
        <v>70</v>
      </c>
      <c r="W386">
        <f>VLOOKUP(dataset_17[[#This Row],[Instant]],dataset_2!B385:H995,7,FALSE)</f>
        <v>80</v>
      </c>
      <c r="X386">
        <f>IF(dataset_17[[#This Row],[cnt]]&gt;0,LN(dataset_17[[#This Row],[cnt]]),0)</f>
        <v>4.3820266346738812</v>
      </c>
    </row>
    <row r="387" spans="1:24" x14ac:dyDescent="0.3">
      <c r="A387">
        <v>386</v>
      </c>
      <c r="B387" s="1">
        <v>40560</v>
      </c>
      <c r="C387">
        <f>YEAR(dataset_17[[#This Row],[Date Day]])</f>
        <v>2011</v>
      </c>
      <c r="D387" s="1" t="str">
        <f>TEXT(dataset_17[[#This Row],[Date Day]],"MMM")</f>
        <v>Jan</v>
      </c>
      <c r="E387" t="str">
        <f t="shared" ref="E387:E450" si="13">"Q" &amp; INT((MONTH(B387)-1)/3)+1</f>
        <v>Q1</v>
      </c>
      <c r="F387">
        <v>1</v>
      </c>
      <c r="G387" s="2">
        <v>0</v>
      </c>
      <c r="H387" s="2">
        <v>1</v>
      </c>
      <c r="I387">
        <v>13</v>
      </c>
      <c r="J387" t="b">
        <v>1</v>
      </c>
      <c r="K387">
        <v>1</v>
      </c>
      <c r="L387" t="str">
        <f t="shared" si="12"/>
        <v>Weekday</v>
      </c>
      <c r="M387" t="str" cm="1">
        <f t="array" ref="M387">_xlfn.IFS(I387&lt;6,"Night", I387&lt;12,"Morning", I387&lt;18,"Afternoon", TRUE,"Evening")</f>
        <v>Afternoon</v>
      </c>
      <c r="N387">
        <v>2</v>
      </c>
      <c r="O387" t="str">
        <f>IF(dataset_17[[#This Row],[Weathersit]]=1,"Clear",IF(dataset_17[[#This Row],[Weathersit]]=2,"Cloudy","Rainy"))</f>
        <v>Cloudy</v>
      </c>
      <c r="P387">
        <v>0.18</v>
      </c>
      <c r="Q387">
        <f>VLOOKUP(dataset_17[[#This Row],[Instant]],dataset_2!B386:H996,2,FALSE)</f>
        <v>0.19700000000000001</v>
      </c>
      <c r="R387">
        <f>dataset_17[[#This Row],[Temp]]-dataset_17[[#This Row],[Atemp]]</f>
        <v>-1.7000000000000015E-2</v>
      </c>
      <c r="S387">
        <f>VLOOKUP(dataset_17[[#This Row],[Instant]],dataset_2!B386:H996,3,FALSE)</f>
        <v>0.47</v>
      </c>
      <c r="T387">
        <f>VLOOKUP(dataset_17[[#This Row],[Instant]],dataset_2!B386:H996,4,FALSE)</f>
        <v>0.1343</v>
      </c>
      <c r="U387">
        <f>VLOOKUP(dataset_17[[#This Row],[Instant]],dataset_2!B386:H996,5,FALSE)</f>
        <v>13</v>
      </c>
      <c r="V387">
        <f>VLOOKUP(dataset_17[[#This Row],[Instant]],dataset_2!B386:H996,6,FALSE)</f>
        <v>80</v>
      </c>
      <c r="W387">
        <f>VLOOKUP(dataset_17[[#This Row],[Instant]],dataset_2!B386:H996,7,FALSE)</f>
        <v>93</v>
      </c>
      <c r="X387">
        <f>IF(dataset_17[[#This Row],[cnt]]&gt;0,LN(dataset_17[[#This Row],[cnt]]),0)</f>
        <v>4.5325994931532563</v>
      </c>
    </row>
    <row r="388" spans="1:24" x14ac:dyDescent="0.3">
      <c r="A388">
        <v>387</v>
      </c>
      <c r="B388" s="1">
        <v>40560</v>
      </c>
      <c r="C388">
        <f>YEAR(dataset_17[[#This Row],[Date Day]])</f>
        <v>2011</v>
      </c>
      <c r="D388" s="1" t="str">
        <f>TEXT(dataset_17[[#This Row],[Date Day]],"MMM")</f>
        <v>Jan</v>
      </c>
      <c r="E388" t="str">
        <f t="shared" si="13"/>
        <v>Q1</v>
      </c>
      <c r="F388">
        <v>1</v>
      </c>
      <c r="G388" s="2">
        <v>0</v>
      </c>
      <c r="H388" s="2">
        <v>1</v>
      </c>
      <c r="I388">
        <v>14</v>
      </c>
      <c r="J388" t="b">
        <v>1</v>
      </c>
      <c r="K388">
        <v>1</v>
      </c>
      <c r="L388" t="str">
        <f t="shared" si="12"/>
        <v>Weekday</v>
      </c>
      <c r="M388" t="str" cm="1">
        <f t="array" ref="M388">_xlfn.IFS(I388&lt;6,"Night", I388&lt;12,"Morning", I388&lt;18,"Afternoon", TRUE,"Evening")</f>
        <v>Afternoon</v>
      </c>
      <c r="N388">
        <v>2</v>
      </c>
      <c r="O388" t="str">
        <f>IF(dataset_17[[#This Row],[Weathersit]]=1,"Clear",IF(dataset_17[[#This Row],[Weathersit]]=2,"Cloudy","Rainy"))</f>
        <v>Cloudy</v>
      </c>
      <c r="P388">
        <v>0.18</v>
      </c>
      <c r="Q388">
        <f>VLOOKUP(dataset_17[[#This Row],[Instant]],dataset_2!B387:H997,2,FALSE)</f>
        <v>0.21210000000000001</v>
      </c>
      <c r="R388">
        <f>dataset_17[[#This Row],[Temp]]-dataset_17[[#This Row],[Atemp]]</f>
        <v>-3.2100000000000017E-2</v>
      </c>
      <c r="S388">
        <f>VLOOKUP(dataset_17[[#This Row],[Instant]],dataset_2!B387:H997,3,FALSE)</f>
        <v>0.43</v>
      </c>
      <c r="T388">
        <f>VLOOKUP(dataset_17[[#This Row],[Instant]],dataset_2!B387:H997,4,FALSE)</f>
        <v>0.1045</v>
      </c>
      <c r="U388">
        <f>VLOOKUP(dataset_17[[#This Row],[Instant]],dataset_2!B387:H997,5,FALSE)</f>
        <v>12</v>
      </c>
      <c r="V388">
        <f>VLOOKUP(dataset_17[[#This Row],[Instant]],dataset_2!B387:H997,6,FALSE)</f>
        <v>74</v>
      </c>
      <c r="W388">
        <f>VLOOKUP(dataset_17[[#This Row],[Instant]],dataset_2!B387:H997,7,FALSE)</f>
        <v>86</v>
      </c>
      <c r="X388">
        <f>IF(dataset_17[[#This Row],[cnt]]&gt;0,LN(dataset_17[[#This Row],[cnt]]),0)</f>
        <v>4.4543472962535073</v>
      </c>
    </row>
    <row r="389" spans="1:24" x14ac:dyDescent="0.3">
      <c r="A389">
        <v>388</v>
      </c>
      <c r="B389" s="1">
        <v>40560</v>
      </c>
      <c r="C389">
        <f>YEAR(dataset_17[[#This Row],[Date Day]])</f>
        <v>2011</v>
      </c>
      <c r="D389" s="1" t="str">
        <f>TEXT(dataset_17[[#This Row],[Date Day]],"MMM")</f>
        <v>Jan</v>
      </c>
      <c r="E389" t="str">
        <f t="shared" si="13"/>
        <v>Q1</v>
      </c>
      <c r="F389">
        <v>1</v>
      </c>
      <c r="G389" s="2">
        <v>0</v>
      </c>
      <c r="H389" s="2">
        <v>1</v>
      </c>
      <c r="I389">
        <v>15</v>
      </c>
      <c r="J389" t="b">
        <v>1</v>
      </c>
      <c r="K389">
        <v>1</v>
      </c>
      <c r="L389" t="str">
        <f t="shared" si="12"/>
        <v>Weekday</v>
      </c>
      <c r="M389" t="str" cm="1">
        <f t="array" ref="M389">_xlfn.IFS(I389&lt;6,"Night", I389&lt;12,"Morning", I389&lt;18,"Afternoon", TRUE,"Evening")</f>
        <v>Afternoon</v>
      </c>
      <c r="N389">
        <v>2</v>
      </c>
      <c r="O389" t="str">
        <f>IF(dataset_17[[#This Row],[Weathersit]]=1,"Clear",IF(dataset_17[[#This Row],[Weathersit]]=2,"Cloudy","Rainy"))</f>
        <v>Cloudy</v>
      </c>
      <c r="P389">
        <v>0.2</v>
      </c>
      <c r="Q389">
        <f>VLOOKUP(dataset_17[[#This Row],[Instant]],dataset_2!B388:H998,2,FALSE)</f>
        <v>0.21210000000000001</v>
      </c>
      <c r="R389">
        <f>dataset_17[[#This Row],[Temp]]-dataset_17[[#This Row],[Atemp]]</f>
        <v>-1.21E-2</v>
      </c>
      <c r="S389">
        <f>VLOOKUP(dataset_17[[#This Row],[Instant]],dataset_2!B388:H998,3,FALSE)</f>
        <v>0.47</v>
      </c>
      <c r="T389">
        <f>VLOOKUP(dataset_17[[#This Row],[Instant]],dataset_2!B388:H998,4,FALSE)</f>
        <v>0.16420000000000001</v>
      </c>
      <c r="U389">
        <f>VLOOKUP(dataset_17[[#This Row],[Instant]],dataset_2!B388:H998,5,FALSE)</f>
        <v>21</v>
      </c>
      <c r="V389">
        <f>VLOOKUP(dataset_17[[#This Row],[Instant]],dataset_2!B388:H998,6,FALSE)</f>
        <v>72</v>
      </c>
      <c r="W389">
        <f>VLOOKUP(dataset_17[[#This Row],[Instant]],dataset_2!B388:H998,7,FALSE)</f>
        <v>93</v>
      </c>
      <c r="X389">
        <f>IF(dataset_17[[#This Row],[cnt]]&gt;0,LN(dataset_17[[#This Row],[cnt]]),0)</f>
        <v>4.5325994931532563</v>
      </c>
    </row>
    <row r="390" spans="1:24" x14ac:dyDescent="0.3">
      <c r="A390">
        <v>389</v>
      </c>
      <c r="B390" s="1">
        <v>40560</v>
      </c>
      <c r="C390">
        <f>YEAR(dataset_17[[#This Row],[Date Day]])</f>
        <v>2011</v>
      </c>
      <c r="D390" s="1" t="str">
        <f>TEXT(dataset_17[[#This Row],[Date Day]],"MMM")</f>
        <v>Jan</v>
      </c>
      <c r="E390" t="str">
        <f t="shared" si="13"/>
        <v>Q1</v>
      </c>
      <c r="F390">
        <v>1</v>
      </c>
      <c r="G390" s="2">
        <v>0</v>
      </c>
      <c r="H390" s="2">
        <v>1</v>
      </c>
      <c r="I390">
        <v>16</v>
      </c>
      <c r="J390" t="b">
        <v>1</v>
      </c>
      <c r="K390">
        <v>1</v>
      </c>
      <c r="L390" t="str">
        <f t="shared" si="12"/>
        <v>Weekday</v>
      </c>
      <c r="M390" t="str" cm="1">
        <f t="array" ref="M390">_xlfn.IFS(I390&lt;6,"Night", I390&lt;12,"Morning", I390&lt;18,"Afternoon", TRUE,"Evening")</f>
        <v>Afternoon</v>
      </c>
      <c r="N390">
        <v>2</v>
      </c>
      <c r="O390" t="str">
        <f>IF(dataset_17[[#This Row],[Weathersit]]=1,"Clear",IF(dataset_17[[#This Row],[Weathersit]]=2,"Cloudy","Rainy"))</f>
        <v>Cloudy</v>
      </c>
      <c r="P390">
        <v>0.2</v>
      </c>
      <c r="Q390">
        <f>VLOOKUP(dataset_17[[#This Row],[Instant]],dataset_2!B389:H999,2,FALSE)</f>
        <v>0.21210000000000001</v>
      </c>
      <c r="R390">
        <f>dataset_17[[#This Row],[Temp]]-dataset_17[[#This Row],[Atemp]]</f>
        <v>-1.21E-2</v>
      </c>
      <c r="S390">
        <f>VLOOKUP(dataset_17[[#This Row],[Instant]],dataset_2!B389:H999,3,FALSE)</f>
        <v>0.47</v>
      </c>
      <c r="T390">
        <f>VLOOKUP(dataset_17[[#This Row],[Instant]],dataset_2!B389:H999,4,FALSE)</f>
        <v>0.16420000000000001</v>
      </c>
      <c r="U390">
        <f>VLOOKUP(dataset_17[[#This Row],[Instant]],dataset_2!B389:H999,5,FALSE)</f>
        <v>6</v>
      </c>
      <c r="V390">
        <f>VLOOKUP(dataset_17[[#This Row],[Instant]],dataset_2!B389:H999,6,FALSE)</f>
        <v>76</v>
      </c>
      <c r="W390">
        <f>VLOOKUP(dataset_17[[#This Row],[Instant]],dataset_2!B389:H999,7,FALSE)</f>
        <v>82</v>
      </c>
      <c r="X390">
        <f>IF(dataset_17[[#This Row],[cnt]]&gt;0,LN(dataset_17[[#This Row],[cnt]]),0)</f>
        <v>4.4067192472642533</v>
      </c>
    </row>
    <row r="391" spans="1:24" x14ac:dyDescent="0.3">
      <c r="A391">
        <v>390</v>
      </c>
      <c r="B391" s="1">
        <v>40560</v>
      </c>
      <c r="C391">
        <f>YEAR(dataset_17[[#This Row],[Date Day]])</f>
        <v>2011</v>
      </c>
      <c r="D391" s="1" t="str">
        <f>TEXT(dataset_17[[#This Row],[Date Day]],"MMM")</f>
        <v>Jan</v>
      </c>
      <c r="E391" t="str">
        <f t="shared" si="13"/>
        <v>Q1</v>
      </c>
      <c r="F391">
        <v>1</v>
      </c>
      <c r="G391" s="2">
        <v>0</v>
      </c>
      <c r="H391" s="2">
        <v>1</v>
      </c>
      <c r="I391">
        <v>17</v>
      </c>
      <c r="J391" t="b">
        <v>1</v>
      </c>
      <c r="K391">
        <v>1</v>
      </c>
      <c r="L391" t="str">
        <f t="shared" si="12"/>
        <v>Weekday</v>
      </c>
      <c r="M391" t="str" cm="1">
        <f t="array" ref="M391">_xlfn.IFS(I391&lt;6,"Night", I391&lt;12,"Morning", I391&lt;18,"Afternoon", TRUE,"Evening")</f>
        <v>Afternoon</v>
      </c>
      <c r="N391">
        <v>1</v>
      </c>
      <c r="O391" t="str">
        <f>IF(dataset_17[[#This Row],[Weathersit]]=1,"Clear",IF(dataset_17[[#This Row],[Weathersit]]=2,"Cloudy","Rainy"))</f>
        <v>Clear</v>
      </c>
      <c r="P391">
        <v>0.2</v>
      </c>
      <c r="Q391">
        <f>VLOOKUP(dataset_17[[#This Row],[Instant]],dataset_2!B390:H1000,2,FALSE)</f>
        <v>0.19700000000000001</v>
      </c>
      <c r="R391">
        <f>dataset_17[[#This Row],[Temp]]-dataset_17[[#This Row],[Atemp]]</f>
        <v>3.0000000000000027E-3</v>
      </c>
      <c r="S391">
        <f>VLOOKUP(dataset_17[[#This Row],[Instant]],dataset_2!B390:H1000,3,FALSE)</f>
        <v>0.51</v>
      </c>
      <c r="T391">
        <f>VLOOKUP(dataset_17[[#This Row],[Instant]],dataset_2!B390:H1000,4,FALSE)</f>
        <v>0.19400000000000001</v>
      </c>
      <c r="U391">
        <f>VLOOKUP(dataset_17[[#This Row],[Instant]],dataset_2!B390:H1000,5,FALSE)</f>
        <v>4</v>
      </c>
      <c r="V391">
        <f>VLOOKUP(dataset_17[[#This Row],[Instant]],dataset_2!B390:H1000,6,FALSE)</f>
        <v>67</v>
      </c>
      <c r="W391">
        <f>VLOOKUP(dataset_17[[#This Row],[Instant]],dataset_2!B390:H1000,7,FALSE)</f>
        <v>71</v>
      </c>
      <c r="X391">
        <f>IF(dataset_17[[#This Row],[cnt]]&gt;0,LN(dataset_17[[#This Row],[cnt]]),0)</f>
        <v>4.2626798770413155</v>
      </c>
    </row>
    <row r="392" spans="1:24" x14ac:dyDescent="0.3">
      <c r="A392">
        <v>391</v>
      </c>
      <c r="B392" s="1">
        <v>40560</v>
      </c>
      <c r="C392">
        <f>YEAR(dataset_17[[#This Row],[Date Day]])</f>
        <v>2011</v>
      </c>
      <c r="D392" s="1" t="str">
        <f>TEXT(dataset_17[[#This Row],[Date Day]],"MMM")</f>
        <v>Jan</v>
      </c>
      <c r="E392" t="str">
        <f t="shared" si="13"/>
        <v>Q1</v>
      </c>
      <c r="F392">
        <v>1</v>
      </c>
      <c r="G392" s="2">
        <v>0</v>
      </c>
      <c r="H392" s="2">
        <v>1</v>
      </c>
      <c r="I392">
        <v>18</v>
      </c>
      <c r="J392" t="b">
        <v>1</v>
      </c>
      <c r="K392">
        <v>1</v>
      </c>
      <c r="L392" t="str">
        <f t="shared" si="12"/>
        <v>Weekday</v>
      </c>
      <c r="M392" t="str" cm="1">
        <f t="array" ref="M392">_xlfn.IFS(I392&lt;6,"Night", I392&lt;12,"Morning", I392&lt;18,"Afternoon", TRUE,"Evening")</f>
        <v>Evening</v>
      </c>
      <c r="N392">
        <v>2</v>
      </c>
      <c r="O392" t="str">
        <f>IF(dataset_17[[#This Row],[Weathersit]]=1,"Clear",IF(dataset_17[[#This Row],[Weathersit]]=2,"Cloudy","Rainy"))</f>
        <v>Cloudy</v>
      </c>
      <c r="P392">
        <v>0.18</v>
      </c>
      <c r="Q392">
        <f>VLOOKUP(dataset_17[[#This Row],[Instant]],dataset_2!B391:H1001,2,FALSE)</f>
        <v>0.16669999999999999</v>
      </c>
      <c r="R392">
        <f>dataset_17[[#This Row],[Temp]]-dataset_17[[#This Row],[Atemp]]</f>
        <v>1.3300000000000006E-2</v>
      </c>
      <c r="S392">
        <f>VLOOKUP(dataset_17[[#This Row],[Instant]],dataset_2!B391:H1001,3,FALSE)</f>
        <v>0.55000000000000004</v>
      </c>
      <c r="T392">
        <f>VLOOKUP(dataset_17[[#This Row],[Instant]],dataset_2!B391:H1001,4,FALSE)</f>
        <v>0.25369999999999998</v>
      </c>
      <c r="U392">
        <f>VLOOKUP(dataset_17[[#This Row],[Instant]],dataset_2!B391:H1001,5,FALSE)</f>
        <v>7</v>
      </c>
      <c r="V392">
        <f>VLOOKUP(dataset_17[[#This Row],[Instant]],dataset_2!B391:H1001,6,FALSE)</f>
        <v>85</v>
      </c>
      <c r="W392">
        <f>VLOOKUP(dataset_17[[#This Row],[Instant]],dataset_2!B391:H1001,7,FALSE)</f>
        <v>92</v>
      </c>
      <c r="X392">
        <f>IF(dataset_17[[#This Row],[cnt]]&gt;0,LN(dataset_17[[#This Row],[cnt]]),0)</f>
        <v>4.5217885770490405</v>
      </c>
    </row>
    <row r="393" spans="1:24" x14ac:dyDescent="0.3">
      <c r="A393">
        <v>392</v>
      </c>
      <c r="B393" s="1">
        <v>40560</v>
      </c>
      <c r="C393">
        <f>YEAR(dataset_17[[#This Row],[Date Day]])</f>
        <v>2011</v>
      </c>
      <c r="D393" s="1" t="str">
        <f>TEXT(dataset_17[[#This Row],[Date Day]],"MMM")</f>
        <v>Jan</v>
      </c>
      <c r="E393" t="str">
        <f t="shared" si="13"/>
        <v>Q1</v>
      </c>
      <c r="F393">
        <v>1</v>
      </c>
      <c r="G393" s="2">
        <v>0</v>
      </c>
      <c r="H393" s="2">
        <v>1</v>
      </c>
      <c r="I393">
        <v>19</v>
      </c>
      <c r="J393" t="b">
        <v>1</v>
      </c>
      <c r="K393">
        <v>1</v>
      </c>
      <c r="L393" t="str">
        <f t="shared" si="12"/>
        <v>Weekday</v>
      </c>
      <c r="M393" t="str" cm="1">
        <f t="array" ref="M393">_xlfn.IFS(I393&lt;6,"Night", I393&lt;12,"Morning", I393&lt;18,"Afternoon", TRUE,"Evening")</f>
        <v>Evening</v>
      </c>
      <c r="N393">
        <v>3</v>
      </c>
      <c r="O393" t="str">
        <f>IF(dataset_17[[#This Row],[Weathersit]]=1,"Clear",IF(dataset_17[[#This Row],[Weathersit]]=2,"Cloudy","Rainy"))</f>
        <v>Rainy</v>
      </c>
      <c r="P393">
        <v>0.18</v>
      </c>
      <c r="Q393">
        <f>VLOOKUP(dataset_17[[#This Row],[Instant]],dataset_2!B392:H1002,2,FALSE)</f>
        <v>0.18179999999999999</v>
      </c>
      <c r="R393">
        <f>dataset_17[[#This Row],[Temp]]-dataset_17[[#This Row],[Atemp]]</f>
        <v>-1.799999999999996E-3</v>
      </c>
      <c r="S393">
        <f>VLOOKUP(dataset_17[[#This Row],[Instant]],dataset_2!B392:H1002,3,FALSE)</f>
        <v>0.59</v>
      </c>
      <c r="T393">
        <f>VLOOKUP(dataset_17[[#This Row],[Instant]],dataset_2!B392:H1002,4,FALSE)</f>
        <v>0.19400000000000001</v>
      </c>
      <c r="U393">
        <f>VLOOKUP(dataset_17[[#This Row],[Instant]],dataset_2!B392:H1002,5,FALSE)</f>
        <v>2</v>
      </c>
      <c r="V393">
        <f>VLOOKUP(dataset_17[[#This Row],[Instant]],dataset_2!B392:H1002,6,FALSE)</f>
        <v>58</v>
      </c>
      <c r="W393">
        <f>VLOOKUP(dataset_17[[#This Row],[Instant]],dataset_2!B392:H1002,7,FALSE)</f>
        <v>60</v>
      </c>
      <c r="X393">
        <f>IF(dataset_17[[#This Row],[cnt]]&gt;0,LN(dataset_17[[#This Row],[cnt]]),0)</f>
        <v>4.0943445622221004</v>
      </c>
    </row>
    <row r="394" spans="1:24" x14ac:dyDescent="0.3">
      <c r="A394">
        <v>393</v>
      </c>
      <c r="B394" s="1">
        <v>40560</v>
      </c>
      <c r="C394">
        <f>YEAR(dataset_17[[#This Row],[Date Day]])</f>
        <v>2011</v>
      </c>
      <c r="D394" s="1" t="str">
        <f>TEXT(dataset_17[[#This Row],[Date Day]],"MMM")</f>
        <v>Jan</v>
      </c>
      <c r="E394" t="str">
        <f t="shared" si="13"/>
        <v>Q1</v>
      </c>
      <c r="F394">
        <v>1</v>
      </c>
      <c r="G394" s="2">
        <v>0</v>
      </c>
      <c r="H394" s="2">
        <v>1</v>
      </c>
      <c r="I394">
        <v>20</v>
      </c>
      <c r="J394" t="b">
        <v>1</v>
      </c>
      <c r="K394">
        <v>1</v>
      </c>
      <c r="L394" t="str">
        <f t="shared" si="12"/>
        <v>Weekday</v>
      </c>
      <c r="M394" t="str" cm="1">
        <f t="array" ref="M394">_xlfn.IFS(I394&lt;6,"Night", I394&lt;12,"Morning", I394&lt;18,"Afternoon", TRUE,"Evening")</f>
        <v>Evening</v>
      </c>
      <c r="N394">
        <v>3</v>
      </c>
      <c r="O394" t="str">
        <f>IF(dataset_17[[#This Row],[Weathersit]]=1,"Clear",IF(dataset_17[[#This Row],[Weathersit]]=2,"Cloudy","Rainy"))</f>
        <v>Rainy</v>
      </c>
      <c r="P394">
        <v>0.16</v>
      </c>
      <c r="Q394">
        <f>VLOOKUP(dataset_17[[#This Row],[Instant]],dataset_2!B393:H1003,2,FALSE)</f>
        <v>0.1515</v>
      </c>
      <c r="R394">
        <f>dataset_17[[#This Row],[Temp]]-dataset_17[[#This Row],[Atemp]]</f>
        <v>8.5000000000000075E-3</v>
      </c>
      <c r="S394">
        <f>VLOOKUP(dataset_17[[#This Row],[Instant]],dataset_2!B393:H1003,3,FALSE)</f>
        <v>0.8</v>
      </c>
      <c r="T394">
        <f>VLOOKUP(dataset_17[[#This Row],[Instant]],dataset_2!B393:H1003,4,FALSE)</f>
        <v>0.19400000000000001</v>
      </c>
      <c r="U394">
        <f>VLOOKUP(dataset_17[[#This Row],[Instant]],dataset_2!B393:H1003,5,FALSE)</f>
        <v>4</v>
      </c>
      <c r="V394">
        <f>VLOOKUP(dataset_17[[#This Row],[Instant]],dataset_2!B393:H1003,6,FALSE)</f>
        <v>29</v>
      </c>
      <c r="W394">
        <f>VLOOKUP(dataset_17[[#This Row],[Instant]],dataset_2!B393:H1003,7,FALSE)</f>
        <v>33</v>
      </c>
      <c r="X394">
        <f>IF(dataset_17[[#This Row],[cnt]]&gt;0,LN(dataset_17[[#This Row],[cnt]]),0)</f>
        <v>3.4965075614664802</v>
      </c>
    </row>
    <row r="395" spans="1:24" x14ac:dyDescent="0.3">
      <c r="A395">
        <v>394</v>
      </c>
      <c r="B395" s="1">
        <v>40560</v>
      </c>
      <c r="C395">
        <f>YEAR(dataset_17[[#This Row],[Date Day]])</f>
        <v>2011</v>
      </c>
      <c r="D395" s="1" t="str">
        <f>TEXT(dataset_17[[#This Row],[Date Day]],"MMM")</f>
        <v>Jan</v>
      </c>
      <c r="E395" t="str">
        <f t="shared" si="13"/>
        <v>Q1</v>
      </c>
      <c r="F395">
        <v>1</v>
      </c>
      <c r="G395" s="2">
        <v>0</v>
      </c>
      <c r="H395" s="2">
        <v>1</v>
      </c>
      <c r="I395">
        <v>21</v>
      </c>
      <c r="J395" t="b">
        <v>1</v>
      </c>
      <c r="K395">
        <v>1</v>
      </c>
      <c r="L395" t="str">
        <f t="shared" si="12"/>
        <v>Weekday</v>
      </c>
      <c r="M395" t="str" cm="1">
        <f t="array" ref="M395">_xlfn.IFS(I395&lt;6,"Night", I395&lt;12,"Morning", I395&lt;18,"Afternoon", TRUE,"Evening")</f>
        <v>Evening</v>
      </c>
      <c r="N395">
        <v>3</v>
      </c>
      <c r="O395" t="str">
        <f>IF(dataset_17[[#This Row],[Weathersit]]=1,"Clear",IF(dataset_17[[#This Row],[Weathersit]]=2,"Cloudy","Rainy"))</f>
        <v>Rainy</v>
      </c>
      <c r="P395">
        <v>0.16</v>
      </c>
      <c r="Q395">
        <f>VLOOKUP(dataset_17[[#This Row],[Instant]],dataset_2!B394:H1004,2,FALSE)</f>
        <v>0.1515</v>
      </c>
      <c r="R395">
        <f>dataset_17[[#This Row],[Temp]]-dataset_17[[#This Row],[Atemp]]</f>
        <v>8.5000000000000075E-3</v>
      </c>
      <c r="S395">
        <f>VLOOKUP(dataset_17[[#This Row],[Instant]],dataset_2!B394:H1004,3,FALSE)</f>
        <v>0.8</v>
      </c>
      <c r="T395">
        <f>VLOOKUP(dataset_17[[#This Row],[Instant]],dataset_2!B394:H1004,4,FALSE)</f>
        <v>0.19400000000000001</v>
      </c>
      <c r="U395">
        <f>VLOOKUP(dataset_17[[#This Row],[Instant]],dataset_2!B394:H1004,5,FALSE)</f>
        <v>3</v>
      </c>
      <c r="V395">
        <f>VLOOKUP(dataset_17[[#This Row],[Instant]],dataset_2!B394:H1004,6,FALSE)</f>
        <v>24</v>
      </c>
      <c r="W395">
        <f>VLOOKUP(dataset_17[[#This Row],[Instant]],dataset_2!B394:H1004,7,FALSE)</f>
        <v>27</v>
      </c>
      <c r="X395">
        <f>IF(dataset_17[[#This Row],[cnt]]&gt;0,LN(dataset_17[[#This Row],[cnt]]),0)</f>
        <v>3.2958368660043291</v>
      </c>
    </row>
    <row r="396" spans="1:24" x14ac:dyDescent="0.3">
      <c r="A396">
        <v>395</v>
      </c>
      <c r="B396" s="1">
        <v>40560</v>
      </c>
      <c r="C396">
        <f>YEAR(dataset_17[[#This Row],[Date Day]])</f>
        <v>2011</v>
      </c>
      <c r="D396" s="1" t="str">
        <f>TEXT(dataset_17[[#This Row],[Date Day]],"MMM")</f>
        <v>Jan</v>
      </c>
      <c r="E396" t="str">
        <f t="shared" si="13"/>
        <v>Q1</v>
      </c>
      <c r="F396">
        <v>1</v>
      </c>
      <c r="G396" s="2">
        <v>0</v>
      </c>
      <c r="H396" s="2">
        <v>1</v>
      </c>
      <c r="I396">
        <v>22</v>
      </c>
      <c r="J396" t="b">
        <v>1</v>
      </c>
      <c r="K396">
        <v>1</v>
      </c>
      <c r="L396" t="str">
        <f t="shared" si="12"/>
        <v>Weekday</v>
      </c>
      <c r="M396" t="str" cm="1">
        <f t="array" ref="M396">_xlfn.IFS(I396&lt;6,"Night", I396&lt;12,"Morning", I396&lt;18,"Afternoon", TRUE,"Evening")</f>
        <v>Evening</v>
      </c>
      <c r="N396">
        <v>3</v>
      </c>
      <c r="O396" t="str">
        <f>IF(dataset_17[[#This Row],[Weathersit]]=1,"Clear",IF(dataset_17[[#This Row],[Weathersit]]=2,"Cloudy","Rainy"))</f>
        <v>Rainy</v>
      </c>
      <c r="P396">
        <v>0.14000000000000001</v>
      </c>
      <c r="Q396">
        <f>VLOOKUP(dataset_17[[#This Row],[Instant]],dataset_2!B395:H1005,2,FALSE)</f>
        <v>0.1212</v>
      </c>
      <c r="R396">
        <f>dataset_17[[#This Row],[Temp]]-dataset_17[[#This Row],[Atemp]]</f>
        <v>1.8800000000000011E-2</v>
      </c>
      <c r="S396">
        <f>VLOOKUP(dataset_17[[#This Row],[Instant]],dataset_2!B395:H1005,3,FALSE)</f>
        <v>0.93</v>
      </c>
      <c r="T396">
        <f>VLOOKUP(dataset_17[[#This Row],[Instant]],dataset_2!B395:H1005,4,FALSE)</f>
        <v>0.25369999999999998</v>
      </c>
      <c r="U396">
        <f>VLOOKUP(dataset_17[[#This Row],[Instant]],dataset_2!B395:H1005,5,FALSE)</f>
        <v>0</v>
      </c>
      <c r="V396">
        <f>VLOOKUP(dataset_17[[#This Row],[Instant]],dataset_2!B395:H1005,6,FALSE)</f>
        <v>13</v>
      </c>
      <c r="W396">
        <f>VLOOKUP(dataset_17[[#This Row],[Instant]],dataset_2!B395:H1005,7,FALSE)</f>
        <v>13</v>
      </c>
      <c r="X396">
        <f>IF(dataset_17[[#This Row],[cnt]]&gt;0,LN(dataset_17[[#This Row],[cnt]]),0)</f>
        <v>2.5649493574615367</v>
      </c>
    </row>
    <row r="397" spans="1:24" x14ac:dyDescent="0.3">
      <c r="A397">
        <v>396</v>
      </c>
      <c r="B397" s="1">
        <v>40560</v>
      </c>
      <c r="C397">
        <f>YEAR(dataset_17[[#This Row],[Date Day]])</f>
        <v>2011</v>
      </c>
      <c r="D397" s="1" t="str">
        <f>TEXT(dataset_17[[#This Row],[Date Day]],"MMM")</f>
        <v>Jan</v>
      </c>
      <c r="E397" t="str">
        <f t="shared" si="13"/>
        <v>Q1</v>
      </c>
      <c r="F397">
        <v>1</v>
      </c>
      <c r="G397" s="2">
        <v>0</v>
      </c>
      <c r="H397" s="2">
        <v>1</v>
      </c>
      <c r="I397">
        <v>23</v>
      </c>
      <c r="J397" t="b">
        <v>1</v>
      </c>
      <c r="K397">
        <v>1</v>
      </c>
      <c r="L397" t="str">
        <f t="shared" si="12"/>
        <v>Weekday</v>
      </c>
      <c r="M397" t="str" cm="1">
        <f t="array" ref="M397">_xlfn.IFS(I397&lt;6,"Night", I397&lt;12,"Morning", I397&lt;18,"Afternoon", TRUE,"Evening")</f>
        <v>Evening</v>
      </c>
      <c r="N397">
        <v>3</v>
      </c>
      <c r="O397" t="str">
        <f>IF(dataset_17[[#This Row],[Weathersit]]=1,"Clear",IF(dataset_17[[#This Row],[Weathersit]]=2,"Cloudy","Rainy"))</f>
        <v>Rainy</v>
      </c>
      <c r="P397">
        <v>0.16</v>
      </c>
      <c r="Q397">
        <f>VLOOKUP(dataset_17[[#This Row],[Instant]],dataset_2!B396:H1006,2,FALSE)</f>
        <v>0.13639999999999999</v>
      </c>
      <c r="R397">
        <f>dataset_17[[#This Row],[Temp]]-dataset_17[[#This Row],[Atemp]]</f>
        <v>2.360000000000001E-2</v>
      </c>
      <c r="S397">
        <f>VLOOKUP(dataset_17[[#This Row],[Instant]],dataset_2!B396:H1006,3,FALSE)</f>
        <v>0.86</v>
      </c>
      <c r="T397">
        <f>VLOOKUP(dataset_17[[#This Row],[Instant]],dataset_2!B396:H1006,4,FALSE)</f>
        <v>0.28360000000000002</v>
      </c>
      <c r="U397">
        <f>VLOOKUP(dataset_17[[#This Row],[Instant]],dataset_2!B396:H1006,5,FALSE)</f>
        <v>1</v>
      </c>
      <c r="V397">
        <f>VLOOKUP(dataset_17[[#This Row],[Instant]],dataset_2!B396:H1006,6,FALSE)</f>
        <v>3</v>
      </c>
      <c r="W397">
        <f>VLOOKUP(dataset_17[[#This Row],[Instant]],dataset_2!B396:H1006,7,FALSE)</f>
        <v>4</v>
      </c>
      <c r="X397">
        <f>IF(dataset_17[[#This Row],[cnt]]&gt;0,LN(dataset_17[[#This Row],[cnt]]),0)</f>
        <v>1.3862943611198906</v>
      </c>
    </row>
    <row r="398" spans="1:24" x14ac:dyDescent="0.3">
      <c r="A398">
        <v>397</v>
      </c>
      <c r="B398" s="1">
        <v>40561</v>
      </c>
      <c r="C398">
        <f>YEAR(dataset_17[[#This Row],[Date Day]])</f>
        <v>2011</v>
      </c>
      <c r="D398" s="1" t="str">
        <f>TEXT(dataset_17[[#This Row],[Date Day]],"MMM")</f>
        <v>Jan</v>
      </c>
      <c r="E398" t="str">
        <f t="shared" si="13"/>
        <v>Q1</v>
      </c>
      <c r="F398">
        <v>1</v>
      </c>
      <c r="G398" s="2">
        <v>0</v>
      </c>
      <c r="H398" s="2">
        <v>1</v>
      </c>
      <c r="I398">
        <v>12</v>
      </c>
      <c r="J398" t="b">
        <v>0</v>
      </c>
      <c r="K398">
        <v>2</v>
      </c>
      <c r="L398" t="str">
        <f t="shared" si="12"/>
        <v>Weekday</v>
      </c>
      <c r="M398" t="str" cm="1">
        <f t="array" ref="M398">_xlfn.IFS(I398&lt;6,"Night", I398&lt;12,"Morning", I398&lt;18,"Afternoon", TRUE,"Evening")</f>
        <v>Afternoon</v>
      </c>
      <c r="N398">
        <v>2</v>
      </c>
      <c r="O398" t="str">
        <f>IF(dataset_17[[#This Row],[Weathersit]]=1,"Clear",IF(dataset_17[[#This Row],[Weathersit]]=2,"Cloudy","Rainy"))</f>
        <v>Cloudy</v>
      </c>
      <c r="P398">
        <v>0.2</v>
      </c>
      <c r="Q398">
        <f>VLOOKUP(dataset_17[[#This Row],[Instant]],dataset_2!B397:H1007,2,FALSE)</f>
        <v>0.18179999999999999</v>
      </c>
      <c r="R398">
        <f>dataset_17[[#This Row],[Temp]]-dataset_17[[#This Row],[Atemp]]</f>
        <v>1.8200000000000022E-2</v>
      </c>
      <c r="S398">
        <f>VLOOKUP(dataset_17[[#This Row],[Instant]],dataset_2!B397:H1007,3,FALSE)</f>
        <v>0.86</v>
      </c>
      <c r="T398">
        <f>VLOOKUP(dataset_17[[#This Row],[Instant]],dataset_2!B397:H1007,4,FALSE)</f>
        <v>0.32840000000000003</v>
      </c>
      <c r="U398">
        <f>VLOOKUP(dataset_17[[#This Row],[Instant]],dataset_2!B397:H1007,5,FALSE)</f>
        <v>0</v>
      </c>
      <c r="V398">
        <f>VLOOKUP(dataset_17[[#This Row],[Instant]],dataset_2!B397:H1007,6,FALSE)</f>
        <v>3</v>
      </c>
      <c r="W398">
        <f>VLOOKUP(dataset_17[[#This Row],[Instant]],dataset_2!B397:H1007,7,FALSE)</f>
        <v>3</v>
      </c>
      <c r="X398">
        <f>IF(dataset_17[[#This Row],[cnt]]&gt;0,LN(dataset_17[[#This Row],[cnt]]),0)</f>
        <v>1.0986122886681098</v>
      </c>
    </row>
    <row r="399" spans="1:24" x14ac:dyDescent="0.3">
      <c r="A399">
        <v>398</v>
      </c>
      <c r="B399" s="1">
        <v>40561</v>
      </c>
      <c r="C399">
        <f>YEAR(dataset_17[[#This Row],[Date Day]])</f>
        <v>2011</v>
      </c>
      <c r="D399" s="1" t="str">
        <f>TEXT(dataset_17[[#This Row],[Date Day]],"MMM")</f>
        <v>Jan</v>
      </c>
      <c r="E399" t="str">
        <f t="shared" si="13"/>
        <v>Q1</v>
      </c>
      <c r="F399">
        <v>1</v>
      </c>
      <c r="G399" s="2">
        <v>0</v>
      </c>
      <c r="H399" s="2">
        <v>1</v>
      </c>
      <c r="I399">
        <v>13</v>
      </c>
      <c r="J399" t="b">
        <v>0</v>
      </c>
      <c r="K399">
        <v>2</v>
      </c>
      <c r="L399" t="str">
        <f t="shared" si="12"/>
        <v>Weekday</v>
      </c>
      <c r="M399" t="str" cm="1">
        <f t="array" ref="M399">_xlfn.IFS(I399&lt;6,"Night", I399&lt;12,"Morning", I399&lt;18,"Afternoon", TRUE,"Evening")</f>
        <v>Afternoon</v>
      </c>
      <c r="N399">
        <v>2</v>
      </c>
      <c r="O399" t="str">
        <f>IF(dataset_17[[#This Row],[Weathersit]]=1,"Clear",IF(dataset_17[[#This Row],[Weathersit]]=2,"Cloudy","Rainy"))</f>
        <v>Cloudy</v>
      </c>
      <c r="P399">
        <v>0.2</v>
      </c>
      <c r="Q399">
        <f>VLOOKUP(dataset_17[[#This Row],[Instant]],dataset_2!B398:H1008,2,FALSE)</f>
        <v>0.19700000000000001</v>
      </c>
      <c r="R399">
        <f>dataset_17[[#This Row],[Temp]]-dataset_17[[#This Row],[Atemp]]</f>
        <v>3.0000000000000027E-3</v>
      </c>
      <c r="S399">
        <f>VLOOKUP(dataset_17[[#This Row],[Instant]],dataset_2!B398:H1008,3,FALSE)</f>
        <v>0.86</v>
      </c>
      <c r="T399">
        <f>VLOOKUP(dataset_17[[#This Row],[Instant]],dataset_2!B398:H1008,4,FALSE)</f>
        <v>0.22389999999999999</v>
      </c>
      <c r="U399">
        <f>VLOOKUP(dataset_17[[#This Row],[Instant]],dataset_2!B398:H1008,5,FALSE)</f>
        <v>0</v>
      </c>
      <c r="V399">
        <f>VLOOKUP(dataset_17[[#This Row],[Instant]],dataset_2!B398:H1008,6,FALSE)</f>
        <v>22</v>
      </c>
      <c r="W399">
        <f>VLOOKUP(dataset_17[[#This Row],[Instant]],dataset_2!B398:H1008,7,FALSE)</f>
        <v>22</v>
      </c>
      <c r="X399">
        <f>IF(dataset_17[[#This Row],[cnt]]&gt;0,LN(dataset_17[[#This Row],[cnt]]),0)</f>
        <v>3.0910424533583161</v>
      </c>
    </row>
    <row r="400" spans="1:24" x14ac:dyDescent="0.3">
      <c r="A400">
        <v>399</v>
      </c>
      <c r="B400" s="1">
        <v>40561</v>
      </c>
      <c r="C400">
        <f>YEAR(dataset_17[[#This Row],[Date Day]])</f>
        <v>2011</v>
      </c>
      <c r="D400" s="1" t="str">
        <f>TEXT(dataset_17[[#This Row],[Date Day]],"MMM")</f>
        <v>Jan</v>
      </c>
      <c r="E400" t="str">
        <f t="shared" si="13"/>
        <v>Q1</v>
      </c>
      <c r="F400">
        <v>1</v>
      </c>
      <c r="G400" s="2">
        <v>0</v>
      </c>
      <c r="H400" s="2">
        <v>1</v>
      </c>
      <c r="I400">
        <v>14</v>
      </c>
      <c r="J400" t="b">
        <v>0</v>
      </c>
      <c r="K400">
        <v>2</v>
      </c>
      <c r="L400" t="str">
        <f t="shared" si="12"/>
        <v>Weekday</v>
      </c>
      <c r="M400" t="str" cm="1">
        <f t="array" ref="M400">_xlfn.IFS(I400&lt;6,"Night", I400&lt;12,"Morning", I400&lt;18,"Afternoon", TRUE,"Evening")</f>
        <v>Afternoon</v>
      </c>
      <c r="N400">
        <v>2</v>
      </c>
      <c r="O400" t="str">
        <f>IF(dataset_17[[#This Row],[Weathersit]]=1,"Clear",IF(dataset_17[[#This Row],[Weathersit]]=2,"Cloudy","Rainy"))</f>
        <v>Cloudy</v>
      </c>
      <c r="P400">
        <v>0.22</v>
      </c>
      <c r="Q400">
        <f>VLOOKUP(dataset_17[[#This Row],[Instant]],dataset_2!B399:H1009,2,FALSE)</f>
        <v>0.2273</v>
      </c>
      <c r="R400">
        <f>dataset_17[[#This Row],[Temp]]-dataset_17[[#This Row],[Atemp]]</f>
        <v>-7.3000000000000009E-3</v>
      </c>
      <c r="S400">
        <f>VLOOKUP(dataset_17[[#This Row],[Instant]],dataset_2!B399:H1009,3,FALSE)</f>
        <v>0.8</v>
      </c>
      <c r="T400">
        <f>VLOOKUP(dataset_17[[#This Row],[Instant]],dataset_2!B399:H1009,4,FALSE)</f>
        <v>0.16420000000000001</v>
      </c>
      <c r="U400">
        <f>VLOOKUP(dataset_17[[#This Row],[Instant]],dataset_2!B399:H1009,5,FALSE)</f>
        <v>2</v>
      </c>
      <c r="V400">
        <f>VLOOKUP(dataset_17[[#This Row],[Instant]],dataset_2!B399:H1009,6,FALSE)</f>
        <v>26</v>
      </c>
      <c r="W400">
        <f>VLOOKUP(dataset_17[[#This Row],[Instant]],dataset_2!B399:H1009,7,FALSE)</f>
        <v>28</v>
      </c>
      <c r="X400">
        <f>IF(dataset_17[[#This Row],[cnt]]&gt;0,LN(dataset_17[[#This Row],[cnt]]),0)</f>
        <v>3.3322045101752038</v>
      </c>
    </row>
    <row r="401" spans="1:24" x14ac:dyDescent="0.3">
      <c r="A401">
        <v>400</v>
      </c>
      <c r="B401" s="1">
        <v>40561</v>
      </c>
      <c r="C401">
        <f>YEAR(dataset_17[[#This Row],[Date Day]])</f>
        <v>2011</v>
      </c>
      <c r="D401" s="1" t="str">
        <f>TEXT(dataset_17[[#This Row],[Date Day]],"MMM")</f>
        <v>Jan</v>
      </c>
      <c r="E401" t="str">
        <f t="shared" si="13"/>
        <v>Q1</v>
      </c>
      <c r="F401">
        <v>1</v>
      </c>
      <c r="G401" s="2">
        <v>0</v>
      </c>
      <c r="H401" s="2">
        <v>1</v>
      </c>
      <c r="I401">
        <v>15</v>
      </c>
      <c r="J401" t="b">
        <v>0</v>
      </c>
      <c r="K401">
        <v>2</v>
      </c>
      <c r="L401" t="str">
        <f t="shared" si="12"/>
        <v>Weekday</v>
      </c>
      <c r="M401" t="str" cm="1">
        <f t="array" ref="M401">_xlfn.IFS(I401&lt;6,"Night", I401&lt;12,"Morning", I401&lt;18,"Afternoon", TRUE,"Evening")</f>
        <v>Afternoon</v>
      </c>
      <c r="N401">
        <v>2</v>
      </c>
      <c r="O401" t="str">
        <f>IF(dataset_17[[#This Row],[Weathersit]]=1,"Clear",IF(dataset_17[[#This Row],[Weathersit]]=2,"Cloudy","Rainy"))</f>
        <v>Cloudy</v>
      </c>
      <c r="P401">
        <v>0.22</v>
      </c>
      <c r="Q401">
        <f>VLOOKUP(dataset_17[[#This Row],[Instant]],dataset_2!B400:H1010,2,FALSE)</f>
        <v>0.2273</v>
      </c>
      <c r="R401">
        <f>dataset_17[[#This Row],[Temp]]-dataset_17[[#This Row],[Atemp]]</f>
        <v>-7.3000000000000009E-3</v>
      </c>
      <c r="S401">
        <f>VLOOKUP(dataset_17[[#This Row],[Instant]],dataset_2!B400:H1010,3,FALSE)</f>
        <v>0.87</v>
      </c>
      <c r="T401">
        <f>VLOOKUP(dataset_17[[#This Row],[Instant]],dataset_2!B400:H1010,4,FALSE)</f>
        <v>0.16420000000000001</v>
      </c>
      <c r="U401">
        <f>VLOOKUP(dataset_17[[#This Row],[Instant]],dataset_2!B400:H1010,5,FALSE)</f>
        <v>3</v>
      </c>
      <c r="V401">
        <f>VLOOKUP(dataset_17[[#This Row],[Instant]],dataset_2!B400:H1010,6,FALSE)</f>
        <v>32</v>
      </c>
      <c r="W401">
        <f>VLOOKUP(dataset_17[[#This Row],[Instant]],dataset_2!B400:H1010,7,FALSE)</f>
        <v>35</v>
      </c>
      <c r="X401">
        <f>IF(dataset_17[[#This Row],[cnt]]&gt;0,LN(dataset_17[[#This Row],[cnt]]),0)</f>
        <v>3.5553480614894135</v>
      </c>
    </row>
    <row r="402" spans="1:24" x14ac:dyDescent="0.3">
      <c r="A402">
        <v>401</v>
      </c>
      <c r="B402" s="1">
        <v>40561</v>
      </c>
      <c r="C402">
        <f>YEAR(dataset_17[[#This Row],[Date Day]])</f>
        <v>2011</v>
      </c>
      <c r="D402" s="1" t="str">
        <f>TEXT(dataset_17[[#This Row],[Date Day]],"MMM")</f>
        <v>Jan</v>
      </c>
      <c r="E402" t="str">
        <f t="shared" si="13"/>
        <v>Q1</v>
      </c>
      <c r="F402">
        <v>1</v>
      </c>
      <c r="G402" s="2">
        <v>0</v>
      </c>
      <c r="H402" s="2">
        <v>1</v>
      </c>
      <c r="I402">
        <v>16</v>
      </c>
      <c r="J402" t="b">
        <v>0</v>
      </c>
      <c r="K402">
        <v>2</v>
      </c>
      <c r="L402" t="str">
        <f t="shared" si="12"/>
        <v>Weekday</v>
      </c>
      <c r="M402" t="str" cm="1">
        <f t="array" ref="M402">_xlfn.IFS(I402&lt;6,"Night", I402&lt;12,"Morning", I402&lt;18,"Afternoon", TRUE,"Evening")</f>
        <v>Afternoon</v>
      </c>
      <c r="N402">
        <v>2</v>
      </c>
      <c r="O402" t="str">
        <f>IF(dataset_17[[#This Row],[Weathersit]]=1,"Clear",IF(dataset_17[[#This Row],[Weathersit]]=2,"Cloudy","Rainy"))</f>
        <v>Cloudy</v>
      </c>
      <c r="P402">
        <v>0.22</v>
      </c>
      <c r="Q402">
        <f>VLOOKUP(dataset_17[[#This Row],[Instant]],dataset_2!B401:H1011,2,FALSE)</f>
        <v>0.2273</v>
      </c>
      <c r="R402">
        <f>dataset_17[[#This Row],[Temp]]-dataset_17[[#This Row],[Atemp]]</f>
        <v>-7.3000000000000009E-3</v>
      </c>
      <c r="S402">
        <f>VLOOKUP(dataset_17[[#This Row],[Instant]],dataset_2!B401:H1011,3,FALSE)</f>
        <v>0.87</v>
      </c>
      <c r="T402">
        <f>VLOOKUP(dataset_17[[#This Row],[Instant]],dataset_2!B401:H1011,4,FALSE)</f>
        <v>0.19400000000000001</v>
      </c>
      <c r="U402">
        <f>VLOOKUP(dataset_17[[#This Row],[Instant]],dataset_2!B401:H1011,5,FALSE)</f>
        <v>0</v>
      </c>
      <c r="V402">
        <f>VLOOKUP(dataset_17[[#This Row],[Instant]],dataset_2!B401:H1011,6,FALSE)</f>
        <v>61</v>
      </c>
      <c r="W402">
        <f>VLOOKUP(dataset_17[[#This Row],[Instant]],dataset_2!B401:H1011,7,FALSE)</f>
        <v>61</v>
      </c>
      <c r="X402">
        <f>IF(dataset_17[[#This Row],[cnt]]&gt;0,LN(dataset_17[[#This Row],[cnt]]),0)</f>
        <v>4.1108738641733114</v>
      </c>
    </row>
    <row r="403" spans="1:24" x14ac:dyDescent="0.3">
      <c r="A403">
        <v>402</v>
      </c>
      <c r="B403" s="1">
        <v>40561</v>
      </c>
      <c r="C403">
        <f>YEAR(dataset_17[[#This Row],[Date Day]])</f>
        <v>2011</v>
      </c>
      <c r="D403" s="1" t="str">
        <f>TEXT(dataset_17[[#This Row],[Date Day]],"MMM")</f>
        <v>Jan</v>
      </c>
      <c r="E403" t="str">
        <f t="shared" si="13"/>
        <v>Q1</v>
      </c>
      <c r="F403">
        <v>1</v>
      </c>
      <c r="G403" s="2">
        <v>0</v>
      </c>
      <c r="H403" s="2">
        <v>1</v>
      </c>
      <c r="I403">
        <v>17</v>
      </c>
      <c r="J403" t="b">
        <v>0</v>
      </c>
      <c r="K403">
        <v>2</v>
      </c>
      <c r="L403" t="str">
        <f t="shared" si="12"/>
        <v>Weekday</v>
      </c>
      <c r="M403" t="str" cm="1">
        <f t="array" ref="M403">_xlfn.IFS(I403&lt;6,"Night", I403&lt;12,"Morning", I403&lt;18,"Afternoon", TRUE,"Evening")</f>
        <v>Afternoon</v>
      </c>
      <c r="N403">
        <v>2</v>
      </c>
      <c r="O403" t="str">
        <f>IF(dataset_17[[#This Row],[Weathersit]]=1,"Clear",IF(dataset_17[[#This Row],[Weathersit]]=2,"Cloudy","Rainy"))</f>
        <v>Cloudy</v>
      </c>
      <c r="P403">
        <v>0.22</v>
      </c>
      <c r="Q403">
        <f>VLOOKUP(dataset_17[[#This Row],[Instant]],dataset_2!B402:H1012,2,FALSE)</f>
        <v>0.2273</v>
      </c>
      <c r="R403">
        <f>dataset_17[[#This Row],[Temp]]-dataset_17[[#This Row],[Atemp]]</f>
        <v>-7.3000000000000009E-3</v>
      </c>
      <c r="S403">
        <f>VLOOKUP(dataset_17[[#This Row],[Instant]],dataset_2!B402:H1012,3,FALSE)</f>
        <v>0.82</v>
      </c>
      <c r="T403">
        <f>VLOOKUP(dataset_17[[#This Row],[Instant]],dataset_2!B402:H1012,4,FALSE)</f>
        <v>0.19400000000000001</v>
      </c>
      <c r="U403">
        <f>VLOOKUP(dataset_17[[#This Row],[Instant]],dataset_2!B402:H1012,5,FALSE)</f>
        <v>1</v>
      </c>
      <c r="V403">
        <f>VLOOKUP(dataset_17[[#This Row],[Instant]],dataset_2!B402:H1012,6,FALSE)</f>
        <v>124</v>
      </c>
      <c r="W403">
        <f>VLOOKUP(dataset_17[[#This Row],[Instant]],dataset_2!B402:H1012,7,FALSE)</f>
        <v>125</v>
      </c>
      <c r="X403">
        <f>IF(dataset_17[[#This Row],[cnt]]&gt;0,LN(dataset_17[[#This Row],[cnt]]),0)</f>
        <v>4.8283137373023015</v>
      </c>
    </row>
    <row r="404" spans="1:24" x14ac:dyDescent="0.3">
      <c r="A404">
        <v>403</v>
      </c>
      <c r="B404" s="1">
        <v>40561</v>
      </c>
      <c r="C404">
        <f>YEAR(dataset_17[[#This Row],[Date Day]])</f>
        <v>2011</v>
      </c>
      <c r="D404" s="1" t="str">
        <f>TEXT(dataset_17[[#This Row],[Date Day]],"MMM")</f>
        <v>Jan</v>
      </c>
      <c r="E404" t="str">
        <f t="shared" si="13"/>
        <v>Q1</v>
      </c>
      <c r="F404">
        <v>1</v>
      </c>
      <c r="G404" s="2">
        <v>0</v>
      </c>
      <c r="H404" s="2">
        <v>1</v>
      </c>
      <c r="I404">
        <v>18</v>
      </c>
      <c r="J404" t="b">
        <v>0</v>
      </c>
      <c r="K404">
        <v>2</v>
      </c>
      <c r="L404" t="str">
        <f t="shared" si="12"/>
        <v>Weekday</v>
      </c>
      <c r="M404" t="str" cm="1">
        <f t="array" ref="M404">_xlfn.IFS(I404&lt;6,"Night", I404&lt;12,"Morning", I404&lt;18,"Afternoon", TRUE,"Evening")</f>
        <v>Evening</v>
      </c>
      <c r="N404">
        <v>2</v>
      </c>
      <c r="O404" t="str">
        <f>IF(dataset_17[[#This Row],[Weathersit]]=1,"Clear",IF(dataset_17[[#This Row],[Weathersit]]=2,"Cloudy","Rainy"))</f>
        <v>Cloudy</v>
      </c>
      <c r="P404">
        <v>0.22</v>
      </c>
      <c r="Q404">
        <f>VLOOKUP(dataset_17[[#This Row],[Instant]],dataset_2!B403:H1013,2,FALSE)</f>
        <v>0.2273</v>
      </c>
      <c r="R404">
        <f>dataset_17[[#This Row],[Temp]]-dataset_17[[#This Row],[Atemp]]</f>
        <v>-7.3000000000000009E-3</v>
      </c>
      <c r="S404">
        <f>VLOOKUP(dataset_17[[#This Row],[Instant]],dataset_2!B403:H1013,3,FALSE)</f>
        <v>0.8</v>
      </c>
      <c r="T404">
        <f>VLOOKUP(dataset_17[[#This Row],[Instant]],dataset_2!B403:H1013,4,FALSE)</f>
        <v>0.16420000000000001</v>
      </c>
      <c r="U404">
        <f>VLOOKUP(dataset_17[[#This Row],[Instant]],dataset_2!B403:H1013,5,FALSE)</f>
        <v>1</v>
      </c>
      <c r="V404">
        <f>VLOOKUP(dataset_17[[#This Row],[Instant]],dataset_2!B403:H1013,6,FALSE)</f>
        <v>132</v>
      </c>
      <c r="W404">
        <f>VLOOKUP(dataset_17[[#This Row],[Instant]],dataset_2!B403:H1013,7,FALSE)</f>
        <v>133</v>
      </c>
      <c r="X404">
        <f>IF(dataset_17[[#This Row],[cnt]]&gt;0,LN(dataset_17[[#This Row],[cnt]]),0)</f>
        <v>4.8903491282217537</v>
      </c>
    </row>
    <row r="405" spans="1:24" x14ac:dyDescent="0.3">
      <c r="A405">
        <v>404</v>
      </c>
      <c r="B405" s="1">
        <v>40561</v>
      </c>
      <c r="C405">
        <f>YEAR(dataset_17[[#This Row],[Date Day]])</f>
        <v>2011</v>
      </c>
      <c r="D405" s="1" t="str">
        <f>TEXT(dataset_17[[#This Row],[Date Day]],"MMM")</f>
        <v>Jan</v>
      </c>
      <c r="E405" t="str">
        <f t="shared" si="13"/>
        <v>Q1</v>
      </c>
      <c r="F405">
        <v>1</v>
      </c>
      <c r="G405" s="2">
        <v>0</v>
      </c>
      <c r="H405" s="2">
        <v>1</v>
      </c>
      <c r="I405">
        <v>19</v>
      </c>
      <c r="J405" t="b">
        <v>0</v>
      </c>
      <c r="K405">
        <v>2</v>
      </c>
      <c r="L405" t="str">
        <f t="shared" si="12"/>
        <v>Weekday</v>
      </c>
      <c r="M405" t="str" cm="1">
        <f t="array" ref="M405">_xlfn.IFS(I405&lt;6,"Night", I405&lt;12,"Morning", I405&lt;18,"Afternoon", TRUE,"Evening")</f>
        <v>Evening</v>
      </c>
      <c r="N405">
        <v>2</v>
      </c>
      <c r="O405" t="str">
        <f>IF(dataset_17[[#This Row],[Weathersit]]=1,"Clear",IF(dataset_17[[#This Row],[Weathersit]]=2,"Cloudy","Rainy"))</f>
        <v>Cloudy</v>
      </c>
      <c r="P405">
        <v>0.22</v>
      </c>
      <c r="Q405">
        <f>VLOOKUP(dataset_17[[#This Row],[Instant]],dataset_2!B404:H1014,2,FALSE)</f>
        <v>0.2273</v>
      </c>
      <c r="R405">
        <f>dataset_17[[#This Row],[Temp]]-dataset_17[[#This Row],[Atemp]]</f>
        <v>-7.3000000000000009E-3</v>
      </c>
      <c r="S405">
        <f>VLOOKUP(dataset_17[[#This Row],[Instant]],dataset_2!B404:H1014,3,FALSE)</f>
        <v>0.8</v>
      </c>
      <c r="T405">
        <f>VLOOKUP(dataset_17[[#This Row],[Instant]],dataset_2!B404:H1014,4,FALSE)</f>
        <v>0.1343</v>
      </c>
      <c r="U405">
        <f>VLOOKUP(dataset_17[[#This Row],[Instant]],dataset_2!B404:H1014,5,FALSE)</f>
        <v>1</v>
      </c>
      <c r="V405">
        <f>VLOOKUP(dataset_17[[#This Row],[Instant]],dataset_2!B404:H1014,6,FALSE)</f>
        <v>98</v>
      </c>
      <c r="W405">
        <f>VLOOKUP(dataset_17[[#This Row],[Instant]],dataset_2!B404:H1014,7,FALSE)</f>
        <v>99</v>
      </c>
      <c r="X405">
        <f>IF(dataset_17[[#This Row],[cnt]]&gt;0,LN(dataset_17[[#This Row],[cnt]]),0)</f>
        <v>4.5951198501345898</v>
      </c>
    </row>
    <row r="406" spans="1:24" x14ac:dyDescent="0.3">
      <c r="A406">
        <v>405</v>
      </c>
      <c r="B406" s="1">
        <v>40561</v>
      </c>
      <c r="C406">
        <f>YEAR(dataset_17[[#This Row],[Date Day]])</f>
        <v>2011</v>
      </c>
      <c r="D406" s="1" t="str">
        <f>TEXT(dataset_17[[#This Row],[Date Day]],"MMM")</f>
        <v>Jan</v>
      </c>
      <c r="E406" t="str">
        <f t="shared" si="13"/>
        <v>Q1</v>
      </c>
      <c r="F406">
        <v>1</v>
      </c>
      <c r="G406" s="2">
        <v>0</v>
      </c>
      <c r="H406" s="2">
        <v>1</v>
      </c>
      <c r="I406">
        <v>20</v>
      </c>
      <c r="J406" t="b">
        <v>0</v>
      </c>
      <c r="K406">
        <v>2</v>
      </c>
      <c r="L406" t="str">
        <f t="shared" si="12"/>
        <v>Weekday</v>
      </c>
      <c r="M406" t="str" cm="1">
        <f t="array" ref="M406">_xlfn.IFS(I406&lt;6,"Night", I406&lt;12,"Morning", I406&lt;18,"Afternoon", TRUE,"Evening")</f>
        <v>Evening</v>
      </c>
      <c r="N406">
        <v>2</v>
      </c>
      <c r="O406" t="str">
        <f>IF(dataset_17[[#This Row],[Weathersit]]=1,"Clear",IF(dataset_17[[#This Row],[Weathersit]]=2,"Cloudy","Rainy"))</f>
        <v>Cloudy</v>
      </c>
      <c r="P406">
        <v>0.22</v>
      </c>
      <c r="Q406">
        <f>VLOOKUP(dataset_17[[#This Row],[Instant]],dataset_2!B405:H1015,2,FALSE)</f>
        <v>0.2727</v>
      </c>
      <c r="R406">
        <f>dataset_17[[#This Row],[Temp]]-dataset_17[[#This Row],[Atemp]]</f>
        <v>-5.2699999999999997E-2</v>
      </c>
      <c r="S406">
        <f>VLOOKUP(dataset_17[[#This Row],[Instant]],dataset_2!B405:H1015,3,FALSE)</f>
        <v>0.87</v>
      </c>
      <c r="T406">
        <f>VLOOKUP(dataset_17[[#This Row],[Instant]],dataset_2!B405:H1015,4,FALSE)</f>
        <v>0</v>
      </c>
      <c r="U406">
        <f>VLOOKUP(dataset_17[[#This Row],[Instant]],dataset_2!B405:H1015,5,FALSE)</f>
        <v>0</v>
      </c>
      <c r="V406">
        <f>VLOOKUP(dataset_17[[#This Row],[Instant]],dataset_2!B405:H1015,6,FALSE)</f>
        <v>83</v>
      </c>
      <c r="W406">
        <f>VLOOKUP(dataset_17[[#This Row],[Instant]],dataset_2!B405:H1015,7,FALSE)</f>
        <v>83</v>
      </c>
      <c r="X406">
        <f>IF(dataset_17[[#This Row],[cnt]]&gt;0,LN(dataset_17[[#This Row],[cnt]]),0)</f>
        <v>4.4188406077965983</v>
      </c>
    </row>
    <row r="407" spans="1:24" x14ac:dyDescent="0.3">
      <c r="A407">
        <v>406</v>
      </c>
      <c r="B407" s="1">
        <v>40561</v>
      </c>
      <c r="C407">
        <f>YEAR(dataset_17[[#This Row],[Date Day]])</f>
        <v>2011</v>
      </c>
      <c r="D407" s="1" t="str">
        <f>TEXT(dataset_17[[#This Row],[Date Day]],"MMM")</f>
        <v>Jan</v>
      </c>
      <c r="E407" t="str">
        <f t="shared" si="13"/>
        <v>Q1</v>
      </c>
      <c r="F407">
        <v>1</v>
      </c>
      <c r="G407" s="2">
        <v>0</v>
      </c>
      <c r="H407" s="2">
        <v>1</v>
      </c>
      <c r="I407">
        <v>21</v>
      </c>
      <c r="J407" t="b">
        <v>0</v>
      </c>
      <c r="K407">
        <v>2</v>
      </c>
      <c r="L407" t="str">
        <f t="shared" si="12"/>
        <v>Weekday</v>
      </c>
      <c r="M407" t="str" cm="1">
        <f t="array" ref="M407">_xlfn.IFS(I407&lt;6,"Night", I407&lt;12,"Morning", I407&lt;18,"Afternoon", TRUE,"Evening")</f>
        <v>Evening</v>
      </c>
      <c r="N407">
        <v>2</v>
      </c>
      <c r="O407" t="str">
        <f>IF(dataset_17[[#This Row],[Weathersit]]=1,"Clear",IF(dataset_17[[#This Row],[Weathersit]]=2,"Cloudy","Rainy"))</f>
        <v>Cloudy</v>
      </c>
      <c r="P407">
        <v>0.22</v>
      </c>
      <c r="Q407">
        <f>VLOOKUP(dataset_17[[#This Row],[Instant]],dataset_2!B406:H1016,2,FALSE)</f>
        <v>0.2424</v>
      </c>
      <c r="R407">
        <f>dataset_17[[#This Row],[Temp]]-dataset_17[[#This Row],[Atemp]]</f>
        <v>-2.2400000000000003E-2</v>
      </c>
      <c r="S407">
        <f>VLOOKUP(dataset_17[[#This Row],[Instant]],dataset_2!B406:H1016,3,FALSE)</f>
        <v>0.93</v>
      </c>
      <c r="T407">
        <f>VLOOKUP(dataset_17[[#This Row],[Instant]],dataset_2!B406:H1016,4,FALSE)</f>
        <v>0.1045</v>
      </c>
      <c r="U407">
        <f>VLOOKUP(dataset_17[[#This Row],[Instant]],dataset_2!B406:H1016,5,FALSE)</f>
        <v>0</v>
      </c>
      <c r="V407">
        <f>VLOOKUP(dataset_17[[#This Row],[Instant]],dataset_2!B406:H1016,6,FALSE)</f>
        <v>41</v>
      </c>
      <c r="W407">
        <f>VLOOKUP(dataset_17[[#This Row],[Instant]],dataset_2!B406:H1016,7,FALSE)</f>
        <v>41</v>
      </c>
      <c r="X407">
        <f>IF(dataset_17[[#This Row],[cnt]]&gt;0,LN(dataset_17[[#This Row],[cnt]]),0)</f>
        <v>3.713572066704308</v>
      </c>
    </row>
    <row r="408" spans="1:24" x14ac:dyDescent="0.3">
      <c r="A408">
        <v>407</v>
      </c>
      <c r="B408" s="1">
        <v>40561</v>
      </c>
      <c r="C408">
        <f>YEAR(dataset_17[[#This Row],[Date Day]])</f>
        <v>2011</v>
      </c>
      <c r="D408" s="1" t="str">
        <f>TEXT(dataset_17[[#This Row],[Date Day]],"MMM")</f>
        <v>Jan</v>
      </c>
      <c r="E408" t="str">
        <f t="shared" si="13"/>
        <v>Q1</v>
      </c>
      <c r="F408">
        <v>1</v>
      </c>
      <c r="G408" s="2">
        <v>0</v>
      </c>
      <c r="H408" s="2">
        <v>1</v>
      </c>
      <c r="I408">
        <v>22</v>
      </c>
      <c r="J408" t="b">
        <v>0</v>
      </c>
      <c r="K408">
        <v>2</v>
      </c>
      <c r="L408" t="str">
        <f t="shared" si="12"/>
        <v>Weekday</v>
      </c>
      <c r="M408" t="str" cm="1">
        <f t="array" ref="M408">_xlfn.IFS(I408&lt;6,"Night", I408&lt;12,"Morning", I408&lt;18,"Afternoon", TRUE,"Evening")</f>
        <v>Evening</v>
      </c>
      <c r="N408">
        <v>2</v>
      </c>
      <c r="O408" t="str">
        <f>IF(dataset_17[[#This Row],[Weathersit]]=1,"Clear",IF(dataset_17[[#This Row],[Weathersit]]=2,"Cloudy","Rainy"))</f>
        <v>Cloudy</v>
      </c>
      <c r="P408">
        <v>0.22</v>
      </c>
      <c r="Q408">
        <f>VLOOKUP(dataset_17[[#This Row],[Instant]],dataset_2!B407:H1017,2,FALSE)</f>
        <v>0.2576</v>
      </c>
      <c r="R408">
        <f>dataset_17[[#This Row],[Temp]]-dataset_17[[#This Row],[Atemp]]</f>
        <v>-3.7599999999999995E-2</v>
      </c>
      <c r="S408">
        <f>VLOOKUP(dataset_17[[#This Row],[Instant]],dataset_2!B407:H1017,3,FALSE)</f>
        <v>0.93</v>
      </c>
      <c r="T408">
        <f>VLOOKUP(dataset_17[[#This Row],[Instant]],dataset_2!B407:H1017,4,FALSE)</f>
        <v>8.9599999999999999E-2</v>
      </c>
      <c r="U408">
        <f>VLOOKUP(dataset_17[[#This Row],[Instant]],dataset_2!B407:H1017,5,FALSE)</f>
        <v>0</v>
      </c>
      <c r="V408">
        <f>VLOOKUP(dataset_17[[#This Row],[Instant]],dataset_2!B407:H1017,6,FALSE)</f>
        <v>33</v>
      </c>
      <c r="W408">
        <f>VLOOKUP(dataset_17[[#This Row],[Instant]],dataset_2!B407:H1017,7,FALSE)</f>
        <v>33</v>
      </c>
      <c r="X408">
        <f>IF(dataset_17[[#This Row],[cnt]]&gt;0,LN(dataset_17[[#This Row],[cnt]]),0)</f>
        <v>3.4965075614664802</v>
      </c>
    </row>
    <row r="409" spans="1:24" x14ac:dyDescent="0.3">
      <c r="A409">
        <v>408</v>
      </c>
      <c r="B409" s="1">
        <v>40561</v>
      </c>
      <c r="C409">
        <f>YEAR(dataset_17[[#This Row],[Date Day]])</f>
        <v>2011</v>
      </c>
      <c r="D409" s="1" t="str">
        <f>TEXT(dataset_17[[#This Row],[Date Day]],"MMM")</f>
        <v>Jan</v>
      </c>
      <c r="E409" t="str">
        <f t="shared" si="13"/>
        <v>Q1</v>
      </c>
      <c r="F409">
        <v>1</v>
      </c>
      <c r="G409" s="2">
        <v>0</v>
      </c>
      <c r="H409" s="2">
        <v>1</v>
      </c>
      <c r="I409">
        <v>23</v>
      </c>
      <c r="J409" t="b">
        <v>0</v>
      </c>
      <c r="K409">
        <v>2</v>
      </c>
      <c r="L409" t="str">
        <f t="shared" si="12"/>
        <v>Weekday</v>
      </c>
      <c r="M409" t="str" cm="1">
        <f t="array" ref="M409">_xlfn.IFS(I409&lt;6,"Night", I409&lt;12,"Morning", I409&lt;18,"Afternoon", TRUE,"Evening")</f>
        <v>Evening</v>
      </c>
      <c r="N409">
        <v>2</v>
      </c>
      <c r="O409" t="str">
        <f>IF(dataset_17[[#This Row],[Weathersit]]=1,"Clear",IF(dataset_17[[#This Row],[Weathersit]]=2,"Cloudy","Rainy"))</f>
        <v>Cloudy</v>
      </c>
      <c r="P409">
        <v>0.22</v>
      </c>
      <c r="Q409">
        <f>VLOOKUP(dataset_17[[#This Row],[Instant]],dataset_2!B408:H1018,2,FALSE)</f>
        <v>0.2727</v>
      </c>
      <c r="R409">
        <f>dataset_17[[#This Row],[Temp]]-dataset_17[[#This Row],[Atemp]]</f>
        <v>-5.2699999999999997E-2</v>
      </c>
      <c r="S409">
        <f>VLOOKUP(dataset_17[[#This Row],[Instant]],dataset_2!B408:H1018,3,FALSE)</f>
        <v>0.93</v>
      </c>
      <c r="T409">
        <f>VLOOKUP(dataset_17[[#This Row],[Instant]],dataset_2!B408:H1018,4,FALSE)</f>
        <v>0</v>
      </c>
      <c r="U409">
        <f>VLOOKUP(dataset_17[[#This Row],[Instant]],dataset_2!B408:H1018,5,FALSE)</f>
        <v>1</v>
      </c>
      <c r="V409">
        <f>VLOOKUP(dataset_17[[#This Row],[Instant]],dataset_2!B408:H1018,6,FALSE)</f>
        <v>19</v>
      </c>
      <c r="W409">
        <f>VLOOKUP(dataset_17[[#This Row],[Instant]],dataset_2!B408:H1018,7,FALSE)</f>
        <v>20</v>
      </c>
      <c r="X409">
        <f>IF(dataset_17[[#This Row],[cnt]]&gt;0,LN(dataset_17[[#This Row],[cnt]]),0)</f>
        <v>2.9957322735539909</v>
      </c>
    </row>
    <row r="410" spans="1:24" x14ac:dyDescent="0.3">
      <c r="A410">
        <v>409</v>
      </c>
      <c r="B410" s="1">
        <v>40562</v>
      </c>
      <c r="C410">
        <f>YEAR(dataset_17[[#This Row],[Date Day]])</f>
        <v>2011</v>
      </c>
      <c r="D410" s="1" t="str">
        <f>TEXT(dataset_17[[#This Row],[Date Day]],"MMM")</f>
        <v>Jan</v>
      </c>
      <c r="E410" t="str">
        <f t="shared" si="13"/>
        <v>Q1</v>
      </c>
      <c r="F410">
        <v>1</v>
      </c>
      <c r="G410" s="2">
        <v>0</v>
      </c>
      <c r="H410" s="2">
        <v>1</v>
      </c>
      <c r="I410">
        <v>0</v>
      </c>
      <c r="J410" t="b">
        <v>0</v>
      </c>
      <c r="K410">
        <v>3</v>
      </c>
      <c r="L410" t="str">
        <f t="shared" si="12"/>
        <v>Weekday</v>
      </c>
      <c r="M410" t="str" cm="1">
        <f t="array" ref="M410">_xlfn.IFS(I410&lt;6,"Night", I410&lt;12,"Morning", I410&lt;18,"Afternoon", TRUE,"Evening")</f>
        <v>Night</v>
      </c>
      <c r="N410">
        <v>2</v>
      </c>
      <c r="O410" t="str">
        <f>IF(dataset_17[[#This Row],[Weathersit]]=1,"Clear",IF(dataset_17[[#This Row],[Weathersit]]=2,"Cloudy","Rainy"))</f>
        <v>Cloudy</v>
      </c>
      <c r="P410">
        <v>0.22</v>
      </c>
      <c r="Q410">
        <f>VLOOKUP(dataset_17[[#This Row],[Instant]],dataset_2!B409:H1019,2,FALSE)</f>
        <v>0.2727</v>
      </c>
      <c r="R410">
        <f>dataset_17[[#This Row],[Temp]]-dataset_17[[#This Row],[Atemp]]</f>
        <v>-5.2699999999999997E-2</v>
      </c>
      <c r="S410">
        <f>VLOOKUP(dataset_17[[#This Row],[Instant]],dataset_2!B409:H1019,3,FALSE)</f>
        <v>0.93</v>
      </c>
      <c r="T410">
        <f>VLOOKUP(dataset_17[[#This Row],[Instant]],dataset_2!B409:H1019,4,FALSE)</f>
        <v>0</v>
      </c>
      <c r="U410">
        <f>VLOOKUP(dataset_17[[#This Row],[Instant]],dataset_2!B409:H1019,5,FALSE)</f>
        <v>0</v>
      </c>
      <c r="V410">
        <f>VLOOKUP(dataset_17[[#This Row],[Instant]],dataset_2!B409:H1019,6,FALSE)</f>
        <v>3</v>
      </c>
      <c r="W410">
        <f>VLOOKUP(dataset_17[[#This Row],[Instant]],dataset_2!B409:H1019,7,FALSE)</f>
        <v>3</v>
      </c>
      <c r="X410">
        <f>IF(dataset_17[[#This Row],[cnt]]&gt;0,LN(dataset_17[[#This Row],[cnt]]),0)</f>
        <v>1.0986122886681098</v>
      </c>
    </row>
    <row r="411" spans="1:24" x14ac:dyDescent="0.3">
      <c r="A411">
        <v>410</v>
      </c>
      <c r="B411" s="1">
        <v>40562</v>
      </c>
      <c r="C411">
        <f>YEAR(dataset_17[[#This Row],[Date Day]])</f>
        <v>2011</v>
      </c>
      <c r="D411" s="1" t="str">
        <f>TEXT(dataset_17[[#This Row],[Date Day]],"MMM")</f>
        <v>Jan</v>
      </c>
      <c r="E411" t="str">
        <f t="shared" si="13"/>
        <v>Q1</v>
      </c>
      <c r="F411">
        <v>1</v>
      </c>
      <c r="G411" s="2">
        <v>0</v>
      </c>
      <c r="H411" s="2">
        <v>1</v>
      </c>
      <c r="I411">
        <v>1</v>
      </c>
      <c r="J411" t="b">
        <v>0</v>
      </c>
      <c r="K411">
        <v>3</v>
      </c>
      <c r="L411" t="str">
        <f t="shared" si="12"/>
        <v>Weekday</v>
      </c>
      <c r="M411" t="str" cm="1">
        <f t="array" ref="M411">_xlfn.IFS(I411&lt;6,"Night", I411&lt;12,"Morning", I411&lt;18,"Afternoon", TRUE,"Evening")</f>
        <v>Night</v>
      </c>
      <c r="N411">
        <v>3</v>
      </c>
      <c r="O411" t="str">
        <f>IF(dataset_17[[#This Row],[Weathersit]]=1,"Clear",IF(dataset_17[[#This Row],[Weathersit]]=2,"Cloudy","Rainy"))</f>
        <v>Rainy</v>
      </c>
      <c r="P411">
        <v>0.22</v>
      </c>
      <c r="Q411">
        <f>VLOOKUP(dataset_17[[#This Row],[Instant]],dataset_2!B410:H1020,2,FALSE)</f>
        <v>0.2273</v>
      </c>
      <c r="R411">
        <f>dataset_17[[#This Row],[Temp]]-dataset_17[[#This Row],[Atemp]]</f>
        <v>-7.3000000000000009E-3</v>
      </c>
      <c r="S411">
        <f>VLOOKUP(dataset_17[[#This Row],[Instant]],dataset_2!B410:H1020,3,FALSE)</f>
        <v>0.93</v>
      </c>
      <c r="T411">
        <f>VLOOKUP(dataset_17[[#This Row],[Instant]],dataset_2!B410:H1020,4,FALSE)</f>
        <v>0.1343</v>
      </c>
      <c r="U411">
        <f>VLOOKUP(dataset_17[[#This Row],[Instant]],dataset_2!B410:H1020,5,FALSE)</f>
        <v>1</v>
      </c>
      <c r="V411">
        <f>VLOOKUP(dataset_17[[#This Row],[Instant]],dataset_2!B410:H1020,6,FALSE)</f>
        <v>6</v>
      </c>
      <c r="W411">
        <f>VLOOKUP(dataset_17[[#This Row],[Instant]],dataset_2!B410:H1020,7,FALSE)</f>
        <v>7</v>
      </c>
      <c r="X411">
        <f>IF(dataset_17[[#This Row],[cnt]]&gt;0,LN(dataset_17[[#This Row],[cnt]]),0)</f>
        <v>1.9459101490553132</v>
      </c>
    </row>
    <row r="412" spans="1:24" x14ac:dyDescent="0.3">
      <c r="A412">
        <v>411</v>
      </c>
      <c r="B412" s="1">
        <v>40562</v>
      </c>
      <c r="C412">
        <f>YEAR(dataset_17[[#This Row],[Date Day]])</f>
        <v>2011</v>
      </c>
      <c r="D412" s="1" t="str">
        <f>TEXT(dataset_17[[#This Row],[Date Day]],"MMM")</f>
        <v>Jan</v>
      </c>
      <c r="E412" t="str">
        <f t="shared" si="13"/>
        <v>Q1</v>
      </c>
      <c r="F412">
        <v>1</v>
      </c>
      <c r="G412" s="2">
        <v>0</v>
      </c>
      <c r="H412" s="2">
        <v>1</v>
      </c>
      <c r="I412">
        <v>2</v>
      </c>
      <c r="J412" t="b">
        <v>0</v>
      </c>
      <c r="K412">
        <v>3</v>
      </c>
      <c r="L412" t="str">
        <f t="shared" si="12"/>
        <v>Weekday</v>
      </c>
      <c r="M412" t="str" cm="1">
        <f t="array" ref="M412">_xlfn.IFS(I412&lt;6,"Night", I412&lt;12,"Morning", I412&lt;18,"Afternoon", TRUE,"Evening")</f>
        <v>Night</v>
      </c>
      <c r="N412">
        <v>3</v>
      </c>
      <c r="O412" t="str">
        <f>IF(dataset_17[[#This Row],[Weathersit]]=1,"Clear",IF(dataset_17[[#This Row],[Weathersit]]=2,"Cloudy","Rainy"))</f>
        <v>Rainy</v>
      </c>
      <c r="P412">
        <v>0.22</v>
      </c>
      <c r="Q412">
        <f>VLOOKUP(dataset_17[[#This Row],[Instant]],dataset_2!B411:H1021,2,FALSE)</f>
        <v>0.2273</v>
      </c>
      <c r="R412">
        <f>dataset_17[[#This Row],[Temp]]-dataset_17[[#This Row],[Atemp]]</f>
        <v>-7.3000000000000009E-3</v>
      </c>
      <c r="S412">
        <f>VLOOKUP(dataset_17[[#This Row],[Instant]],dataset_2!B411:H1021,3,FALSE)</f>
        <v>0.93</v>
      </c>
      <c r="T412">
        <f>VLOOKUP(dataset_17[[#This Row],[Instant]],dataset_2!B411:H1021,4,FALSE)</f>
        <v>0.1343</v>
      </c>
      <c r="U412">
        <f>VLOOKUP(dataset_17[[#This Row],[Instant]],dataset_2!B411:H1021,5,FALSE)</f>
        <v>0</v>
      </c>
      <c r="V412">
        <f>VLOOKUP(dataset_17[[#This Row],[Instant]],dataset_2!B411:H1021,6,FALSE)</f>
        <v>3</v>
      </c>
      <c r="W412">
        <f>VLOOKUP(dataset_17[[#This Row],[Instant]],dataset_2!B411:H1021,7,FALSE)</f>
        <v>3</v>
      </c>
      <c r="X412">
        <f>IF(dataset_17[[#This Row],[cnt]]&gt;0,LN(dataset_17[[#This Row],[cnt]]),0)</f>
        <v>1.0986122886681098</v>
      </c>
    </row>
    <row r="413" spans="1:24" x14ac:dyDescent="0.3">
      <c r="A413">
        <v>412</v>
      </c>
      <c r="B413" s="1">
        <v>40562</v>
      </c>
      <c r="C413">
        <f>YEAR(dataset_17[[#This Row],[Date Day]])</f>
        <v>2011</v>
      </c>
      <c r="D413" s="1" t="str">
        <f>TEXT(dataset_17[[#This Row],[Date Day]],"MMM")</f>
        <v>Jan</v>
      </c>
      <c r="E413" t="str">
        <f t="shared" si="13"/>
        <v>Q1</v>
      </c>
      <c r="F413">
        <v>1</v>
      </c>
      <c r="G413" s="2">
        <v>0</v>
      </c>
      <c r="H413" s="2">
        <v>1</v>
      </c>
      <c r="I413">
        <v>4</v>
      </c>
      <c r="J413" t="b">
        <v>0</v>
      </c>
      <c r="K413">
        <v>3</v>
      </c>
      <c r="L413" t="str">
        <f t="shared" si="12"/>
        <v>Weekday</v>
      </c>
      <c r="M413" t="str" cm="1">
        <f t="array" ref="M413">_xlfn.IFS(I413&lt;6,"Night", I413&lt;12,"Morning", I413&lt;18,"Afternoon", TRUE,"Evening")</f>
        <v>Night</v>
      </c>
      <c r="N413">
        <v>3</v>
      </c>
      <c r="O413" t="str">
        <f>IF(dataset_17[[#This Row],[Weathersit]]=1,"Clear",IF(dataset_17[[#This Row],[Weathersit]]=2,"Cloudy","Rainy"))</f>
        <v>Rainy</v>
      </c>
      <c r="P413">
        <v>0.22</v>
      </c>
      <c r="Q413">
        <f>VLOOKUP(dataset_17[[#This Row],[Instant]],dataset_2!B412:H1022,2,FALSE)</f>
        <v>0.2273</v>
      </c>
      <c r="R413">
        <f>dataset_17[[#This Row],[Temp]]-dataset_17[[#This Row],[Atemp]]</f>
        <v>-7.3000000000000009E-3</v>
      </c>
      <c r="S413">
        <f>VLOOKUP(dataset_17[[#This Row],[Instant]],dataset_2!B412:H1022,3,FALSE)</f>
        <v>0.93</v>
      </c>
      <c r="T413">
        <f>VLOOKUP(dataset_17[[#This Row],[Instant]],dataset_2!B412:H1022,4,FALSE)</f>
        <v>0.1343</v>
      </c>
      <c r="U413">
        <f>VLOOKUP(dataset_17[[#This Row],[Instant]],dataset_2!B412:H1022,5,FALSE)</f>
        <v>1</v>
      </c>
      <c r="V413">
        <f>VLOOKUP(dataset_17[[#This Row],[Instant]],dataset_2!B412:H1022,6,FALSE)</f>
        <v>1</v>
      </c>
      <c r="W413">
        <f>VLOOKUP(dataset_17[[#This Row],[Instant]],dataset_2!B412:H1022,7,FALSE)</f>
        <v>2</v>
      </c>
      <c r="X413">
        <f>IF(dataset_17[[#This Row],[cnt]]&gt;0,LN(dataset_17[[#This Row],[cnt]]),0)</f>
        <v>0.69314718055994529</v>
      </c>
    </row>
    <row r="414" spans="1:24" x14ac:dyDescent="0.3">
      <c r="A414">
        <v>413</v>
      </c>
      <c r="B414" s="1">
        <v>40562</v>
      </c>
      <c r="C414">
        <f>YEAR(dataset_17[[#This Row],[Date Day]])</f>
        <v>2011</v>
      </c>
      <c r="D414" s="1" t="str">
        <f>TEXT(dataset_17[[#This Row],[Date Day]],"MMM")</f>
        <v>Jan</v>
      </c>
      <c r="E414" t="str">
        <f t="shared" si="13"/>
        <v>Q1</v>
      </c>
      <c r="F414">
        <v>1</v>
      </c>
      <c r="G414" s="2">
        <v>0</v>
      </c>
      <c r="H414" s="2">
        <v>1</v>
      </c>
      <c r="I414">
        <v>5</v>
      </c>
      <c r="J414" t="b">
        <v>0</v>
      </c>
      <c r="K414">
        <v>3</v>
      </c>
      <c r="L414" t="str">
        <f t="shared" si="12"/>
        <v>Weekday</v>
      </c>
      <c r="M414" t="str" cm="1">
        <f t="array" ref="M414">_xlfn.IFS(I414&lt;6,"Night", I414&lt;12,"Morning", I414&lt;18,"Afternoon", TRUE,"Evening")</f>
        <v>Night</v>
      </c>
      <c r="N414">
        <v>2</v>
      </c>
      <c r="O414" t="str">
        <f>IF(dataset_17[[#This Row],[Weathersit]]=1,"Clear",IF(dataset_17[[#This Row],[Weathersit]]=2,"Cloudy","Rainy"))</f>
        <v>Cloudy</v>
      </c>
      <c r="P414">
        <v>0.22</v>
      </c>
      <c r="Q414">
        <f>VLOOKUP(dataset_17[[#This Row],[Instant]],dataset_2!B413:H1023,2,FALSE)</f>
        <v>0.2576</v>
      </c>
      <c r="R414">
        <f>dataset_17[[#This Row],[Temp]]-dataset_17[[#This Row],[Atemp]]</f>
        <v>-3.7599999999999995E-2</v>
      </c>
      <c r="S414">
        <f>VLOOKUP(dataset_17[[#This Row],[Instant]],dataset_2!B413:H1023,3,FALSE)</f>
        <v>0.93</v>
      </c>
      <c r="T414">
        <f>VLOOKUP(dataset_17[[#This Row],[Instant]],dataset_2!B413:H1023,4,FALSE)</f>
        <v>8.9599999999999999E-2</v>
      </c>
      <c r="U414">
        <f>VLOOKUP(dataset_17[[#This Row],[Instant]],dataset_2!B413:H1023,5,FALSE)</f>
        <v>0</v>
      </c>
      <c r="V414">
        <f>VLOOKUP(dataset_17[[#This Row],[Instant]],dataset_2!B413:H1023,6,FALSE)</f>
        <v>7</v>
      </c>
      <c r="W414">
        <f>VLOOKUP(dataset_17[[#This Row],[Instant]],dataset_2!B413:H1023,7,FALSE)</f>
        <v>7</v>
      </c>
      <c r="X414">
        <f>IF(dataset_17[[#This Row],[cnt]]&gt;0,LN(dataset_17[[#This Row],[cnt]]),0)</f>
        <v>1.9459101490553132</v>
      </c>
    </row>
    <row r="415" spans="1:24" x14ac:dyDescent="0.3">
      <c r="A415">
        <v>414</v>
      </c>
      <c r="B415" s="1">
        <v>40562</v>
      </c>
      <c r="C415">
        <f>YEAR(dataset_17[[#This Row],[Date Day]])</f>
        <v>2011</v>
      </c>
      <c r="D415" s="1" t="str">
        <f>TEXT(dataset_17[[#This Row],[Date Day]],"MMM")</f>
        <v>Jan</v>
      </c>
      <c r="E415" t="str">
        <f t="shared" si="13"/>
        <v>Q1</v>
      </c>
      <c r="F415">
        <v>1</v>
      </c>
      <c r="G415" s="2">
        <v>0</v>
      </c>
      <c r="H415" s="2">
        <v>1</v>
      </c>
      <c r="I415">
        <v>6</v>
      </c>
      <c r="J415" t="b">
        <v>0</v>
      </c>
      <c r="K415">
        <v>3</v>
      </c>
      <c r="L415" t="str">
        <f t="shared" si="12"/>
        <v>Weekday</v>
      </c>
      <c r="M415" t="str" cm="1">
        <f t="array" ref="M415">_xlfn.IFS(I415&lt;6,"Night", I415&lt;12,"Morning", I415&lt;18,"Afternoon", TRUE,"Evening")</f>
        <v>Morning</v>
      </c>
      <c r="N415">
        <v>2</v>
      </c>
      <c r="O415" t="str">
        <f>IF(dataset_17[[#This Row],[Weathersit]]=1,"Clear",IF(dataset_17[[#This Row],[Weathersit]]=2,"Cloudy","Rainy"))</f>
        <v>Cloudy</v>
      </c>
      <c r="P415">
        <v>0.22</v>
      </c>
      <c r="Q415">
        <f>VLOOKUP(dataset_17[[#This Row],[Instant]],dataset_2!B414:H1024,2,FALSE)</f>
        <v>0.2576</v>
      </c>
      <c r="R415">
        <f>dataset_17[[#This Row],[Temp]]-dataset_17[[#This Row],[Atemp]]</f>
        <v>-3.7599999999999995E-2</v>
      </c>
      <c r="S415">
        <f>VLOOKUP(dataset_17[[#This Row],[Instant]],dataset_2!B414:H1024,3,FALSE)</f>
        <v>0.93</v>
      </c>
      <c r="T415">
        <f>VLOOKUP(dataset_17[[#This Row],[Instant]],dataset_2!B414:H1024,4,FALSE)</f>
        <v>8.9599999999999999E-2</v>
      </c>
      <c r="U415">
        <f>VLOOKUP(dataset_17[[#This Row],[Instant]],dataset_2!B414:H1024,5,FALSE)</f>
        <v>0</v>
      </c>
      <c r="V415">
        <f>VLOOKUP(dataset_17[[#This Row],[Instant]],dataset_2!B414:H1024,6,FALSE)</f>
        <v>32</v>
      </c>
      <c r="W415">
        <f>VLOOKUP(dataset_17[[#This Row],[Instant]],dataset_2!B414:H1024,7,FALSE)</f>
        <v>32</v>
      </c>
      <c r="X415">
        <f>IF(dataset_17[[#This Row],[cnt]]&gt;0,LN(dataset_17[[#This Row],[cnt]]),0)</f>
        <v>3.4657359027997265</v>
      </c>
    </row>
    <row r="416" spans="1:24" x14ac:dyDescent="0.3">
      <c r="A416">
        <v>415</v>
      </c>
      <c r="B416" s="1">
        <v>40562</v>
      </c>
      <c r="C416">
        <f>YEAR(dataset_17[[#This Row],[Date Day]])</f>
        <v>2011</v>
      </c>
      <c r="D416" s="1" t="str">
        <f>TEXT(dataset_17[[#This Row],[Date Day]],"MMM")</f>
        <v>Jan</v>
      </c>
      <c r="E416" t="str">
        <f t="shared" si="13"/>
        <v>Q1</v>
      </c>
      <c r="F416">
        <v>1</v>
      </c>
      <c r="G416" s="2">
        <v>0</v>
      </c>
      <c r="H416" s="2">
        <v>1</v>
      </c>
      <c r="I416">
        <v>7</v>
      </c>
      <c r="J416" t="b">
        <v>0</v>
      </c>
      <c r="K416">
        <v>3</v>
      </c>
      <c r="L416" t="str">
        <f t="shared" si="12"/>
        <v>Weekday</v>
      </c>
      <c r="M416" t="str" cm="1">
        <f t="array" ref="M416">_xlfn.IFS(I416&lt;6,"Night", I416&lt;12,"Morning", I416&lt;18,"Afternoon", TRUE,"Evening")</f>
        <v>Morning</v>
      </c>
      <c r="N416">
        <v>2</v>
      </c>
      <c r="O416" t="str">
        <f>IF(dataset_17[[#This Row],[Weathersit]]=1,"Clear",IF(dataset_17[[#This Row],[Weathersit]]=2,"Cloudy","Rainy"))</f>
        <v>Cloudy</v>
      </c>
      <c r="P416">
        <v>0.24</v>
      </c>
      <c r="Q416">
        <f>VLOOKUP(dataset_17[[#This Row],[Instant]],dataset_2!B415:H1025,2,FALSE)</f>
        <v>0.2576</v>
      </c>
      <c r="R416">
        <f>dataset_17[[#This Row],[Temp]]-dataset_17[[#This Row],[Atemp]]</f>
        <v>-1.7600000000000005E-2</v>
      </c>
      <c r="S416">
        <f>VLOOKUP(dataset_17[[#This Row],[Instant]],dataset_2!B415:H1025,3,FALSE)</f>
        <v>0.92</v>
      </c>
      <c r="T416">
        <f>VLOOKUP(dataset_17[[#This Row],[Instant]],dataset_2!B415:H1025,4,FALSE)</f>
        <v>0.1045</v>
      </c>
      <c r="U416">
        <f>VLOOKUP(dataset_17[[#This Row],[Instant]],dataset_2!B415:H1025,5,FALSE)</f>
        <v>1</v>
      </c>
      <c r="V416">
        <f>VLOOKUP(dataset_17[[#This Row],[Instant]],dataset_2!B415:H1025,6,FALSE)</f>
        <v>89</v>
      </c>
      <c r="W416">
        <f>VLOOKUP(dataset_17[[#This Row],[Instant]],dataset_2!B415:H1025,7,FALSE)</f>
        <v>90</v>
      </c>
      <c r="X416">
        <f>IF(dataset_17[[#This Row],[cnt]]&gt;0,LN(dataset_17[[#This Row],[cnt]]),0)</f>
        <v>4.499809670330265</v>
      </c>
    </row>
    <row r="417" spans="1:24" x14ac:dyDescent="0.3">
      <c r="A417">
        <v>416</v>
      </c>
      <c r="B417" s="1">
        <v>40562</v>
      </c>
      <c r="C417">
        <f>YEAR(dataset_17[[#This Row],[Date Day]])</f>
        <v>2011</v>
      </c>
      <c r="D417" s="1" t="str">
        <f>TEXT(dataset_17[[#This Row],[Date Day]],"MMM")</f>
        <v>Jan</v>
      </c>
      <c r="E417" t="str">
        <f t="shared" si="13"/>
        <v>Q1</v>
      </c>
      <c r="F417">
        <v>1</v>
      </c>
      <c r="G417" s="2">
        <v>0</v>
      </c>
      <c r="H417" s="2">
        <v>1</v>
      </c>
      <c r="I417">
        <v>8</v>
      </c>
      <c r="J417" t="b">
        <v>0</v>
      </c>
      <c r="K417">
        <v>3</v>
      </c>
      <c r="L417" t="str">
        <f t="shared" si="12"/>
        <v>Weekday</v>
      </c>
      <c r="M417" t="str" cm="1">
        <f t="array" ref="M417">_xlfn.IFS(I417&lt;6,"Night", I417&lt;12,"Morning", I417&lt;18,"Afternoon", TRUE,"Evening")</f>
        <v>Morning</v>
      </c>
      <c r="N417">
        <v>2</v>
      </c>
      <c r="O417" t="str">
        <f>IF(dataset_17[[#This Row],[Weathersit]]=1,"Clear",IF(dataset_17[[#This Row],[Weathersit]]=2,"Cloudy","Rainy"))</f>
        <v>Cloudy</v>
      </c>
      <c r="P417">
        <v>0.24</v>
      </c>
      <c r="Q417">
        <f>VLOOKUP(dataset_17[[#This Row],[Instant]],dataset_2!B416:H1026,2,FALSE)</f>
        <v>0.2576</v>
      </c>
      <c r="R417">
        <f>dataset_17[[#This Row],[Temp]]-dataset_17[[#This Row],[Atemp]]</f>
        <v>-1.7600000000000005E-2</v>
      </c>
      <c r="S417">
        <f>VLOOKUP(dataset_17[[#This Row],[Instant]],dataset_2!B416:H1026,3,FALSE)</f>
        <v>0.93</v>
      </c>
      <c r="T417">
        <f>VLOOKUP(dataset_17[[#This Row],[Instant]],dataset_2!B416:H1026,4,FALSE)</f>
        <v>0.1045</v>
      </c>
      <c r="U417">
        <f>VLOOKUP(dataset_17[[#This Row],[Instant]],dataset_2!B416:H1026,5,FALSE)</f>
        <v>1</v>
      </c>
      <c r="V417">
        <f>VLOOKUP(dataset_17[[#This Row],[Instant]],dataset_2!B416:H1026,6,FALSE)</f>
        <v>196</v>
      </c>
      <c r="W417">
        <f>VLOOKUP(dataset_17[[#This Row],[Instant]],dataset_2!B416:H1026,7,FALSE)</f>
        <v>197</v>
      </c>
      <c r="X417">
        <f>IF(dataset_17[[#This Row],[cnt]]&gt;0,LN(dataset_17[[#This Row],[cnt]]),0)</f>
        <v>5.2832037287379885</v>
      </c>
    </row>
    <row r="418" spans="1:24" x14ac:dyDescent="0.3">
      <c r="A418">
        <v>417</v>
      </c>
      <c r="B418" s="1">
        <v>40562</v>
      </c>
      <c r="C418">
        <f>YEAR(dataset_17[[#This Row],[Date Day]])</f>
        <v>2011</v>
      </c>
      <c r="D418" s="1" t="str">
        <f>TEXT(dataset_17[[#This Row],[Date Day]],"MMM")</f>
        <v>Jan</v>
      </c>
      <c r="E418" t="str">
        <f t="shared" si="13"/>
        <v>Q1</v>
      </c>
      <c r="F418">
        <v>1</v>
      </c>
      <c r="G418" s="2">
        <v>0</v>
      </c>
      <c r="H418" s="2">
        <v>1</v>
      </c>
      <c r="I418">
        <v>9</v>
      </c>
      <c r="J418" t="b">
        <v>0</v>
      </c>
      <c r="K418">
        <v>3</v>
      </c>
      <c r="L418" t="str">
        <f t="shared" si="12"/>
        <v>Weekday</v>
      </c>
      <c r="M418" t="str" cm="1">
        <f t="array" ref="M418">_xlfn.IFS(I418&lt;6,"Night", I418&lt;12,"Morning", I418&lt;18,"Afternoon", TRUE,"Evening")</f>
        <v>Morning</v>
      </c>
      <c r="N418">
        <v>2</v>
      </c>
      <c r="O418" t="str">
        <f>IF(dataset_17[[#This Row],[Weathersit]]=1,"Clear",IF(dataset_17[[#This Row],[Weathersit]]=2,"Cloudy","Rainy"))</f>
        <v>Cloudy</v>
      </c>
      <c r="P418">
        <v>0.24</v>
      </c>
      <c r="Q418">
        <f>VLOOKUP(dataset_17[[#This Row],[Instant]],dataset_2!B417:H1027,2,FALSE)</f>
        <v>0.2576</v>
      </c>
      <c r="R418">
        <f>dataset_17[[#This Row],[Temp]]-dataset_17[[#This Row],[Atemp]]</f>
        <v>-1.7600000000000005E-2</v>
      </c>
      <c r="S418">
        <f>VLOOKUP(dataset_17[[#This Row],[Instant]],dataset_2!B417:H1027,3,FALSE)</f>
        <v>0.93</v>
      </c>
      <c r="T418">
        <f>VLOOKUP(dataset_17[[#This Row],[Instant]],dataset_2!B417:H1027,4,FALSE)</f>
        <v>0.1045</v>
      </c>
      <c r="U418">
        <f>VLOOKUP(dataset_17[[#This Row],[Instant]],dataset_2!B417:H1027,5,FALSE)</f>
        <v>2</v>
      </c>
      <c r="V418">
        <f>VLOOKUP(dataset_17[[#This Row],[Instant]],dataset_2!B417:H1027,6,FALSE)</f>
        <v>107</v>
      </c>
      <c r="W418">
        <f>VLOOKUP(dataset_17[[#This Row],[Instant]],dataset_2!B417:H1027,7,FALSE)</f>
        <v>109</v>
      </c>
      <c r="X418">
        <f>IF(dataset_17[[#This Row],[cnt]]&gt;0,LN(dataset_17[[#This Row],[cnt]]),0)</f>
        <v>4.6913478822291435</v>
      </c>
    </row>
    <row r="419" spans="1:24" x14ac:dyDescent="0.3">
      <c r="A419">
        <v>418</v>
      </c>
      <c r="B419" s="1">
        <v>40562</v>
      </c>
      <c r="C419">
        <f>YEAR(dataset_17[[#This Row],[Date Day]])</f>
        <v>2011</v>
      </c>
      <c r="D419" s="1" t="str">
        <f>TEXT(dataset_17[[#This Row],[Date Day]],"MMM")</f>
        <v>Jan</v>
      </c>
      <c r="E419" t="str">
        <f t="shared" si="13"/>
        <v>Q1</v>
      </c>
      <c r="F419">
        <v>1</v>
      </c>
      <c r="G419" s="2">
        <v>0</v>
      </c>
      <c r="H419" s="2">
        <v>1</v>
      </c>
      <c r="I419">
        <v>10</v>
      </c>
      <c r="J419" t="b">
        <v>0</v>
      </c>
      <c r="K419">
        <v>3</v>
      </c>
      <c r="L419" t="str">
        <f t="shared" si="12"/>
        <v>Weekday</v>
      </c>
      <c r="M419" t="str" cm="1">
        <f t="array" ref="M419">_xlfn.IFS(I419&lt;6,"Night", I419&lt;12,"Morning", I419&lt;18,"Afternoon", TRUE,"Evening")</f>
        <v>Morning</v>
      </c>
      <c r="N419">
        <v>2</v>
      </c>
      <c r="O419" t="str">
        <f>IF(dataset_17[[#This Row],[Weathersit]]=1,"Clear",IF(dataset_17[[#This Row],[Weathersit]]=2,"Cloudy","Rainy"))</f>
        <v>Cloudy</v>
      </c>
      <c r="P419">
        <v>0.26</v>
      </c>
      <c r="Q419">
        <f>VLOOKUP(dataset_17[[#This Row],[Instant]],dataset_2!B418:H1028,2,FALSE)</f>
        <v>0.2727</v>
      </c>
      <c r="R419">
        <f>dataset_17[[#This Row],[Temp]]-dataset_17[[#This Row],[Atemp]]</f>
        <v>-1.2699999999999989E-2</v>
      </c>
      <c r="S419">
        <f>VLOOKUP(dataset_17[[#This Row],[Instant]],dataset_2!B418:H1028,3,FALSE)</f>
        <v>0.93</v>
      </c>
      <c r="T419">
        <f>VLOOKUP(dataset_17[[#This Row],[Instant]],dataset_2!B418:H1028,4,FALSE)</f>
        <v>0.1343</v>
      </c>
      <c r="U419">
        <f>VLOOKUP(dataset_17[[#This Row],[Instant]],dataset_2!B418:H1028,5,FALSE)</f>
        <v>1</v>
      </c>
      <c r="V419">
        <f>VLOOKUP(dataset_17[[#This Row],[Instant]],dataset_2!B418:H1028,6,FALSE)</f>
        <v>46</v>
      </c>
      <c r="W419">
        <f>VLOOKUP(dataset_17[[#This Row],[Instant]],dataset_2!B418:H1028,7,FALSE)</f>
        <v>47</v>
      </c>
      <c r="X419">
        <f>IF(dataset_17[[#This Row],[cnt]]&gt;0,LN(dataset_17[[#This Row],[cnt]]),0)</f>
        <v>3.8501476017100584</v>
      </c>
    </row>
    <row r="420" spans="1:24" x14ac:dyDescent="0.3">
      <c r="A420">
        <v>419</v>
      </c>
      <c r="B420" s="1">
        <v>40562</v>
      </c>
      <c r="C420">
        <f>YEAR(dataset_17[[#This Row],[Date Day]])</f>
        <v>2011</v>
      </c>
      <c r="D420" s="1" t="str">
        <f>TEXT(dataset_17[[#This Row],[Date Day]],"MMM")</f>
        <v>Jan</v>
      </c>
      <c r="E420" t="str">
        <f t="shared" si="13"/>
        <v>Q1</v>
      </c>
      <c r="F420">
        <v>1</v>
      </c>
      <c r="G420" s="2">
        <v>0</v>
      </c>
      <c r="H420" s="2">
        <v>1</v>
      </c>
      <c r="I420">
        <v>11</v>
      </c>
      <c r="J420" t="b">
        <v>0</v>
      </c>
      <c r="K420">
        <v>3</v>
      </c>
      <c r="L420" t="str">
        <f t="shared" si="12"/>
        <v>Weekday</v>
      </c>
      <c r="M420" t="str" cm="1">
        <f t="array" ref="M420">_xlfn.IFS(I420&lt;6,"Night", I420&lt;12,"Morning", I420&lt;18,"Afternoon", TRUE,"Evening")</f>
        <v>Morning</v>
      </c>
      <c r="N420">
        <v>2</v>
      </c>
      <c r="O420" t="str">
        <f>IF(dataset_17[[#This Row],[Weathersit]]=1,"Clear",IF(dataset_17[[#This Row],[Weathersit]]=2,"Cloudy","Rainy"))</f>
        <v>Cloudy</v>
      </c>
      <c r="P420">
        <v>0.28000000000000003</v>
      </c>
      <c r="Q420">
        <f>VLOOKUP(dataset_17[[#This Row],[Instant]],dataset_2!B419:H1029,2,FALSE)</f>
        <v>0.30299999999999999</v>
      </c>
      <c r="R420">
        <f>dataset_17[[#This Row],[Temp]]-dataset_17[[#This Row],[Atemp]]</f>
        <v>-2.2999999999999965E-2</v>
      </c>
      <c r="S420">
        <f>VLOOKUP(dataset_17[[#This Row],[Instant]],dataset_2!B419:H1029,3,FALSE)</f>
        <v>0.87</v>
      </c>
      <c r="T420">
        <f>VLOOKUP(dataset_17[[#This Row],[Instant]],dataset_2!B419:H1029,4,FALSE)</f>
        <v>8.9599999999999999E-2</v>
      </c>
      <c r="U420">
        <f>VLOOKUP(dataset_17[[#This Row],[Instant]],dataset_2!B419:H1029,5,FALSE)</f>
        <v>5</v>
      </c>
      <c r="V420">
        <f>VLOOKUP(dataset_17[[#This Row],[Instant]],dataset_2!B419:H1029,6,FALSE)</f>
        <v>47</v>
      </c>
      <c r="W420">
        <f>VLOOKUP(dataset_17[[#This Row],[Instant]],dataset_2!B419:H1029,7,FALSE)</f>
        <v>52</v>
      </c>
      <c r="X420">
        <f>IF(dataset_17[[#This Row],[cnt]]&gt;0,LN(dataset_17[[#This Row],[cnt]]),0)</f>
        <v>3.9512437185814275</v>
      </c>
    </row>
    <row r="421" spans="1:24" x14ac:dyDescent="0.3">
      <c r="A421">
        <v>420</v>
      </c>
      <c r="B421" s="1">
        <v>40562</v>
      </c>
      <c r="C421">
        <f>YEAR(dataset_17[[#This Row],[Date Day]])</f>
        <v>2011</v>
      </c>
      <c r="D421" s="1" t="str">
        <f>TEXT(dataset_17[[#This Row],[Date Day]],"MMM")</f>
        <v>Jan</v>
      </c>
      <c r="E421" t="str">
        <f t="shared" si="13"/>
        <v>Q1</v>
      </c>
      <c r="F421">
        <v>1</v>
      </c>
      <c r="G421" s="2">
        <v>0</v>
      </c>
      <c r="H421" s="2">
        <v>1</v>
      </c>
      <c r="I421">
        <v>12</v>
      </c>
      <c r="J421" t="b">
        <v>0</v>
      </c>
      <c r="K421">
        <v>3</v>
      </c>
      <c r="L421" t="str">
        <f t="shared" si="12"/>
        <v>Weekday</v>
      </c>
      <c r="M421" t="str" cm="1">
        <f t="array" ref="M421">_xlfn.IFS(I421&lt;6,"Night", I421&lt;12,"Morning", I421&lt;18,"Afternoon", TRUE,"Evening")</f>
        <v>Afternoon</v>
      </c>
      <c r="N421">
        <v>2</v>
      </c>
      <c r="O421" t="str">
        <f>IF(dataset_17[[#This Row],[Weathersit]]=1,"Clear",IF(dataset_17[[#This Row],[Weathersit]]=2,"Cloudy","Rainy"))</f>
        <v>Cloudy</v>
      </c>
      <c r="P421">
        <v>0.3</v>
      </c>
      <c r="Q421">
        <f>VLOOKUP(dataset_17[[#This Row],[Instant]],dataset_2!B420:H1030,2,FALSE)</f>
        <v>0.31819999999999998</v>
      </c>
      <c r="R421">
        <f>dataset_17[[#This Row],[Temp]]-dataset_17[[#This Row],[Atemp]]</f>
        <v>-1.8199999999999994E-2</v>
      </c>
      <c r="S421">
        <f>VLOOKUP(dataset_17[[#This Row],[Instant]],dataset_2!B420:H1030,3,FALSE)</f>
        <v>0.81</v>
      </c>
      <c r="T421">
        <f>VLOOKUP(dataset_17[[#This Row],[Instant]],dataset_2!B420:H1030,4,FALSE)</f>
        <v>8.9599999999999999E-2</v>
      </c>
      <c r="U421">
        <f>VLOOKUP(dataset_17[[#This Row],[Instant]],dataset_2!B420:H1030,5,FALSE)</f>
        <v>5</v>
      </c>
      <c r="V421">
        <f>VLOOKUP(dataset_17[[#This Row],[Instant]],dataset_2!B420:H1030,6,FALSE)</f>
        <v>65</v>
      </c>
      <c r="W421">
        <f>VLOOKUP(dataset_17[[#This Row],[Instant]],dataset_2!B420:H1030,7,FALSE)</f>
        <v>70</v>
      </c>
      <c r="X421">
        <f>IF(dataset_17[[#This Row],[cnt]]&gt;0,LN(dataset_17[[#This Row],[cnt]]),0)</f>
        <v>4.2484952420493594</v>
      </c>
    </row>
    <row r="422" spans="1:24" x14ac:dyDescent="0.3">
      <c r="A422">
        <v>421</v>
      </c>
      <c r="B422" s="1">
        <v>40562</v>
      </c>
      <c r="C422">
        <f>YEAR(dataset_17[[#This Row],[Date Day]])</f>
        <v>2011</v>
      </c>
      <c r="D422" s="1" t="str">
        <f>TEXT(dataset_17[[#This Row],[Date Day]],"MMM")</f>
        <v>Jan</v>
      </c>
      <c r="E422" t="str">
        <f t="shared" si="13"/>
        <v>Q1</v>
      </c>
      <c r="F422">
        <v>1</v>
      </c>
      <c r="G422" s="2">
        <v>0</v>
      </c>
      <c r="H422" s="2">
        <v>1</v>
      </c>
      <c r="I422">
        <v>13</v>
      </c>
      <c r="J422" t="b">
        <v>0</v>
      </c>
      <c r="K422">
        <v>3</v>
      </c>
      <c r="L422" t="str">
        <f t="shared" si="12"/>
        <v>Weekday</v>
      </c>
      <c r="M422" t="str" cm="1">
        <f t="array" ref="M422">_xlfn.IFS(I422&lt;6,"Night", I422&lt;12,"Morning", I422&lt;18,"Afternoon", TRUE,"Evening")</f>
        <v>Afternoon</v>
      </c>
      <c r="N422">
        <v>1</v>
      </c>
      <c r="O422" t="str">
        <f>IF(dataset_17[[#This Row],[Weathersit]]=1,"Clear",IF(dataset_17[[#This Row],[Weathersit]]=2,"Cloudy","Rainy"))</f>
        <v>Clear</v>
      </c>
      <c r="P422">
        <v>0.4</v>
      </c>
      <c r="Q422">
        <f>VLOOKUP(dataset_17[[#This Row],[Instant]],dataset_2!B421:H1031,2,FALSE)</f>
        <v>0.40910000000000002</v>
      </c>
      <c r="R422">
        <f>dataset_17[[#This Row],[Temp]]-dataset_17[[#This Row],[Atemp]]</f>
        <v>-9.099999999999997E-3</v>
      </c>
      <c r="S422">
        <f>VLOOKUP(dataset_17[[#This Row],[Instant]],dataset_2!B421:H1031,3,FALSE)</f>
        <v>0.62</v>
      </c>
      <c r="T422">
        <f>VLOOKUP(dataset_17[[#This Row],[Instant]],dataset_2!B421:H1031,4,FALSE)</f>
        <v>0.28360000000000002</v>
      </c>
      <c r="U422">
        <f>VLOOKUP(dataset_17[[#This Row],[Instant]],dataset_2!B421:H1031,5,FALSE)</f>
        <v>11</v>
      </c>
      <c r="V422">
        <f>VLOOKUP(dataset_17[[#This Row],[Instant]],dataset_2!B421:H1031,6,FALSE)</f>
        <v>67</v>
      </c>
      <c r="W422">
        <f>VLOOKUP(dataset_17[[#This Row],[Instant]],dataset_2!B421:H1031,7,FALSE)</f>
        <v>78</v>
      </c>
      <c r="X422">
        <f>IF(dataset_17[[#This Row],[cnt]]&gt;0,LN(dataset_17[[#This Row],[cnt]]),0)</f>
        <v>4.3567088266895917</v>
      </c>
    </row>
    <row r="423" spans="1:24" x14ac:dyDescent="0.3">
      <c r="A423">
        <v>422</v>
      </c>
      <c r="B423" s="1">
        <v>40562</v>
      </c>
      <c r="C423">
        <f>YEAR(dataset_17[[#This Row],[Date Day]])</f>
        <v>2011</v>
      </c>
      <c r="D423" s="1" t="str">
        <f>TEXT(dataset_17[[#This Row],[Date Day]],"MMM")</f>
        <v>Jan</v>
      </c>
      <c r="E423" t="str">
        <f t="shared" si="13"/>
        <v>Q1</v>
      </c>
      <c r="F423">
        <v>1</v>
      </c>
      <c r="G423" s="2">
        <v>0</v>
      </c>
      <c r="H423" s="2">
        <v>1</v>
      </c>
      <c r="I423">
        <v>14</v>
      </c>
      <c r="J423" t="b">
        <v>0</v>
      </c>
      <c r="K423">
        <v>3</v>
      </c>
      <c r="L423" t="str">
        <f t="shared" si="12"/>
        <v>Weekday</v>
      </c>
      <c r="M423" t="str" cm="1">
        <f t="array" ref="M423">_xlfn.IFS(I423&lt;6,"Night", I423&lt;12,"Morning", I423&lt;18,"Afternoon", TRUE,"Evening")</f>
        <v>Afternoon</v>
      </c>
      <c r="N423">
        <v>1</v>
      </c>
      <c r="O423" t="str">
        <f>IF(dataset_17[[#This Row],[Weathersit]]=1,"Clear",IF(dataset_17[[#This Row],[Weathersit]]=2,"Cloudy","Rainy"))</f>
        <v>Clear</v>
      </c>
      <c r="P423">
        <v>0.4</v>
      </c>
      <c r="Q423">
        <f>VLOOKUP(dataset_17[[#This Row],[Instant]],dataset_2!B422:H1032,2,FALSE)</f>
        <v>0.40910000000000002</v>
      </c>
      <c r="R423">
        <f>dataset_17[[#This Row],[Temp]]-dataset_17[[#This Row],[Atemp]]</f>
        <v>-9.099999999999997E-3</v>
      </c>
      <c r="S423">
        <f>VLOOKUP(dataset_17[[#This Row],[Instant]],dataset_2!B422:H1032,3,FALSE)</f>
        <v>0.57999999999999996</v>
      </c>
      <c r="T423">
        <f>VLOOKUP(dataset_17[[#This Row],[Instant]],dataset_2!B422:H1032,4,FALSE)</f>
        <v>0.25369999999999998</v>
      </c>
      <c r="U423">
        <f>VLOOKUP(dataset_17[[#This Row],[Instant]],dataset_2!B422:H1032,5,FALSE)</f>
        <v>7</v>
      </c>
      <c r="V423">
        <f>VLOOKUP(dataset_17[[#This Row],[Instant]],dataset_2!B422:H1032,6,FALSE)</f>
        <v>68</v>
      </c>
      <c r="W423">
        <f>VLOOKUP(dataset_17[[#This Row],[Instant]],dataset_2!B422:H1032,7,FALSE)</f>
        <v>75</v>
      </c>
      <c r="X423">
        <f>IF(dataset_17[[#This Row],[cnt]]&gt;0,LN(dataset_17[[#This Row],[cnt]]),0)</f>
        <v>4.3174881135363101</v>
      </c>
    </row>
    <row r="424" spans="1:24" x14ac:dyDescent="0.3">
      <c r="A424">
        <v>423</v>
      </c>
      <c r="B424" s="1">
        <v>40562</v>
      </c>
      <c r="C424">
        <f>YEAR(dataset_17[[#This Row],[Date Day]])</f>
        <v>2011</v>
      </c>
      <c r="D424" s="1" t="str">
        <f>TEXT(dataset_17[[#This Row],[Date Day]],"MMM")</f>
        <v>Jan</v>
      </c>
      <c r="E424" t="str">
        <f t="shared" si="13"/>
        <v>Q1</v>
      </c>
      <c r="F424">
        <v>1</v>
      </c>
      <c r="G424" s="2">
        <v>0</v>
      </c>
      <c r="H424" s="2">
        <v>1</v>
      </c>
      <c r="I424">
        <v>15</v>
      </c>
      <c r="J424" t="b">
        <v>0</v>
      </c>
      <c r="K424">
        <v>3</v>
      </c>
      <c r="L424" t="str">
        <f t="shared" si="12"/>
        <v>Weekday</v>
      </c>
      <c r="M424" t="str" cm="1">
        <f t="array" ref="M424">_xlfn.IFS(I424&lt;6,"Night", I424&lt;12,"Morning", I424&lt;18,"Afternoon", TRUE,"Evening")</f>
        <v>Afternoon</v>
      </c>
      <c r="N424">
        <v>1</v>
      </c>
      <c r="O424" t="str">
        <f>IF(dataset_17[[#This Row],[Weathersit]]=1,"Clear",IF(dataset_17[[#This Row],[Weathersit]]=2,"Cloudy","Rainy"))</f>
        <v>Clear</v>
      </c>
      <c r="P424">
        <v>0.4</v>
      </c>
      <c r="Q424">
        <f>VLOOKUP(dataset_17[[#This Row],[Instant]],dataset_2!B423:H1033,2,FALSE)</f>
        <v>0.40910000000000002</v>
      </c>
      <c r="R424">
        <f>dataset_17[[#This Row],[Temp]]-dataset_17[[#This Row],[Atemp]]</f>
        <v>-9.099999999999997E-3</v>
      </c>
      <c r="S424">
        <f>VLOOKUP(dataset_17[[#This Row],[Instant]],dataset_2!B423:H1033,3,FALSE)</f>
        <v>0.54</v>
      </c>
      <c r="T424">
        <f>VLOOKUP(dataset_17[[#This Row],[Instant]],dataset_2!B423:H1033,4,FALSE)</f>
        <v>0.28360000000000002</v>
      </c>
      <c r="U424">
        <f>VLOOKUP(dataset_17[[#This Row],[Instant]],dataset_2!B423:H1033,5,FALSE)</f>
        <v>4</v>
      </c>
      <c r="V424">
        <f>VLOOKUP(dataset_17[[#This Row],[Instant]],dataset_2!B423:H1033,6,FALSE)</f>
        <v>78</v>
      </c>
      <c r="W424">
        <f>VLOOKUP(dataset_17[[#This Row],[Instant]],dataset_2!B423:H1033,7,FALSE)</f>
        <v>82</v>
      </c>
      <c r="X424">
        <f>IF(dataset_17[[#This Row],[cnt]]&gt;0,LN(dataset_17[[#This Row],[cnt]]),0)</f>
        <v>4.4067192472642533</v>
      </c>
    </row>
    <row r="425" spans="1:24" x14ac:dyDescent="0.3">
      <c r="A425">
        <v>424</v>
      </c>
      <c r="B425" s="1">
        <v>40562</v>
      </c>
      <c r="C425">
        <f>YEAR(dataset_17[[#This Row],[Date Day]])</f>
        <v>2011</v>
      </c>
      <c r="D425" s="1" t="str">
        <f>TEXT(dataset_17[[#This Row],[Date Day]],"MMM")</f>
        <v>Jan</v>
      </c>
      <c r="E425" t="str">
        <f t="shared" si="13"/>
        <v>Q1</v>
      </c>
      <c r="F425">
        <v>1</v>
      </c>
      <c r="G425" s="2">
        <v>0</v>
      </c>
      <c r="H425" s="2">
        <v>1</v>
      </c>
      <c r="I425">
        <v>16</v>
      </c>
      <c r="J425" t="b">
        <v>0</v>
      </c>
      <c r="K425">
        <v>3</v>
      </c>
      <c r="L425" t="str">
        <f t="shared" si="12"/>
        <v>Weekday</v>
      </c>
      <c r="M425" t="str" cm="1">
        <f t="array" ref="M425">_xlfn.IFS(I425&lt;6,"Night", I425&lt;12,"Morning", I425&lt;18,"Afternoon", TRUE,"Evening")</f>
        <v>Afternoon</v>
      </c>
      <c r="N425">
        <v>1</v>
      </c>
      <c r="O425" t="str">
        <f>IF(dataset_17[[#This Row],[Weathersit]]=1,"Clear",IF(dataset_17[[#This Row],[Weathersit]]=2,"Cloudy","Rainy"))</f>
        <v>Clear</v>
      </c>
      <c r="P425">
        <v>0.38</v>
      </c>
      <c r="Q425">
        <f>VLOOKUP(dataset_17[[#This Row],[Instant]],dataset_2!B424:H1034,2,FALSE)</f>
        <v>0.39389999999999997</v>
      </c>
      <c r="R425">
        <f>dataset_17[[#This Row],[Temp]]-dataset_17[[#This Row],[Atemp]]</f>
        <v>-1.3899999999999968E-2</v>
      </c>
      <c r="S425">
        <f>VLOOKUP(dataset_17[[#This Row],[Instant]],dataset_2!B424:H1034,3,FALSE)</f>
        <v>0.57999999999999996</v>
      </c>
      <c r="T425">
        <f>VLOOKUP(dataset_17[[#This Row],[Instant]],dataset_2!B424:H1034,4,FALSE)</f>
        <v>0.3881</v>
      </c>
      <c r="U425">
        <f>VLOOKUP(dataset_17[[#This Row],[Instant]],dataset_2!B424:H1034,5,FALSE)</f>
        <v>10</v>
      </c>
      <c r="V425">
        <f>VLOOKUP(dataset_17[[#This Row],[Instant]],dataset_2!B424:H1034,6,FALSE)</f>
        <v>94</v>
      </c>
      <c r="W425">
        <f>VLOOKUP(dataset_17[[#This Row],[Instant]],dataset_2!B424:H1034,7,FALSE)</f>
        <v>104</v>
      </c>
      <c r="X425">
        <f>IF(dataset_17[[#This Row],[cnt]]&gt;0,LN(dataset_17[[#This Row],[cnt]]),0)</f>
        <v>4.6443908991413725</v>
      </c>
    </row>
    <row r="426" spans="1:24" x14ac:dyDescent="0.3">
      <c r="A426">
        <v>425</v>
      </c>
      <c r="B426" s="1">
        <v>40562</v>
      </c>
      <c r="C426">
        <f>YEAR(dataset_17[[#This Row],[Date Day]])</f>
        <v>2011</v>
      </c>
      <c r="D426" s="1" t="str">
        <f>TEXT(dataset_17[[#This Row],[Date Day]],"MMM")</f>
        <v>Jan</v>
      </c>
      <c r="E426" t="str">
        <f t="shared" si="13"/>
        <v>Q1</v>
      </c>
      <c r="F426">
        <v>1</v>
      </c>
      <c r="G426" s="2">
        <v>0</v>
      </c>
      <c r="H426" s="2">
        <v>1</v>
      </c>
      <c r="I426">
        <v>17</v>
      </c>
      <c r="J426" t="b">
        <v>0</v>
      </c>
      <c r="K426">
        <v>3</v>
      </c>
      <c r="L426" t="str">
        <f t="shared" si="12"/>
        <v>Weekday</v>
      </c>
      <c r="M426" t="str" cm="1">
        <f t="array" ref="M426">_xlfn.IFS(I426&lt;6,"Night", I426&lt;12,"Morning", I426&lt;18,"Afternoon", TRUE,"Evening")</f>
        <v>Afternoon</v>
      </c>
      <c r="N426">
        <v>1</v>
      </c>
      <c r="O426" t="str">
        <f>IF(dataset_17[[#This Row],[Weathersit]]=1,"Clear",IF(dataset_17[[#This Row],[Weathersit]]=2,"Cloudy","Rainy"))</f>
        <v>Clear</v>
      </c>
      <c r="P426">
        <v>0.36</v>
      </c>
      <c r="Q426">
        <f>VLOOKUP(dataset_17[[#This Row],[Instant]],dataset_2!B425:H1035,2,FALSE)</f>
        <v>0.33329999999999999</v>
      </c>
      <c r="R426">
        <f>dataset_17[[#This Row],[Temp]]-dataset_17[[#This Row],[Atemp]]</f>
        <v>2.6700000000000002E-2</v>
      </c>
      <c r="S426">
        <f>VLOOKUP(dataset_17[[#This Row],[Instant]],dataset_2!B425:H1035,3,FALSE)</f>
        <v>0.56999999999999995</v>
      </c>
      <c r="T426">
        <f>VLOOKUP(dataset_17[[#This Row],[Instant]],dataset_2!B425:H1035,4,FALSE)</f>
        <v>0.32840000000000003</v>
      </c>
      <c r="U426">
        <f>VLOOKUP(dataset_17[[#This Row],[Instant]],dataset_2!B425:H1035,5,FALSE)</f>
        <v>7</v>
      </c>
      <c r="V426">
        <f>VLOOKUP(dataset_17[[#This Row],[Instant]],dataset_2!B425:H1035,6,FALSE)</f>
        <v>190</v>
      </c>
      <c r="W426">
        <f>VLOOKUP(dataset_17[[#This Row],[Instant]],dataset_2!B425:H1035,7,FALSE)</f>
        <v>197</v>
      </c>
      <c r="X426">
        <f>IF(dataset_17[[#This Row],[cnt]]&gt;0,LN(dataset_17[[#This Row],[cnt]]),0)</f>
        <v>5.2832037287379885</v>
      </c>
    </row>
    <row r="427" spans="1:24" x14ac:dyDescent="0.3">
      <c r="A427">
        <v>426</v>
      </c>
      <c r="B427" s="1">
        <v>40562</v>
      </c>
      <c r="C427">
        <f>YEAR(dataset_17[[#This Row],[Date Day]])</f>
        <v>2011</v>
      </c>
      <c r="D427" s="1" t="str">
        <f>TEXT(dataset_17[[#This Row],[Date Day]],"MMM")</f>
        <v>Jan</v>
      </c>
      <c r="E427" t="str">
        <f t="shared" si="13"/>
        <v>Q1</v>
      </c>
      <c r="F427">
        <v>1</v>
      </c>
      <c r="G427" s="2">
        <v>0</v>
      </c>
      <c r="H427" s="2">
        <v>1</v>
      </c>
      <c r="I427">
        <v>18</v>
      </c>
      <c r="J427" t="b">
        <v>0</v>
      </c>
      <c r="K427">
        <v>3</v>
      </c>
      <c r="L427" t="str">
        <f t="shared" si="12"/>
        <v>Weekday</v>
      </c>
      <c r="M427" t="str" cm="1">
        <f t="array" ref="M427">_xlfn.IFS(I427&lt;6,"Night", I427&lt;12,"Morning", I427&lt;18,"Afternoon", TRUE,"Evening")</f>
        <v>Evening</v>
      </c>
      <c r="N427">
        <v>1</v>
      </c>
      <c r="O427" t="str">
        <f>IF(dataset_17[[#This Row],[Weathersit]]=1,"Clear",IF(dataset_17[[#This Row],[Weathersit]]=2,"Cloudy","Rainy"))</f>
        <v>Clear</v>
      </c>
      <c r="P427">
        <v>0.34</v>
      </c>
      <c r="Q427">
        <f>VLOOKUP(dataset_17[[#This Row],[Instant]],dataset_2!B426:H1036,2,FALSE)</f>
        <v>0.31819999999999998</v>
      </c>
      <c r="R427">
        <f>dataset_17[[#This Row],[Temp]]-dataset_17[[#This Row],[Atemp]]</f>
        <v>2.1800000000000042E-2</v>
      </c>
      <c r="S427">
        <f>VLOOKUP(dataset_17[[#This Row],[Instant]],dataset_2!B426:H1036,3,FALSE)</f>
        <v>0.61</v>
      </c>
      <c r="T427">
        <f>VLOOKUP(dataset_17[[#This Row],[Instant]],dataset_2!B426:H1036,4,FALSE)</f>
        <v>0.28360000000000002</v>
      </c>
      <c r="U427">
        <f>VLOOKUP(dataset_17[[#This Row],[Instant]],dataset_2!B426:H1036,5,FALSE)</f>
        <v>5</v>
      </c>
      <c r="V427">
        <f>VLOOKUP(dataset_17[[#This Row],[Instant]],dataset_2!B426:H1036,6,FALSE)</f>
        <v>156</v>
      </c>
      <c r="W427">
        <f>VLOOKUP(dataset_17[[#This Row],[Instant]],dataset_2!B426:H1036,7,FALSE)</f>
        <v>161</v>
      </c>
      <c r="X427">
        <f>IF(dataset_17[[#This Row],[cnt]]&gt;0,LN(dataset_17[[#This Row],[cnt]]),0)</f>
        <v>5.0814043649844631</v>
      </c>
    </row>
    <row r="428" spans="1:24" x14ac:dyDescent="0.3">
      <c r="A428">
        <v>427</v>
      </c>
      <c r="B428" s="1">
        <v>40562</v>
      </c>
      <c r="C428">
        <f>YEAR(dataset_17[[#This Row],[Date Day]])</f>
        <v>2011</v>
      </c>
      <c r="D428" s="1" t="str">
        <f>TEXT(dataset_17[[#This Row],[Date Day]],"MMM")</f>
        <v>Jan</v>
      </c>
      <c r="E428" t="str">
        <f t="shared" si="13"/>
        <v>Q1</v>
      </c>
      <c r="F428">
        <v>1</v>
      </c>
      <c r="G428" s="2">
        <v>0</v>
      </c>
      <c r="H428" s="2">
        <v>1</v>
      </c>
      <c r="I428">
        <v>19</v>
      </c>
      <c r="J428" t="b">
        <v>0</v>
      </c>
      <c r="K428">
        <v>3</v>
      </c>
      <c r="L428" t="str">
        <f t="shared" si="12"/>
        <v>Weekday</v>
      </c>
      <c r="M428" t="str" cm="1">
        <f t="array" ref="M428">_xlfn.IFS(I428&lt;6,"Night", I428&lt;12,"Morning", I428&lt;18,"Afternoon", TRUE,"Evening")</f>
        <v>Evening</v>
      </c>
      <c r="N428">
        <v>1</v>
      </c>
      <c r="O428" t="str">
        <f>IF(dataset_17[[#This Row],[Weathersit]]=1,"Clear",IF(dataset_17[[#This Row],[Weathersit]]=2,"Cloudy","Rainy"))</f>
        <v>Clear</v>
      </c>
      <c r="P428">
        <v>0.32</v>
      </c>
      <c r="Q428">
        <f>VLOOKUP(dataset_17[[#This Row],[Instant]],dataset_2!B427:H1037,2,FALSE)</f>
        <v>0.28789999999999999</v>
      </c>
      <c r="R428">
        <f>dataset_17[[#This Row],[Temp]]-dataset_17[[#This Row],[Atemp]]</f>
        <v>3.2100000000000017E-2</v>
      </c>
      <c r="S428">
        <f>VLOOKUP(dataset_17[[#This Row],[Instant]],dataset_2!B427:H1037,3,FALSE)</f>
        <v>0.56999999999999995</v>
      </c>
      <c r="T428">
        <f>VLOOKUP(dataset_17[[#This Row],[Instant]],dataset_2!B427:H1037,4,FALSE)</f>
        <v>0.41789999999999999</v>
      </c>
      <c r="U428">
        <f>VLOOKUP(dataset_17[[#This Row],[Instant]],dataset_2!B427:H1037,5,FALSE)</f>
        <v>4</v>
      </c>
      <c r="V428">
        <f>VLOOKUP(dataset_17[[#This Row],[Instant]],dataset_2!B427:H1037,6,FALSE)</f>
        <v>108</v>
      </c>
      <c r="W428">
        <f>VLOOKUP(dataset_17[[#This Row],[Instant]],dataset_2!B427:H1037,7,FALSE)</f>
        <v>112</v>
      </c>
      <c r="X428">
        <f>IF(dataset_17[[#This Row],[cnt]]&gt;0,LN(dataset_17[[#This Row],[cnt]]),0)</f>
        <v>4.7184988712950942</v>
      </c>
    </row>
    <row r="429" spans="1:24" x14ac:dyDescent="0.3">
      <c r="A429">
        <v>428</v>
      </c>
      <c r="B429" s="1">
        <v>40562</v>
      </c>
      <c r="C429">
        <f>YEAR(dataset_17[[#This Row],[Date Day]])</f>
        <v>2011</v>
      </c>
      <c r="D429" s="1" t="str">
        <f>TEXT(dataset_17[[#This Row],[Date Day]],"MMM")</f>
        <v>Jan</v>
      </c>
      <c r="E429" t="str">
        <f t="shared" si="13"/>
        <v>Q1</v>
      </c>
      <c r="F429">
        <v>1</v>
      </c>
      <c r="G429" s="2">
        <v>0</v>
      </c>
      <c r="H429" s="2">
        <v>1</v>
      </c>
      <c r="I429">
        <v>20</v>
      </c>
      <c r="J429" t="b">
        <v>0</v>
      </c>
      <c r="K429">
        <v>3</v>
      </c>
      <c r="L429" t="str">
        <f t="shared" si="12"/>
        <v>Weekday</v>
      </c>
      <c r="M429" t="str" cm="1">
        <f t="array" ref="M429">_xlfn.IFS(I429&lt;6,"Night", I429&lt;12,"Morning", I429&lt;18,"Afternoon", TRUE,"Evening")</f>
        <v>Evening</v>
      </c>
      <c r="N429">
        <v>1</v>
      </c>
      <c r="O429" t="str">
        <f>IF(dataset_17[[#This Row],[Weathersit]]=1,"Clear",IF(dataset_17[[#This Row],[Weathersit]]=2,"Cloudy","Rainy"))</f>
        <v>Clear</v>
      </c>
      <c r="P429">
        <v>0.32</v>
      </c>
      <c r="Q429">
        <f>VLOOKUP(dataset_17[[#This Row],[Instant]],dataset_2!B428:H1038,2,FALSE)</f>
        <v>0.30299999999999999</v>
      </c>
      <c r="R429">
        <f>dataset_17[[#This Row],[Temp]]-dataset_17[[#This Row],[Atemp]]</f>
        <v>1.7000000000000015E-2</v>
      </c>
      <c r="S429">
        <f>VLOOKUP(dataset_17[[#This Row],[Instant]],dataset_2!B428:H1038,3,FALSE)</f>
        <v>0.49</v>
      </c>
      <c r="T429">
        <f>VLOOKUP(dataset_17[[#This Row],[Instant]],dataset_2!B428:H1038,4,FALSE)</f>
        <v>0.29849999999999999</v>
      </c>
      <c r="U429">
        <f>VLOOKUP(dataset_17[[#This Row],[Instant]],dataset_2!B428:H1038,5,FALSE)</f>
        <v>2</v>
      </c>
      <c r="V429">
        <f>VLOOKUP(dataset_17[[#This Row],[Instant]],dataset_2!B428:H1038,6,FALSE)</f>
        <v>74</v>
      </c>
      <c r="W429">
        <f>VLOOKUP(dataset_17[[#This Row],[Instant]],dataset_2!B428:H1038,7,FALSE)</f>
        <v>76</v>
      </c>
      <c r="X429">
        <f>IF(dataset_17[[#This Row],[cnt]]&gt;0,LN(dataset_17[[#This Row],[cnt]]),0)</f>
        <v>4.3307333402863311</v>
      </c>
    </row>
    <row r="430" spans="1:24" x14ac:dyDescent="0.3">
      <c r="A430">
        <v>429</v>
      </c>
      <c r="B430" s="1">
        <v>40562</v>
      </c>
      <c r="C430">
        <f>YEAR(dataset_17[[#This Row],[Date Day]])</f>
        <v>2011</v>
      </c>
      <c r="D430" s="1" t="str">
        <f>TEXT(dataset_17[[#This Row],[Date Day]],"MMM")</f>
        <v>Jan</v>
      </c>
      <c r="E430" t="str">
        <f t="shared" si="13"/>
        <v>Q1</v>
      </c>
      <c r="F430">
        <v>1</v>
      </c>
      <c r="G430" s="2">
        <v>0</v>
      </c>
      <c r="H430" s="2">
        <v>1</v>
      </c>
      <c r="I430">
        <v>21</v>
      </c>
      <c r="J430" t="b">
        <v>0</v>
      </c>
      <c r="K430">
        <v>3</v>
      </c>
      <c r="L430" t="str">
        <f t="shared" si="12"/>
        <v>Weekday</v>
      </c>
      <c r="M430" t="str" cm="1">
        <f t="array" ref="M430">_xlfn.IFS(I430&lt;6,"Night", I430&lt;12,"Morning", I430&lt;18,"Afternoon", TRUE,"Evening")</f>
        <v>Evening</v>
      </c>
      <c r="N430">
        <v>1</v>
      </c>
      <c r="O430" t="str">
        <f>IF(dataset_17[[#This Row],[Weathersit]]=1,"Clear",IF(dataset_17[[#This Row],[Weathersit]]=2,"Cloudy","Rainy"))</f>
        <v>Clear</v>
      </c>
      <c r="P430">
        <v>0.32</v>
      </c>
      <c r="Q430">
        <f>VLOOKUP(dataset_17[[#This Row],[Instant]],dataset_2!B429:H1039,2,FALSE)</f>
        <v>0.28789999999999999</v>
      </c>
      <c r="R430">
        <f>dataset_17[[#This Row],[Temp]]-dataset_17[[#This Row],[Atemp]]</f>
        <v>3.2100000000000017E-2</v>
      </c>
      <c r="S430">
        <f>VLOOKUP(dataset_17[[#This Row],[Instant]],dataset_2!B429:H1039,3,FALSE)</f>
        <v>0.49</v>
      </c>
      <c r="T430">
        <f>VLOOKUP(dataset_17[[#This Row],[Instant]],dataset_2!B429:H1039,4,FALSE)</f>
        <v>0.41789999999999999</v>
      </c>
      <c r="U430">
        <f>VLOOKUP(dataset_17[[#This Row],[Instant]],dataset_2!B429:H1039,5,FALSE)</f>
        <v>4</v>
      </c>
      <c r="V430">
        <f>VLOOKUP(dataset_17[[#This Row],[Instant]],dataset_2!B429:H1039,6,FALSE)</f>
        <v>55</v>
      </c>
      <c r="W430">
        <f>VLOOKUP(dataset_17[[#This Row],[Instant]],dataset_2!B429:H1039,7,FALSE)</f>
        <v>59</v>
      </c>
      <c r="X430">
        <f>IF(dataset_17[[#This Row],[cnt]]&gt;0,LN(dataset_17[[#This Row],[cnt]]),0)</f>
        <v>4.0775374439057197</v>
      </c>
    </row>
    <row r="431" spans="1:24" x14ac:dyDescent="0.3">
      <c r="A431">
        <v>430</v>
      </c>
      <c r="B431" s="1">
        <v>40562</v>
      </c>
      <c r="C431">
        <f>YEAR(dataset_17[[#This Row],[Date Day]])</f>
        <v>2011</v>
      </c>
      <c r="D431" s="1" t="str">
        <f>TEXT(dataset_17[[#This Row],[Date Day]],"MMM")</f>
        <v>Jan</v>
      </c>
      <c r="E431" t="str">
        <f t="shared" si="13"/>
        <v>Q1</v>
      </c>
      <c r="F431">
        <v>1</v>
      </c>
      <c r="G431" s="2">
        <v>0</v>
      </c>
      <c r="H431" s="2">
        <v>1</v>
      </c>
      <c r="I431">
        <v>22</v>
      </c>
      <c r="J431" t="b">
        <v>0</v>
      </c>
      <c r="K431">
        <v>3</v>
      </c>
      <c r="L431" t="str">
        <f t="shared" si="12"/>
        <v>Weekday</v>
      </c>
      <c r="M431" t="str" cm="1">
        <f t="array" ref="M431">_xlfn.IFS(I431&lt;6,"Night", I431&lt;12,"Morning", I431&lt;18,"Afternoon", TRUE,"Evening")</f>
        <v>Evening</v>
      </c>
      <c r="N431">
        <v>1</v>
      </c>
      <c r="O431" t="str">
        <f>IF(dataset_17[[#This Row],[Weathersit]]=1,"Clear",IF(dataset_17[[#This Row],[Weathersit]]=2,"Cloudy","Rainy"))</f>
        <v>Clear</v>
      </c>
      <c r="P431">
        <v>0.3</v>
      </c>
      <c r="Q431">
        <f>VLOOKUP(dataset_17[[#This Row],[Instant]],dataset_2!B430:H1040,2,FALSE)</f>
        <v>0.30299999999999999</v>
      </c>
      <c r="R431">
        <f>dataset_17[[#This Row],[Temp]]-dataset_17[[#This Row],[Atemp]]</f>
        <v>-3.0000000000000027E-3</v>
      </c>
      <c r="S431">
        <f>VLOOKUP(dataset_17[[#This Row],[Instant]],dataset_2!B430:H1040,3,FALSE)</f>
        <v>0.52</v>
      </c>
      <c r="T431">
        <f>VLOOKUP(dataset_17[[#This Row],[Instant]],dataset_2!B430:H1040,4,FALSE)</f>
        <v>0.16420000000000001</v>
      </c>
      <c r="U431">
        <f>VLOOKUP(dataset_17[[#This Row],[Instant]],dataset_2!B430:H1040,5,FALSE)</f>
        <v>6</v>
      </c>
      <c r="V431">
        <f>VLOOKUP(dataset_17[[#This Row],[Instant]],dataset_2!B430:H1040,6,FALSE)</f>
        <v>53</v>
      </c>
      <c r="W431">
        <f>VLOOKUP(dataset_17[[#This Row],[Instant]],dataset_2!B430:H1040,7,FALSE)</f>
        <v>59</v>
      </c>
      <c r="X431">
        <f>IF(dataset_17[[#This Row],[cnt]]&gt;0,LN(dataset_17[[#This Row],[cnt]]),0)</f>
        <v>4.0775374439057197</v>
      </c>
    </row>
    <row r="432" spans="1:24" x14ac:dyDescent="0.3">
      <c r="A432">
        <v>431</v>
      </c>
      <c r="B432" s="1">
        <v>40562</v>
      </c>
      <c r="C432">
        <f>YEAR(dataset_17[[#This Row],[Date Day]])</f>
        <v>2011</v>
      </c>
      <c r="D432" s="1" t="str">
        <f>TEXT(dataset_17[[#This Row],[Date Day]],"MMM")</f>
        <v>Jan</v>
      </c>
      <c r="E432" t="str">
        <f t="shared" si="13"/>
        <v>Q1</v>
      </c>
      <c r="F432">
        <v>1</v>
      </c>
      <c r="G432" s="2">
        <v>0</v>
      </c>
      <c r="H432" s="2">
        <v>1</v>
      </c>
      <c r="I432">
        <v>23</v>
      </c>
      <c r="J432" t="b">
        <v>0</v>
      </c>
      <c r="K432">
        <v>3</v>
      </c>
      <c r="L432" t="str">
        <f t="shared" si="12"/>
        <v>Weekday</v>
      </c>
      <c r="M432" t="str" cm="1">
        <f t="array" ref="M432">_xlfn.IFS(I432&lt;6,"Night", I432&lt;12,"Morning", I432&lt;18,"Afternoon", TRUE,"Evening")</f>
        <v>Evening</v>
      </c>
      <c r="N432">
        <v>1</v>
      </c>
      <c r="O432" t="str">
        <f>IF(dataset_17[[#This Row],[Weathersit]]=1,"Clear",IF(dataset_17[[#This Row],[Weathersit]]=2,"Cloudy","Rainy"))</f>
        <v>Clear</v>
      </c>
      <c r="P432">
        <v>0.3</v>
      </c>
      <c r="Q432">
        <f>VLOOKUP(dataset_17[[#This Row],[Instant]],dataset_2!B431:H1041,2,FALSE)</f>
        <v>0.2727</v>
      </c>
      <c r="R432">
        <f>dataset_17[[#This Row],[Temp]]-dataset_17[[#This Row],[Atemp]]</f>
        <v>2.7299999999999991E-2</v>
      </c>
      <c r="S432">
        <f>VLOOKUP(dataset_17[[#This Row],[Instant]],dataset_2!B431:H1041,3,FALSE)</f>
        <v>0.52</v>
      </c>
      <c r="T432">
        <f>VLOOKUP(dataset_17[[#This Row],[Instant]],dataset_2!B431:H1041,4,FALSE)</f>
        <v>0.4627</v>
      </c>
      <c r="U432">
        <f>VLOOKUP(dataset_17[[#This Row],[Instant]],dataset_2!B431:H1041,5,FALSE)</f>
        <v>1</v>
      </c>
      <c r="V432">
        <f>VLOOKUP(dataset_17[[#This Row],[Instant]],dataset_2!B431:H1041,6,FALSE)</f>
        <v>27</v>
      </c>
      <c r="W432">
        <f>VLOOKUP(dataset_17[[#This Row],[Instant]],dataset_2!B431:H1041,7,FALSE)</f>
        <v>28</v>
      </c>
      <c r="X432">
        <f>IF(dataset_17[[#This Row],[cnt]]&gt;0,LN(dataset_17[[#This Row],[cnt]]),0)</f>
        <v>3.3322045101752038</v>
      </c>
    </row>
    <row r="433" spans="1:24" x14ac:dyDescent="0.3">
      <c r="A433">
        <v>432</v>
      </c>
      <c r="B433" s="1">
        <v>40563</v>
      </c>
      <c r="C433">
        <f>YEAR(dataset_17[[#This Row],[Date Day]])</f>
        <v>2011</v>
      </c>
      <c r="D433" s="1" t="str">
        <f>TEXT(dataset_17[[#This Row],[Date Day]],"MMM")</f>
        <v>Jan</v>
      </c>
      <c r="E433" t="str">
        <f t="shared" si="13"/>
        <v>Q1</v>
      </c>
      <c r="F433">
        <v>1</v>
      </c>
      <c r="G433" s="2">
        <v>0</v>
      </c>
      <c r="H433" s="2">
        <v>1</v>
      </c>
      <c r="I433">
        <v>0</v>
      </c>
      <c r="J433" t="b">
        <v>0</v>
      </c>
      <c r="K433">
        <v>4</v>
      </c>
      <c r="L433" t="str">
        <f t="shared" si="12"/>
        <v>Weekday</v>
      </c>
      <c r="M433" t="str" cm="1">
        <f t="array" ref="M433">_xlfn.IFS(I433&lt;6,"Night", I433&lt;12,"Morning", I433&lt;18,"Afternoon", TRUE,"Evening")</f>
        <v>Night</v>
      </c>
      <c r="N433">
        <v>1</v>
      </c>
      <c r="O433" t="str">
        <f>IF(dataset_17[[#This Row],[Weathersit]]=1,"Clear",IF(dataset_17[[#This Row],[Weathersit]]=2,"Cloudy","Rainy"))</f>
        <v>Clear</v>
      </c>
      <c r="P433">
        <v>0.26</v>
      </c>
      <c r="Q433">
        <f>VLOOKUP(dataset_17[[#This Row],[Instant]],dataset_2!B432:H1042,2,FALSE)</f>
        <v>0.2273</v>
      </c>
      <c r="R433">
        <f>dataset_17[[#This Row],[Temp]]-dataset_17[[#This Row],[Atemp]]</f>
        <v>3.2700000000000007E-2</v>
      </c>
      <c r="S433">
        <f>VLOOKUP(dataset_17[[#This Row],[Instant]],dataset_2!B432:H1042,3,FALSE)</f>
        <v>0.56000000000000005</v>
      </c>
      <c r="T433">
        <f>VLOOKUP(dataset_17[[#This Row],[Instant]],dataset_2!B432:H1042,4,FALSE)</f>
        <v>0.3881</v>
      </c>
      <c r="U433">
        <f>VLOOKUP(dataset_17[[#This Row],[Instant]],dataset_2!B432:H1042,5,FALSE)</f>
        <v>5</v>
      </c>
      <c r="V433">
        <f>VLOOKUP(dataset_17[[#This Row],[Instant]],dataset_2!B432:H1042,6,FALSE)</f>
        <v>8</v>
      </c>
      <c r="W433">
        <f>VLOOKUP(dataset_17[[#This Row],[Instant]],dataset_2!B432:H1042,7,FALSE)</f>
        <v>13</v>
      </c>
      <c r="X433">
        <f>IF(dataset_17[[#This Row],[cnt]]&gt;0,LN(dataset_17[[#This Row],[cnt]]),0)</f>
        <v>2.5649493574615367</v>
      </c>
    </row>
    <row r="434" spans="1:24" x14ac:dyDescent="0.3">
      <c r="A434">
        <v>433</v>
      </c>
      <c r="B434" s="1">
        <v>40563</v>
      </c>
      <c r="C434">
        <f>YEAR(dataset_17[[#This Row],[Date Day]])</f>
        <v>2011</v>
      </c>
      <c r="D434" s="1" t="str">
        <f>TEXT(dataset_17[[#This Row],[Date Day]],"MMM")</f>
        <v>Jan</v>
      </c>
      <c r="E434" t="str">
        <f t="shared" si="13"/>
        <v>Q1</v>
      </c>
      <c r="F434">
        <v>1</v>
      </c>
      <c r="G434" s="2">
        <v>0</v>
      </c>
      <c r="H434" s="2">
        <v>1</v>
      </c>
      <c r="I434">
        <v>1</v>
      </c>
      <c r="J434" t="b">
        <v>0</v>
      </c>
      <c r="K434">
        <v>4</v>
      </c>
      <c r="L434" t="str">
        <f t="shared" si="12"/>
        <v>Weekday</v>
      </c>
      <c r="M434" t="str" cm="1">
        <f t="array" ref="M434">_xlfn.IFS(I434&lt;6,"Night", I434&lt;12,"Morning", I434&lt;18,"Afternoon", TRUE,"Evening")</f>
        <v>Night</v>
      </c>
      <c r="N434">
        <v>1</v>
      </c>
      <c r="O434" t="str">
        <f>IF(dataset_17[[#This Row],[Weathersit]]=1,"Clear",IF(dataset_17[[#This Row],[Weathersit]]=2,"Cloudy","Rainy"))</f>
        <v>Clear</v>
      </c>
      <c r="P434">
        <v>0.26</v>
      </c>
      <c r="Q434">
        <f>VLOOKUP(dataset_17[[#This Row],[Instant]],dataset_2!B433:H1043,2,FALSE)</f>
        <v>0.2727</v>
      </c>
      <c r="R434">
        <f>dataset_17[[#This Row],[Temp]]-dataset_17[[#This Row],[Atemp]]</f>
        <v>-1.2699999999999989E-2</v>
      </c>
      <c r="S434">
        <f>VLOOKUP(dataset_17[[#This Row],[Instant]],dataset_2!B433:H1043,3,FALSE)</f>
        <v>0.56000000000000005</v>
      </c>
      <c r="T434">
        <f>VLOOKUP(dataset_17[[#This Row],[Instant]],dataset_2!B433:H1043,4,FALSE)</f>
        <v>0</v>
      </c>
      <c r="U434">
        <f>VLOOKUP(dataset_17[[#This Row],[Instant]],dataset_2!B433:H1043,5,FALSE)</f>
        <v>2</v>
      </c>
      <c r="V434">
        <f>VLOOKUP(dataset_17[[#This Row],[Instant]],dataset_2!B433:H1043,6,FALSE)</f>
        <v>3</v>
      </c>
      <c r="W434">
        <f>VLOOKUP(dataset_17[[#This Row],[Instant]],dataset_2!B433:H1043,7,FALSE)</f>
        <v>5</v>
      </c>
      <c r="X434">
        <f>IF(dataset_17[[#This Row],[cnt]]&gt;0,LN(dataset_17[[#This Row],[cnt]]),0)</f>
        <v>1.6094379124341003</v>
      </c>
    </row>
    <row r="435" spans="1:24" x14ac:dyDescent="0.3">
      <c r="A435">
        <v>434</v>
      </c>
      <c r="B435" s="1">
        <v>40563</v>
      </c>
      <c r="C435">
        <f>YEAR(dataset_17[[#This Row],[Date Day]])</f>
        <v>2011</v>
      </c>
      <c r="D435" s="1" t="str">
        <f>TEXT(dataset_17[[#This Row],[Date Day]],"MMM")</f>
        <v>Jan</v>
      </c>
      <c r="E435" t="str">
        <f t="shared" si="13"/>
        <v>Q1</v>
      </c>
      <c r="F435">
        <v>1</v>
      </c>
      <c r="G435" s="2">
        <v>0</v>
      </c>
      <c r="H435" s="2">
        <v>1</v>
      </c>
      <c r="I435">
        <v>2</v>
      </c>
      <c r="J435" t="b">
        <v>0</v>
      </c>
      <c r="K435">
        <v>4</v>
      </c>
      <c r="L435" t="str">
        <f t="shared" si="12"/>
        <v>Weekday</v>
      </c>
      <c r="M435" t="str" cm="1">
        <f t="array" ref="M435">_xlfn.IFS(I435&lt;6,"Night", I435&lt;12,"Morning", I435&lt;18,"Afternoon", TRUE,"Evening")</f>
        <v>Night</v>
      </c>
      <c r="N435">
        <v>1</v>
      </c>
      <c r="O435" t="str">
        <f>IF(dataset_17[[#This Row],[Weathersit]]=1,"Clear",IF(dataset_17[[#This Row],[Weathersit]]=2,"Cloudy","Rainy"))</f>
        <v>Clear</v>
      </c>
      <c r="P435">
        <v>0.26</v>
      </c>
      <c r="Q435">
        <f>VLOOKUP(dataset_17[[#This Row],[Instant]],dataset_2!B434:H1044,2,FALSE)</f>
        <v>0.2727</v>
      </c>
      <c r="R435">
        <f>dataset_17[[#This Row],[Temp]]-dataset_17[[#This Row],[Atemp]]</f>
        <v>-1.2699999999999989E-2</v>
      </c>
      <c r="S435">
        <f>VLOOKUP(dataset_17[[#This Row],[Instant]],dataset_2!B434:H1044,3,FALSE)</f>
        <v>0.56000000000000005</v>
      </c>
      <c r="T435">
        <f>VLOOKUP(dataset_17[[#This Row],[Instant]],dataset_2!B434:H1044,4,FALSE)</f>
        <v>0</v>
      </c>
      <c r="U435">
        <f>VLOOKUP(dataset_17[[#This Row],[Instant]],dataset_2!B434:H1044,5,FALSE)</f>
        <v>0</v>
      </c>
      <c r="V435">
        <f>VLOOKUP(dataset_17[[#This Row],[Instant]],dataset_2!B434:H1044,6,FALSE)</f>
        <v>2</v>
      </c>
      <c r="W435">
        <f>VLOOKUP(dataset_17[[#This Row],[Instant]],dataset_2!B434:H1044,7,FALSE)</f>
        <v>2</v>
      </c>
      <c r="X435">
        <f>IF(dataset_17[[#This Row],[cnt]]&gt;0,LN(dataset_17[[#This Row],[cnt]]),0)</f>
        <v>0.69314718055994529</v>
      </c>
    </row>
    <row r="436" spans="1:24" x14ac:dyDescent="0.3">
      <c r="A436">
        <v>435</v>
      </c>
      <c r="B436" s="1">
        <v>40563</v>
      </c>
      <c r="C436">
        <f>YEAR(dataset_17[[#This Row],[Date Day]])</f>
        <v>2011</v>
      </c>
      <c r="D436" s="1" t="str">
        <f>TEXT(dataset_17[[#This Row],[Date Day]],"MMM")</f>
        <v>Jan</v>
      </c>
      <c r="E436" t="str">
        <f t="shared" si="13"/>
        <v>Q1</v>
      </c>
      <c r="F436">
        <v>1</v>
      </c>
      <c r="G436" s="2">
        <v>0</v>
      </c>
      <c r="H436" s="2">
        <v>1</v>
      </c>
      <c r="I436">
        <v>3</v>
      </c>
      <c r="J436" t="b">
        <v>0</v>
      </c>
      <c r="K436">
        <v>4</v>
      </c>
      <c r="L436" t="str">
        <f t="shared" si="12"/>
        <v>Weekday</v>
      </c>
      <c r="M436" t="str" cm="1">
        <f t="array" ref="M436">_xlfn.IFS(I436&lt;6,"Night", I436&lt;12,"Morning", I436&lt;18,"Afternoon", TRUE,"Evening")</f>
        <v>Night</v>
      </c>
      <c r="N436">
        <v>1</v>
      </c>
      <c r="O436" t="str">
        <f>IF(dataset_17[[#This Row],[Weathersit]]=1,"Clear",IF(dataset_17[[#This Row],[Weathersit]]=2,"Cloudy","Rainy"))</f>
        <v>Clear</v>
      </c>
      <c r="P436">
        <v>0.26</v>
      </c>
      <c r="Q436">
        <f>VLOOKUP(dataset_17[[#This Row],[Instant]],dataset_2!B435:H1045,2,FALSE)</f>
        <v>0.2576</v>
      </c>
      <c r="R436">
        <f>dataset_17[[#This Row],[Temp]]-dataset_17[[#This Row],[Atemp]]</f>
        <v>2.4000000000000132E-3</v>
      </c>
      <c r="S436">
        <f>VLOOKUP(dataset_17[[#This Row],[Instant]],dataset_2!B435:H1045,3,FALSE)</f>
        <v>0.56000000000000005</v>
      </c>
      <c r="T436">
        <f>VLOOKUP(dataset_17[[#This Row],[Instant]],dataset_2!B435:H1045,4,FALSE)</f>
        <v>0.16420000000000001</v>
      </c>
      <c r="U436">
        <f>VLOOKUP(dataset_17[[#This Row],[Instant]],dataset_2!B435:H1045,5,FALSE)</f>
        <v>0</v>
      </c>
      <c r="V436">
        <f>VLOOKUP(dataset_17[[#This Row],[Instant]],dataset_2!B435:H1045,6,FALSE)</f>
        <v>1</v>
      </c>
      <c r="W436">
        <f>VLOOKUP(dataset_17[[#This Row],[Instant]],dataset_2!B435:H1045,7,FALSE)</f>
        <v>1</v>
      </c>
      <c r="X436">
        <f>IF(dataset_17[[#This Row],[cnt]]&gt;0,LN(dataset_17[[#This Row],[cnt]]),0)</f>
        <v>0</v>
      </c>
    </row>
    <row r="437" spans="1:24" x14ac:dyDescent="0.3">
      <c r="A437">
        <v>436</v>
      </c>
      <c r="B437" s="1">
        <v>40563</v>
      </c>
      <c r="C437">
        <f>YEAR(dataset_17[[#This Row],[Date Day]])</f>
        <v>2011</v>
      </c>
      <c r="D437" s="1" t="str">
        <f>TEXT(dataset_17[[#This Row],[Date Day]],"MMM")</f>
        <v>Jan</v>
      </c>
      <c r="E437" t="str">
        <f t="shared" si="13"/>
        <v>Q1</v>
      </c>
      <c r="F437">
        <v>1</v>
      </c>
      <c r="G437" s="2">
        <v>0</v>
      </c>
      <c r="H437" s="2">
        <v>1</v>
      </c>
      <c r="I437">
        <v>4</v>
      </c>
      <c r="J437" t="b">
        <v>0</v>
      </c>
      <c r="K437">
        <v>4</v>
      </c>
      <c r="L437" t="str">
        <f t="shared" si="12"/>
        <v>Weekday</v>
      </c>
      <c r="M437" t="str" cm="1">
        <f t="array" ref="M437">_xlfn.IFS(I437&lt;6,"Night", I437&lt;12,"Morning", I437&lt;18,"Afternoon", TRUE,"Evening")</f>
        <v>Night</v>
      </c>
      <c r="N437">
        <v>1</v>
      </c>
      <c r="O437" t="str">
        <f>IF(dataset_17[[#This Row],[Weathersit]]=1,"Clear",IF(dataset_17[[#This Row],[Weathersit]]=2,"Cloudy","Rainy"))</f>
        <v>Clear</v>
      </c>
      <c r="P437">
        <v>0.26</v>
      </c>
      <c r="Q437">
        <f>VLOOKUP(dataset_17[[#This Row],[Instant]],dataset_2!B436:H1046,2,FALSE)</f>
        <v>0.2576</v>
      </c>
      <c r="R437">
        <f>dataset_17[[#This Row],[Temp]]-dataset_17[[#This Row],[Atemp]]</f>
        <v>2.4000000000000132E-3</v>
      </c>
      <c r="S437">
        <f>VLOOKUP(dataset_17[[#This Row],[Instant]],dataset_2!B436:H1046,3,FALSE)</f>
        <v>0.56000000000000005</v>
      </c>
      <c r="T437">
        <f>VLOOKUP(dataset_17[[#This Row],[Instant]],dataset_2!B436:H1046,4,FALSE)</f>
        <v>0.16420000000000001</v>
      </c>
      <c r="U437">
        <f>VLOOKUP(dataset_17[[#This Row],[Instant]],dataset_2!B436:H1046,5,FALSE)</f>
        <v>0</v>
      </c>
      <c r="V437">
        <f>VLOOKUP(dataset_17[[#This Row],[Instant]],dataset_2!B436:H1046,6,FALSE)</f>
        <v>1</v>
      </c>
      <c r="W437">
        <f>VLOOKUP(dataset_17[[#This Row],[Instant]],dataset_2!B436:H1046,7,FALSE)</f>
        <v>1</v>
      </c>
      <c r="X437">
        <f>IF(dataset_17[[#This Row],[cnt]]&gt;0,LN(dataset_17[[#This Row],[cnt]]),0)</f>
        <v>0</v>
      </c>
    </row>
    <row r="438" spans="1:24" x14ac:dyDescent="0.3">
      <c r="A438">
        <v>437</v>
      </c>
      <c r="B438" s="1">
        <v>40563</v>
      </c>
      <c r="C438">
        <f>YEAR(dataset_17[[#This Row],[Date Day]])</f>
        <v>2011</v>
      </c>
      <c r="D438" s="1" t="str">
        <f>TEXT(dataset_17[[#This Row],[Date Day]],"MMM")</f>
        <v>Jan</v>
      </c>
      <c r="E438" t="str">
        <f t="shared" si="13"/>
        <v>Q1</v>
      </c>
      <c r="F438">
        <v>1</v>
      </c>
      <c r="G438" s="2">
        <v>0</v>
      </c>
      <c r="H438" s="2">
        <v>1</v>
      </c>
      <c r="I438">
        <v>5</v>
      </c>
      <c r="J438" t="b">
        <v>0</v>
      </c>
      <c r="K438">
        <v>4</v>
      </c>
      <c r="L438" t="str">
        <f t="shared" si="12"/>
        <v>Weekday</v>
      </c>
      <c r="M438" t="str" cm="1">
        <f t="array" ref="M438">_xlfn.IFS(I438&lt;6,"Night", I438&lt;12,"Morning", I438&lt;18,"Afternoon", TRUE,"Evening")</f>
        <v>Night</v>
      </c>
      <c r="N438">
        <v>1</v>
      </c>
      <c r="O438" t="str">
        <f>IF(dataset_17[[#This Row],[Weathersit]]=1,"Clear",IF(dataset_17[[#This Row],[Weathersit]]=2,"Cloudy","Rainy"))</f>
        <v>Clear</v>
      </c>
      <c r="P438">
        <v>0.24</v>
      </c>
      <c r="Q438">
        <f>VLOOKUP(dataset_17[[#This Row],[Instant]],dataset_2!B437:H1047,2,FALSE)</f>
        <v>0.2273</v>
      </c>
      <c r="R438">
        <f>dataset_17[[#This Row],[Temp]]-dataset_17[[#This Row],[Atemp]]</f>
        <v>1.2699999999999989E-2</v>
      </c>
      <c r="S438">
        <f>VLOOKUP(dataset_17[[#This Row],[Instant]],dataset_2!B437:H1047,3,FALSE)</f>
        <v>0.6</v>
      </c>
      <c r="T438">
        <f>VLOOKUP(dataset_17[[#This Row],[Instant]],dataset_2!B437:H1047,4,FALSE)</f>
        <v>0.22389999999999999</v>
      </c>
      <c r="U438">
        <f>VLOOKUP(dataset_17[[#This Row],[Instant]],dataset_2!B437:H1047,5,FALSE)</f>
        <v>0</v>
      </c>
      <c r="V438">
        <f>VLOOKUP(dataset_17[[#This Row],[Instant]],dataset_2!B437:H1047,6,FALSE)</f>
        <v>6</v>
      </c>
      <c r="W438">
        <f>VLOOKUP(dataset_17[[#This Row],[Instant]],dataset_2!B437:H1047,7,FALSE)</f>
        <v>6</v>
      </c>
      <c r="X438">
        <f>IF(dataset_17[[#This Row],[cnt]]&gt;0,LN(dataset_17[[#This Row],[cnt]]),0)</f>
        <v>1.791759469228055</v>
      </c>
    </row>
    <row r="439" spans="1:24" x14ac:dyDescent="0.3">
      <c r="A439">
        <v>438</v>
      </c>
      <c r="B439" s="1">
        <v>40563</v>
      </c>
      <c r="C439">
        <f>YEAR(dataset_17[[#This Row],[Date Day]])</f>
        <v>2011</v>
      </c>
      <c r="D439" s="1" t="str">
        <f>TEXT(dataset_17[[#This Row],[Date Day]],"MMM")</f>
        <v>Jan</v>
      </c>
      <c r="E439" t="str">
        <f t="shared" si="13"/>
        <v>Q1</v>
      </c>
      <c r="F439">
        <v>1</v>
      </c>
      <c r="G439" s="2">
        <v>0</v>
      </c>
      <c r="H439" s="2">
        <v>1</v>
      </c>
      <c r="I439">
        <v>6</v>
      </c>
      <c r="J439" t="b">
        <v>0</v>
      </c>
      <c r="K439">
        <v>4</v>
      </c>
      <c r="L439" t="str">
        <f t="shared" si="12"/>
        <v>Weekday</v>
      </c>
      <c r="M439" t="str" cm="1">
        <f t="array" ref="M439">_xlfn.IFS(I439&lt;6,"Night", I439&lt;12,"Morning", I439&lt;18,"Afternoon", TRUE,"Evening")</f>
        <v>Morning</v>
      </c>
      <c r="N439">
        <v>1</v>
      </c>
      <c r="O439" t="str">
        <f>IF(dataset_17[[#This Row],[Weathersit]]=1,"Clear",IF(dataset_17[[#This Row],[Weathersit]]=2,"Cloudy","Rainy"))</f>
        <v>Clear</v>
      </c>
      <c r="P439">
        <v>0.22</v>
      </c>
      <c r="Q439">
        <f>VLOOKUP(dataset_17[[#This Row],[Instant]],dataset_2!B438:H1048,2,FALSE)</f>
        <v>0.21210000000000001</v>
      </c>
      <c r="R439">
        <f>dataset_17[[#This Row],[Temp]]-dataset_17[[#This Row],[Atemp]]</f>
        <v>7.8999999999999904E-3</v>
      </c>
      <c r="S439">
        <f>VLOOKUP(dataset_17[[#This Row],[Instant]],dataset_2!B438:H1048,3,FALSE)</f>
        <v>0.6</v>
      </c>
      <c r="T439">
        <f>VLOOKUP(dataset_17[[#This Row],[Instant]],dataset_2!B438:H1048,4,FALSE)</f>
        <v>0.22389999999999999</v>
      </c>
      <c r="U439">
        <f>VLOOKUP(dataset_17[[#This Row],[Instant]],dataset_2!B438:H1048,5,FALSE)</f>
        <v>0</v>
      </c>
      <c r="V439">
        <f>VLOOKUP(dataset_17[[#This Row],[Instant]],dataset_2!B438:H1048,6,FALSE)</f>
        <v>35</v>
      </c>
      <c r="W439">
        <f>VLOOKUP(dataset_17[[#This Row],[Instant]],dataset_2!B438:H1048,7,FALSE)</f>
        <v>35</v>
      </c>
      <c r="X439">
        <f>IF(dataset_17[[#This Row],[cnt]]&gt;0,LN(dataset_17[[#This Row],[cnt]]),0)</f>
        <v>3.5553480614894135</v>
      </c>
    </row>
    <row r="440" spans="1:24" x14ac:dyDescent="0.3">
      <c r="A440">
        <v>439</v>
      </c>
      <c r="B440" s="1">
        <v>40563</v>
      </c>
      <c r="C440">
        <f>YEAR(dataset_17[[#This Row],[Date Day]])</f>
        <v>2011</v>
      </c>
      <c r="D440" s="1" t="str">
        <f>TEXT(dataset_17[[#This Row],[Date Day]],"MMM")</f>
        <v>Jan</v>
      </c>
      <c r="E440" t="str">
        <f t="shared" si="13"/>
        <v>Q1</v>
      </c>
      <c r="F440">
        <v>1</v>
      </c>
      <c r="G440" s="2">
        <v>0</v>
      </c>
      <c r="H440" s="2">
        <v>1</v>
      </c>
      <c r="I440">
        <v>7</v>
      </c>
      <c r="J440" t="b">
        <v>0</v>
      </c>
      <c r="K440">
        <v>4</v>
      </c>
      <c r="L440" t="str">
        <f t="shared" si="12"/>
        <v>Weekday</v>
      </c>
      <c r="M440" t="str" cm="1">
        <f t="array" ref="M440">_xlfn.IFS(I440&lt;6,"Night", I440&lt;12,"Morning", I440&lt;18,"Afternoon", TRUE,"Evening")</f>
        <v>Morning</v>
      </c>
      <c r="N440">
        <v>1</v>
      </c>
      <c r="O440" t="str">
        <f>IF(dataset_17[[#This Row],[Weathersit]]=1,"Clear",IF(dataset_17[[#This Row],[Weathersit]]=2,"Cloudy","Rainy"))</f>
        <v>Clear</v>
      </c>
      <c r="P440">
        <v>0.22</v>
      </c>
      <c r="Q440">
        <f>VLOOKUP(dataset_17[[#This Row],[Instant]],dataset_2!B439:H1049,2,FALSE)</f>
        <v>0.21210000000000001</v>
      </c>
      <c r="R440">
        <f>dataset_17[[#This Row],[Temp]]-dataset_17[[#This Row],[Atemp]]</f>
        <v>7.8999999999999904E-3</v>
      </c>
      <c r="S440">
        <f>VLOOKUP(dataset_17[[#This Row],[Instant]],dataset_2!B439:H1049,3,FALSE)</f>
        <v>0.55000000000000004</v>
      </c>
      <c r="T440">
        <f>VLOOKUP(dataset_17[[#This Row],[Instant]],dataset_2!B439:H1049,4,FALSE)</f>
        <v>0.22389999999999999</v>
      </c>
      <c r="U440">
        <f>VLOOKUP(dataset_17[[#This Row],[Instant]],dataset_2!B439:H1049,5,FALSE)</f>
        <v>1</v>
      </c>
      <c r="V440">
        <f>VLOOKUP(dataset_17[[#This Row],[Instant]],dataset_2!B439:H1049,6,FALSE)</f>
        <v>100</v>
      </c>
      <c r="W440">
        <f>VLOOKUP(dataset_17[[#This Row],[Instant]],dataset_2!B439:H1049,7,FALSE)</f>
        <v>101</v>
      </c>
      <c r="X440">
        <f>IF(dataset_17[[#This Row],[cnt]]&gt;0,LN(dataset_17[[#This Row],[cnt]]),0)</f>
        <v>4.6151205168412597</v>
      </c>
    </row>
    <row r="441" spans="1:24" x14ac:dyDescent="0.3">
      <c r="A441">
        <v>440</v>
      </c>
      <c r="B441" s="1">
        <v>40563</v>
      </c>
      <c r="C441">
        <f>YEAR(dataset_17[[#This Row],[Date Day]])</f>
        <v>2011</v>
      </c>
      <c r="D441" s="1" t="str">
        <f>TEXT(dataset_17[[#This Row],[Date Day]],"MMM")</f>
        <v>Jan</v>
      </c>
      <c r="E441" t="str">
        <f t="shared" si="13"/>
        <v>Q1</v>
      </c>
      <c r="F441">
        <v>1</v>
      </c>
      <c r="G441" s="2">
        <v>0</v>
      </c>
      <c r="H441" s="2">
        <v>1</v>
      </c>
      <c r="I441">
        <v>8</v>
      </c>
      <c r="J441" t="b">
        <v>0</v>
      </c>
      <c r="K441">
        <v>4</v>
      </c>
      <c r="L441" t="str">
        <f t="shared" si="12"/>
        <v>Weekday</v>
      </c>
      <c r="M441" t="str" cm="1">
        <f t="array" ref="M441">_xlfn.IFS(I441&lt;6,"Night", I441&lt;12,"Morning", I441&lt;18,"Afternoon", TRUE,"Evening")</f>
        <v>Morning</v>
      </c>
      <c r="N441">
        <v>1</v>
      </c>
      <c r="O441" t="str">
        <f>IF(dataset_17[[#This Row],[Weathersit]]=1,"Clear",IF(dataset_17[[#This Row],[Weathersit]]=2,"Cloudy","Rainy"))</f>
        <v>Clear</v>
      </c>
      <c r="P441">
        <v>0.22</v>
      </c>
      <c r="Q441">
        <f>VLOOKUP(dataset_17[[#This Row],[Instant]],dataset_2!B440:H1050,2,FALSE)</f>
        <v>0.21210000000000001</v>
      </c>
      <c r="R441">
        <f>dataset_17[[#This Row],[Temp]]-dataset_17[[#This Row],[Atemp]]</f>
        <v>7.8999999999999904E-3</v>
      </c>
      <c r="S441">
        <f>VLOOKUP(dataset_17[[#This Row],[Instant]],dataset_2!B440:H1050,3,FALSE)</f>
        <v>0.55000000000000004</v>
      </c>
      <c r="T441">
        <f>VLOOKUP(dataset_17[[#This Row],[Instant]],dataset_2!B440:H1050,4,FALSE)</f>
        <v>0.28360000000000002</v>
      </c>
      <c r="U441">
        <f>VLOOKUP(dataset_17[[#This Row],[Instant]],dataset_2!B440:H1050,5,FALSE)</f>
        <v>2</v>
      </c>
      <c r="V441">
        <f>VLOOKUP(dataset_17[[#This Row],[Instant]],dataset_2!B440:H1050,6,FALSE)</f>
        <v>247</v>
      </c>
      <c r="W441">
        <f>VLOOKUP(dataset_17[[#This Row],[Instant]],dataset_2!B440:H1050,7,FALSE)</f>
        <v>249</v>
      </c>
      <c r="X441">
        <f>IF(dataset_17[[#This Row],[cnt]]&gt;0,LN(dataset_17[[#This Row],[cnt]]),0)</f>
        <v>5.5174528964647074</v>
      </c>
    </row>
    <row r="442" spans="1:24" x14ac:dyDescent="0.3">
      <c r="A442">
        <v>441</v>
      </c>
      <c r="B442" s="1">
        <v>40563</v>
      </c>
      <c r="C442">
        <f>YEAR(dataset_17[[#This Row],[Date Day]])</f>
        <v>2011</v>
      </c>
      <c r="D442" s="1" t="str">
        <f>TEXT(dataset_17[[#This Row],[Date Day]],"MMM")</f>
        <v>Jan</v>
      </c>
      <c r="E442" t="str">
        <f t="shared" si="13"/>
        <v>Q1</v>
      </c>
      <c r="F442">
        <v>1</v>
      </c>
      <c r="G442" s="2">
        <v>0</v>
      </c>
      <c r="H442" s="2">
        <v>1</v>
      </c>
      <c r="I442">
        <v>9</v>
      </c>
      <c r="J442" t="b">
        <v>0</v>
      </c>
      <c r="K442">
        <v>4</v>
      </c>
      <c r="L442" t="str">
        <f t="shared" si="12"/>
        <v>Weekday</v>
      </c>
      <c r="M442" t="str" cm="1">
        <f t="array" ref="M442">_xlfn.IFS(I442&lt;6,"Night", I442&lt;12,"Morning", I442&lt;18,"Afternoon", TRUE,"Evening")</f>
        <v>Morning</v>
      </c>
      <c r="N442">
        <v>2</v>
      </c>
      <c r="O442" t="str">
        <f>IF(dataset_17[[#This Row],[Weathersit]]=1,"Clear",IF(dataset_17[[#This Row],[Weathersit]]=2,"Cloudy","Rainy"))</f>
        <v>Cloudy</v>
      </c>
      <c r="P442">
        <v>0.24</v>
      </c>
      <c r="Q442">
        <f>VLOOKUP(dataset_17[[#This Row],[Instant]],dataset_2!B441:H1051,2,FALSE)</f>
        <v>0.2273</v>
      </c>
      <c r="R442">
        <f>dataset_17[[#This Row],[Temp]]-dataset_17[[#This Row],[Atemp]]</f>
        <v>1.2699999999999989E-2</v>
      </c>
      <c r="S442">
        <f>VLOOKUP(dataset_17[[#This Row],[Instant]],dataset_2!B441:H1051,3,FALSE)</f>
        <v>0.52</v>
      </c>
      <c r="T442">
        <f>VLOOKUP(dataset_17[[#This Row],[Instant]],dataset_2!B441:H1051,4,FALSE)</f>
        <v>0.22389999999999999</v>
      </c>
      <c r="U442">
        <f>VLOOKUP(dataset_17[[#This Row],[Instant]],dataset_2!B441:H1051,5,FALSE)</f>
        <v>3</v>
      </c>
      <c r="V442">
        <f>VLOOKUP(dataset_17[[#This Row],[Instant]],dataset_2!B441:H1051,6,FALSE)</f>
        <v>140</v>
      </c>
      <c r="W442">
        <f>VLOOKUP(dataset_17[[#This Row],[Instant]],dataset_2!B441:H1051,7,FALSE)</f>
        <v>143</v>
      </c>
      <c r="X442">
        <f>IF(dataset_17[[#This Row],[cnt]]&gt;0,LN(dataset_17[[#This Row],[cnt]]),0)</f>
        <v>4.962844630259907</v>
      </c>
    </row>
    <row r="443" spans="1:24" x14ac:dyDescent="0.3">
      <c r="A443">
        <v>442</v>
      </c>
      <c r="B443" s="1">
        <v>40563</v>
      </c>
      <c r="C443">
        <f>YEAR(dataset_17[[#This Row],[Date Day]])</f>
        <v>2011</v>
      </c>
      <c r="D443" s="1" t="str">
        <f>TEXT(dataset_17[[#This Row],[Date Day]],"MMM")</f>
        <v>Jan</v>
      </c>
      <c r="E443" t="str">
        <f t="shared" si="13"/>
        <v>Q1</v>
      </c>
      <c r="F443">
        <v>1</v>
      </c>
      <c r="G443" s="2">
        <v>0</v>
      </c>
      <c r="H443" s="2">
        <v>1</v>
      </c>
      <c r="I443">
        <v>10</v>
      </c>
      <c r="J443" t="b">
        <v>0</v>
      </c>
      <c r="K443">
        <v>4</v>
      </c>
      <c r="L443" t="str">
        <f t="shared" si="12"/>
        <v>Weekday</v>
      </c>
      <c r="M443" t="str" cm="1">
        <f t="array" ref="M443">_xlfn.IFS(I443&lt;6,"Night", I443&lt;12,"Morning", I443&lt;18,"Afternoon", TRUE,"Evening")</f>
        <v>Morning</v>
      </c>
      <c r="N443">
        <v>1</v>
      </c>
      <c r="O443" t="str">
        <f>IF(dataset_17[[#This Row],[Weathersit]]=1,"Clear",IF(dataset_17[[#This Row],[Weathersit]]=2,"Cloudy","Rainy"))</f>
        <v>Clear</v>
      </c>
      <c r="P443">
        <v>0.26</v>
      </c>
      <c r="Q443">
        <f>VLOOKUP(dataset_17[[#This Row],[Instant]],dataset_2!B442:H1052,2,FALSE)</f>
        <v>0.2273</v>
      </c>
      <c r="R443">
        <f>dataset_17[[#This Row],[Temp]]-dataset_17[[#This Row],[Atemp]]</f>
        <v>3.2700000000000007E-2</v>
      </c>
      <c r="S443">
        <f>VLOOKUP(dataset_17[[#This Row],[Instant]],dataset_2!B442:H1052,3,FALSE)</f>
        <v>0.48</v>
      </c>
      <c r="T443">
        <f>VLOOKUP(dataset_17[[#This Row],[Instant]],dataset_2!B442:H1052,4,FALSE)</f>
        <v>0.29849999999999999</v>
      </c>
      <c r="U443">
        <f>VLOOKUP(dataset_17[[#This Row],[Instant]],dataset_2!B442:H1052,5,FALSE)</f>
        <v>1</v>
      </c>
      <c r="V443">
        <f>VLOOKUP(dataset_17[[#This Row],[Instant]],dataset_2!B442:H1052,6,FALSE)</f>
        <v>56</v>
      </c>
      <c r="W443">
        <f>VLOOKUP(dataset_17[[#This Row],[Instant]],dataset_2!B442:H1052,7,FALSE)</f>
        <v>57</v>
      </c>
      <c r="X443">
        <f>IF(dataset_17[[#This Row],[cnt]]&gt;0,LN(dataset_17[[#This Row],[cnt]]),0)</f>
        <v>4.0430512678345503</v>
      </c>
    </row>
    <row r="444" spans="1:24" x14ac:dyDescent="0.3">
      <c r="A444">
        <v>443</v>
      </c>
      <c r="B444" s="1">
        <v>40563</v>
      </c>
      <c r="C444">
        <f>YEAR(dataset_17[[#This Row],[Date Day]])</f>
        <v>2011</v>
      </c>
      <c r="D444" s="1" t="str">
        <f>TEXT(dataset_17[[#This Row],[Date Day]],"MMM")</f>
        <v>Jan</v>
      </c>
      <c r="E444" t="str">
        <f t="shared" si="13"/>
        <v>Q1</v>
      </c>
      <c r="F444">
        <v>1</v>
      </c>
      <c r="G444" s="2">
        <v>0</v>
      </c>
      <c r="H444" s="2">
        <v>1</v>
      </c>
      <c r="I444">
        <v>11</v>
      </c>
      <c r="J444" t="b">
        <v>0</v>
      </c>
      <c r="K444">
        <v>4</v>
      </c>
      <c r="L444" t="str">
        <f t="shared" si="12"/>
        <v>Weekday</v>
      </c>
      <c r="M444" t="str" cm="1">
        <f t="array" ref="M444">_xlfn.IFS(I444&lt;6,"Night", I444&lt;12,"Morning", I444&lt;18,"Afternoon", TRUE,"Evening")</f>
        <v>Morning</v>
      </c>
      <c r="N444">
        <v>2</v>
      </c>
      <c r="O444" t="str">
        <f>IF(dataset_17[[#This Row],[Weathersit]]=1,"Clear",IF(dataset_17[[#This Row],[Weathersit]]=2,"Cloudy","Rainy"))</f>
        <v>Cloudy</v>
      </c>
      <c r="P444">
        <v>0.28000000000000003</v>
      </c>
      <c r="Q444">
        <f>VLOOKUP(dataset_17[[#This Row],[Instant]],dataset_2!B443:H1053,2,FALSE)</f>
        <v>0.2727</v>
      </c>
      <c r="R444">
        <f>dataset_17[[#This Row],[Temp]]-dataset_17[[#This Row],[Atemp]]</f>
        <v>7.3000000000000287E-3</v>
      </c>
      <c r="S444">
        <f>VLOOKUP(dataset_17[[#This Row],[Instant]],dataset_2!B443:H1053,3,FALSE)</f>
        <v>0.45</v>
      </c>
      <c r="T444">
        <f>VLOOKUP(dataset_17[[#This Row],[Instant]],dataset_2!B443:H1053,4,FALSE)</f>
        <v>0.16420000000000001</v>
      </c>
      <c r="U444">
        <f>VLOOKUP(dataset_17[[#This Row],[Instant]],dataset_2!B443:H1053,5,FALSE)</f>
        <v>5</v>
      </c>
      <c r="V444">
        <f>VLOOKUP(dataset_17[[#This Row],[Instant]],dataset_2!B443:H1053,6,FALSE)</f>
        <v>63</v>
      </c>
      <c r="W444">
        <f>VLOOKUP(dataset_17[[#This Row],[Instant]],dataset_2!B443:H1053,7,FALSE)</f>
        <v>68</v>
      </c>
      <c r="X444">
        <f>IF(dataset_17[[#This Row],[cnt]]&gt;0,LN(dataset_17[[#This Row],[cnt]]),0)</f>
        <v>4.219507705176107</v>
      </c>
    </row>
    <row r="445" spans="1:24" x14ac:dyDescent="0.3">
      <c r="A445">
        <v>444</v>
      </c>
      <c r="B445" s="1">
        <v>40563</v>
      </c>
      <c r="C445">
        <f>YEAR(dataset_17[[#This Row],[Date Day]])</f>
        <v>2011</v>
      </c>
      <c r="D445" s="1" t="str">
        <f>TEXT(dataset_17[[#This Row],[Date Day]],"MMM")</f>
        <v>Jan</v>
      </c>
      <c r="E445" t="str">
        <f t="shared" si="13"/>
        <v>Q1</v>
      </c>
      <c r="F445">
        <v>1</v>
      </c>
      <c r="G445" s="2">
        <v>0</v>
      </c>
      <c r="H445" s="2">
        <v>1</v>
      </c>
      <c r="I445">
        <v>12</v>
      </c>
      <c r="J445" t="b">
        <v>0</v>
      </c>
      <c r="K445">
        <v>4</v>
      </c>
      <c r="L445" t="str">
        <f t="shared" si="12"/>
        <v>Weekday</v>
      </c>
      <c r="M445" t="str" cm="1">
        <f t="array" ref="M445">_xlfn.IFS(I445&lt;6,"Night", I445&lt;12,"Morning", I445&lt;18,"Afternoon", TRUE,"Evening")</f>
        <v>Afternoon</v>
      </c>
      <c r="N445">
        <v>2</v>
      </c>
      <c r="O445" t="str">
        <f>IF(dataset_17[[#This Row],[Weathersit]]=1,"Clear",IF(dataset_17[[#This Row],[Weathersit]]=2,"Cloudy","Rainy"))</f>
        <v>Cloudy</v>
      </c>
      <c r="P445">
        <v>0.3</v>
      </c>
      <c r="Q445">
        <f>VLOOKUP(dataset_17[[#This Row],[Instant]],dataset_2!B444:H1054,2,FALSE)</f>
        <v>0.33329999999999999</v>
      </c>
      <c r="R445">
        <f>dataset_17[[#This Row],[Temp]]-dataset_17[[#This Row],[Atemp]]</f>
        <v>-3.3299999999999996E-2</v>
      </c>
      <c r="S445">
        <f>VLOOKUP(dataset_17[[#This Row],[Instant]],dataset_2!B444:H1054,3,FALSE)</f>
        <v>0.42</v>
      </c>
      <c r="T445">
        <f>VLOOKUP(dataset_17[[#This Row],[Instant]],dataset_2!B444:H1054,4,FALSE)</f>
        <v>0</v>
      </c>
      <c r="U445">
        <f>VLOOKUP(dataset_17[[#This Row],[Instant]],dataset_2!B444:H1054,5,FALSE)</f>
        <v>7</v>
      </c>
      <c r="V445">
        <f>VLOOKUP(dataset_17[[#This Row],[Instant]],dataset_2!B444:H1054,6,FALSE)</f>
        <v>77</v>
      </c>
      <c r="W445">
        <f>VLOOKUP(dataset_17[[#This Row],[Instant]],dataset_2!B444:H1054,7,FALSE)</f>
        <v>84</v>
      </c>
      <c r="X445">
        <f>IF(dataset_17[[#This Row],[cnt]]&gt;0,LN(dataset_17[[#This Row],[cnt]]),0)</f>
        <v>4.4308167988433134</v>
      </c>
    </row>
    <row r="446" spans="1:24" x14ac:dyDescent="0.3">
      <c r="A446">
        <v>445</v>
      </c>
      <c r="B446" s="1">
        <v>40563</v>
      </c>
      <c r="C446">
        <f>YEAR(dataset_17[[#This Row],[Date Day]])</f>
        <v>2011</v>
      </c>
      <c r="D446" s="1" t="str">
        <f>TEXT(dataset_17[[#This Row],[Date Day]],"MMM")</f>
        <v>Jan</v>
      </c>
      <c r="E446" t="str">
        <f t="shared" si="13"/>
        <v>Q1</v>
      </c>
      <c r="F446">
        <v>1</v>
      </c>
      <c r="G446" s="2">
        <v>0</v>
      </c>
      <c r="H446" s="2">
        <v>1</v>
      </c>
      <c r="I446">
        <v>13</v>
      </c>
      <c r="J446" t="b">
        <v>0</v>
      </c>
      <c r="K446">
        <v>4</v>
      </c>
      <c r="L446" t="str">
        <f t="shared" si="12"/>
        <v>Weekday</v>
      </c>
      <c r="M446" t="str" cm="1">
        <f t="array" ref="M446">_xlfn.IFS(I446&lt;6,"Night", I446&lt;12,"Morning", I446&lt;18,"Afternoon", TRUE,"Evening")</f>
        <v>Afternoon</v>
      </c>
      <c r="N446">
        <v>2</v>
      </c>
      <c r="O446" t="str">
        <f>IF(dataset_17[[#This Row],[Weathersit]]=1,"Clear",IF(dataset_17[[#This Row],[Weathersit]]=2,"Cloudy","Rainy"))</f>
        <v>Cloudy</v>
      </c>
      <c r="P446">
        <v>0.28000000000000003</v>
      </c>
      <c r="Q446">
        <f>VLOOKUP(dataset_17[[#This Row],[Instant]],dataset_2!B445:H1055,2,FALSE)</f>
        <v>0.28789999999999999</v>
      </c>
      <c r="R446">
        <f>dataset_17[[#This Row],[Temp]]-dataset_17[[#This Row],[Atemp]]</f>
        <v>-7.8999999999999626E-3</v>
      </c>
      <c r="S446">
        <f>VLOOKUP(dataset_17[[#This Row],[Instant]],dataset_2!B445:H1055,3,FALSE)</f>
        <v>0.45</v>
      </c>
      <c r="T446">
        <f>VLOOKUP(dataset_17[[#This Row],[Instant]],dataset_2!B445:H1055,4,FALSE)</f>
        <v>0.1045</v>
      </c>
      <c r="U446">
        <f>VLOOKUP(dataset_17[[#This Row],[Instant]],dataset_2!B445:H1055,5,FALSE)</f>
        <v>12</v>
      </c>
      <c r="V446">
        <f>VLOOKUP(dataset_17[[#This Row],[Instant]],dataset_2!B445:H1055,6,FALSE)</f>
        <v>86</v>
      </c>
      <c r="W446">
        <f>VLOOKUP(dataset_17[[#This Row],[Instant]],dataset_2!B445:H1055,7,FALSE)</f>
        <v>98</v>
      </c>
      <c r="X446">
        <f>IF(dataset_17[[#This Row],[cnt]]&gt;0,LN(dataset_17[[#This Row],[cnt]]),0)</f>
        <v>4.5849674786705723</v>
      </c>
    </row>
    <row r="447" spans="1:24" x14ac:dyDescent="0.3">
      <c r="A447">
        <v>446</v>
      </c>
      <c r="B447" s="1">
        <v>40563</v>
      </c>
      <c r="C447">
        <f>YEAR(dataset_17[[#This Row],[Date Day]])</f>
        <v>2011</v>
      </c>
      <c r="D447" s="1" t="str">
        <f>TEXT(dataset_17[[#This Row],[Date Day]],"MMM")</f>
        <v>Jan</v>
      </c>
      <c r="E447" t="str">
        <f t="shared" si="13"/>
        <v>Q1</v>
      </c>
      <c r="F447">
        <v>1</v>
      </c>
      <c r="G447" s="2">
        <v>0</v>
      </c>
      <c r="H447" s="2">
        <v>1</v>
      </c>
      <c r="I447">
        <v>14</v>
      </c>
      <c r="J447" t="b">
        <v>0</v>
      </c>
      <c r="K447">
        <v>4</v>
      </c>
      <c r="L447" t="str">
        <f t="shared" si="12"/>
        <v>Weekday</v>
      </c>
      <c r="M447" t="str" cm="1">
        <f t="array" ref="M447">_xlfn.IFS(I447&lt;6,"Night", I447&lt;12,"Morning", I447&lt;18,"Afternoon", TRUE,"Evening")</f>
        <v>Afternoon</v>
      </c>
      <c r="N447">
        <v>2</v>
      </c>
      <c r="O447" t="str">
        <f>IF(dataset_17[[#This Row],[Weathersit]]=1,"Clear",IF(dataset_17[[#This Row],[Weathersit]]=2,"Cloudy","Rainy"))</f>
        <v>Cloudy</v>
      </c>
      <c r="P447">
        <v>0.3</v>
      </c>
      <c r="Q447">
        <f>VLOOKUP(dataset_17[[#This Row],[Instant]],dataset_2!B446:H1056,2,FALSE)</f>
        <v>0.30299999999999999</v>
      </c>
      <c r="R447">
        <f>dataset_17[[#This Row],[Temp]]-dataset_17[[#This Row],[Atemp]]</f>
        <v>-3.0000000000000027E-3</v>
      </c>
      <c r="S447">
        <f>VLOOKUP(dataset_17[[#This Row],[Instant]],dataset_2!B446:H1056,3,FALSE)</f>
        <v>0.45</v>
      </c>
      <c r="T447">
        <f>VLOOKUP(dataset_17[[#This Row],[Instant]],dataset_2!B446:H1056,4,FALSE)</f>
        <v>0.1343</v>
      </c>
      <c r="U447">
        <f>VLOOKUP(dataset_17[[#This Row],[Instant]],dataset_2!B446:H1056,5,FALSE)</f>
        <v>6</v>
      </c>
      <c r="V447">
        <f>VLOOKUP(dataset_17[[#This Row],[Instant]],dataset_2!B446:H1056,6,FALSE)</f>
        <v>75</v>
      </c>
      <c r="W447">
        <f>VLOOKUP(dataset_17[[#This Row],[Instant]],dataset_2!B446:H1056,7,FALSE)</f>
        <v>81</v>
      </c>
      <c r="X447">
        <f>IF(dataset_17[[#This Row],[cnt]]&gt;0,LN(dataset_17[[#This Row],[cnt]]),0)</f>
        <v>4.3944491546724391</v>
      </c>
    </row>
    <row r="448" spans="1:24" x14ac:dyDescent="0.3">
      <c r="A448">
        <v>447</v>
      </c>
      <c r="B448" s="1">
        <v>40563</v>
      </c>
      <c r="C448">
        <f>YEAR(dataset_17[[#This Row],[Date Day]])</f>
        <v>2011</v>
      </c>
      <c r="D448" s="1" t="str">
        <f>TEXT(dataset_17[[#This Row],[Date Day]],"MMM")</f>
        <v>Jan</v>
      </c>
      <c r="E448" t="str">
        <f t="shared" si="13"/>
        <v>Q1</v>
      </c>
      <c r="F448">
        <v>1</v>
      </c>
      <c r="G448" s="2">
        <v>0</v>
      </c>
      <c r="H448" s="2">
        <v>1</v>
      </c>
      <c r="I448">
        <v>15</v>
      </c>
      <c r="J448" t="b">
        <v>0</v>
      </c>
      <c r="K448">
        <v>4</v>
      </c>
      <c r="L448" t="str">
        <f t="shared" si="12"/>
        <v>Weekday</v>
      </c>
      <c r="M448" t="str" cm="1">
        <f t="array" ref="M448">_xlfn.IFS(I448&lt;6,"Night", I448&lt;12,"Morning", I448&lt;18,"Afternoon", TRUE,"Evening")</f>
        <v>Afternoon</v>
      </c>
      <c r="N448">
        <v>2</v>
      </c>
      <c r="O448" t="str">
        <f>IF(dataset_17[[#This Row],[Weathersit]]=1,"Clear",IF(dataset_17[[#This Row],[Weathersit]]=2,"Cloudy","Rainy"))</f>
        <v>Cloudy</v>
      </c>
      <c r="P448">
        <v>0.32</v>
      </c>
      <c r="Q448">
        <f>VLOOKUP(dataset_17[[#This Row],[Instant]],dataset_2!B447:H1057,2,FALSE)</f>
        <v>0.31819999999999998</v>
      </c>
      <c r="R448">
        <f>dataset_17[[#This Row],[Temp]]-dataset_17[[#This Row],[Atemp]]</f>
        <v>1.8000000000000238E-3</v>
      </c>
      <c r="S448">
        <f>VLOOKUP(dataset_17[[#This Row],[Instant]],dataset_2!B447:H1057,3,FALSE)</f>
        <v>0.45</v>
      </c>
      <c r="T448">
        <f>VLOOKUP(dataset_17[[#This Row],[Instant]],dataset_2!B447:H1057,4,FALSE)</f>
        <v>0.19400000000000001</v>
      </c>
      <c r="U448">
        <f>VLOOKUP(dataset_17[[#This Row],[Instant]],dataset_2!B447:H1057,5,FALSE)</f>
        <v>8</v>
      </c>
      <c r="V448">
        <f>VLOOKUP(dataset_17[[#This Row],[Instant]],dataset_2!B447:H1057,6,FALSE)</f>
        <v>62</v>
      </c>
      <c r="W448">
        <f>VLOOKUP(dataset_17[[#This Row],[Instant]],dataset_2!B447:H1057,7,FALSE)</f>
        <v>70</v>
      </c>
      <c r="X448">
        <f>IF(dataset_17[[#This Row],[cnt]]&gt;0,LN(dataset_17[[#This Row],[cnt]]),0)</f>
        <v>4.2484952420493594</v>
      </c>
    </row>
    <row r="449" spans="1:24" x14ac:dyDescent="0.3">
      <c r="A449">
        <v>448</v>
      </c>
      <c r="B449" s="1">
        <v>40563</v>
      </c>
      <c r="C449">
        <f>YEAR(dataset_17[[#This Row],[Date Day]])</f>
        <v>2011</v>
      </c>
      <c r="D449" s="1" t="str">
        <f>TEXT(dataset_17[[#This Row],[Date Day]],"MMM")</f>
        <v>Jan</v>
      </c>
      <c r="E449" t="str">
        <f t="shared" si="13"/>
        <v>Q1</v>
      </c>
      <c r="F449">
        <v>1</v>
      </c>
      <c r="G449" s="2">
        <v>0</v>
      </c>
      <c r="H449" s="2">
        <v>1</v>
      </c>
      <c r="I449">
        <v>16</v>
      </c>
      <c r="J449" t="b">
        <v>0</v>
      </c>
      <c r="K449">
        <v>4</v>
      </c>
      <c r="L449" t="str">
        <f t="shared" si="12"/>
        <v>Weekday</v>
      </c>
      <c r="M449" t="str" cm="1">
        <f t="array" ref="M449">_xlfn.IFS(I449&lt;6,"Night", I449&lt;12,"Morning", I449&lt;18,"Afternoon", TRUE,"Evening")</f>
        <v>Afternoon</v>
      </c>
      <c r="N449">
        <v>2</v>
      </c>
      <c r="O449" t="str">
        <f>IF(dataset_17[[#This Row],[Weathersit]]=1,"Clear",IF(dataset_17[[#This Row],[Weathersit]]=2,"Cloudy","Rainy"))</f>
        <v>Cloudy</v>
      </c>
      <c r="P449">
        <v>0.3</v>
      </c>
      <c r="Q449">
        <f>VLOOKUP(dataset_17[[#This Row],[Instant]],dataset_2!B448:H1058,2,FALSE)</f>
        <v>0.30299999999999999</v>
      </c>
      <c r="R449">
        <f>dataset_17[[#This Row],[Temp]]-dataset_17[[#This Row],[Atemp]]</f>
        <v>-3.0000000000000027E-3</v>
      </c>
      <c r="S449">
        <f>VLOOKUP(dataset_17[[#This Row],[Instant]],dataset_2!B448:H1058,3,FALSE)</f>
        <v>0.49</v>
      </c>
      <c r="T449">
        <f>VLOOKUP(dataset_17[[#This Row],[Instant]],dataset_2!B448:H1058,4,FALSE)</f>
        <v>0.1343</v>
      </c>
      <c r="U449">
        <f>VLOOKUP(dataset_17[[#This Row],[Instant]],dataset_2!B448:H1058,5,FALSE)</f>
        <v>8</v>
      </c>
      <c r="V449">
        <f>VLOOKUP(dataset_17[[#This Row],[Instant]],dataset_2!B448:H1058,6,FALSE)</f>
        <v>83</v>
      </c>
      <c r="W449">
        <f>VLOOKUP(dataset_17[[#This Row],[Instant]],dataset_2!B448:H1058,7,FALSE)</f>
        <v>91</v>
      </c>
      <c r="X449">
        <f>IF(dataset_17[[#This Row],[cnt]]&gt;0,LN(dataset_17[[#This Row],[cnt]]),0)</f>
        <v>4.5108595065168497</v>
      </c>
    </row>
    <row r="450" spans="1:24" x14ac:dyDescent="0.3">
      <c r="A450">
        <v>449</v>
      </c>
      <c r="B450" s="1">
        <v>40563</v>
      </c>
      <c r="C450">
        <f>YEAR(dataset_17[[#This Row],[Date Day]])</f>
        <v>2011</v>
      </c>
      <c r="D450" s="1" t="str">
        <f>TEXT(dataset_17[[#This Row],[Date Day]],"MMM")</f>
        <v>Jan</v>
      </c>
      <c r="E450" t="str">
        <f t="shared" si="13"/>
        <v>Q1</v>
      </c>
      <c r="F450">
        <v>1</v>
      </c>
      <c r="G450" s="2">
        <v>0</v>
      </c>
      <c r="H450" s="2">
        <v>1</v>
      </c>
      <c r="I450">
        <v>17</v>
      </c>
      <c r="J450" t="b">
        <v>0</v>
      </c>
      <c r="K450">
        <v>4</v>
      </c>
      <c r="L450" t="str">
        <f t="shared" ref="L450:L513" si="14">IF(OR(K450=0,K450=6),"Weekend","Weekday")</f>
        <v>Weekday</v>
      </c>
      <c r="M450" t="str" cm="1">
        <f t="array" ref="M450">_xlfn.IFS(I450&lt;6,"Night", I450&lt;12,"Morning", I450&lt;18,"Afternoon", TRUE,"Evening")</f>
        <v>Afternoon</v>
      </c>
      <c r="N450">
        <v>2</v>
      </c>
      <c r="O450" t="str">
        <f>IF(dataset_17[[#This Row],[Weathersit]]=1,"Clear",IF(dataset_17[[#This Row],[Weathersit]]=2,"Cloudy","Rainy"))</f>
        <v>Cloudy</v>
      </c>
      <c r="P450">
        <v>0.3</v>
      </c>
      <c r="Q450">
        <f>VLOOKUP(dataset_17[[#This Row],[Instant]],dataset_2!B449:H1059,2,FALSE)</f>
        <v>0.31819999999999998</v>
      </c>
      <c r="R450">
        <f>dataset_17[[#This Row],[Temp]]-dataset_17[[#This Row],[Atemp]]</f>
        <v>-1.8199999999999994E-2</v>
      </c>
      <c r="S450">
        <f>VLOOKUP(dataset_17[[#This Row],[Instant]],dataset_2!B449:H1059,3,FALSE)</f>
        <v>0.49</v>
      </c>
      <c r="T450">
        <f>VLOOKUP(dataset_17[[#This Row],[Instant]],dataset_2!B449:H1059,4,FALSE)</f>
        <v>0.1045</v>
      </c>
      <c r="U450">
        <f>VLOOKUP(dataset_17[[#This Row],[Instant]],dataset_2!B449:H1059,5,FALSE)</f>
        <v>8</v>
      </c>
      <c r="V450">
        <f>VLOOKUP(dataset_17[[#This Row],[Instant]],dataset_2!B449:H1059,6,FALSE)</f>
        <v>207</v>
      </c>
      <c r="W450">
        <f>VLOOKUP(dataset_17[[#This Row],[Instant]],dataset_2!B449:H1059,7,FALSE)</f>
        <v>215</v>
      </c>
      <c r="X450">
        <f>IF(dataset_17[[#This Row],[cnt]]&gt;0,LN(dataset_17[[#This Row],[cnt]]),0)</f>
        <v>5.3706380281276624</v>
      </c>
    </row>
    <row r="451" spans="1:24" x14ac:dyDescent="0.3">
      <c r="A451">
        <v>450</v>
      </c>
      <c r="B451" s="1">
        <v>40563</v>
      </c>
      <c r="C451">
        <f>YEAR(dataset_17[[#This Row],[Date Day]])</f>
        <v>2011</v>
      </c>
      <c r="D451" s="1" t="str">
        <f>TEXT(dataset_17[[#This Row],[Date Day]],"MMM")</f>
        <v>Jan</v>
      </c>
      <c r="E451" t="str">
        <f t="shared" ref="E451:E514" si="15">"Q" &amp; INT((MONTH(B451)-1)/3)+1</f>
        <v>Q1</v>
      </c>
      <c r="F451">
        <v>1</v>
      </c>
      <c r="G451" s="2">
        <v>0</v>
      </c>
      <c r="H451" s="2">
        <v>1</v>
      </c>
      <c r="I451">
        <v>18</v>
      </c>
      <c r="J451" t="b">
        <v>0</v>
      </c>
      <c r="K451">
        <v>4</v>
      </c>
      <c r="L451" t="str">
        <f t="shared" si="14"/>
        <v>Weekday</v>
      </c>
      <c r="M451" t="str" cm="1">
        <f t="array" ref="M451">_xlfn.IFS(I451&lt;6,"Night", I451&lt;12,"Morning", I451&lt;18,"Afternoon", TRUE,"Evening")</f>
        <v>Evening</v>
      </c>
      <c r="N451">
        <v>2</v>
      </c>
      <c r="O451" t="str">
        <f>IF(dataset_17[[#This Row],[Weathersit]]=1,"Clear",IF(dataset_17[[#This Row],[Weathersit]]=2,"Cloudy","Rainy"))</f>
        <v>Cloudy</v>
      </c>
      <c r="P451">
        <v>0.26</v>
      </c>
      <c r="Q451">
        <f>VLOOKUP(dataset_17[[#This Row],[Instant]],dataset_2!B450:H1060,2,FALSE)</f>
        <v>0.2576</v>
      </c>
      <c r="R451">
        <f>dataset_17[[#This Row],[Temp]]-dataset_17[[#This Row],[Atemp]]</f>
        <v>2.4000000000000132E-3</v>
      </c>
      <c r="S451">
        <f>VLOOKUP(dataset_17[[#This Row],[Instant]],dataset_2!B450:H1060,3,FALSE)</f>
        <v>0.56000000000000005</v>
      </c>
      <c r="T451">
        <f>VLOOKUP(dataset_17[[#This Row],[Instant]],dataset_2!B450:H1060,4,FALSE)</f>
        <v>0.19400000000000001</v>
      </c>
      <c r="U451">
        <f>VLOOKUP(dataset_17[[#This Row],[Instant]],dataset_2!B450:H1060,5,FALSE)</f>
        <v>1</v>
      </c>
      <c r="V451">
        <f>VLOOKUP(dataset_17[[#This Row],[Instant]],dataset_2!B450:H1060,6,FALSE)</f>
        <v>184</v>
      </c>
      <c r="W451">
        <f>VLOOKUP(dataset_17[[#This Row],[Instant]],dataset_2!B450:H1060,7,FALSE)</f>
        <v>185</v>
      </c>
      <c r="X451">
        <f>IF(dataset_17[[#This Row],[cnt]]&gt;0,LN(dataset_17[[#This Row],[cnt]]),0)</f>
        <v>5.2203558250783244</v>
      </c>
    </row>
    <row r="452" spans="1:24" x14ac:dyDescent="0.3">
      <c r="A452">
        <v>451</v>
      </c>
      <c r="B452" s="1">
        <v>40563</v>
      </c>
      <c r="C452">
        <f>YEAR(dataset_17[[#This Row],[Date Day]])</f>
        <v>2011</v>
      </c>
      <c r="D452" s="1" t="str">
        <f>TEXT(dataset_17[[#This Row],[Date Day]],"MMM")</f>
        <v>Jan</v>
      </c>
      <c r="E452" t="str">
        <f t="shared" si="15"/>
        <v>Q1</v>
      </c>
      <c r="F452">
        <v>1</v>
      </c>
      <c r="G452" s="2">
        <v>0</v>
      </c>
      <c r="H452" s="2">
        <v>1</v>
      </c>
      <c r="I452">
        <v>19</v>
      </c>
      <c r="J452" t="b">
        <v>0</v>
      </c>
      <c r="K452">
        <v>4</v>
      </c>
      <c r="L452" t="str">
        <f t="shared" si="14"/>
        <v>Weekday</v>
      </c>
      <c r="M452" t="str" cm="1">
        <f t="array" ref="M452">_xlfn.IFS(I452&lt;6,"Night", I452&lt;12,"Morning", I452&lt;18,"Afternoon", TRUE,"Evening")</f>
        <v>Evening</v>
      </c>
      <c r="N452">
        <v>1</v>
      </c>
      <c r="O452" t="str">
        <f>IF(dataset_17[[#This Row],[Weathersit]]=1,"Clear",IF(dataset_17[[#This Row],[Weathersit]]=2,"Cloudy","Rainy"))</f>
        <v>Clear</v>
      </c>
      <c r="P452">
        <v>0.26</v>
      </c>
      <c r="Q452">
        <f>VLOOKUP(dataset_17[[#This Row],[Instant]],dataset_2!B451:H1061,2,FALSE)</f>
        <v>0.2273</v>
      </c>
      <c r="R452">
        <f>dataset_17[[#This Row],[Temp]]-dataset_17[[#This Row],[Atemp]]</f>
        <v>3.2700000000000007E-2</v>
      </c>
      <c r="S452">
        <f>VLOOKUP(dataset_17[[#This Row],[Instant]],dataset_2!B451:H1061,3,FALSE)</f>
        <v>0.56000000000000005</v>
      </c>
      <c r="T452">
        <f>VLOOKUP(dataset_17[[#This Row],[Instant]],dataset_2!B451:H1061,4,FALSE)</f>
        <v>0.32840000000000003</v>
      </c>
      <c r="U452">
        <f>VLOOKUP(dataset_17[[#This Row],[Instant]],dataset_2!B451:H1061,5,FALSE)</f>
        <v>6</v>
      </c>
      <c r="V452">
        <f>VLOOKUP(dataset_17[[#This Row],[Instant]],dataset_2!B451:H1061,6,FALSE)</f>
        <v>146</v>
      </c>
      <c r="W452">
        <f>VLOOKUP(dataset_17[[#This Row],[Instant]],dataset_2!B451:H1061,7,FALSE)</f>
        <v>152</v>
      </c>
      <c r="X452">
        <f>IF(dataset_17[[#This Row],[cnt]]&gt;0,LN(dataset_17[[#This Row],[cnt]]),0)</f>
        <v>5.0238805208462765</v>
      </c>
    </row>
    <row r="453" spans="1:24" x14ac:dyDescent="0.3">
      <c r="A453">
        <v>452</v>
      </c>
      <c r="B453" s="1">
        <v>40563</v>
      </c>
      <c r="C453">
        <f>YEAR(dataset_17[[#This Row],[Date Day]])</f>
        <v>2011</v>
      </c>
      <c r="D453" s="1" t="str">
        <f>TEXT(dataset_17[[#This Row],[Date Day]],"MMM")</f>
        <v>Jan</v>
      </c>
      <c r="E453" t="str">
        <f t="shared" si="15"/>
        <v>Q1</v>
      </c>
      <c r="F453">
        <v>1</v>
      </c>
      <c r="G453" s="2">
        <v>0</v>
      </c>
      <c r="H453" s="2">
        <v>1</v>
      </c>
      <c r="I453">
        <v>20</v>
      </c>
      <c r="J453" t="b">
        <v>0</v>
      </c>
      <c r="K453">
        <v>4</v>
      </c>
      <c r="L453" t="str">
        <f t="shared" si="14"/>
        <v>Weekday</v>
      </c>
      <c r="M453" t="str" cm="1">
        <f t="array" ref="M453">_xlfn.IFS(I453&lt;6,"Night", I453&lt;12,"Morning", I453&lt;18,"Afternoon", TRUE,"Evening")</f>
        <v>Evening</v>
      </c>
      <c r="N453">
        <v>2</v>
      </c>
      <c r="O453" t="str">
        <f>IF(dataset_17[[#This Row],[Weathersit]]=1,"Clear",IF(dataset_17[[#This Row],[Weathersit]]=2,"Cloudy","Rainy"))</f>
        <v>Cloudy</v>
      </c>
      <c r="P453">
        <v>0.26</v>
      </c>
      <c r="Q453">
        <f>VLOOKUP(dataset_17[[#This Row],[Instant]],dataset_2!B452:H1062,2,FALSE)</f>
        <v>0.2424</v>
      </c>
      <c r="R453">
        <f>dataset_17[[#This Row],[Temp]]-dataset_17[[#This Row],[Atemp]]</f>
        <v>1.7600000000000005E-2</v>
      </c>
      <c r="S453">
        <f>VLOOKUP(dataset_17[[#This Row],[Instant]],dataset_2!B452:H1062,3,FALSE)</f>
        <v>0.6</v>
      </c>
      <c r="T453">
        <f>VLOOKUP(dataset_17[[#This Row],[Instant]],dataset_2!B452:H1062,4,FALSE)</f>
        <v>0.28360000000000002</v>
      </c>
      <c r="U453">
        <f>VLOOKUP(dataset_17[[#This Row],[Instant]],dataset_2!B452:H1062,5,FALSE)</f>
        <v>2</v>
      </c>
      <c r="V453">
        <f>VLOOKUP(dataset_17[[#This Row],[Instant]],dataset_2!B452:H1062,6,FALSE)</f>
        <v>124</v>
      </c>
      <c r="W453">
        <f>VLOOKUP(dataset_17[[#This Row],[Instant]],dataset_2!B452:H1062,7,FALSE)</f>
        <v>126</v>
      </c>
      <c r="X453">
        <f>IF(dataset_17[[#This Row],[cnt]]&gt;0,LN(dataset_17[[#This Row],[cnt]]),0)</f>
        <v>4.836281906951478</v>
      </c>
    </row>
    <row r="454" spans="1:24" x14ac:dyDescent="0.3">
      <c r="A454">
        <v>453</v>
      </c>
      <c r="B454" s="1">
        <v>40563</v>
      </c>
      <c r="C454">
        <f>YEAR(dataset_17[[#This Row],[Date Day]])</f>
        <v>2011</v>
      </c>
      <c r="D454" s="1" t="str">
        <f>TEXT(dataset_17[[#This Row],[Date Day]],"MMM")</f>
        <v>Jan</v>
      </c>
      <c r="E454" t="str">
        <f t="shared" si="15"/>
        <v>Q1</v>
      </c>
      <c r="F454">
        <v>1</v>
      </c>
      <c r="G454" s="2">
        <v>0</v>
      </c>
      <c r="H454" s="2">
        <v>1</v>
      </c>
      <c r="I454">
        <v>21</v>
      </c>
      <c r="J454" t="b">
        <v>0</v>
      </c>
      <c r="K454">
        <v>4</v>
      </c>
      <c r="L454" t="str">
        <f t="shared" si="14"/>
        <v>Weekday</v>
      </c>
      <c r="M454" t="str" cm="1">
        <f t="array" ref="M454">_xlfn.IFS(I454&lt;6,"Night", I454&lt;12,"Morning", I454&lt;18,"Afternoon", TRUE,"Evening")</f>
        <v>Evening</v>
      </c>
      <c r="N454">
        <v>2</v>
      </c>
      <c r="O454" t="str">
        <f>IF(dataset_17[[#This Row],[Weathersit]]=1,"Clear",IF(dataset_17[[#This Row],[Weathersit]]=2,"Cloudy","Rainy"))</f>
        <v>Cloudy</v>
      </c>
      <c r="P454">
        <v>0.24</v>
      </c>
      <c r="Q454">
        <f>VLOOKUP(dataset_17[[#This Row],[Instant]],dataset_2!B453:H1063,2,FALSE)</f>
        <v>0.2273</v>
      </c>
      <c r="R454">
        <f>dataset_17[[#This Row],[Temp]]-dataset_17[[#This Row],[Atemp]]</f>
        <v>1.2699999999999989E-2</v>
      </c>
      <c r="S454">
        <f>VLOOKUP(dataset_17[[#This Row],[Instant]],dataset_2!B453:H1063,3,FALSE)</f>
        <v>0.6</v>
      </c>
      <c r="T454">
        <f>VLOOKUP(dataset_17[[#This Row],[Instant]],dataset_2!B453:H1063,4,FALSE)</f>
        <v>0.25369999999999998</v>
      </c>
      <c r="U454">
        <f>VLOOKUP(dataset_17[[#This Row],[Instant]],dataset_2!B453:H1063,5,FALSE)</f>
        <v>3</v>
      </c>
      <c r="V454">
        <f>VLOOKUP(dataset_17[[#This Row],[Instant]],dataset_2!B453:H1063,6,FALSE)</f>
        <v>54</v>
      </c>
      <c r="W454">
        <f>VLOOKUP(dataset_17[[#This Row],[Instant]],dataset_2!B453:H1063,7,FALSE)</f>
        <v>57</v>
      </c>
      <c r="X454">
        <f>IF(dataset_17[[#This Row],[cnt]]&gt;0,LN(dataset_17[[#This Row],[cnt]]),0)</f>
        <v>4.0430512678345503</v>
      </c>
    </row>
    <row r="455" spans="1:24" x14ac:dyDescent="0.3">
      <c r="A455">
        <v>454</v>
      </c>
      <c r="B455" s="1">
        <v>40563</v>
      </c>
      <c r="C455">
        <f>YEAR(dataset_17[[#This Row],[Date Day]])</f>
        <v>2011</v>
      </c>
      <c r="D455" s="1" t="str">
        <f>TEXT(dataset_17[[#This Row],[Date Day]],"MMM")</f>
        <v>Jan</v>
      </c>
      <c r="E455" t="str">
        <f t="shared" si="15"/>
        <v>Q1</v>
      </c>
      <c r="F455">
        <v>1</v>
      </c>
      <c r="G455" s="2">
        <v>0</v>
      </c>
      <c r="H455" s="2">
        <v>1</v>
      </c>
      <c r="I455">
        <v>22</v>
      </c>
      <c r="J455" t="b">
        <v>0</v>
      </c>
      <c r="K455">
        <v>4</v>
      </c>
      <c r="L455" t="str">
        <f t="shared" si="14"/>
        <v>Weekday</v>
      </c>
      <c r="M455" t="str" cm="1">
        <f t="array" ref="M455">_xlfn.IFS(I455&lt;6,"Night", I455&lt;12,"Morning", I455&lt;18,"Afternoon", TRUE,"Evening")</f>
        <v>Evening</v>
      </c>
      <c r="N455">
        <v>2</v>
      </c>
      <c r="O455" t="str">
        <f>IF(dataset_17[[#This Row],[Weathersit]]=1,"Clear",IF(dataset_17[[#This Row],[Weathersit]]=2,"Cloudy","Rainy"))</f>
        <v>Cloudy</v>
      </c>
      <c r="P455">
        <v>0.24</v>
      </c>
      <c r="Q455">
        <f>VLOOKUP(dataset_17[[#This Row],[Instant]],dataset_2!B454:H1064,2,FALSE)</f>
        <v>0.21210000000000001</v>
      </c>
      <c r="R455">
        <f>dataset_17[[#This Row],[Temp]]-dataset_17[[#This Row],[Atemp]]</f>
        <v>2.789999999999998E-2</v>
      </c>
      <c r="S455">
        <f>VLOOKUP(dataset_17[[#This Row],[Instant]],dataset_2!B454:H1064,3,FALSE)</f>
        <v>0.65</v>
      </c>
      <c r="T455">
        <f>VLOOKUP(dataset_17[[#This Row],[Instant]],dataset_2!B454:H1064,4,FALSE)</f>
        <v>0.28360000000000002</v>
      </c>
      <c r="U455">
        <f>VLOOKUP(dataset_17[[#This Row],[Instant]],dataset_2!B454:H1064,5,FALSE)</f>
        <v>0</v>
      </c>
      <c r="V455">
        <f>VLOOKUP(dataset_17[[#This Row],[Instant]],dataset_2!B454:H1064,6,FALSE)</f>
        <v>56</v>
      </c>
      <c r="W455">
        <f>VLOOKUP(dataset_17[[#This Row],[Instant]],dataset_2!B454:H1064,7,FALSE)</f>
        <v>56</v>
      </c>
      <c r="X455">
        <f>IF(dataset_17[[#This Row],[cnt]]&gt;0,LN(dataset_17[[#This Row],[cnt]]),0)</f>
        <v>4.0253516907351496</v>
      </c>
    </row>
    <row r="456" spans="1:24" x14ac:dyDescent="0.3">
      <c r="A456">
        <v>455</v>
      </c>
      <c r="B456" s="1">
        <v>40563</v>
      </c>
      <c r="C456">
        <f>YEAR(dataset_17[[#This Row],[Date Day]])</f>
        <v>2011</v>
      </c>
      <c r="D456" s="1" t="str">
        <f>TEXT(dataset_17[[#This Row],[Date Day]],"MMM")</f>
        <v>Jan</v>
      </c>
      <c r="E456" t="str">
        <f t="shared" si="15"/>
        <v>Q1</v>
      </c>
      <c r="F456">
        <v>1</v>
      </c>
      <c r="G456" s="2">
        <v>0</v>
      </c>
      <c r="H456" s="2">
        <v>1</v>
      </c>
      <c r="I456">
        <v>23</v>
      </c>
      <c r="J456" t="b">
        <v>0</v>
      </c>
      <c r="K456">
        <v>4</v>
      </c>
      <c r="L456" t="str">
        <f t="shared" si="14"/>
        <v>Weekday</v>
      </c>
      <c r="M456" t="str" cm="1">
        <f t="array" ref="M456">_xlfn.IFS(I456&lt;6,"Night", I456&lt;12,"Morning", I456&lt;18,"Afternoon", TRUE,"Evening")</f>
        <v>Evening</v>
      </c>
      <c r="N456">
        <v>2</v>
      </c>
      <c r="O456" t="str">
        <f>IF(dataset_17[[#This Row],[Weathersit]]=1,"Clear",IF(dataset_17[[#This Row],[Weathersit]]=2,"Cloudy","Rainy"))</f>
        <v>Cloudy</v>
      </c>
      <c r="P456">
        <v>0.24</v>
      </c>
      <c r="Q456">
        <f>VLOOKUP(dataset_17[[#This Row],[Instant]],dataset_2!B455:H1065,2,FALSE)</f>
        <v>0.21210000000000001</v>
      </c>
      <c r="R456">
        <f>dataset_17[[#This Row],[Temp]]-dataset_17[[#This Row],[Atemp]]</f>
        <v>2.789999999999998E-2</v>
      </c>
      <c r="S456">
        <f>VLOOKUP(dataset_17[[#This Row],[Instant]],dataset_2!B455:H1065,3,FALSE)</f>
        <v>0.65</v>
      </c>
      <c r="T456">
        <f>VLOOKUP(dataset_17[[#This Row],[Instant]],dataset_2!B455:H1065,4,FALSE)</f>
        <v>0.32840000000000003</v>
      </c>
      <c r="U456">
        <f>VLOOKUP(dataset_17[[#This Row],[Instant]],dataset_2!B455:H1065,5,FALSE)</f>
        <v>3</v>
      </c>
      <c r="V456">
        <f>VLOOKUP(dataset_17[[#This Row],[Instant]],dataset_2!B455:H1065,6,FALSE)</f>
        <v>28</v>
      </c>
      <c r="W456">
        <f>VLOOKUP(dataset_17[[#This Row],[Instant]],dataset_2!B455:H1065,7,FALSE)</f>
        <v>31</v>
      </c>
      <c r="X456">
        <f>IF(dataset_17[[#This Row],[cnt]]&gt;0,LN(dataset_17[[#This Row],[cnt]]),0)</f>
        <v>3.4339872044851463</v>
      </c>
    </row>
    <row r="457" spans="1:24" x14ac:dyDescent="0.3">
      <c r="A457">
        <v>456</v>
      </c>
      <c r="B457" s="1">
        <v>40564</v>
      </c>
      <c r="C457">
        <f>YEAR(dataset_17[[#This Row],[Date Day]])</f>
        <v>2011</v>
      </c>
      <c r="D457" s="1" t="str">
        <f>TEXT(dataset_17[[#This Row],[Date Day]],"MMM")</f>
        <v>Jan</v>
      </c>
      <c r="E457" t="str">
        <f t="shared" si="15"/>
        <v>Q1</v>
      </c>
      <c r="F457">
        <v>1</v>
      </c>
      <c r="G457" s="2">
        <v>0</v>
      </c>
      <c r="H457" s="2">
        <v>1</v>
      </c>
      <c r="I457">
        <v>0</v>
      </c>
      <c r="J457" t="b">
        <v>0</v>
      </c>
      <c r="K457">
        <v>5</v>
      </c>
      <c r="L457" t="str">
        <f t="shared" si="14"/>
        <v>Weekday</v>
      </c>
      <c r="M457" t="str" cm="1">
        <f t="array" ref="M457">_xlfn.IFS(I457&lt;6,"Night", I457&lt;12,"Morning", I457&lt;18,"Afternoon", TRUE,"Evening")</f>
        <v>Night</v>
      </c>
      <c r="N457">
        <v>2</v>
      </c>
      <c r="O457" t="str">
        <f>IF(dataset_17[[#This Row],[Weathersit]]=1,"Clear",IF(dataset_17[[#This Row],[Weathersit]]=2,"Cloudy","Rainy"))</f>
        <v>Cloudy</v>
      </c>
      <c r="P457">
        <v>0.24</v>
      </c>
      <c r="Q457">
        <f>VLOOKUP(dataset_17[[#This Row],[Instant]],dataset_2!B456:H1066,2,FALSE)</f>
        <v>0.2273</v>
      </c>
      <c r="R457">
        <f>dataset_17[[#This Row],[Temp]]-dataset_17[[#This Row],[Atemp]]</f>
        <v>1.2699999999999989E-2</v>
      </c>
      <c r="S457">
        <f>VLOOKUP(dataset_17[[#This Row],[Instant]],dataset_2!B456:H1066,3,FALSE)</f>
        <v>0.7</v>
      </c>
      <c r="T457">
        <f>VLOOKUP(dataset_17[[#This Row],[Instant]],dataset_2!B456:H1066,4,FALSE)</f>
        <v>0.25369999999999998</v>
      </c>
      <c r="U457">
        <f>VLOOKUP(dataset_17[[#This Row],[Instant]],dataset_2!B456:H1066,5,FALSE)</f>
        <v>1</v>
      </c>
      <c r="V457">
        <f>VLOOKUP(dataset_17[[#This Row],[Instant]],dataset_2!B456:H1066,6,FALSE)</f>
        <v>20</v>
      </c>
      <c r="W457">
        <f>VLOOKUP(dataset_17[[#This Row],[Instant]],dataset_2!B456:H1066,7,FALSE)</f>
        <v>21</v>
      </c>
      <c r="X457">
        <f>IF(dataset_17[[#This Row],[cnt]]&gt;0,LN(dataset_17[[#This Row],[cnt]]),0)</f>
        <v>3.044522437723423</v>
      </c>
    </row>
    <row r="458" spans="1:24" x14ac:dyDescent="0.3">
      <c r="A458">
        <v>457</v>
      </c>
      <c r="B458" s="1">
        <v>40564</v>
      </c>
      <c r="C458">
        <f>YEAR(dataset_17[[#This Row],[Date Day]])</f>
        <v>2011</v>
      </c>
      <c r="D458" s="1" t="str">
        <f>TEXT(dataset_17[[#This Row],[Date Day]],"MMM")</f>
        <v>Jan</v>
      </c>
      <c r="E458" t="str">
        <f t="shared" si="15"/>
        <v>Q1</v>
      </c>
      <c r="F458">
        <v>1</v>
      </c>
      <c r="G458" s="2">
        <v>0</v>
      </c>
      <c r="H458" s="2">
        <v>1</v>
      </c>
      <c r="I458">
        <v>1</v>
      </c>
      <c r="J458" t="b">
        <v>0</v>
      </c>
      <c r="K458">
        <v>5</v>
      </c>
      <c r="L458" t="str">
        <f t="shared" si="14"/>
        <v>Weekday</v>
      </c>
      <c r="M458" t="str" cm="1">
        <f t="array" ref="M458">_xlfn.IFS(I458&lt;6,"Night", I458&lt;12,"Morning", I458&lt;18,"Afternoon", TRUE,"Evening")</f>
        <v>Night</v>
      </c>
      <c r="N458">
        <v>2</v>
      </c>
      <c r="O458" t="str">
        <f>IF(dataset_17[[#This Row],[Weathersit]]=1,"Clear",IF(dataset_17[[#This Row],[Weathersit]]=2,"Cloudy","Rainy"))</f>
        <v>Cloudy</v>
      </c>
      <c r="P458">
        <v>0.24</v>
      </c>
      <c r="Q458">
        <f>VLOOKUP(dataset_17[[#This Row],[Instant]],dataset_2!B457:H1067,2,FALSE)</f>
        <v>0.2273</v>
      </c>
      <c r="R458">
        <f>dataset_17[[#This Row],[Temp]]-dataset_17[[#This Row],[Atemp]]</f>
        <v>1.2699999999999989E-2</v>
      </c>
      <c r="S458">
        <f>VLOOKUP(dataset_17[[#This Row],[Instant]],dataset_2!B457:H1067,3,FALSE)</f>
        <v>0.7</v>
      </c>
      <c r="T458">
        <f>VLOOKUP(dataset_17[[#This Row],[Instant]],dataset_2!B457:H1067,4,FALSE)</f>
        <v>0.25369999999999998</v>
      </c>
      <c r="U458">
        <f>VLOOKUP(dataset_17[[#This Row],[Instant]],dataset_2!B457:H1067,5,FALSE)</f>
        <v>0</v>
      </c>
      <c r="V458">
        <f>VLOOKUP(dataset_17[[#This Row],[Instant]],dataset_2!B457:H1067,6,FALSE)</f>
        <v>6</v>
      </c>
      <c r="W458">
        <f>VLOOKUP(dataset_17[[#This Row],[Instant]],dataset_2!B457:H1067,7,FALSE)</f>
        <v>6</v>
      </c>
      <c r="X458">
        <f>IF(dataset_17[[#This Row],[cnt]]&gt;0,LN(dataset_17[[#This Row],[cnt]]),0)</f>
        <v>1.791759469228055</v>
      </c>
    </row>
    <row r="459" spans="1:24" x14ac:dyDescent="0.3">
      <c r="A459">
        <v>458</v>
      </c>
      <c r="B459" s="1">
        <v>40564</v>
      </c>
      <c r="C459">
        <f>YEAR(dataset_17[[#This Row],[Date Day]])</f>
        <v>2011</v>
      </c>
      <c r="D459" s="1" t="str">
        <f>TEXT(dataset_17[[#This Row],[Date Day]],"MMM")</f>
        <v>Jan</v>
      </c>
      <c r="E459" t="str">
        <f t="shared" si="15"/>
        <v>Q1</v>
      </c>
      <c r="F459">
        <v>1</v>
      </c>
      <c r="G459" s="2">
        <v>0</v>
      </c>
      <c r="H459" s="2">
        <v>1</v>
      </c>
      <c r="I459">
        <v>2</v>
      </c>
      <c r="J459" t="b">
        <v>0</v>
      </c>
      <c r="K459">
        <v>5</v>
      </c>
      <c r="L459" t="str">
        <f t="shared" si="14"/>
        <v>Weekday</v>
      </c>
      <c r="M459" t="str" cm="1">
        <f t="array" ref="M459">_xlfn.IFS(I459&lt;6,"Night", I459&lt;12,"Morning", I459&lt;18,"Afternoon", TRUE,"Evening")</f>
        <v>Night</v>
      </c>
      <c r="N459">
        <v>3</v>
      </c>
      <c r="O459" t="str">
        <f>IF(dataset_17[[#This Row],[Weathersit]]=1,"Clear",IF(dataset_17[[#This Row],[Weathersit]]=2,"Cloudy","Rainy"))</f>
        <v>Rainy</v>
      </c>
      <c r="P459">
        <v>0.24</v>
      </c>
      <c r="Q459">
        <f>VLOOKUP(dataset_17[[#This Row],[Instant]],dataset_2!B458:H1068,2,FALSE)</f>
        <v>0.2424</v>
      </c>
      <c r="R459">
        <f>dataset_17[[#This Row],[Temp]]-dataset_17[[#This Row],[Atemp]]</f>
        <v>-2.4000000000000132E-3</v>
      </c>
      <c r="S459">
        <f>VLOOKUP(dataset_17[[#This Row],[Instant]],dataset_2!B458:H1068,3,FALSE)</f>
        <v>0.75</v>
      </c>
      <c r="T459">
        <f>VLOOKUP(dataset_17[[#This Row],[Instant]],dataset_2!B458:H1068,4,FALSE)</f>
        <v>0.16420000000000001</v>
      </c>
      <c r="U459">
        <f>VLOOKUP(dataset_17[[#This Row],[Instant]],dataset_2!B458:H1068,5,FALSE)</f>
        <v>0</v>
      </c>
      <c r="V459">
        <f>VLOOKUP(dataset_17[[#This Row],[Instant]],dataset_2!B458:H1068,6,FALSE)</f>
        <v>2</v>
      </c>
      <c r="W459">
        <f>VLOOKUP(dataset_17[[#This Row],[Instant]],dataset_2!B458:H1068,7,FALSE)</f>
        <v>2</v>
      </c>
      <c r="X459">
        <f>IF(dataset_17[[#This Row],[cnt]]&gt;0,LN(dataset_17[[#This Row],[cnt]]),0)</f>
        <v>0.69314718055994529</v>
      </c>
    </row>
    <row r="460" spans="1:24" x14ac:dyDescent="0.3">
      <c r="A460">
        <v>459</v>
      </c>
      <c r="B460" s="1">
        <v>40564</v>
      </c>
      <c r="C460">
        <f>YEAR(dataset_17[[#This Row],[Date Day]])</f>
        <v>2011</v>
      </c>
      <c r="D460" s="1" t="str">
        <f>TEXT(dataset_17[[#This Row],[Date Day]],"MMM")</f>
        <v>Jan</v>
      </c>
      <c r="E460" t="str">
        <f t="shared" si="15"/>
        <v>Q1</v>
      </c>
      <c r="F460">
        <v>1</v>
      </c>
      <c r="G460" s="2">
        <v>0</v>
      </c>
      <c r="H460" s="2">
        <v>1</v>
      </c>
      <c r="I460">
        <v>3</v>
      </c>
      <c r="J460" t="b">
        <v>0</v>
      </c>
      <c r="K460">
        <v>5</v>
      </c>
      <c r="L460" t="str">
        <f t="shared" si="14"/>
        <v>Weekday</v>
      </c>
      <c r="M460" t="str" cm="1">
        <f t="array" ref="M460">_xlfn.IFS(I460&lt;6,"Night", I460&lt;12,"Morning", I460&lt;18,"Afternoon", TRUE,"Evening")</f>
        <v>Night</v>
      </c>
      <c r="N460">
        <v>3</v>
      </c>
      <c r="O460" t="str">
        <f>IF(dataset_17[[#This Row],[Weathersit]]=1,"Clear",IF(dataset_17[[#This Row],[Weathersit]]=2,"Cloudy","Rainy"))</f>
        <v>Rainy</v>
      </c>
      <c r="P460">
        <v>0.22</v>
      </c>
      <c r="Q460">
        <f>VLOOKUP(dataset_17[[#This Row],[Instant]],dataset_2!B459:H1069,2,FALSE)</f>
        <v>0.21210000000000001</v>
      </c>
      <c r="R460">
        <f>dataset_17[[#This Row],[Temp]]-dataset_17[[#This Row],[Atemp]]</f>
        <v>7.8999999999999904E-3</v>
      </c>
      <c r="S460">
        <f>VLOOKUP(dataset_17[[#This Row],[Instant]],dataset_2!B459:H1069,3,FALSE)</f>
        <v>0.8</v>
      </c>
      <c r="T460">
        <f>VLOOKUP(dataset_17[[#This Row],[Instant]],dataset_2!B459:H1069,4,FALSE)</f>
        <v>0.29849999999999999</v>
      </c>
      <c r="U460">
        <f>VLOOKUP(dataset_17[[#This Row],[Instant]],dataset_2!B459:H1069,5,FALSE)</f>
        <v>0</v>
      </c>
      <c r="V460">
        <f>VLOOKUP(dataset_17[[#This Row],[Instant]],dataset_2!B459:H1069,6,FALSE)</f>
        <v>1</v>
      </c>
      <c r="W460">
        <f>VLOOKUP(dataset_17[[#This Row],[Instant]],dataset_2!B459:H1069,7,FALSE)</f>
        <v>1</v>
      </c>
      <c r="X460">
        <f>IF(dataset_17[[#This Row],[cnt]]&gt;0,LN(dataset_17[[#This Row],[cnt]]),0)</f>
        <v>0</v>
      </c>
    </row>
    <row r="461" spans="1:24" x14ac:dyDescent="0.3">
      <c r="A461">
        <v>460</v>
      </c>
      <c r="B461" s="1">
        <v>40564</v>
      </c>
      <c r="C461">
        <f>YEAR(dataset_17[[#This Row],[Date Day]])</f>
        <v>2011</v>
      </c>
      <c r="D461" s="1" t="str">
        <f>TEXT(dataset_17[[#This Row],[Date Day]],"MMM")</f>
        <v>Jan</v>
      </c>
      <c r="E461" t="str">
        <f t="shared" si="15"/>
        <v>Q1</v>
      </c>
      <c r="F461">
        <v>1</v>
      </c>
      <c r="G461" s="2">
        <v>0</v>
      </c>
      <c r="H461" s="2">
        <v>1</v>
      </c>
      <c r="I461">
        <v>4</v>
      </c>
      <c r="J461" t="b">
        <v>0</v>
      </c>
      <c r="K461">
        <v>5</v>
      </c>
      <c r="L461" t="str">
        <f t="shared" si="14"/>
        <v>Weekday</v>
      </c>
      <c r="M461" t="str" cm="1">
        <f t="array" ref="M461">_xlfn.IFS(I461&lt;6,"Night", I461&lt;12,"Morning", I461&lt;18,"Afternoon", TRUE,"Evening")</f>
        <v>Night</v>
      </c>
      <c r="N461">
        <v>2</v>
      </c>
      <c r="O461" t="str">
        <f>IF(dataset_17[[#This Row],[Weathersit]]=1,"Clear",IF(dataset_17[[#This Row],[Weathersit]]=2,"Cloudy","Rainy"))</f>
        <v>Cloudy</v>
      </c>
      <c r="P461">
        <v>0.22</v>
      </c>
      <c r="Q461">
        <f>VLOOKUP(dataset_17[[#This Row],[Instant]],dataset_2!B460:H1070,2,FALSE)</f>
        <v>0.2576</v>
      </c>
      <c r="R461">
        <f>dataset_17[[#This Row],[Temp]]-dataset_17[[#This Row],[Atemp]]</f>
        <v>-3.7599999999999995E-2</v>
      </c>
      <c r="S461">
        <f>VLOOKUP(dataset_17[[#This Row],[Instant]],dataset_2!B460:H1070,3,FALSE)</f>
        <v>0.87</v>
      </c>
      <c r="T461">
        <f>VLOOKUP(dataset_17[[#This Row],[Instant]],dataset_2!B460:H1070,4,FALSE)</f>
        <v>8.9599999999999999E-2</v>
      </c>
      <c r="U461">
        <f>VLOOKUP(dataset_17[[#This Row],[Instant]],dataset_2!B460:H1070,5,FALSE)</f>
        <v>0</v>
      </c>
      <c r="V461">
        <f>VLOOKUP(dataset_17[[#This Row],[Instant]],dataset_2!B460:H1070,6,FALSE)</f>
        <v>1</v>
      </c>
      <c r="W461">
        <f>VLOOKUP(dataset_17[[#This Row],[Instant]],dataset_2!B460:H1070,7,FALSE)</f>
        <v>1</v>
      </c>
      <c r="X461">
        <f>IF(dataset_17[[#This Row],[cnt]]&gt;0,LN(dataset_17[[#This Row],[cnt]]),0)</f>
        <v>0</v>
      </c>
    </row>
    <row r="462" spans="1:24" x14ac:dyDescent="0.3">
      <c r="A462">
        <v>461</v>
      </c>
      <c r="B462" s="1">
        <v>40564</v>
      </c>
      <c r="C462">
        <f>YEAR(dataset_17[[#This Row],[Date Day]])</f>
        <v>2011</v>
      </c>
      <c r="D462" s="1" t="str">
        <f>TEXT(dataset_17[[#This Row],[Date Day]],"MMM")</f>
        <v>Jan</v>
      </c>
      <c r="E462" t="str">
        <f t="shared" si="15"/>
        <v>Q1</v>
      </c>
      <c r="F462">
        <v>1</v>
      </c>
      <c r="G462" s="2">
        <v>0</v>
      </c>
      <c r="H462" s="2">
        <v>1</v>
      </c>
      <c r="I462">
        <v>5</v>
      </c>
      <c r="J462" t="b">
        <v>0</v>
      </c>
      <c r="K462">
        <v>5</v>
      </c>
      <c r="L462" t="str">
        <f t="shared" si="14"/>
        <v>Weekday</v>
      </c>
      <c r="M462" t="str" cm="1">
        <f t="array" ref="M462">_xlfn.IFS(I462&lt;6,"Night", I462&lt;12,"Morning", I462&lt;18,"Afternoon", TRUE,"Evening")</f>
        <v>Night</v>
      </c>
      <c r="N462">
        <v>1</v>
      </c>
      <c r="O462" t="str">
        <f>IF(dataset_17[[#This Row],[Weathersit]]=1,"Clear",IF(dataset_17[[#This Row],[Weathersit]]=2,"Cloudy","Rainy"))</f>
        <v>Clear</v>
      </c>
      <c r="P462">
        <v>0.24</v>
      </c>
      <c r="Q462">
        <f>VLOOKUP(dataset_17[[#This Row],[Instant]],dataset_2!B461:H1071,2,FALSE)</f>
        <v>0.19700000000000001</v>
      </c>
      <c r="R462">
        <f>dataset_17[[#This Row],[Temp]]-dataset_17[[#This Row],[Atemp]]</f>
        <v>4.2999999999999983E-2</v>
      </c>
      <c r="S462">
        <f>VLOOKUP(dataset_17[[#This Row],[Instant]],dataset_2!B461:H1071,3,FALSE)</f>
        <v>0.6</v>
      </c>
      <c r="T462">
        <f>VLOOKUP(dataset_17[[#This Row],[Instant]],dataset_2!B461:H1071,4,FALSE)</f>
        <v>0.41789999999999999</v>
      </c>
      <c r="U462">
        <f>VLOOKUP(dataset_17[[#This Row],[Instant]],dataset_2!B461:H1071,5,FALSE)</f>
        <v>1</v>
      </c>
      <c r="V462">
        <f>VLOOKUP(dataset_17[[#This Row],[Instant]],dataset_2!B461:H1071,6,FALSE)</f>
        <v>4</v>
      </c>
      <c r="W462">
        <f>VLOOKUP(dataset_17[[#This Row],[Instant]],dataset_2!B461:H1071,7,FALSE)</f>
        <v>5</v>
      </c>
      <c r="X462">
        <f>IF(dataset_17[[#This Row],[cnt]]&gt;0,LN(dataset_17[[#This Row],[cnt]]),0)</f>
        <v>1.6094379124341003</v>
      </c>
    </row>
    <row r="463" spans="1:24" x14ac:dyDescent="0.3">
      <c r="A463">
        <v>462</v>
      </c>
      <c r="B463" s="1">
        <v>40564</v>
      </c>
      <c r="C463">
        <f>YEAR(dataset_17[[#This Row],[Date Day]])</f>
        <v>2011</v>
      </c>
      <c r="D463" s="1" t="str">
        <f>TEXT(dataset_17[[#This Row],[Date Day]],"MMM")</f>
        <v>Jan</v>
      </c>
      <c r="E463" t="str">
        <f t="shared" si="15"/>
        <v>Q1</v>
      </c>
      <c r="F463">
        <v>1</v>
      </c>
      <c r="G463" s="2">
        <v>0</v>
      </c>
      <c r="H463" s="2">
        <v>1</v>
      </c>
      <c r="I463">
        <v>6</v>
      </c>
      <c r="J463" t="b">
        <v>0</v>
      </c>
      <c r="K463">
        <v>5</v>
      </c>
      <c r="L463" t="str">
        <f t="shared" si="14"/>
        <v>Weekday</v>
      </c>
      <c r="M463" t="str" cm="1">
        <f t="array" ref="M463">_xlfn.IFS(I463&lt;6,"Night", I463&lt;12,"Morning", I463&lt;18,"Afternoon", TRUE,"Evening")</f>
        <v>Morning</v>
      </c>
      <c r="N463">
        <v>1</v>
      </c>
      <c r="O463" t="str">
        <f>IF(dataset_17[[#This Row],[Weathersit]]=1,"Clear",IF(dataset_17[[#This Row],[Weathersit]]=2,"Cloudy","Rainy"))</f>
        <v>Clear</v>
      </c>
      <c r="P463">
        <v>0.22</v>
      </c>
      <c r="Q463">
        <f>VLOOKUP(dataset_17[[#This Row],[Instant]],dataset_2!B462:H1072,2,FALSE)</f>
        <v>0.21210000000000001</v>
      </c>
      <c r="R463">
        <f>dataset_17[[#This Row],[Temp]]-dataset_17[[#This Row],[Atemp]]</f>
        <v>7.8999999999999904E-3</v>
      </c>
      <c r="S463">
        <f>VLOOKUP(dataset_17[[#This Row],[Instant]],dataset_2!B462:H1072,3,FALSE)</f>
        <v>0.55000000000000004</v>
      </c>
      <c r="T463">
        <f>VLOOKUP(dataset_17[[#This Row],[Instant]],dataset_2!B462:H1072,4,FALSE)</f>
        <v>0.25369999999999998</v>
      </c>
      <c r="U463">
        <f>VLOOKUP(dataset_17[[#This Row],[Instant]],dataset_2!B462:H1072,5,FALSE)</f>
        <v>0</v>
      </c>
      <c r="V463">
        <f>VLOOKUP(dataset_17[[#This Row],[Instant]],dataset_2!B462:H1072,6,FALSE)</f>
        <v>27</v>
      </c>
      <c r="W463">
        <f>VLOOKUP(dataset_17[[#This Row],[Instant]],dataset_2!B462:H1072,7,FALSE)</f>
        <v>27</v>
      </c>
      <c r="X463">
        <f>IF(dataset_17[[#This Row],[cnt]]&gt;0,LN(dataset_17[[#This Row],[cnt]]),0)</f>
        <v>3.2958368660043291</v>
      </c>
    </row>
    <row r="464" spans="1:24" x14ac:dyDescent="0.3">
      <c r="A464">
        <v>463</v>
      </c>
      <c r="B464" s="1">
        <v>40564</v>
      </c>
      <c r="C464">
        <f>YEAR(dataset_17[[#This Row],[Date Day]])</f>
        <v>2011</v>
      </c>
      <c r="D464" s="1" t="str">
        <f>TEXT(dataset_17[[#This Row],[Date Day]],"MMM")</f>
        <v>Jan</v>
      </c>
      <c r="E464" t="str">
        <f t="shared" si="15"/>
        <v>Q1</v>
      </c>
      <c r="F464">
        <v>1</v>
      </c>
      <c r="G464" s="2">
        <v>0</v>
      </c>
      <c r="H464" s="2">
        <v>1</v>
      </c>
      <c r="I464">
        <v>7</v>
      </c>
      <c r="J464" t="b">
        <v>0</v>
      </c>
      <c r="K464">
        <v>5</v>
      </c>
      <c r="L464" t="str">
        <f t="shared" si="14"/>
        <v>Weekday</v>
      </c>
      <c r="M464" t="str" cm="1">
        <f t="array" ref="M464">_xlfn.IFS(I464&lt;6,"Night", I464&lt;12,"Morning", I464&lt;18,"Afternoon", TRUE,"Evening")</f>
        <v>Morning</v>
      </c>
      <c r="N464">
        <v>1</v>
      </c>
      <c r="O464" t="str">
        <f>IF(dataset_17[[#This Row],[Weathersit]]=1,"Clear",IF(dataset_17[[#This Row],[Weathersit]]=2,"Cloudy","Rainy"))</f>
        <v>Clear</v>
      </c>
      <c r="P464">
        <v>0.2</v>
      </c>
      <c r="Q464">
        <f>VLOOKUP(dataset_17[[#This Row],[Instant]],dataset_2!B463:H1073,2,FALSE)</f>
        <v>0.18179999999999999</v>
      </c>
      <c r="R464">
        <f>dataset_17[[#This Row],[Temp]]-dataset_17[[#This Row],[Atemp]]</f>
        <v>1.8200000000000022E-2</v>
      </c>
      <c r="S464">
        <f>VLOOKUP(dataset_17[[#This Row],[Instant]],dataset_2!B463:H1073,3,FALSE)</f>
        <v>0.51</v>
      </c>
      <c r="T464">
        <f>VLOOKUP(dataset_17[[#This Row],[Instant]],dataset_2!B463:H1073,4,FALSE)</f>
        <v>0.28360000000000002</v>
      </c>
      <c r="U464">
        <f>VLOOKUP(dataset_17[[#This Row],[Instant]],dataset_2!B463:H1073,5,FALSE)</f>
        <v>2</v>
      </c>
      <c r="V464">
        <f>VLOOKUP(dataset_17[[#This Row],[Instant]],dataset_2!B463:H1073,6,FALSE)</f>
        <v>66</v>
      </c>
      <c r="W464">
        <f>VLOOKUP(dataset_17[[#This Row],[Instant]],dataset_2!B463:H1073,7,FALSE)</f>
        <v>68</v>
      </c>
      <c r="X464">
        <f>IF(dataset_17[[#This Row],[cnt]]&gt;0,LN(dataset_17[[#This Row],[cnt]]),0)</f>
        <v>4.219507705176107</v>
      </c>
    </row>
    <row r="465" spans="1:24" x14ac:dyDescent="0.3">
      <c r="A465">
        <v>464</v>
      </c>
      <c r="B465" s="1">
        <v>40564</v>
      </c>
      <c r="C465">
        <f>YEAR(dataset_17[[#This Row],[Date Day]])</f>
        <v>2011</v>
      </c>
      <c r="D465" s="1" t="str">
        <f>TEXT(dataset_17[[#This Row],[Date Day]],"MMM")</f>
        <v>Jan</v>
      </c>
      <c r="E465" t="str">
        <f t="shared" si="15"/>
        <v>Q1</v>
      </c>
      <c r="F465">
        <v>1</v>
      </c>
      <c r="G465" s="2">
        <v>0</v>
      </c>
      <c r="H465" s="2">
        <v>1</v>
      </c>
      <c r="I465">
        <v>8</v>
      </c>
      <c r="J465" t="b">
        <v>0</v>
      </c>
      <c r="K465">
        <v>5</v>
      </c>
      <c r="L465" t="str">
        <f t="shared" si="14"/>
        <v>Weekday</v>
      </c>
      <c r="M465" t="str" cm="1">
        <f t="array" ref="M465">_xlfn.IFS(I465&lt;6,"Night", I465&lt;12,"Morning", I465&lt;18,"Afternoon", TRUE,"Evening")</f>
        <v>Morning</v>
      </c>
      <c r="N465">
        <v>1</v>
      </c>
      <c r="O465" t="str">
        <f>IF(dataset_17[[#This Row],[Weathersit]]=1,"Clear",IF(dataset_17[[#This Row],[Weathersit]]=2,"Cloudy","Rainy"))</f>
        <v>Clear</v>
      </c>
      <c r="P465">
        <v>0.2</v>
      </c>
      <c r="Q465">
        <f>VLOOKUP(dataset_17[[#This Row],[Instant]],dataset_2!B464:H1074,2,FALSE)</f>
        <v>0.18179999999999999</v>
      </c>
      <c r="R465">
        <f>dataset_17[[#This Row],[Temp]]-dataset_17[[#This Row],[Atemp]]</f>
        <v>1.8200000000000022E-2</v>
      </c>
      <c r="S465">
        <f>VLOOKUP(dataset_17[[#This Row],[Instant]],dataset_2!B464:H1074,3,FALSE)</f>
        <v>0.47</v>
      </c>
      <c r="T465">
        <f>VLOOKUP(dataset_17[[#This Row],[Instant]],dataset_2!B464:H1074,4,FALSE)</f>
        <v>0.32840000000000003</v>
      </c>
      <c r="U465">
        <f>VLOOKUP(dataset_17[[#This Row],[Instant]],dataset_2!B464:H1074,5,FALSE)</f>
        <v>7</v>
      </c>
      <c r="V465">
        <f>VLOOKUP(dataset_17[[#This Row],[Instant]],dataset_2!B464:H1074,6,FALSE)</f>
        <v>210</v>
      </c>
      <c r="W465">
        <f>VLOOKUP(dataset_17[[#This Row],[Instant]],dataset_2!B464:H1074,7,FALSE)</f>
        <v>217</v>
      </c>
      <c r="X465">
        <f>IF(dataset_17[[#This Row],[cnt]]&gt;0,LN(dataset_17[[#This Row],[cnt]]),0)</f>
        <v>5.3798973535404597</v>
      </c>
    </row>
    <row r="466" spans="1:24" x14ac:dyDescent="0.3">
      <c r="A466">
        <v>465</v>
      </c>
      <c r="B466" s="1">
        <v>40564</v>
      </c>
      <c r="C466">
        <f>YEAR(dataset_17[[#This Row],[Date Day]])</f>
        <v>2011</v>
      </c>
      <c r="D466" s="1" t="str">
        <f>TEXT(dataset_17[[#This Row],[Date Day]],"MMM")</f>
        <v>Jan</v>
      </c>
      <c r="E466" t="str">
        <f t="shared" si="15"/>
        <v>Q1</v>
      </c>
      <c r="F466">
        <v>1</v>
      </c>
      <c r="G466" s="2">
        <v>0</v>
      </c>
      <c r="H466" s="2">
        <v>1</v>
      </c>
      <c r="I466">
        <v>9</v>
      </c>
      <c r="J466" t="b">
        <v>0</v>
      </c>
      <c r="K466">
        <v>5</v>
      </c>
      <c r="L466" t="str">
        <f t="shared" si="14"/>
        <v>Weekday</v>
      </c>
      <c r="M466" t="str" cm="1">
        <f t="array" ref="M466">_xlfn.IFS(I466&lt;6,"Night", I466&lt;12,"Morning", I466&lt;18,"Afternoon", TRUE,"Evening")</f>
        <v>Morning</v>
      </c>
      <c r="N466">
        <v>1</v>
      </c>
      <c r="O466" t="str">
        <f>IF(dataset_17[[#This Row],[Weathersit]]=1,"Clear",IF(dataset_17[[#This Row],[Weathersit]]=2,"Cloudy","Rainy"))</f>
        <v>Clear</v>
      </c>
      <c r="P466">
        <v>0.2</v>
      </c>
      <c r="Q466">
        <f>VLOOKUP(dataset_17[[#This Row],[Instant]],dataset_2!B465:H1075,2,FALSE)</f>
        <v>0.18179999999999999</v>
      </c>
      <c r="R466">
        <f>dataset_17[[#This Row],[Temp]]-dataset_17[[#This Row],[Atemp]]</f>
        <v>1.8200000000000022E-2</v>
      </c>
      <c r="S466">
        <f>VLOOKUP(dataset_17[[#This Row],[Instant]],dataset_2!B465:H1075,3,FALSE)</f>
        <v>0.51</v>
      </c>
      <c r="T466">
        <f>VLOOKUP(dataset_17[[#This Row],[Instant]],dataset_2!B465:H1075,4,FALSE)</f>
        <v>0.35820000000000002</v>
      </c>
      <c r="U466">
        <f>VLOOKUP(dataset_17[[#This Row],[Instant]],dataset_2!B465:H1075,5,FALSE)</f>
        <v>7</v>
      </c>
      <c r="V466">
        <f>VLOOKUP(dataset_17[[#This Row],[Instant]],dataset_2!B465:H1075,6,FALSE)</f>
        <v>159</v>
      </c>
      <c r="W466">
        <f>VLOOKUP(dataset_17[[#This Row],[Instant]],dataset_2!B465:H1075,7,FALSE)</f>
        <v>166</v>
      </c>
      <c r="X466">
        <f>IF(dataset_17[[#This Row],[cnt]]&gt;0,LN(dataset_17[[#This Row],[cnt]]),0)</f>
        <v>5.1119877883565437</v>
      </c>
    </row>
    <row r="467" spans="1:24" x14ac:dyDescent="0.3">
      <c r="A467">
        <v>466</v>
      </c>
      <c r="B467" s="1">
        <v>40564</v>
      </c>
      <c r="C467">
        <f>YEAR(dataset_17[[#This Row],[Date Day]])</f>
        <v>2011</v>
      </c>
      <c r="D467" s="1" t="str">
        <f>TEXT(dataset_17[[#This Row],[Date Day]],"MMM")</f>
        <v>Jan</v>
      </c>
      <c r="E467" t="str">
        <f t="shared" si="15"/>
        <v>Q1</v>
      </c>
      <c r="F467">
        <v>1</v>
      </c>
      <c r="G467" s="2">
        <v>0</v>
      </c>
      <c r="H467" s="2">
        <v>1</v>
      </c>
      <c r="I467">
        <v>10</v>
      </c>
      <c r="J467" t="b">
        <v>0</v>
      </c>
      <c r="K467">
        <v>5</v>
      </c>
      <c r="L467" t="str">
        <f t="shared" si="14"/>
        <v>Weekday</v>
      </c>
      <c r="M467" t="str" cm="1">
        <f t="array" ref="M467">_xlfn.IFS(I467&lt;6,"Night", I467&lt;12,"Morning", I467&lt;18,"Afternoon", TRUE,"Evening")</f>
        <v>Morning</v>
      </c>
      <c r="N467">
        <v>1</v>
      </c>
      <c r="O467" t="str">
        <f>IF(dataset_17[[#This Row],[Weathersit]]=1,"Clear",IF(dataset_17[[#This Row],[Weathersit]]=2,"Cloudy","Rainy"))</f>
        <v>Clear</v>
      </c>
      <c r="P467">
        <v>0.2</v>
      </c>
      <c r="Q467">
        <f>VLOOKUP(dataset_17[[#This Row],[Instant]],dataset_2!B466:H1076,2,FALSE)</f>
        <v>0.16669999999999999</v>
      </c>
      <c r="R467">
        <f>dataset_17[[#This Row],[Temp]]-dataset_17[[#This Row],[Atemp]]</f>
        <v>3.3300000000000024E-2</v>
      </c>
      <c r="S467">
        <f>VLOOKUP(dataset_17[[#This Row],[Instant]],dataset_2!B466:H1076,3,FALSE)</f>
        <v>0.47</v>
      </c>
      <c r="T467">
        <f>VLOOKUP(dataset_17[[#This Row],[Instant]],dataset_2!B466:H1076,4,FALSE)</f>
        <v>0.4627</v>
      </c>
      <c r="U467">
        <f>VLOOKUP(dataset_17[[#This Row],[Instant]],dataset_2!B466:H1076,5,FALSE)</f>
        <v>6</v>
      </c>
      <c r="V467">
        <f>VLOOKUP(dataset_17[[#This Row],[Instant]],dataset_2!B466:H1076,6,FALSE)</f>
        <v>57</v>
      </c>
      <c r="W467">
        <f>VLOOKUP(dataset_17[[#This Row],[Instant]],dataset_2!B466:H1076,7,FALSE)</f>
        <v>63</v>
      </c>
      <c r="X467">
        <f>IF(dataset_17[[#This Row],[cnt]]&gt;0,LN(dataset_17[[#This Row],[cnt]]),0)</f>
        <v>4.1431347263915326</v>
      </c>
    </row>
    <row r="468" spans="1:24" x14ac:dyDescent="0.3">
      <c r="A468">
        <v>467</v>
      </c>
      <c r="B468" s="1">
        <v>40564</v>
      </c>
      <c r="C468">
        <f>YEAR(dataset_17[[#This Row],[Date Day]])</f>
        <v>2011</v>
      </c>
      <c r="D468" s="1" t="str">
        <f>TEXT(dataset_17[[#This Row],[Date Day]],"MMM")</f>
        <v>Jan</v>
      </c>
      <c r="E468" t="str">
        <f t="shared" si="15"/>
        <v>Q1</v>
      </c>
      <c r="F468">
        <v>1</v>
      </c>
      <c r="G468" s="2">
        <v>0</v>
      </c>
      <c r="H468" s="2">
        <v>1</v>
      </c>
      <c r="I468">
        <v>11</v>
      </c>
      <c r="J468" t="b">
        <v>0</v>
      </c>
      <c r="K468">
        <v>5</v>
      </c>
      <c r="L468" t="str">
        <f t="shared" si="14"/>
        <v>Weekday</v>
      </c>
      <c r="M468" t="str" cm="1">
        <f t="array" ref="M468">_xlfn.IFS(I468&lt;6,"Night", I468&lt;12,"Morning", I468&lt;18,"Afternoon", TRUE,"Evening")</f>
        <v>Morning</v>
      </c>
      <c r="N468">
        <v>1</v>
      </c>
      <c r="O468" t="str">
        <f>IF(dataset_17[[#This Row],[Weathersit]]=1,"Clear",IF(dataset_17[[#This Row],[Weathersit]]=2,"Cloudy","Rainy"))</f>
        <v>Clear</v>
      </c>
      <c r="P468">
        <v>0.22</v>
      </c>
      <c r="Q468">
        <f>VLOOKUP(dataset_17[[#This Row],[Instant]],dataset_2!B467:H1077,2,FALSE)</f>
        <v>0.18179999999999999</v>
      </c>
      <c r="R468">
        <f>dataset_17[[#This Row],[Temp]]-dataset_17[[#This Row],[Atemp]]</f>
        <v>3.8200000000000012E-2</v>
      </c>
      <c r="S468">
        <f>VLOOKUP(dataset_17[[#This Row],[Instant]],dataset_2!B467:H1077,3,FALSE)</f>
        <v>0.41</v>
      </c>
      <c r="T468">
        <f>VLOOKUP(dataset_17[[#This Row],[Instant]],dataset_2!B467:H1077,4,FALSE)</f>
        <v>0.4627</v>
      </c>
      <c r="U468">
        <f>VLOOKUP(dataset_17[[#This Row],[Instant]],dataset_2!B467:H1077,5,FALSE)</f>
        <v>6</v>
      </c>
      <c r="V468">
        <f>VLOOKUP(dataset_17[[#This Row],[Instant]],dataset_2!B467:H1077,6,FALSE)</f>
        <v>53</v>
      </c>
      <c r="W468">
        <f>VLOOKUP(dataset_17[[#This Row],[Instant]],dataset_2!B467:H1077,7,FALSE)</f>
        <v>59</v>
      </c>
      <c r="X468">
        <f>IF(dataset_17[[#This Row],[cnt]]&gt;0,LN(dataset_17[[#This Row],[cnt]]),0)</f>
        <v>4.0775374439057197</v>
      </c>
    </row>
    <row r="469" spans="1:24" x14ac:dyDescent="0.3">
      <c r="A469">
        <v>468</v>
      </c>
      <c r="B469" s="1">
        <v>40564</v>
      </c>
      <c r="C469">
        <f>YEAR(dataset_17[[#This Row],[Date Day]])</f>
        <v>2011</v>
      </c>
      <c r="D469" s="1" t="str">
        <f>TEXT(dataset_17[[#This Row],[Date Day]],"MMM")</f>
        <v>Jan</v>
      </c>
      <c r="E469" t="str">
        <f t="shared" si="15"/>
        <v>Q1</v>
      </c>
      <c r="F469">
        <v>1</v>
      </c>
      <c r="G469" s="2">
        <v>0</v>
      </c>
      <c r="H469" s="2">
        <v>1</v>
      </c>
      <c r="I469">
        <v>12</v>
      </c>
      <c r="J469" t="b">
        <v>0</v>
      </c>
      <c r="K469">
        <v>5</v>
      </c>
      <c r="L469" t="str">
        <f t="shared" si="14"/>
        <v>Weekday</v>
      </c>
      <c r="M469" t="str" cm="1">
        <f t="array" ref="M469">_xlfn.IFS(I469&lt;6,"Night", I469&lt;12,"Morning", I469&lt;18,"Afternoon", TRUE,"Evening")</f>
        <v>Afternoon</v>
      </c>
      <c r="N469">
        <v>1</v>
      </c>
      <c r="O469" t="str">
        <f>IF(dataset_17[[#This Row],[Weathersit]]=1,"Clear",IF(dataset_17[[#This Row],[Weathersit]]=2,"Cloudy","Rainy"))</f>
        <v>Clear</v>
      </c>
      <c r="P469">
        <v>0.22</v>
      </c>
      <c r="Q469">
        <f>VLOOKUP(dataset_17[[#This Row],[Instant]],dataset_2!B468:H1078,2,FALSE)</f>
        <v>0.18179999999999999</v>
      </c>
      <c r="R469">
        <f>dataset_17[[#This Row],[Temp]]-dataset_17[[#This Row],[Atemp]]</f>
        <v>3.8200000000000012E-2</v>
      </c>
      <c r="S469">
        <f>VLOOKUP(dataset_17[[#This Row],[Instant]],dataset_2!B468:H1078,3,FALSE)</f>
        <v>0.27</v>
      </c>
      <c r="T469">
        <f>VLOOKUP(dataset_17[[#This Row],[Instant]],dataset_2!B468:H1078,4,FALSE)</f>
        <v>0.58209999999999995</v>
      </c>
      <c r="U469">
        <f>VLOOKUP(dataset_17[[#This Row],[Instant]],dataset_2!B468:H1078,5,FALSE)</f>
        <v>11</v>
      </c>
      <c r="V469">
        <f>VLOOKUP(dataset_17[[#This Row],[Instant]],dataset_2!B468:H1078,6,FALSE)</f>
        <v>67</v>
      </c>
      <c r="W469">
        <f>VLOOKUP(dataset_17[[#This Row],[Instant]],dataset_2!B468:H1078,7,FALSE)</f>
        <v>78</v>
      </c>
      <c r="X469">
        <f>IF(dataset_17[[#This Row],[cnt]]&gt;0,LN(dataset_17[[#This Row],[cnt]]),0)</f>
        <v>4.3567088266895917</v>
      </c>
    </row>
    <row r="470" spans="1:24" x14ac:dyDescent="0.3">
      <c r="A470">
        <v>469</v>
      </c>
      <c r="B470" s="1">
        <v>40564</v>
      </c>
      <c r="C470">
        <f>YEAR(dataset_17[[#This Row],[Date Day]])</f>
        <v>2011</v>
      </c>
      <c r="D470" s="1" t="str">
        <f>TEXT(dataset_17[[#This Row],[Date Day]],"MMM")</f>
        <v>Jan</v>
      </c>
      <c r="E470" t="str">
        <f t="shared" si="15"/>
        <v>Q1</v>
      </c>
      <c r="F470">
        <v>1</v>
      </c>
      <c r="G470" s="2">
        <v>0</v>
      </c>
      <c r="H470" s="2">
        <v>1</v>
      </c>
      <c r="I470">
        <v>13</v>
      </c>
      <c r="J470" t="b">
        <v>0</v>
      </c>
      <c r="K470">
        <v>5</v>
      </c>
      <c r="L470" t="str">
        <f t="shared" si="14"/>
        <v>Weekday</v>
      </c>
      <c r="M470" t="str" cm="1">
        <f t="array" ref="M470">_xlfn.IFS(I470&lt;6,"Night", I470&lt;12,"Morning", I470&lt;18,"Afternoon", TRUE,"Evening")</f>
        <v>Afternoon</v>
      </c>
      <c r="N470">
        <v>1</v>
      </c>
      <c r="O470" t="str">
        <f>IF(dataset_17[[#This Row],[Weathersit]]=1,"Clear",IF(dataset_17[[#This Row],[Weathersit]]=2,"Cloudy","Rainy"))</f>
        <v>Clear</v>
      </c>
      <c r="P470">
        <v>0.2</v>
      </c>
      <c r="Q470">
        <f>VLOOKUP(dataset_17[[#This Row],[Instant]],dataset_2!B469:H1079,2,FALSE)</f>
        <v>0.1515</v>
      </c>
      <c r="R470">
        <f>dataset_17[[#This Row],[Temp]]-dataset_17[[#This Row],[Atemp]]</f>
        <v>4.8500000000000015E-2</v>
      </c>
      <c r="S470">
        <f>VLOOKUP(dataset_17[[#This Row],[Instant]],dataset_2!B469:H1079,3,FALSE)</f>
        <v>0.21</v>
      </c>
      <c r="T470">
        <f>VLOOKUP(dataset_17[[#This Row],[Instant]],dataset_2!B469:H1079,4,FALSE)</f>
        <v>0.58209999999999995</v>
      </c>
      <c r="U470">
        <f>VLOOKUP(dataset_17[[#This Row],[Instant]],dataset_2!B469:H1079,5,FALSE)</f>
        <v>8</v>
      </c>
      <c r="V470">
        <f>VLOOKUP(dataset_17[[#This Row],[Instant]],dataset_2!B469:H1079,6,FALSE)</f>
        <v>65</v>
      </c>
      <c r="W470">
        <f>VLOOKUP(dataset_17[[#This Row],[Instant]],dataset_2!B469:H1079,7,FALSE)</f>
        <v>73</v>
      </c>
      <c r="X470">
        <f>IF(dataset_17[[#This Row],[cnt]]&gt;0,LN(dataset_17[[#This Row],[cnt]]),0)</f>
        <v>4.290459441148391</v>
      </c>
    </row>
    <row r="471" spans="1:24" x14ac:dyDescent="0.3">
      <c r="A471">
        <v>470</v>
      </c>
      <c r="B471" s="1">
        <v>40564</v>
      </c>
      <c r="C471">
        <f>YEAR(dataset_17[[#This Row],[Date Day]])</f>
        <v>2011</v>
      </c>
      <c r="D471" s="1" t="str">
        <f>TEXT(dataset_17[[#This Row],[Date Day]],"MMM")</f>
        <v>Jan</v>
      </c>
      <c r="E471" t="str">
        <f t="shared" si="15"/>
        <v>Q1</v>
      </c>
      <c r="F471">
        <v>1</v>
      </c>
      <c r="G471" s="2">
        <v>0</v>
      </c>
      <c r="H471" s="2">
        <v>1</v>
      </c>
      <c r="I471">
        <v>14</v>
      </c>
      <c r="J471" t="b">
        <v>0</v>
      </c>
      <c r="K471">
        <v>5</v>
      </c>
      <c r="L471" t="str">
        <f t="shared" si="14"/>
        <v>Weekday</v>
      </c>
      <c r="M471" t="str" cm="1">
        <f t="array" ref="M471">_xlfn.IFS(I471&lt;6,"Night", I471&lt;12,"Morning", I471&lt;18,"Afternoon", TRUE,"Evening")</f>
        <v>Afternoon</v>
      </c>
      <c r="N471">
        <v>1</v>
      </c>
      <c r="O471" t="str">
        <f>IF(dataset_17[[#This Row],[Weathersit]]=1,"Clear",IF(dataset_17[[#This Row],[Weathersit]]=2,"Cloudy","Rainy"))</f>
        <v>Clear</v>
      </c>
      <c r="P471">
        <v>0.2</v>
      </c>
      <c r="Q471">
        <f>VLOOKUP(dataset_17[[#This Row],[Instant]],dataset_2!B470:H1080,2,FALSE)</f>
        <v>0.1515</v>
      </c>
      <c r="R471">
        <f>dataset_17[[#This Row],[Temp]]-dataset_17[[#This Row],[Atemp]]</f>
        <v>4.8500000000000015E-2</v>
      </c>
      <c r="S471">
        <f>VLOOKUP(dataset_17[[#This Row],[Instant]],dataset_2!B470:H1080,3,FALSE)</f>
        <v>0.25</v>
      </c>
      <c r="T471">
        <f>VLOOKUP(dataset_17[[#This Row],[Instant]],dataset_2!B470:H1080,4,FALSE)</f>
        <v>0.52239999999999998</v>
      </c>
      <c r="U471">
        <f>VLOOKUP(dataset_17[[#This Row],[Instant]],dataset_2!B470:H1080,5,FALSE)</f>
        <v>6</v>
      </c>
      <c r="V471">
        <f>VLOOKUP(dataset_17[[#This Row],[Instant]],dataset_2!B470:H1080,6,FALSE)</f>
        <v>56</v>
      </c>
      <c r="W471">
        <f>VLOOKUP(dataset_17[[#This Row],[Instant]],dataset_2!B470:H1080,7,FALSE)</f>
        <v>62</v>
      </c>
      <c r="X471">
        <f>IF(dataset_17[[#This Row],[cnt]]&gt;0,LN(dataset_17[[#This Row],[cnt]]),0)</f>
        <v>4.1271343850450917</v>
      </c>
    </row>
    <row r="472" spans="1:24" x14ac:dyDescent="0.3">
      <c r="A472">
        <v>471</v>
      </c>
      <c r="B472" s="1">
        <v>40564</v>
      </c>
      <c r="C472">
        <f>YEAR(dataset_17[[#This Row],[Date Day]])</f>
        <v>2011</v>
      </c>
      <c r="D472" s="1" t="str">
        <f>TEXT(dataset_17[[#This Row],[Date Day]],"MMM")</f>
        <v>Jan</v>
      </c>
      <c r="E472" t="str">
        <f t="shared" si="15"/>
        <v>Q1</v>
      </c>
      <c r="F472">
        <v>1</v>
      </c>
      <c r="G472" s="2">
        <v>0</v>
      </c>
      <c r="H472" s="2">
        <v>1</v>
      </c>
      <c r="I472">
        <v>15</v>
      </c>
      <c r="J472" t="b">
        <v>0</v>
      </c>
      <c r="K472">
        <v>5</v>
      </c>
      <c r="L472" t="str">
        <f t="shared" si="14"/>
        <v>Weekday</v>
      </c>
      <c r="M472" t="str" cm="1">
        <f t="array" ref="M472">_xlfn.IFS(I472&lt;6,"Night", I472&lt;12,"Morning", I472&lt;18,"Afternoon", TRUE,"Evening")</f>
        <v>Afternoon</v>
      </c>
      <c r="N472">
        <v>1</v>
      </c>
      <c r="O472" t="str">
        <f>IF(dataset_17[[#This Row],[Weathersit]]=1,"Clear",IF(dataset_17[[#This Row],[Weathersit]]=2,"Cloudy","Rainy"))</f>
        <v>Clear</v>
      </c>
      <c r="P472">
        <v>0.16</v>
      </c>
      <c r="Q472">
        <f>VLOOKUP(dataset_17[[#This Row],[Instant]],dataset_2!B471:H1081,2,FALSE)</f>
        <v>0.1212</v>
      </c>
      <c r="R472">
        <f>dataset_17[[#This Row],[Temp]]-dataset_17[[#This Row],[Atemp]]</f>
        <v>3.8800000000000001E-2</v>
      </c>
      <c r="S472">
        <f>VLOOKUP(dataset_17[[#This Row],[Instant]],dataset_2!B471:H1081,3,FALSE)</f>
        <v>0.26</v>
      </c>
      <c r="T472">
        <f>VLOOKUP(dataset_17[[#This Row],[Instant]],dataset_2!B471:H1081,4,FALSE)</f>
        <v>0.44779999999999998</v>
      </c>
      <c r="U472">
        <f>VLOOKUP(dataset_17[[#This Row],[Instant]],dataset_2!B471:H1081,5,FALSE)</f>
        <v>4</v>
      </c>
      <c r="V472">
        <f>VLOOKUP(dataset_17[[#This Row],[Instant]],dataset_2!B471:H1081,6,FALSE)</f>
        <v>61</v>
      </c>
      <c r="W472">
        <f>VLOOKUP(dataset_17[[#This Row],[Instant]],dataset_2!B471:H1081,7,FALSE)</f>
        <v>65</v>
      </c>
      <c r="X472">
        <f>IF(dataset_17[[#This Row],[cnt]]&gt;0,LN(dataset_17[[#This Row],[cnt]]),0)</f>
        <v>4.1743872698956368</v>
      </c>
    </row>
    <row r="473" spans="1:24" x14ac:dyDescent="0.3">
      <c r="A473">
        <v>472</v>
      </c>
      <c r="B473" s="1">
        <v>40564</v>
      </c>
      <c r="C473">
        <f>YEAR(dataset_17[[#This Row],[Date Day]])</f>
        <v>2011</v>
      </c>
      <c r="D473" s="1" t="str">
        <f>TEXT(dataset_17[[#This Row],[Date Day]],"MMM")</f>
        <v>Jan</v>
      </c>
      <c r="E473" t="str">
        <f t="shared" si="15"/>
        <v>Q1</v>
      </c>
      <c r="F473">
        <v>1</v>
      </c>
      <c r="G473" s="2">
        <v>0</v>
      </c>
      <c r="H473" s="2">
        <v>1</v>
      </c>
      <c r="I473">
        <v>16</v>
      </c>
      <c r="J473" t="b">
        <v>0</v>
      </c>
      <c r="K473">
        <v>5</v>
      </c>
      <c r="L473" t="str">
        <f t="shared" si="14"/>
        <v>Weekday</v>
      </c>
      <c r="M473" t="str" cm="1">
        <f t="array" ref="M473">_xlfn.IFS(I473&lt;6,"Night", I473&lt;12,"Morning", I473&lt;18,"Afternoon", TRUE,"Evening")</f>
        <v>Afternoon</v>
      </c>
      <c r="N473">
        <v>1</v>
      </c>
      <c r="O473" t="str">
        <f>IF(dataset_17[[#This Row],[Weathersit]]=1,"Clear",IF(dataset_17[[#This Row],[Weathersit]]=2,"Cloudy","Rainy"))</f>
        <v>Clear</v>
      </c>
      <c r="P473">
        <v>0.16</v>
      </c>
      <c r="Q473">
        <f>VLOOKUP(dataset_17[[#This Row],[Instant]],dataset_2!B472:H1082,2,FALSE)</f>
        <v>0.13639999999999999</v>
      </c>
      <c r="R473">
        <f>dataset_17[[#This Row],[Temp]]-dataset_17[[#This Row],[Atemp]]</f>
        <v>2.360000000000001E-2</v>
      </c>
      <c r="S473">
        <f>VLOOKUP(dataset_17[[#This Row],[Instant]],dataset_2!B472:H1082,3,FALSE)</f>
        <v>0.26</v>
      </c>
      <c r="T473">
        <f>VLOOKUP(dataset_17[[#This Row],[Instant]],dataset_2!B472:H1082,4,FALSE)</f>
        <v>0.35820000000000002</v>
      </c>
      <c r="U473">
        <f>VLOOKUP(dataset_17[[#This Row],[Instant]],dataset_2!B472:H1082,5,FALSE)</f>
        <v>0</v>
      </c>
      <c r="V473">
        <f>VLOOKUP(dataset_17[[#This Row],[Instant]],dataset_2!B472:H1082,6,FALSE)</f>
        <v>97</v>
      </c>
      <c r="W473">
        <f>VLOOKUP(dataset_17[[#This Row],[Instant]],dataset_2!B472:H1082,7,FALSE)</f>
        <v>97</v>
      </c>
      <c r="X473">
        <f>IF(dataset_17[[#This Row],[cnt]]&gt;0,LN(dataset_17[[#This Row],[cnt]]),0)</f>
        <v>4.5747109785033828</v>
      </c>
    </row>
    <row r="474" spans="1:24" x14ac:dyDescent="0.3">
      <c r="A474">
        <v>473</v>
      </c>
      <c r="B474" s="1">
        <v>40564</v>
      </c>
      <c r="C474">
        <f>YEAR(dataset_17[[#This Row],[Date Day]])</f>
        <v>2011</v>
      </c>
      <c r="D474" s="1" t="str">
        <f>TEXT(dataset_17[[#This Row],[Date Day]],"MMM")</f>
        <v>Jan</v>
      </c>
      <c r="E474" t="str">
        <f t="shared" si="15"/>
        <v>Q1</v>
      </c>
      <c r="F474">
        <v>1</v>
      </c>
      <c r="G474" s="2">
        <v>0</v>
      </c>
      <c r="H474" s="2">
        <v>1</v>
      </c>
      <c r="I474">
        <v>17</v>
      </c>
      <c r="J474" t="b">
        <v>0</v>
      </c>
      <c r="K474">
        <v>5</v>
      </c>
      <c r="L474" t="str">
        <f t="shared" si="14"/>
        <v>Weekday</v>
      </c>
      <c r="M474" t="str" cm="1">
        <f t="array" ref="M474">_xlfn.IFS(I474&lt;6,"Night", I474&lt;12,"Morning", I474&lt;18,"Afternoon", TRUE,"Evening")</f>
        <v>Afternoon</v>
      </c>
      <c r="N474">
        <v>1</v>
      </c>
      <c r="O474" t="str">
        <f>IF(dataset_17[[#This Row],[Weathersit]]=1,"Clear",IF(dataset_17[[#This Row],[Weathersit]]=2,"Cloudy","Rainy"))</f>
        <v>Clear</v>
      </c>
      <c r="P474">
        <v>0.14000000000000001</v>
      </c>
      <c r="Q474">
        <f>VLOOKUP(dataset_17[[#This Row],[Instant]],dataset_2!B473:H1083,2,FALSE)</f>
        <v>0.1212</v>
      </c>
      <c r="R474">
        <f>dataset_17[[#This Row],[Temp]]-dataset_17[[#This Row],[Atemp]]</f>
        <v>1.8800000000000011E-2</v>
      </c>
      <c r="S474">
        <f>VLOOKUP(dataset_17[[#This Row],[Instant]],dataset_2!B473:H1083,3,FALSE)</f>
        <v>0.28000000000000003</v>
      </c>
      <c r="T474">
        <f>VLOOKUP(dataset_17[[#This Row],[Instant]],dataset_2!B473:H1083,4,FALSE)</f>
        <v>0.35820000000000002</v>
      </c>
      <c r="U474">
        <f>VLOOKUP(dataset_17[[#This Row],[Instant]],dataset_2!B473:H1083,5,FALSE)</f>
        <v>10</v>
      </c>
      <c r="V474">
        <f>VLOOKUP(dataset_17[[#This Row],[Instant]],dataset_2!B473:H1083,6,FALSE)</f>
        <v>151</v>
      </c>
      <c r="W474">
        <f>VLOOKUP(dataset_17[[#This Row],[Instant]],dataset_2!B473:H1083,7,FALSE)</f>
        <v>161</v>
      </c>
      <c r="X474">
        <f>IF(dataset_17[[#This Row],[cnt]]&gt;0,LN(dataset_17[[#This Row],[cnt]]),0)</f>
        <v>5.0814043649844631</v>
      </c>
    </row>
    <row r="475" spans="1:24" x14ac:dyDescent="0.3">
      <c r="A475">
        <v>474</v>
      </c>
      <c r="B475" s="1">
        <v>40564</v>
      </c>
      <c r="C475">
        <f>YEAR(dataset_17[[#This Row],[Date Day]])</f>
        <v>2011</v>
      </c>
      <c r="D475" s="1" t="str">
        <f>TEXT(dataset_17[[#This Row],[Date Day]],"MMM")</f>
        <v>Jan</v>
      </c>
      <c r="E475" t="str">
        <f t="shared" si="15"/>
        <v>Q1</v>
      </c>
      <c r="F475">
        <v>1</v>
      </c>
      <c r="G475" s="2">
        <v>0</v>
      </c>
      <c r="H475" s="2">
        <v>1</v>
      </c>
      <c r="I475">
        <v>18</v>
      </c>
      <c r="J475" t="b">
        <v>0</v>
      </c>
      <c r="K475">
        <v>5</v>
      </c>
      <c r="L475" t="str">
        <f t="shared" si="14"/>
        <v>Weekday</v>
      </c>
      <c r="M475" t="str" cm="1">
        <f t="array" ref="M475">_xlfn.IFS(I475&lt;6,"Night", I475&lt;12,"Morning", I475&lt;18,"Afternoon", TRUE,"Evening")</f>
        <v>Evening</v>
      </c>
      <c r="N475">
        <v>1</v>
      </c>
      <c r="O475" t="str">
        <f>IF(dataset_17[[#This Row],[Weathersit]]=1,"Clear",IF(dataset_17[[#This Row],[Weathersit]]=2,"Cloudy","Rainy"))</f>
        <v>Clear</v>
      </c>
      <c r="P475">
        <v>0.12</v>
      </c>
      <c r="Q475">
        <f>VLOOKUP(dataset_17[[#This Row],[Instant]],dataset_2!B474:H1084,2,FALSE)</f>
        <v>0.1212</v>
      </c>
      <c r="R475">
        <f>dataset_17[[#This Row],[Temp]]-dataset_17[[#This Row],[Atemp]]</f>
        <v>-1.2000000000000066E-3</v>
      </c>
      <c r="S475">
        <f>VLOOKUP(dataset_17[[#This Row],[Instant]],dataset_2!B474:H1084,3,FALSE)</f>
        <v>0.3</v>
      </c>
      <c r="T475">
        <f>VLOOKUP(dataset_17[[#This Row],[Instant]],dataset_2!B474:H1084,4,FALSE)</f>
        <v>0.25369999999999998</v>
      </c>
      <c r="U475">
        <f>VLOOKUP(dataset_17[[#This Row],[Instant]],dataset_2!B474:H1084,5,FALSE)</f>
        <v>1</v>
      </c>
      <c r="V475">
        <f>VLOOKUP(dataset_17[[#This Row],[Instant]],dataset_2!B474:H1084,6,FALSE)</f>
        <v>119</v>
      </c>
      <c r="W475">
        <f>VLOOKUP(dataset_17[[#This Row],[Instant]],dataset_2!B474:H1084,7,FALSE)</f>
        <v>120</v>
      </c>
      <c r="X475">
        <f>IF(dataset_17[[#This Row],[cnt]]&gt;0,LN(dataset_17[[#This Row],[cnt]]),0)</f>
        <v>4.7874917427820458</v>
      </c>
    </row>
    <row r="476" spans="1:24" x14ac:dyDescent="0.3">
      <c r="A476">
        <v>475</v>
      </c>
      <c r="B476" s="1">
        <v>40564</v>
      </c>
      <c r="C476">
        <f>YEAR(dataset_17[[#This Row],[Date Day]])</f>
        <v>2011</v>
      </c>
      <c r="D476" s="1" t="str">
        <f>TEXT(dataset_17[[#This Row],[Date Day]],"MMM")</f>
        <v>Jan</v>
      </c>
      <c r="E476" t="str">
        <f t="shared" si="15"/>
        <v>Q1</v>
      </c>
      <c r="F476">
        <v>1</v>
      </c>
      <c r="G476" s="2">
        <v>0</v>
      </c>
      <c r="H476" s="2">
        <v>1</v>
      </c>
      <c r="I476">
        <v>19</v>
      </c>
      <c r="J476" t="b">
        <v>0</v>
      </c>
      <c r="K476">
        <v>5</v>
      </c>
      <c r="L476" t="str">
        <f t="shared" si="14"/>
        <v>Weekday</v>
      </c>
      <c r="M476" t="str" cm="1">
        <f t="array" ref="M476">_xlfn.IFS(I476&lt;6,"Night", I476&lt;12,"Morning", I476&lt;18,"Afternoon", TRUE,"Evening")</f>
        <v>Evening</v>
      </c>
      <c r="N476">
        <v>1</v>
      </c>
      <c r="O476" t="str">
        <f>IF(dataset_17[[#This Row],[Weathersit]]=1,"Clear",IF(dataset_17[[#This Row],[Weathersit]]=2,"Cloudy","Rainy"))</f>
        <v>Clear</v>
      </c>
      <c r="P476">
        <v>0.12</v>
      </c>
      <c r="Q476">
        <f>VLOOKUP(dataset_17[[#This Row],[Instant]],dataset_2!B475:H1085,2,FALSE)</f>
        <v>0.1061</v>
      </c>
      <c r="R476">
        <f>dataset_17[[#This Row],[Temp]]-dataset_17[[#This Row],[Atemp]]</f>
        <v>1.3899999999999996E-2</v>
      </c>
      <c r="S476">
        <f>VLOOKUP(dataset_17[[#This Row],[Instant]],dataset_2!B475:H1085,3,FALSE)</f>
        <v>0.3</v>
      </c>
      <c r="T476">
        <f>VLOOKUP(dataset_17[[#This Row],[Instant]],dataset_2!B475:H1085,4,FALSE)</f>
        <v>0.32840000000000003</v>
      </c>
      <c r="U476">
        <f>VLOOKUP(dataset_17[[#This Row],[Instant]],dataset_2!B475:H1085,5,FALSE)</f>
        <v>3</v>
      </c>
      <c r="V476">
        <f>VLOOKUP(dataset_17[[#This Row],[Instant]],dataset_2!B475:H1085,6,FALSE)</f>
        <v>93</v>
      </c>
      <c r="W476">
        <f>VLOOKUP(dataset_17[[#This Row],[Instant]],dataset_2!B475:H1085,7,FALSE)</f>
        <v>96</v>
      </c>
      <c r="X476">
        <f>IF(dataset_17[[#This Row],[cnt]]&gt;0,LN(dataset_17[[#This Row],[cnt]]),0)</f>
        <v>4.5643481914678361</v>
      </c>
    </row>
    <row r="477" spans="1:24" x14ac:dyDescent="0.3">
      <c r="A477">
        <v>476</v>
      </c>
      <c r="B477" s="1">
        <v>40564</v>
      </c>
      <c r="C477">
        <f>YEAR(dataset_17[[#This Row],[Date Day]])</f>
        <v>2011</v>
      </c>
      <c r="D477" s="1" t="str">
        <f>TEXT(dataset_17[[#This Row],[Date Day]],"MMM")</f>
        <v>Jan</v>
      </c>
      <c r="E477" t="str">
        <f t="shared" si="15"/>
        <v>Q1</v>
      </c>
      <c r="F477">
        <v>1</v>
      </c>
      <c r="G477" s="2">
        <v>0</v>
      </c>
      <c r="H477" s="2">
        <v>1</v>
      </c>
      <c r="I477">
        <v>20</v>
      </c>
      <c r="J477" t="b">
        <v>0</v>
      </c>
      <c r="K477">
        <v>5</v>
      </c>
      <c r="L477" t="str">
        <f t="shared" si="14"/>
        <v>Weekday</v>
      </c>
      <c r="M477" t="str" cm="1">
        <f t="array" ref="M477">_xlfn.IFS(I477&lt;6,"Night", I477&lt;12,"Morning", I477&lt;18,"Afternoon", TRUE,"Evening")</f>
        <v>Evening</v>
      </c>
      <c r="N477">
        <v>1</v>
      </c>
      <c r="O477" t="str">
        <f>IF(dataset_17[[#This Row],[Weathersit]]=1,"Clear",IF(dataset_17[[#This Row],[Weathersit]]=2,"Cloudy","Rainy"))</f>
        <v>Clear</v>
      </c>
      <c r="P477">
        <v>0.1</v>
      </c>
      <c r="Q477">
        <f>VLOOKUP(dataset_17[[#This Row],[Instant]],dataset_2!B476:H1086,2,FALSE)</f>
        <v>7.5800000000000006E-2</v>
      </c>
      <c r="R477">
        <f>dataset_17[[#This Row],[Temp]]-dataset_17[[#This Row],[Atemp]]</f>
        <v>2.4199999999999999E-2</v>
      </c>
      <c r="S477">
        <f>VLOOKUP(dataset_17[[#This Row],[Instant]],dataset_2!B476:H1086,3,FALSE)</f>
        <v>0.33</v>
      </c>
      <c r="T477">
        <f>VLOOKUP(dataset_17[[#This Row],[Instant]],dataset_2!B476:H1086,4,FALSE)</f>
        <v>0.41789999999999999</v>
      </c>
      <c r="U477">
        <f>VLOOKUP(dataset_17[[#This Row],[Instant]],dataset_2!B476:H1086,5,FALSE)</f>
        <v>1</v>
      </c>
      <c r="V477">
        <f>VLOOKUP(dataset_17[[#This Row],[Instant]],dataset_2!B476:H1086,6,FALSE)</f>
        <v>52</v>
      </c>
      <c r="W477">
        <f>VLOOKUP(dataset_17[[#This Row],[Instant]],dataset_2!B476:H1086,7,FALSE)</f>
        <v>53</v>
      </c>
      <c r="X477">
        <f>IF(dataset_17[[#This Row],[cnt]]&gt;0,LN(dataset_17[[#This Row],[cnt]]),0)</f>
        <v>3.970291913552122</v>
      </c>
    </row>
    <row r="478" spans="1:24" x14ac:dyDescent="0.3">
      <c r="A478">
        <v>477</v>
      </c>
      <c r="B478" s="1">
        <v>40564</v>
      </c>
      <c r="C478">
        <f>YEAR(dataset_17[[#This Row],[Date Day]])</f>
        <v>2011</v>
      </c>
      <c r="D478" s="1" t="str">
        <f>TEXT(dataset_17[[#This Row],[Date Day]],"MMM")</f>
        <v>Jan</v>
      </c>
      <c r="E478" t="str">
        <f t="shared" si="15"/>
        <v>Q1</v>
      </c>
      <c r="F478">
        <v>1</v>
      </c>
      <c r="G478" s="2">
        <v>0</v>
      </c>
      <c r="H478" s="2">
        <v>1</v>
      </c>
      <c r="I478">
        <v>21</v>
      </c>
      <c r="J478" t="b">
        <v>0</v>
      </c>
      <c r="K478">
        <v>5</v>
      </c>
      <c r="L478" t="str">
        <f t="shared" si="14"/>
        <v>Weekday</v>
      </c>
      <c r="M478" t="str" cm="1">
        <f t="array" ref="M478">_xlfn.IFS(I478&lt;6,"Night", I478&lt;12,"Morning", I478&lt;18,"Afternoon", TRUE,"Evening")</f>
        <v>Evening</v>
      </c>
      <c r="N478">
        <v>1</v>
      </c>
      <c r="O478" t="str">
        <f>IF(dataset_17[[#This Row],[Weathersit]]=1,"Clear",IF(dataset_17[[#This Row],[Weathersit]]=2,"Cloudy","Rainy"))</f>
        <v>Clear</v>
      </c>
      <c r="P478">
        <v>0.08</v>
      </c>
      <c r="Q478">
        <f>VLOOKUP(dataset_17[[#This Row],[Instant]],dataset_2!B477:H1087,2,FALSE)</f>
        <v>7.5800000000000006E-2</v>
      </c>
      <c r="R478">
        <f>dataset_17[[#This Row],[Temp]]-dataset_17[[#This Row],[Atemp]]</f>
        <v>4.1999999999999954E-3</v>
      </c>
      <c r="S478">
        <f>VLOOKUP(dataset_17[[#This Row],[Instant]],dataset_2!B477:H1087,3,FALSE)</f>
        <v>0.38</v>
      </c>
      <c r="T478">
        <f>VLOOKUP(dataset_17[[#This Row],[Instant]],dataset_2!B477:H1087,4,FALSE)</f>
        <v>0.28360000000000002</v>
      </c>
      <c r="U478">
        <f>VLOOKUP(dataset_17[[#This Row],[Instant]],dataset_2!B477:H1087,5,FALSE)</f>
        <v>0</v>
      </c>
      <c r="V478">
        <f>VLOOKUP(dataset_17[[#This Row],[Instant]],dataset_2!B477:H1087,6,FALSE)</f>
        <v>41</v>
      </c>
      <c r="W478">
        <f>VLOOKUP(dataset_17[[#This Row],[Instant]],dataset_2!B477:H1087,7,FALSE)</f>
        <v>41</v>
      </c>
      <c r="X478">
        <f>IF(dataset_17[[#This Row],[cnt]]&gt;0,LN(dataset_17[[#This Row],[cnt]]),0)</f>
        <v>3.713572066704308</v>
      </c>
    </row>
    <row r="479" spans="1:24" x14ac:dyDescent="0.3">
      <c r="A479">
        <v>478</v>
      </c>
      <c r="B479" s="1">
        <v>40564</v>
      </c>
      <c r="C479">
        <f>YEAR(dataset_17[[#This Row],[Date Day]])</f>
        <v>2011</v>
      </c>
      <c r="D479" s="1" t="str">
        <f>TEXT(dataset_17[[#This Row],[Date Day]],"MMM")</f>
        <v>Jan</v>
      </c>
      <c r="E479" t="str">
        <f t="shared" si="15"/>
        <v>Q1</v>
      </c>
      <c r="F479">
        <v>1</v>
      </c>
      <c r="G479" s="2">
        <v>0</v>
      </c>
      <c r="H479" s="2">
        <v>1</v>
      </c>
      <c r="I479">
        <v>22</v>
      </c>
      <c r="J479" t="b">
        <v>0</v>
      </c>
      <c r="K479">
        <v>5</v>
      </c>
      <c r="L479" t="str">
        <f t="shared" si="14"/>
        <v>Weekday</v>
      </c>
      <c r="M479" t="str" cm="1">
        <f t="array" ref="M479">_xlfn.IFS(I479&lt;6,"Night", I479&lt;12,"Morning", I479&lt;18,"Afternoon", TRUE,"Evening")</f>
        <v>Evening</v>
      </c>
      <c r="N479">
        <v>1</v>
      </c>
      <c r="O479" t="str">
        <f>IF(dataset_17[[#This Row],[Weathersit]]=1,"Clear",IF(dataset_17[[#This Row],[Weathersit]]=2,"Cloudy","Rainy"))</f>
        <v>Clear</v>
      </c>
      <c r="P479">
        <v>0.06</v>
      </c>
      <c r="Q479">
        <f>VLOOKUP(dataset_17[[#This Row],[Instant]],dataset_2!B478:H1088,2,FALSE)</f>
        <v>3.0300000000000001E-2</v>
      </c>
      <c r="R479">
        <f>dataset_17[[#This Row],[Temp]]-dataset_17[[#This Row],[Atemp]]</f>
        <v>2.9699999999999997E-2</v>
      </c>
      <c r="S479">
        <f>VLOOKUP(dataset_17[[#This Row],[Instant]],dataset_2!B478:H1088,3,FALSE)</f>
        <v>0.41</v>
      </c>
      <c r="T479">
        <f>VLOOKUP(dataset_17[[#This Row],[Instant]],dataset_2!B478:H1088,4,FALSE)</f>
        <v>0.3881</v>
      </c>
      <c r="U479">
        <f>VLOOKUP(dataset_17[[#This Row],[Instant]],dataset_2!B478:H1088,5,FALSE)</f>
        <v>1</v>
      </c>
      <c r="V479">
        <f>VLOOKUP(dataset_17[[#This Row],[Instant]],dataset_2!B478:H1088,6,FALSE)</f>
        <v>33</v>
      </c>
      <c r="W479">
        <f>VLOOKUP(dataset_17[[#This Row],[Instant]],dataset_2!B478:H1088,7,FALSE)</f>
        <v>34</v>
      </c>
      <c r="X479">
        <f>IF(dataset_17[[#This Row],[cnt]]&gt;0,LN(dataset_17[[#This Row],[cnt]]),0)</f>
        <v>3.5263605246161616</v>
      </c>
    </row>
    <row r="480" spans="1:24" x14ac:dyDescent="0.3">
      <c r="A480">
        <v>479</v>
      </c>
      <c r="B480" s="1">
        <v>40564</v>
      </c>
      <c r="C480">
        <f>YEAR(dataset_17[[#This Row],[Date Day]])</f>
        <v>2011</v>
      </c>
      <c r="D480" s="1" t="str">
        <f>TEXT(dataset_17[[#This Row],[Date Day]],"MMM")</f>
        <v>Jan</v>
      </c>
      <c r="E480" t="str">
        <f t="shared" si="15"/>
        <v>Q1</v>
      </c>
      <c r="F480">
        <v>1</v>
      </c>
      <c r="G480" s="2">
        <v>0</v>
      </c>
      <c r="H480" s="2">
        <v>1</v>
      </c>
      <c r="I480">
        <v>23</v>
      </c>
      <c r="J480" t="b">
        <v>0</v>
      </c>
      <c r="K480">
        <v>5</v>
      </c>
      <c r="L480" t="str">
        <f t="shared" si="14"/>
        <v>Weekday</v>
      </c>
      <c r="M480" t="str" cm="1">
        <f t="array" ref="M480">_xlfn.IFS(I480&lt;6,"Night", I480&lt;12,"Morning", I480&lt;18,"Afternoon", TRUE,"Evening")</f>
        <v>Evening</v>
      </c>
      <c r="N480">
        <v>1</v>
      </c>
      <c r="O480" t="str">
        <f>IF(dataset_17[[#This Row],[Weathersit]]=1,"Clear",IF(dataset_17[[#This Row],[Weathersit]]=2,"Cloudy","Rainy"))</f>
        <v>Clear</v>
      </c>
      <c r="P480">
        <v>0.06</v>
      </c>
      <c r="Q480">
        <f>VLOOKUP(dataset_17[[#This Row],[Instant]],dataset_2!B479:H1089,2,FALSE)</f>
        <v>4.5499999999999999E-2</v>
      </c>
      <c r="R480">
        <f>dataset_17[[#This Row],[Temp]]-dataset_17[[#This Row],[Atemp]]</f>
        <v>1.4499999999999999E-2</v>
      </c>
      <c r="S480">
        <f>VLOOKUP(dataset_17[[#This Row],[Instant]],dataset_2!B479:H1089,3,FALSE)</f>
        <v>0.38</v>
      </c>
      <c r="T480">
        <f>VLOOKUP(dataset_17[[#This Row],[Instant]],dataset_2!B479:H1089,4,FALSE)</f>
        <v>0.32840000000000003</v>
      </c>
      <c r="U480">
        <f>VLOOKUP(dataset_17[[#This Row],[Instant]],dataset_2!B479:H1089,5,FALSE)</f>
        <v>0</v>
      </c>
      <c r="V480">
        <f>VLOOKUP(dataset_17[[#This Row],[Instant]],dataset_2!B479:H1089,6,FALSE)</f>
        <v>27</v>
      </c>
      <c r="W480">
        <f>VLOOKUP(dataset_17[[#This Row],[Instant]],dataset_2!B479:H1089,7,FALSE)</f>
        <v>27</v>
      </c>
      <c r="X480">
        <f>IF(dataset_17[[#This Row],[cnt]]&gt;0,LN(dataset_17[[#This Row],[cnt]]),0)</f>
        <v>3.2958368660043291</v>
      </c>
    </row>
    <row r="481" spans="1:24" x14ac:dyDescent="0.3">
      <c r="A481">
        <v>480</v>
      </c>
      <c r="B481" s="1">
        <v>40565</v>
      </c>
      <c r="C481">
        <f>YEAR(dataset_17[[#This Row],[Date Day]])</f>
        <v>2011</v>
      </c>
      <c r="D481" s="1" t="str">
        <f>TEXT(dataset_17[[#This Row],[Date Day]],"MMM")</f>
        <v>Jan</v>
      </c>
      <c r="E481" t="str">
        <f t="shared" si="15"/>
        <v>Q1</v>
      </c>
      <c r="F481">
        <v>1</v>
      </c>
      <c r="G481" s="2">
        <v>0</v>
      </c>
      <c r="H481" s="2">
        <v>1</v>
      </c>
      <c r="I481">
        <v>0</v>
      </c>
      <c r="J481" t="b">
        <v>0</v>
      </c>
      <c r="K481">
        <v>6</v>
      </c>
      <c r="L481" t="str">
        <f t="shared" si="14"/>
        <v>Weekend</v>
      </c>
      <c r="M481" t="str" cm="1">
        <f t="array" ref="M481">_xlfn.IFS(I481&lt;6,"Night", I481&lt;12,"Morning", I481&lt;18,"Afternoon", TRUE,"Evening")</f>
        <v>Night</v>
      </c>
      <c r="N481">
        <v>1</v>
      </c>
      <c r="O481" t="str">
        <f>IF(dataset_17[[#This Row],[Weathersit]]=1,"Clear",IF(dataset_17[[#This Row],[Weathersit]]=2,"Cloudy","Rainy"))</f>
        <v>Clear</v>
      </c>
      <c r="P481">
        <v>0.04</v>
      </c>
      <c r="Q481">
        <f>VLOOKUP(dataset_17[[#This Row],[Instant]],dataset_2!B480:H1090,2,FALSE)</f>
        <v>3.0300000000000001E-2</v>
      </c>
      <c r="R481">
        <f>dataset_17[[#This Row],[Temp]]-dataset_17[[#This Row],[Atemp]]</f>
        <v>9.7000000000000003E-3</v>
      </c>
      <c r="S481">
        <f>VLOOKUP(dataset_17[[#This Row],[Instant]],dataset_2!B480:H1090,3,FALSE)</f>
        <v>0.45</v>
      </c>
      <c r="T481">
        <f>VLOOKUP(dataset_17[[#This Row],[Instant]],dataset_2!B480:H1090,4,FALSE)</f>
        <v>0.25369999999999998</v>
      </c>
      <c r="U481">
        <f>VLOOKUP(dataset_17[[#This Row],[Instant]],dataset_2!B480:H1090,5,FALSE)</f>
        <v>0</v>
      </c>
      <c r="V481">
        <f>VLOOKUP(dataset_17[[#This Row],[Instant]],dataset_2!B480:H1090,6,FALSE)</f>
        <v>13</v>
      </c>
      <c r="W481">
        <f>VLOOKUP(dataset_17[[#This Row],[Instant]],dataset_2!B480:H1090,7,FALSE)</f>
        <v>13</v>
      </c>
      <c r="X481">
        <f>IF(dataset_17[[#This Row],[cnt]]&gt;0,LN(dataset_17[[#This Row],[cnt]]),0)</f>
        <v>2.5649493574615367</v>
      </c>
    </row>
    <row r="482" spans="1:24" x14ac:dyDescent="0.3">
      <c r="A482">
        <v>481</v>
      </c>
      <c r="B482" s="1">
        <v>40565</v>
      </c>
      <c r="C482">
        <f>YEAR(dataset_17[[#This Row],[Date Day]])</f>
        <v>2011</v>
      </c>
      <c r="D482" s="1" t="str">
        <f>TEXT(dataset_17[[#This Row],[Date Day]],"MMM")</f>
        <v>Jan</v>
      </c>
      <c r="E482" t="str">
        <f t="shared" si="15"/>
        <v>Q1</v>
      </c>
      <c r="F482">
        <v>1</v>
      </c>
      <c r="G482" s="2">
        <v>0</v>
      </c>
      <c r="H482" s="2">
        <v>1</v>
      </c>
      <c r="I482">
        <v>1</v>
      </c>
      <c r="J482" t="b">
        <v>0</v>
      </c>
      <c r="K482">
        <v>6</v>
      </c>
      <c r="L482" t="str">
        <f t="shared" si="14"/>
        <v>Weekend</v>
      </c>
      <c r="M482" t="str" cm="1">
        <f t="array" ref="M482">_xlfn.IFS(I482&lt;6,"Night", I482&lt;12,"Morning", I482&lt;18,"Afternoon", TRUE,"Evening")</f>
        <v>Night</v>
      </c>
      <c r="N482">
        <v>2</v>
      </c>
      <c r="O482" t="str">
        <f>IF(dataset_17[[#This Row],[Weathersit]]=1,"Clear",IF(dataset_17[[#This Row],[Weathersit]]=2,"Cloudy","Rainy"))</f>
        <v>Cloudy</v>
      </c>
      <c r="P482">
        <v>0.04</v>
      </c>
      <c r="Q482">
        <f>VLOOKUP(dataset_17[[#This Row],[Instant]],dataset_2!B481:H1091,2,FALSE)</f>
        <v>0</v>
      </c>
      <c r="R482">
        <f>dataset_17[[#This Row],[Temp]]-dataset_17[[#This Row],[Atemp]]</f>
        <v>0.04</v>
      </c>
      <c r="S482">
        <f>VLOOKUP(dataset_17[[#This Row],[Instant]],dataset_2!B481:H1091,3,FALSE)</f>
        <v>0.41</v>
      </c>
      <c r="T482">
        <f>VLOOKUP(dataset_17[[#This Row],[Instant]],dataset_2!B481:H1091,4,FALSE)</f>
        <v>0.3881</v>
      </c>
      <c r="U482">
        <f>VLOOKUP(dataset_17[[#This Row],[Instant]],dataset_2!B481:H1091,5,FALSE)</f>
        <v>3</v>
      </c>
      <c r="V482">
        <f>VLOOKUP(dataset_17[[#This Row],[Instant]],dataset_2!B481:H1091,6,FALSE)</f>
        <v>9</v>
      </c>
      <c r="W482">
        <f>VLOOKUP(dataset_17[[#This Row],[Instant]],dataset_2!B481:H1091,7,FALSE)</f>
        <v>12</v>
      </c>
      <c r="X482">
        <f>IF(dataset_17[[#This Row],[cnt]]&gt;0,LN(dataset_17[[#This Row],[cnt]]),0)</f>
        <v>2.4849066497880004</v>
      </c>
    </row>
    <row r="483" spans="1:24" x14ac:dyDescent="0.3">
      <c r="A483">
        <v>482</v>
      </c>
      <c r="B483" s="1">
        <v>40565</v>
      </c>
      <c r="C483">
        <f>YEAR(dataset_17[[#This Row],[Date Day]])</f>
        <v>2011</v>
      </c>
      <c r="D483" s="1" t="str">
        <f>TEXT(dataset_17[[#This Row],[Date Day]],"MMM")</f>
        <v>Jan</v>
      </c>
      <c r="E483" t="str">
        <f t="shared" si="15"/>
        <v>Q1</v>
      </c>
      <c r="F483">
        <v>1</v>
      </c>
      <c r="G483" s="2">
        <v>0</v>
      </c>
      <c r="H483" s="2">
        <v>1</v>
      </c>
      <c r="I483">
        <v>2</v>
      </c>
      <c r="J483" t="b">
        <v>0</v>
      </c>
      <c r="K483">
        <v>6</v>
      </c>
      <c r="L483" t="str">
        <f t="shared" si="14"/>
        <v>Weekend</v>
      </c>
      <c r="M483" t="str" cm="1">
        <f t="array" ref="M483">_xlfn.IFS(I483&lt;6,"Night", I483&lt;12,"Morning", I483&lt;18,"Afternoon", TRUE,"Evening")</f>
        <v>Night</v>
      </c>
      <c r="N483">
        <v>2</v>
      </c>
      <c r="O483" t="str">
        <f>IF(dataset_17[[#This Row],[Weathersit]]=1,"Clear",IF(dataset_17[[#This Row],[Weathersit]]=2,"Cloudy","Rainy"))</f>
        <v>Cloudy</v>
      </c>
      <c r="P483">
        <v>0.04</v>
      </c>
      <c r="Q483">
        <f>VLOOKUP(dataset_17[[#This Row],[Instant]],dataset_2!B482:H1092,2,FALSE)</f>
        <v>3.0300000000000001E-2</v>
      </c>
      <c r="R483">
        <f>dataset_17[[#This Row],[Temp]]-dataset_17[[#This Row],[Atemp]]</f>
        <v>9.7000000000000003E-3</v>
      </c>
      <c r="S483">
        <f>VLOOKUP(dataset_17[[#This Row],[Instant]],dataset_2!B482:H1092,3,FALSE)</f>
        <v>0.41</v>
      </c>
      <c r="T483">
        <f>VLOOKUP(dataset_17[[#This Row],[Instant]],dataset_2!B482:H1092,4,FALSE)</f>
        <v>0.25369999999999998</v>
      </c>
      <c r="U483">
        <f>VLOOKUP(dataset_17[[#This Row],[Instant]],dataset_2!B482:H1092,5,FALSE)</f>
        <v>0</v>
      </c>
      <c r="V483">
        <f>VLOOKUP(dataset_17[[#This Row],[Instant]],dataset_2!B482:H1092,6,FALSE)</f>
        <v>11</v>
      </c>
      <c r="W483">
        <f>VLOOKUP(dataset_17[[#This Row],[Instant]],dataset_2!B482:H1092,7,FALSE)</f>
        <v>11</v>
      </c>
      <c r="X483">
        <f>IF(dataset_17[[#This Row],[cnt]]&gt;0,LN(dataset_17[[#This Row],[cnt]]),0)</f>
        <v>2.3978952727983707</v>
      </c>
    </row>
    <row r="484" spans="1:24" x14ac:dyDescent="0.3">
      <c r="A484">
        <v>483</v>
      </c>
      <c r="B484" s="1">
        <v>40565</v>
      </c>
      <c r="C484">
        <f>YEAR(dataset_17[[#This Row],[Date Day]])</f>
        <v>2011</v>
      </c>
      <c r="D484" s="1" t="str">
        <f>TEXT(dataset_17[[#This Row],[Date Day]],"MMM")</f>
        <v>Jan</v>
      </c>
      <c r="E484" t="str">
        <f t="shared" si="15"/>
        <v>Q1</v>
      </c>
      <c r="F484">
        <v>1</v>
      </c>
      <c r="G484" s="2">
        <v>0</v>
      </c>
      <c r="H484" s="2">
        <v>1</v>
      </c>
      <c r="I484">
        <v>3</v>
      </c>
      <c r="J484" t="b">
        <v>0</v>
      </c>
      <c r="K484">
        <v>6</v>
      </c>
      <c r="L484" t="str">
        <f t="shared" si="14"/>
        <v>Weekend</v>
      </c>
      <c r="M484" t="str" cm="1">
        <f t="array" ref="M484">_xlfn.IFS(I484&lt;6,"Night", I484&lt;12,"Morning", I484&lt;18,"Afternoon", TRUE,"Evening")</f>
        <v>Night</v>
      </c>
      <c r="N484">
        <v>2</v>
      </c>
      <c r="O484" t="str">
        <f>IF(dataset_17[[#This Row],[Weathersit]]=1,"Clear",IF(dataset_17[[#This Row],[Weathersit]]=2,"Cloudy","Rainy"))</f>
        <v>Cloudy</v>
      </c>
      <c r="P484">
        <v>0.04</v>
      </c>
      <c r="Q484">
        <f>VLOOKUP(dataset_17[[#This Row],[Instant]],dataset_2!B483:H1093,2,FALSE)</f>
        <v>3.0300000000000001E-2</v>
      </c>
      <c r="R484">
        <f>dataset_17[[#This Row],[Temp]]-dataset_17[[#This Row],[Atemp]]</f>
        <v>9.7000000000000003E-3</v>
      </c>
      <c r="S484">
        <f>VLOOKUP(dataset_17[[#This Row],[Instant]],dataset_2!B483:H1093,3,FALSE)</f>
        <v>0.41</v>
      </c>
      <c r="T484">
        <f>VLOOKUP(dataset_17[[#This Row],[Instant]],dataset_2!B483:H1093,4,FALSE)</f>
        <v>0.28360000000000002</v>
      </c>
      <c r="U484">
        <f>VLOOKUP(dataset_17[[#This Row],[Instant]],dataset_2!B483:H1093,5,FALSE)</f>
        <v>1</v>
      </c>
      <c r="V484">
        <f>VLOOKUP(dataset_17[[#This Row],[Instant]],dataset_2!B483:H1093,6,FALSE)</f>
        <v>6</v>
      </c>
      <c r="W484">
        <f>VLOOKUP(dataset_17[[#This Row],[Instant]],dataset_2!B483:H1093,7,FALSE)</f>
        <v>7</v>
      </c>
      <c r="X484">
        <f>IF(dataset_17[[#This Row],[cnt]]&gt;0,LN(dataset_17[[#This Row],[cnt]]),0)</f>
        <v>1.9459101490553132</v>
      </c>
    </row>
    <row r="485" spans="1:24" x14ac:dyDescent="0.3">
      <c r="A485">
        <v>484</v>
      </c>
      <c r="B485" s="1">
        <v>40565</v>
      </c>
      <c r="C485">
        <f>YEAR(dataset_17[[#This Row],[Date Day]])</f>
        <v>2011</v>
      </c>
      <c r="D485" s="1" t="str">
        <f>TEXT(dataset_17[[#This Row],[Date Day]],"MMM")</f>
        <v>Jan</v>
      </c>
      <c r="E485" t="str">
        <f t="shared" si="15"/>
        <v>Q1</v>
      </c>
      <c r="F485">
        <v>1</v>
      </c>
      <c r="G485" s="2">
        <v>0</v>
      </c>
      <c r="H485" s="2">
        <v>1</v>
      </c>
      <c r="I485">
        <v>4</v>
      </c>
      <c r="J485" t="b">
        <v>0</v>
      </c>
      <c r="K485">
        <v>6</v>
      </c>
      <c r="L485" t="str">
        <f t="shared" si="14"/>
        <v>Weekend</v>
      </c>
      <c r="M485" t="str" cm="1">
        <f t="array" ref="M485">_xlfn.IFS(I485&lt;6,"Night", I485&lt;12,"Morning", I485&lt;18,"Afternoon", TRUE,"Evening")</f>
        <v>Night</v>
      </c>
      <c r="N485">
        <v>2</v>
      </c>
      <c r="O485" t="str">
        <f>IF(dataset_17[[#This Row],[Weathersit]]=1,"Clear",IF(dataset_17[[#This Row],[Weathersit]]=2,"Cloudy","Rainy"))</f>
        <v>Cloudy</v>
      </c>
      <c r="P485">
        <v>0.02</v>
      </c>
      <c r="Q485">
        <f>VLOOKUP(dataset_17[[#This Row],[Instant]],dataset_2!B484:H1094,2,FALSE)</f>
        <v>1.52E-2</v>
      </c>
      <c r="R485">
        <f>dataset_17[[#This Row],[Temp]]-dataset_17[[#This Row],[Atemp]]</f>
        <v>4.8000000000000004E-3</v>
      </c>
      <c r="S485">
        <f>VLOOKUP(dataset_17[[#This Row],[Instant]],dataset_2!B484:H1094,3,FALSE)</f>
        <v>0.48</v>
      </c>
      <c r="T485">
        <f>VLOOKUP(dataset_17[[#This Row],[Instant]],dataset_2!B484:H1094,4,FALSE)</f>
        <v>0.29849999999999999</v>
      </c>
      <c r="U485">
        <f>VLOOKUP(dataset_17[[#This Row],[Instant]],dataset_2!B484:H1094,5,FALSE)</f>
        <v>0</v>
      </c>
      <c r="V485">
        <f>VLOOKUP(dataset_17[[#This Row],[Instant]],dataset_2!B484:H1094,6,FALSE)</f>
        <v>3</v>
      </c>
      <c r="W485">
        <f>VLOOKUP(dataset_17[[#This Row],[Instant]],dataset_2!B484:H1094,7,FALSE)</f>
        <v>3</v>
      </c>
      <c r="X485">
        <f>IF(dataset_17[[#This Row],[cnt]]&gt;0,LN(dataset_17[[#This Row],[cnt]]),0)</f>
        <v>1.0986122886681098</v>
      </c>
    </row>
    <row r="486" spans="1:24" x14ac:dyDescent="0.3">
      <c r="A486">
        <v>485</v>
      </c>
      <c r="B486" s="1">
        <v>40565</v>
      </c>
      <c r="C486">
        <f>YEAR(dataset_17[[#This Row],[Date Day]])</f>
        <v>2011</v>
      </c>
      <c r="D486" s="1" t="str">
        <f>TEXT(dataset_17[[#This Row],[Date Day]],"MMM")</f>
        <v>Jan</v>
      </c>
      <c r="E486" t="str">
        <f t="shared" si="15"/>
        <v>Q1</v>
      </c>
      <c r="F486">
        <v>1</v>
      </c>
      <c r="G486" s="2">
        <v>0</v>
      </c>
      <c r="H486" s="2">
        <v>1</v>
      </c>
      <c r="I486">
        <v>6</v>
      </c>
      <c r="J486" t="b">
        <v>0</v>
      </c>
      <c r="K486">
        <v>6</v>
      </c>
      <c r="L486" t="str">
        <f t="shared" si="14"/>
        <v>Weekend</v>
      </c>
      <c r="M486" t="str" cm="1">
        <f t="array" ref="M486">_xlfn.IFS(I486&lt;6,"Night", I486&lt;12,"Morning", I486&lt;18,"Afternoon", TRUE,"Evening")</f>
        <v>Morning</v>
      </c>
      <c r="N486">
        <v>2</v>
      </c>
      <c r="O486" t="str">
        <f>IF(dataset_17[[#This Row],[Weathersit]]=1,"Clear",IF(dataset_17[[#This Row],[Weathersit]]=2,"Cloudy","Rainy"))</f>
        <v>Cloudy</v>
      </c>
      <c r="P486">
        <v>0.02</v>
      </c>
      <c r="Q486">
        <f>VLOOKUP(dataset_17[[#This Row],[Instant]],dataset_2!B485:H1095,2,FALSE)</f>
        <v>3.0300000000000001E-2</v>
      </c>
      <c r="R486">
        <f>dataset_17[[#This Row],[Temp]]-dataset_17[[#This Row],[Atemp]]</f>
        <v>-1.03E-2</v>
      </c>
      <c r="S486">
        <f>VLOOKUP(dataset_17[[#This Row],[Instant]],dataset_2!B485:H1095,3,FALSE)</f>
        <v>0.44</v>
      </c>
      <c r="T486">
        <f>VLOOKUP(dataset_17[[#This Row],[Instant]],dataset_2!B485:H1095,4,FALSE)</f>
        <v>0.22389999999999999</v>
      </c>
      <c r="U486">
        <f>VLOOKUP(dataset_17[[#This Row],[Instant]],dataset_2!B485:H1095,5,FALSE)</f>
        <v>0</v>
      </c>
      <c r="V486">
        <f>VLOOKUP(dataset_17[[#This Row],[Instant]],dataset_2!B485:H1095,6,FALSE)</f>
        <v>2</v>
      </c>
      <c r="W486">
        <f>VLOOKUP(dataset_17[[#This Row],[Instant]],dataset_2!B485:H1095,7,FALSE)</f>
        <v>2</v>
      </c>
      <c r="X486">
        <f>IF(dataset_17[[#This Row],[cnt]]&gt;0,LN(dataset_17[[#This Row],[cnt]]),0)</f>
        <v>0.69314718055994529</v>
      </c>
    </row>
    <row r="487" spans="1:24" x14ac:dyDescent="0.3">
      <c r="A487">
        <v>486</v>
      </c>
      <c r="B487" s="1">
        <v>40565</v>
      </c>
      <c r="C487">
        <f>YEAR(dataset_17[[#This Row],[Date Day]])</f>
        <v>2011</v>
      </c>
      <c r="D487" s="1" t="str">
        <f>TEXT(dataset_17[[#This Row],[Date Day]],"MMM")</f>
        <v>Jan</v>
      </c>
      <c r="E487" t="str">
        <f t="shared" si="15"/>
        <v>Q1</v>
      </c>
      <c r="F487">
        <v>1</v>
      </c>
      <c r="G487" s="2">
        <v>0</v>
      </c>
      <c r="H487" s="2">
        <v>1</v>
      </c>
      <c r="I487">
        <v>7</v>
      </c>
      <c r="J487" t="b">
        <v>0</v>
      </c>
      <c r="K487">
        <v>6</v>
      </c>
      <c r="L487" t="str">
        <f t="shared" si="14"/>
        <v>Weekend</v>
      </c>
      <c r="M487" t="str" cm="1">
        <f t="array" ref="M487">_xlfn.IFS(I487&lt;6,"Night", I487&lt;12,"Morning", I487&lt;18,"Afternoon", TRUE,"Evening")</f>
        <v>Morning</v>
      </c>
      <c r="N487">
        <v>1</v>
      </c>
      <c r="O487" t="str">
        <f>IF(dataset_17[[#This Row],[Weathersit]]=1,"Clear",IF(dataset_17[[#This Row],[Weathersit]]=2,"Cloudy","Rainy"))</f>
        <v>Clear</v>
      </c>
      <c r="P487">
        <v>0.02</v>
      </c>
      <c r="Q487">
        <f>VLOOKUP(dataset_17[[#This Row],[Instant]],dataset_2!B486:H1096,2,FALSE)</f>
        <v>1.52E-2</v>
      </c>
      <c r="R487">
        <f>dataset_17[[#This Row],[Temp]]-dataset_17[[#This Row],[Atemp]]</f>
        <v>4.8000000000000004E-3</v>
      </c>
      <c r="S487">
        <f>VLOOKUP(dataset_17[[#This Row],[Instant]],dataset_2!B486:H1096,3,FALSE)</f>
        <v>0.44</v>
      </c>
      <c r="T487">
        <f>VLOOKUP(dataset_17[[#This Row],[Instant]],dataset_2!B486:H1096,4,FALSE)</f>
        <v>0.28360000000000002</v>
      </c>
      <c r="U487">
        <f>VLOOKUP(dataset_17[[#This Row],[Instant]],dataset_2!B486:H1096,5,FALSE)</f>
        <v>0</v>
      </c>
      <c r="V487">
        <f>VLOOKUP(dataset_17[[#This Row],[Instant]],dataset_2!B486:H1096,6,FALSE)</f>
        <v>8</v>
      </c>
      <c r="W487">
        <f>VLOOKUP(dataset_17[[#This Row],[Instant]],dataset_2!B486:H1096,7,FALSE)</f>
        <v>8</v>
      </c>
      <c r="X487">
        <f>IF(dataset_17[[#This Row],[cnt]]&gt;0,LN(dataset_17[[#This Row],[cnt]]),0)</f>
        <v>2.0794415416798357</v>
      </c>
    </row>
    <row r="488" spans="1:24" x14ac:dyDescent="0.3">
      <c r="A488">
        <v>487</v>
      </c>
      <c r="B488" s="1">
        <v>40565</v>
      </c>
      <c r="C488">
        <f>YEAR(dataset_17[[#This Row],[Date Day]])</f>
        <v>2011</v>
      </c>
      <c r="D488" s="1" t="str">
        <f>TEXT(dataset_17[[#This Row],[Date Day]],"MMM")</f>
        <v>Jan</v>
      </c>
      <c r="E488" t="str">
        <f t="shared" si="15"/>
        <v>Q1</v>
      </c>
      <c r="F488">
        <v>1</v>
      </c>
      <c r="G488" s="2">
        <v>0</v>
      </c>
      <c r="H488" s="2">
        <v>1</v>
      </c>
      <c r="I488">
        <v>8</v>
      </c>
      <c r="J488" t="b">
        <v>0</v>
      </c>
      <c r="K488">
        <v>6</v>
      </c>
      <c r="L488" t="str">
        <f t="shared" si="14"/>
        <v>Weekend</v>
      </c>
      <c r="M488" t="str" cm="1">
        <f t="array" ref="M488">_xlfn.IFS(I488&lt;6,"Night", I488&lt;12,"Morning", I488&lt;18,"Afternoon", TRUE,"Evening")</f>
        <v>Morning</v>
      </c>
      <c r="N488">
        <v>1</v>
      </c>
      <c r="O488" t="str">
        <f>IF(dataset_17[[#This Row],[Weathersit]]=1,"Clear",IF(dataset_17[[#This Row],[Weathersit]]=2,"Cloudy","Rainy"))</f>
        <v>Clear</v>
      </c>
      <c r="P488">
        <v>0.02</v>
      </c>
      <c r="Q488">
        <f>VLOOKUP(dataset_17[[#This Row],[Instant]],dataset_2!B487:H1097,2,FALSE)</f>
        <v>0</v>
      </c>
      <c r="R488">
        <f>dataset_17[[#This Row],[Temp]]-dataset_17[[#This Row],[Atemp]]</f>
        <v>0.02</v>
      </c>
      <c r="S488">
        <f>VLOOKUP(dataset_17[[#This Row],[Instant]],dataset_2!B487:H1097,3,FALSE)</f>
        <v>0.44</v>
      </c>
      <c r="T488">
        <f>VLOOKUP(dataset_17[[#This Row],[Instant]],dataset_2!B487:H1097,4,FALSE)</f>
        <v>0.32840000000000003</v>
      </c>
      <c r="U488">
        <f>VLOOKUP(dataset_17[[#This Row],[Instant]],dataset_2!B487:H1097,5,FALSE)</f>
        <v>1</v>
      </c>
      <c r="V488">
        <f>VLOOKUP(dataset_17[[#This Row],[Instant]],dataset_2!B487:H1097,6,FALSE)</f>
        <v>26</v>
      </c>
      <c r="W488">
        <f>VLOOKUP(dataset_17[[#This Row],[Instant]],dataset_2!B487:H1097,7,FALSE)</f>
        <v>27</v>
      </c>
      <c r="X488">
        <f>IF(dataset_17[[#This Row],[cnt]]&gt;0,LN(dataset_17[[#This Row],[cnt]]),0)</f>
        <v>3.2958368660043291</v>
      </c>
    </row>
    <row r="489" spans="1:24" x14ac:dyDescent="0.3">
      <c r="A489">
        <v>488</v>
      </c>
      <c r="B489" s="1">
        <v>40565</v>
      </c>
      <c r="C489">
        <f>YEAR(dataset_17[[#This Row],[Date Day]])</f>
        <v>2011</v>
      </c>
      <c r="D489" s="1" t="str">
        <f>TEXT(dataset_17[[#This Row],[Date Day]],"MMM")</f>
        <v>Jan</v>
      </c>
      <c r="E489" t="str">
        <f t="shared" si="15"/>
        <v>Q1</v>
      </c>
      <c r="F489">
        <v>1</v>
      </c>
      <c r="G489" s="2">
        <v>0</v>
      </c>
      <c r="H489" s="2">
        <v>1</v>
      </c>
      <c r="I489">
        <v>9</v>
      </c>
      <c r="J489" t="b">
        <v>0</v>
      </c>
      <c r="K489">
        <v>6</v>
      </c>
      <c r="L489" t="str">
        <f t="shared" si="14"/>
        <v>Weekend</v>
      </c>
      <c r="M489" t="str" cm="1">
        <f t="array" ref="M489">_xlfn.IFS(I489&lt;6,"Night", I489&lt;12,"Morning", I489&lt;18,"Afternoon", TRUE,"Evening")</f>
        <v>Morning</v>
      </c>
      <c r="N489">
        <v>1</v>
      </c>
      <c r="O489" t="str">
        <f>IF(dataset_17[[#This Row],[Weathersit]]=1,"Clear",IF(dataset_17[[#This Row],[Weathersit]]=2,"Cloudy","Rainy"))</f>
        <v>Clear</v>
      </c>
      <c r="P489">
        <v>0.04</v>
      </c>
      <c r="Q489">
        <f>VLOOKUP(dataset_17[[#This Row],[Instant]],dataset_2!B488:H1098,2,FALSE)</f>
        <v>3.0300000000000001E-2</v>
      </c>
      <c r="R489">
        <f>dataset_17[[#This Row],[Temp]]-dataset_17[[#This Row],[Atemp]]</f>
        <v>9.7000000000000003E-3</v>
      </c>
      <c r="S489">
        <f>VLOOKUP(dataset_17[[#This Row],[Instant]],dataset_2!B488:H1098,3,FALSE)</f>
        <v>0.41</v>
      </c>
      <c r="T489">
        <f>VLOOKUP(dataset_17[[#This Row],[Instant]],dataset_2!B488:H1098,4,FALSE)</f>
        <v>0.25369999999999998</v>
      </c>
      <c r="U489">
        <f>VLOOKUP(dataset_17[[#This Row],[Instant]],dataset_2!B488:H1098,5,FALSE)</f>
        <v>3</v>
      </c>
      <c r="V489">
        <f>VLOOKUP(dataset_17[[#This Row],[Instant]],dataset_2!B488:H1098,6,FALSE)</f>
        <v>37</v>
      </c>
      <c r="W489">
        <f>VLOOKUP(dataset_17[[#This Row],[Instant]],dataset_2!B488:H1098,7,FALSE)</f>
        <v>40</v>
      </c>
      <c r="X489">
        <f>IF(dataset_17[[#This Row],[cnt]]&gt;0,LN(dataset_17[[#This Row],[cnt]]),0)</f>
        <v>3.6888794541139363</v>
      </c>
    </row>
    <row r="490" spans="1:24" x14ac:dyDescent="0.3">
      <c r="A490">
        <v>489</v>
      </c>
      <c r="B490" s="1">
        <v>40565</v>
      </c>
      <c r="C490">
        <f>YEAR(dataset_17[[#This Row],[Date Day]])</f>
        <v>2011</v>
      </c>
      <c r="D490" s="1" t="str">
        <f>TEXT(dataset_17[[#This Row],[Date Day]],"MMM")</f>
        <v>Jan</v>
      </c>
      <c r="E490" t="str">
        <f t="shared" si="15"/>
        <v>Q1</v>
      </c>
      <c r="F490">
        <v>1</v>
      </c>
      <c r="G490" s="2">
        <v>0</v>
      </c>
      <c r="H490" s="2">
        <v>1</v>
      </c>
      <c r="I490">
        <v>10</v>
      </c>
      <c r="J490" t="b">
        <v>0</v>
      </c>
      <c r="K490">
        <v>6</v>
      </c>
      <c r="L490" t="str">
        <f t="shared" si="14"/>
        <v>Weekend</v>
      </c>
      <c r="M490" t="str" cm="1">
        <f t="array" ref="M490">_xlfn.IFS(I490&lt;6,"Night", I490&lt;12,"Morning", I490&lt;18,"Afternoon", TRUE,"Evening")</f>
        <v>Morning</v>
      </c>
      <c r="N490">
        <v>2</v>
      </c>
      <c r="O490" t="str">
        <f>IF(dataset_17[[#This Row],[Weathersit]]=1,"Clear",IF(dataset_17[[#This Row],[Weathersit]]=2,"Cloudy","Rainy"))</f>
        <v>Cloudy</v>
      </c>
      <c r="P490">
        <v>0.04</v>
      </c>
      <c r="Q490">
        <f>VLOOKUP(dataset_17[[#This Row],[Instant]],dataset_2!B489:H1099,2,FALSE)</f>
        <v>6.0600000000000001E-2</v>
      </c>
      <c r="R490">
        <f>dataset_17[[#This Row],[Temp]]-dataset_17[[#This Row],[Atemp]]</f>
        <v>-2.06E-2</v>
      </c>
      <c r="S490">
        <f>VLOOKUP(dataset_17[[#This Row],[Instant]],dataset_2!B489:H1099,3,FALSE)</f>
        <v>0.41</v>
      </c>
      <c r="T490">
        <f>VLOOKUP(dataset_17[[#This Row],[Instant]],dataset_2!B489:H1099,4,FALSE)</f>
        <v>0.16420000000000001</v>
      </c>
      <c r="U490">
        <f>VLOOKUP(dataset_17[[#This Row],[Instant]],dataset_2!B489:H1099,5,FALSE)</f>
        <v>3</v>
      </c>
      <c r="V490">
        <f>VLOOKUP(dataset_17[[#This Row],[Instant]],dataset_2!B489:H1099,6,FALSE)</f>
        <v>50</v>
      </c>
      <c r="W490">
        <f>VLOOKUP(dataset_17[[#This Row],[Instant]],dataset_2!B489:H1099,7,FALSE)</f>
        <v>53</v>
      </c>
      <c r="X490">
        <f>IF(dataset_17[[#This Row],[cnt]]&gt;0,LN(dataset_17[[#This Row],[cnt]]),0)</f>
        <v>3.970291913552122</v>
      </c>
    </row>
    <row r="491" spans="1:24" x14ac:dyDescent="0.3">
      <c r="A491">
        <v>490</v>
      </c>
      <c r="B491" s="1">
        <v>40565</v>
      </c>
      <c r="C491">
        <f>YEAR(dataset_17[[#This Row],[Date Day]])</f>
        <v>2011</v>
      </c>
      <c r="D491" s="1" t="str">
        <f>TEXT(dataset_17[[#This Row],[Date Day]],"MMM")</f>
        <v>Jan</v>
      </c>
      <c r="E491" t="str">
        <f t="shared" si="15"/>
        <v>Q1</v>
      </c>
      <c r="F491">
        <v>1</v>
      </c>
      <c r="G491" s="2">
        <v>0</v>
      </c>
      <c r="H491" s="2">
        <v>1</v>
      </c>
      <c r="I491">
        <v>11</v>
      </c>
      <c r="J491" t="b">
        <v>0</v>
      </c>
      <c r="K491">
        <v>6</v>
      </c>
      <c r="L491" t="str">
        <f t="shared" si="14"/>
        <v>Weekend</v>
      </c>
      <c r="M491" t="str" cm="1">
        <f t="array" ref="M491">_xlfn.IFS(I491&lt;6,"Night", I491&lt;12,"Morning", I491&lt;18,"Afternoon", TRUE,"Evening")</f>
        <v>Morning</v>
      </c>
      <c r="N491">
        <v>2</v>
      </c>
      <c r="O491" t="str">
        <f>IF(dataset_17[[#This Row],[Weathersit]]=1,"Clear",IF(dataset_17[[#This Row],[Weathersit]]=2,"Cloudy","Rainy"))</f>
        <v>Cloudy</v>
      </c>
      <c r="P491">
        <v>0.06</v>
      </c>
      <c r="Q491">
        <f>VLOOKUP(dataset_17[[#This Row],[Instant]],dataset_2!B490:H1100,2,FALSE)</f>
        <v>7.5800000000000006E-2</v>
      </c>
      <c r="R491">
        <f>dataset_17[[#This Row],[Temp]]-dataset_17[[#This Row],[Atemp]]</f>
        <v>-1.5800000000000008E-2</v>
      </c>
      <c r="S491">
        <f>VLOOKUP(dataset_17[[#This Row],[Instant]],dataset_2!B490:H1100,3,FALSE)</f>
        <v>0.38</v>
      </c>
      <c r="T491">
        <f>VLOOKUP(dataset_17[[#This Row],[Instant]],dataset_2!B490:H1100,4,FALSE)</f>
        <v>0.1343</v>
      </c>
      <c r="U491">
        <f>VLOOKUP(dataset_17[[#This Row],[Instant]],dataset_2!B490:H1100,5,FALSE)</f>
        <v>4</v>
      </c>
      <c r="V491">
        <f>VLOOKUP(dataset_17[[#This Row],[Instant]],dataset_2!B490:H1100,6,FALSE)</f>
        <v>59</v>
      </c>
      <c r="W491">
        <f>VLOOKUP(dataset_17[[#This Row],[Instant]],dataset_2!B490:H1100,7,FALSE)</f>
        <v>63</v>
      </c>
      <c r="X491">
        <f>IF(dataset_17[[#This Row],[cnt]]&gt;0,LN(dataset_17[[#This Row],[cnt]]),0)</f>
        <v>4.1431347263915326</v>
      </c>
    </row>
    <row r="492" spans="1:24" x14ac:dyDescent="0.3">
      <c r="A492">
        <v>491</v>
      </c>
      <c r="B492" s="1">
        <v>40565</v>
      </c>
      <c r="C492">
        <f>YEAR(dataset_17[[#This Row],[Date Day]])</f>
        <v>2011</v>
      </c>
      <c r="D492" s="1" t="str">
        <f>TEXT(dataset_17[[#This Row],[Date Day]],"MMM")</f>
        <v>Jan</v>
      </c>
      <c r="E492" t="str">
        <f t="shared" si="15"/>
        <v>Q1</v>
      </c>
      <c r="F492">
        <v>1</v>
      </c>
      <c r="G492" s="2">
        <v>0</v>
      </c>
      <c r="H492" s="2">
        <v>1</v>
      </c>
      <c r="I492">
        <v>12</v>
      </c>
      <c r="J492" t="b">
        <v>0</v>
      </c>
      <c r="K492">
        <v>6</v>
      </c>
      <c r="L492" t="str">
        <f t="shared" si="14"/>
        <v>Weekend</v>
      </c>
      <c r="M492" t="str" cm="1">
        <f t="array" ref="M492">_xlfn.IFS(I492&lt;6,"Night", I492&lt;12,"Morning", I492&lt;18,"Afternoon", TRUE,"Evening")</f>
        <v>Afternoon</v>
      </c>
      <c r="N492">
        <v>2</v>
      </c>
      <c r="O492" t="str">
        <f>IF(dataset_17[[#This Row],[Weathersit]]=1,"Clear",IF(dataset_17[[#This Row],[Weathersit]]=2,"Cloudy","Rainy"))</f>
        <v>Cloudy</v>
      </c>
      <c r="P492">
        <v>0.06</v>
      </c>
      <c r="Q492">
        <f>VLOOKUP(dataset_17[[#This Row],[Instant]],dataset_2!B491:H1101,2,FALSE)</f>
        <v>0.1061</v>
      </c>
      <c r="R492">
        <f>dataset_17[[#This Row],[Temp]]-dataset_17[[#This Row],[Atemp]]</f>
        <v>-4.6100000000000002E-2</v>
      </c>
      <c r="S492">
        <f>VLOOKUP(dataset_17[[#This Row],[Instant]],dataset_2!B491:H1101,3,FALSE)</f>
        <v>0.38</v>
      </c>
      <c r="T492">
        <f>VLOOKUP(dataset_17[[#This Row],[Instant]],dataset_2!B491:H1101,4,FALSE)</f>
        <v>0.1045</v>
      </c>
      <c r="U492">
        <f>VLOOKUP(dataset_17[[#This Row],[Instant]],dataset_2!B491:H1101,5,FALSE)</f>
        <v>10</v>
      </c>
      <c r="V492">
        <f>VLOOKUP(dataset_17[[#This Row],[Instant]],dataset_2!B491:H1101,6,FALSE)</f>
        <v>60</v>
      </c>
      <c r="W492">
        <f>VLOOKUP(dataset_17[[#This Row],[Instant]],dataset_2!B491:H1101,7,FALSE)</f>
        <v>70</v>
      </c>
      <c r="X492">
        <f>IF(dataset_17[[#This Row],[cnt]]&gt;0,LN(dataset_17[[#This Row],[cnt]]),0)</f>
        <v>4.2484952420493594</v>
      </c>
    </row>
    <row r="493" spans="1:24" x14ac:dyDescent="0.3">
      <c r="A493">
        <v>492</v>
      </c>
      <c r="B493" s="1">
        <v>40565</v>
      </c>
      <c r="C493">
        <f>YEAR(dataset_17[[#This Row],[Date Day]])</f>
        <v>2011</v>
      </c>
      <c r="D493" s="1" t="str">
        <f>TEXT(dataset_17[[#This Row],[Date Day]],"MMM")</f>
        <v>Jan</v>
      </c>
      <c r="E493" t="str">
        <f t="shared" si="15"/>
        <v>Q1</v>
      </c>
      <c r="F493">
        <v>1</v>
      </c>
      <c r="G493" s="2">
        <v>0</v>
      </c>
      <c r="H493" s="2">
        <v>1</v>
      </c>
      <c r="I493">
        <v>13</v>
      </c>
      <c r="J493" t="b">
        <v>0</v>
      </c>
      <c r="K493">
        <v>6</v>
      </c>
      <c r="L493" t="str">
        <f t="shared" si="14"/>
        <v>Weekend</v>
      </c>
      <c r="M493" t="str" cm="1">
        <f t="array" ref="M493">_xlfn.IFS(I493&lt;6,"Night", I493&lt;12,"Morning", I493&lt;18,"Afternoon", TRUE,"Evening")</f>
        <v>Afternoon</v>
      </c>
      <c r="N493">
        <v>1</v>
      </c>
      <c r="O493" t="str">
        <f>IF(dataset_17[[#This Row],[Weathersit]]=1,"Clear",IF(dataset_17[[#This Row],[Weathersit]]=2,"Cloudy","Rainy"))</f>
        <v>Clear</v>
      </c>
      <c r="P493">
        <v>0.08</v>
      </c>
      <c r="Q493">
        <f>VLOOKUP(dataset_17[[#This Row],[Instant]],dataset_2!B492:H1102,2,FALSE)</f>
        <v>0.16669999999999999</v>
      </c>
      <c r="R493">
        <f>dataset_17[[#This Row],[Temp]]-dataset_17[[#This Row],[Atemp]]</f>
        <v>-8.6699999999999985E-2</v>
      </c>
      <c r="S493">
        <f>VLOOKUP(dataset_17[[#This Row],[Instant]],dataset_2!B492:H1102,3,FALSE)</f>
        <v>0.35</v>
      </c>
      <c r="T493">
        <f>VLOOKUP(dataset_17[[#This Row],[Instant]],dataset_2!B492:H1102,4,FALSE)</f>
        <v>0</v>
      </c>
      <c r="U493">
        <f>VLOOKUP(dataset_17[[#This Row],[Instant]],dataset_2!B492:H1102,5,FALSE)</f>
        <v>12</v>
      </c>
      <c r="V493">
        <f>VLOOKUP(dataset_17[[#This Row],[Instant]],dataset_2!B492:H1102,6,FALSE)</f>
        <v>72</v>
      </c>
      <c r="W493">
        <f>VLOOKUP(dataset_17[[#This Row],[Instant]],dataset_2!B492:H1102,7,FALSE)</f>
        <v>84</v>
      </c>
      <c r="X493">
        <f>IF(dataset_17[[#This Row],[cnt]]&gt;0,LN(dataset_17[[#This Row],[cnt]]),0)</f>
        <v>4.4308167988433134</v>
      </c>
    </row>
    <row r="494" spans="1:24" x14ac:dyDescent="0.3">
      <c r="A494">
        <v>493</v>
      </c>
      <c r="B494" s="1">
        <v>40565</v>
      </c>
      <c r="C494">
        <f>YEAR(dataset_17[[#This Row],[Date Day]])</f>
        <v>2011</v>
      </c>
      <c r="D494" s="1" t="str">
        <f>TEXT(dataset_17[[#This Row],[Date Day]],"MMM")</f>
        <v>Jan</v>
      </c>
      <c r="E494" t="str">
        <f t="shared" si="15"/>
        <v>Q1</v>
      </c>
      <c r="F494">
        <v>1</v>
      </c>
      <c r="G494" s="2">
        <v>0</v>
      </c>
      <c r="H494" s="2">
        <v>1</v>
      </c>
      <c r="I494">
        <v>14</v>
      </c>
      <c r="J494" t="b">
        <v>0</v>
      </c>
      <c r="K494">
        <v>6</v>
      </c>
      <c r="L494" t="str">
        <f t="shared" si="14"/>
        <v>Weekend</v>
      </c>
      <c r="M494" t="str" cm="1">
        <f t="array" ref="M494">_xlfn.IFS(I494&lt;6,"Night", I494&lt;12,"Morning", I494&lt;18,"Afternoon", TRUE,"Evening")</f>
        <v>Afternoon</v>
      </c>
      <c r="N494">
        <v>1</v>
      </c>
      <c r="O494" t="str">
        <f>IF(dataset_17[[#This Row],[Weathersit]]=1,"Clear",IF(dataset_17[[#This Row],[Weathersit]]=2,"Cloudy","Rainy"))</f>
        <v>Clear</v>
      </c>
      <c r="P494">
        <v>0.1</v>
      </c>
      <c r="Q494">
        <f>VLOOKUP(dataset_17[[#This Row],[Instant]],dataset_2!B493:H1103,2,FALSE)</f>
        <v>0.13639999999999999</v>
      </c>
      <c r="R494">
        <f>dataset_17[[#This Row],[Temp]]-dataset_17[[#This Row],[Atemp]]</f>
        <v>-3.6399999999999988E-2</v>
      </c>
      <c r="S494">
        <f>VLOOKUP(dataset_17[[#This Row],[Instant]],dataset_2!B493:H1103,3,FALSE)</f>
        <v>0.33</v>
      </c>
      <c r="T494">
        <f>VLOOKUP(dataset_17[[#This Row],[Instant]],dataset_2!B493:H1103,4,FALSE)</f>
        <v>0.1045</v>
      </c>
      <c r="U494">
        <f>VLOOKUP(dataset_17[[#This Row],[Instant]],dataset_2!B493:H1103,5,FALSE)</f>
        <v>11</v>
      </c>
      <c r="V494">
        <f>VLOOKUP(dataset_17[[#This Row],[Instant]],dataset_2!B493:H1103,6,FALSE)</f>
        <v>64</v>
      </c>
      <c r="W494">
        <f>VLOOKUP(dataset_17[[#This Row],[Instant]],dataset_2!B493:H1103,7,FALSE)</f>
        <v>75</v>
      </c>
      <c r="X494">
        <f>IF(dataset_17[[#This Row],[cnt]]&gt;0,LN(dataset_17[[#This Row],[cnt]]),0)</f>
        <v>4.3174881135363101</v>
      </c>
    </row>
    <row r="495" spans="1:24" x14ac:dyDescent="0.3">
      <c r="A495">
        <v>494</v>
      </c>
      <c r="B495" s="1">
        <v>40565</v>
      </c>
      <c r="C495">
        <f>YEAR(dataset_17[[#This Row],[Date Day]])</f>
        <v>2011</v>
      </c>
      <c r="D495" s="1" t="str">
        <f>TEXT(dataset_17[[#This Row],[Date Day]],"MMM")</f>
        <v>Jan</v>
      </c>
      <c r="E495" t="str">
        <f t="shared" si="15"/>
        <v>Q1</v>
      </c>
      <c r="F495">
        <v>1</v>
      </c>
      <c r="G495" s="2">
        <v>0</v>
      </c>
      <c r="H495" s="2">
        <v>1</v>
      </c>
      <c r="I495">
        <v>15</v>
      </c>
      <c r="J495" t="b">
        <v>0</v>
      </c>
      <c r="K495">
        <v>6</v>
      </c>
      <c r="L495" t="str">
        <f t="shared" si="14"/>
        <v>Weekend</v>
      </c>
      <c r="M495" t="str" cm="1">
        <f t="array" ref="M495">_xlfn.IFS(I495&lt;6,"Night", I495&lt;12,"Morning", I495&lt;18,"Afternoon", TRUE,"Evening")</f>
        <v>Afternoon</v>
      </c>
      <c r="N495">
        <v>1</v>
      </c>
      <c r="O495" t="str">
        <f>IF(dataset_17[[#This Row],[Weathersit]]=1,"Clear",IF(dataset_17[[#This Row],[Weathersit]]=2,"Cloudy","Rainy"))</f>
        <v>Clear</v>
      </c>
      <c r="P495">
        <v>0.12</v>
      </c>
      <c r="Q495">
        <f>VLOOKUP(dataset_17[[#This Row],[Instant]],dataset_2!B494:H1104,2,FALSE)</f>
        <v>0.1515</v>
      </c>
      <c r="R495">
        <f>dataset_17[[#This Row],[Temp]]-dataset_17[[#This Row],[Atemp]]</f>
        <v>-3.15E-2</v>
      </c>
      <c r="S495">
        <f>VLOOKUP(dataset_17[[#This Row],[Instant]],dataset_2!B494:H1104,3,FALSE)</f>
        <v>0.28000000000000003</v>
      </c>
      <c r="T495">
        <f>VLOOKUP(dataset_17[[#This Row],[Instant]],dataset_2!B494:H1104,4,FALSE)</f>
        <v>0</v>
      </c>
      <c r="U495">
        <f>VLOOKUP(dataset_17[[#This Row],[Instant]],dataset_2!B494:H1104,5,FALSE)</f>
        <v>10</v>
      </c>
      <c r="V495">
        <f>VLOOKUP(dataset_17[[#This Row],[Instant]],dataset_2!B494:H1104,6,FALSE)</f>
        <v>93</v>
      </c>
      <c r="W495">
        <f>VLOOKUP(dataset_17[[#This Row],[Instant]],dataset_2!B494:H1104,7,FALSE)</f>
        <v>103</v>
      </c>
      <c r="X495">
        <f>IF(dataset_17[[#This Row],[cnt]]&gt;0,LN(dataset_17[[#This Row],[cnt]]),0)</f>
        <v>4.6347289882296359</v>
      </c>
    </row>
    <row r="496" spans="1:24" x14ac:dyDescent="0.3">
      <c r="A496">
        <v>495</v>
      </c>
      <c r="B496" s="1">
        <v>40565</v>
      </c>
      <c r="C496">
        <f>YEAR(dataset_17[[#This Row],[Date Day]])</f>
        <v>2011</v>
      </c>
      <c r="D496" s="1" t="str">
        <f>TEXT(dataset_17[[#This Row],[Date Day]],"MMM")</f>
        <v>Jan</v>
      </c>
      <c r="E496" t="str">
        <f t="shared" si="15"/>
        <v>Q1</v>
      </c>
      <c r="F496">
        <v>1</v>
      </c>
      <c r="G496" s="2">
        <v>0</v>
      </c>
      <c r="H496" s="2">
        <v>1</v>
      </c>
      <c r="I496">
        <v>16</v>
      </c>
      <c r="J496" t="b">
        <v>0</v>
      </c>
      <c r="K496">
        <v>6</v>
      </c>
      <c r="L496" t="str">
        <f t="shared" si="14"/>
        <v>Weekend</v>
      </c>
      <c r="M496" t="str" cm="1">
        <f t="array" ref="M496">_xlfn.IFS(I496&lt;6,"Night", I496&lt;12,"Morning", I496&lt;18,"Afternoon", TRUE,"Evening")</f>
        <v>Afternoon</v>
      </c>
      <c r="N496">
        <v>1</v>
      </c>
      <c r="O496" t="str">
        <f>IF(dataset_17[[#This Row],[Weathersit]]=1,"Clear",IF(dataset_17[[#This Row],[Weathersit]]=2,"Cloudy","Rainy"))</f>
        <v>Clear</v>
      </c>
      <c r="P496">
        <v>0.12</v>
      </c>
      <c r="Q496">
        <f>VLOOKUP(dataset_17[[#This Row],[Instant]],dataset_2!B495:H1105,2,FALSE)</f>
        <v>0.13639999999999999</v>
      </c>
      <c r="R496">
        <f>dataset_17[[#This Row],[Temp]]-dataset_17[[#This Row],[Atemp]]</f>
        <v>-1.6399999999999998E-2</v>
      </c>
      <c r="S496">
        <f>VLOOKUP(dataset_17[[#This Row],[Instant]],dataset_2!B495:H1105,3,FALSE)</f>
        <v>0.28000000000000003</v>
      </c>
      <c r="T496">
        <f>VLOOKUP(dataset_17[[#This Row],[Instant]],dataset_2!B495:H1105,4,FALSE)</f>
        <v>0.19400000000000001</v>
      </c>
      <c r="U496">
        <f>VLOOKUP(dataset_17[[#This Row],[Instant]],dataset_2!B495:H1105,5,FALSE)</f>
        <v>11</v>
      </c>
      <c r="V496">
        <f>VLOOKUP(dataset_17[[#This Row],[Instant]],dataset_2!B495:H1105,6,FALSE)</f>
        <v>72</v>
      </c>
      <c r="W496">
        <f>VLOOKUP(dataset_17[[#This Row],[Instant]],dataset_2!B495:H1105,7,FALSE)</f>
        <v>83</v>
      </c>
      <c r="X496">
        <f>IF(dataset_17[[#This Row],[cnt]]&gt;0,LN(dataset_17[[#This Row],[cnt]]),0)</f>
        <v>4.4188406077965983</v>
      </c>
    </row>
    <row r="497" spans="1:24" x14ac:dyDescent="0.3">
      <c r="A497">
        <v>496</v>
      </c>
      <c r="B497" s="1">
        <v>40565</v>
      </c>
      <c r="C497">
        <f>YEAR(dataset_17[[#This Row],[Date Day]])</f>
        <v>2011</v>
      </c>
      <c r="D497" s="1" t="str">
        <f>TEXT(dataset_17[[#This Row],[Date Day]],"MMM")</f>
        <v>Jan</v>
      </c>
      <c r="E497" t="str">
        <f t="shared" si="15"/>
        <v>Q1</v>
      </c>
      <c r="F497">
        <v>1</v>
      </c>
      <c r="G497" s="2">
        <v>0</v>
      </c>
      <c r="H497" s="2">
        <v>1</v>
      </c>
      <c r="I497">
        <v>17</v>
      </c>
      <c r="J497" t="b">
        <v>0</v>
      </c>
      <c r="K497">
        <v>6</v>
      </c>
      <c r="L497" t="str">
        <f t="shared" si="14"/>
        <v>Weekend</v>
      </c>
      <c r="M497" t="str" cm="1">
        <f t="array" ref="M497">_xlfn.IFS(I497&lt;6,"Night", I497&lt;12,"Morning", I497&lt;18,"Afternoon", TRUE,"Evening")</f>
        <v>Afternoon</v>
      </c>
      <c r="N497">
        <v>1</v>
      </c>
      <c r="O497" t="str">
        <f>IF(dataset_17[[#This Row],[Weathersit]]=1,"Clear",IF(dataset_17[[#This Row],[Weathersit]]=2,"Cloudy","Rainy"))</f>
        <v>Clear</v>
      </c>
      <c r="P497">
        <v>0.12</v>
      </c>
      <c r="Q497">
        <f>VLOOKUP(dataset_17[[#This Row],[Instant]],dataset_2!B496:H1106,2,FALSE)</f>
        <v>0.19700000000000001</v>
      </c>
      <c r="R497">
        <f>dataset_17[[#This Row],[Temp]]-dataset_17[[#This Row],[Atemp]]</f>
        <v>-7.7000000000000013E-2</v>
      </c>
      <c r="S497">
        <f>VLOOKUP(dataset_17[[#This Row],[Instant]],dataset_2!B496:H1106,3,FALSE)</f>
        <v>0.28000000000000003</v>
      </c>
      <c r="T497">
        <f>VLOOKUP(dataset_17[[#This Row],[Instant]],dataset_2!B496:H1106,4,FALSE)</f>
        <v>0</v>
      </c>
      <c r="U497">
        <f>VLOOKUP(dataset_17[[#This Row],[Instant]],dataset_2!B496:H1106,5,FALSE)</f>
        <v>8</v>
      </c>
      <c r="V497">
        <f>VLOOKUP(dataset_17[[#This Row],[Instant]],dataset_2!B496:H1106,6,FALSE)</f>
        <v>59</v>
      </c>
      <c r="W497">
        <f>VLOOKUP(dataset_17[[#This Row],[Instant]],dataset_2!B496:H1106,7,FALSE)</f>
        <v>67</v>
      </c>
      <c r="X497">
        <f>IF(dataset_17[[#This Row],[cnt]]&gt;0,LN(dataset_17[[#This Row],[cnt]]),0)</f>
        <v>4.2046926193909657</v>
      </c>
    </row>
    <row r="498" spans="1:24" x14ac:dyDescent="0.3">
      <c r="A498">
        <v>497</v>
      </c>
      <c r="B498" s="1">
        <v>40565</v>
      </c>
      <c r="C498">
        <f>YEAR(dataset_17[[#This Row],[Date Day]])</f>
        <v>2011</v>
      </c>
      <c r="D498" s="1" t="str">
        <f>TEXT(dataset_17[[#This Row],[Date Day]],"MMM")</f>
        <v>Jan</v>
      </c>
      <c r="E498" t="str">
        <f t="shared" si="15"/>
        <v>Q1</v>
      </c>
      <c r="F498">
        <v>1</v>
      </c>
      <c r="G498" s="2">
        <v>0</v>
      </c>
      <c r="H498" s="2">
        <v>1</v>
      </c>
      <c r="I498">
        <v>18</v>
      </c>
      <c r="J498" t="b">
        <v>0</v>
      </c>
      <c r="K498">
        <v>6</v>
      </c>
      <c r="L498" t="str">
        <f t="shared" si="14"/>
        <v>Weekend</v>
      </c>
      <c r="M498" t="str" cm="1">
        <f t="array" ref="M498">_xlfn.IFS(I498&lt;6,"Night", I498&lt;12,"Morning", I498&lt;18,"Afternoon", TRUE,"Evening")</f>
        <v>Evening</v>
      </c>
      <c r="N498">
        <v>1</v>
      </c>
      <c r="O498" t="str">
        <f>IF(dataset_17[[#This Row],[Weathersit]]=1,"Clear",IF(dataset_17[[#This Row],[Weathersit]]=2,"Cloudy","Rainy"))</f>
        <v>Clear</v>
      </c>
      <c r="P498">
        <v>0.08</v>
      </c>
      <c r="Q498">
        <f>VLOOKUP(dataset_17[[#This Row],[Instant]],dataset_2!B497:H1107,2,FALSE)</f>
        <v>9.0899999999999995E-2</v>
      </c>
      <c r="R498">
        <f>dataset_17[[#This Row],[Temp]]-dataset_17[[#This Row],[Atemp]]</f>
        <v>-1.0899999999999993E-2</v>
      </c>
      <c r="S498">
        <f>VLOOKUP(dataset_17[[#This Row],[Instant]],dataset_2!B497:H1107,3,FALSE)</f>
        <v>0.35</v>
      </c>
      <c r="T498">
        <f>VLOOKUP(dataset_17[[#This Row],[Instant]],dataset_2!B497:H1107,4,FALSE)</f>
        <v>0.19400000000000001</v>
      </c>
      <c r="U498">
        <f>VLOOKUP(dataset_17[[#This Row],[Instant]],dataset_2!B497:H1107,5,FALSE)</f>
        <v>0</v>
      </c>
      <c r="V498">
        <f>VLOOKUP(dataset_17[[#This Row],[Instant]],dataset_2!B497:H1107,6,FALSE)</f>
        <v>54</v>
      </c>
      <c r="W498">
        <f>VLOOKUP(dataset_17[[#This Row],[Instant]],dataset_2!B497:H1107,7,FALSE)</f>
        <v>54</v>
      </c>
      <c r="X498">
        <f>IF(dataset_17[[#This Row],[cnt]]&gt;0,LN(dataset_17[[#This Row],[cnt]]),0)</f>
        <v>3.9889840465642745</v>
      </c>
    </row>
    <row r="499" spans="1:24" x14ac:dyDescent="0.3">
      <c r="A499">
        <v>498</v>
      </c>
      <c r="B499" s="1">
        <v>40565</v>
      </c>
      <c r="C499">
        <f>YEAR(dataset_17[[#This Row],[Date Day]])</f>
        <v>2011</v>
      </c>
      <c r="D499" s="1" t="str">
        <f>TEXT(dataset_17[[#This Row],[Date Day]],"MMM")</f>
        <v>Jan</v>
      </c>
      <c r="E499" t="str">
        <f t="shared" si="15"/>
        <v>Q1</v>
      </c>
      <c r="F499">
        <v>1</v>
      </c>
      <c r="G499" s="2">
        <v>0</v>
      </c>
      <c r="H499" s="2">
        <v>1</v>
      </c>
      <c r="I499">
        <v>19</v>
      </c>
      <c r="J499" t="b">
        <v>0</v>
      </c>
      <c r="K499">
        <v>6</v>
      </c>
      <c r="L499" t="str">
        <f t="shared" si="14"/>
        <v>Weekend</v>
      </c>
      <c r="M499" t="str" cm="1">
        <f t="array" ref="M499">_xlfn.IFS(I499&lt;6,"Night", I499&lt;12,"Morning", I499&lt;18,"Afternoon", TRUE,"Evening")</f>
        <v>Evening</v>
      </c>
      <c r="N499">
        <v>1</v>
      </c>
      <c r="O499" t="str">
        <f>IF(dataset_17[[#This Row],[Weathersit]]=1,"Clear",IF(dataset_17[[#This Row],[Weathersit]]=2,"Cloudy","Rainy"))</f>
        <v>Clear</v>
      </c>
      <c r="P499">
        <v>0.08</v>
      </c>
      <c r="Q499">
        <f>VLOOKUP(dataset_17[[#This Row],[Instant]],dataset_2!B498:H1108,2,FALSE)</f>
        <v>0.1061</v>
      </c>
      <c r="R499">
        <f>dataset_17[[#This Row],[Temp]]-dataset_17[[#This Row],[Atemp]]</f>
        <v>-2.6099999999999998E-2</v>
      </c>
      <c r="S499">
        <f>VLOOKUP(dataset_17[[#This Row],[Instant]],dataset_2!B498:H1108,3,FALSE)</f>
        <v>0.35</v>
      </c>
      <c r="T499">
        <f>VLOOKUP(dataset_17[[#This Row],[Instant]],dataset_2!B498:H1108,4,FALSE)</f>
        <v>0.1343</v>
      </c>
      <c r="U499">
        <f>VLOOKUP(dataset_17[[#This Row],[Instant]],dataset_2!B498:H1108,5,FALSE)</f>
        <v>6</v>
      </c>
      <c r="V499">
        <f>VLOOKUP(dataset_17[[#This Row],[Instant]],dataset_2!B498:H1108,6,FALSE)</f>
        <v>53</v>
      </c>
      <c r="W499">
        <f>VLOOKUP(dataset_17[[#This Row],[Instant]],dataset_2!B498:H1108,7,FALSE)</f>
        <v>59</v>
      </c>
      <c r="X499">
        <f>IF(dataset_17[[#This Row],[cnt]]&gt;0,LN(dataset_17[[#This Row],[cnt]]),0)</f>
        <v>4.0775374439057197</v>
      </c>
    </row>
    <row r="500" spans="1:24" x14ac:dyDescent="0.3">
      <c r="A500">
        <v>499</v>
      </c>
      <c r="B500" s="1">
        <v>40565</v>
      </c>
      <c r="C500">
        <f>YEAR(dataset_17[[#This Row],[Date Day]])</f>
        <v>2011</v>
      </c>
      <c r="D500" s="1" t="str">
        <f>TEXT(dataset_17[[#This Row],[Date Day]],"MMM")</f>
        <v>Jan</v>
      </c>
      <c r="E500" t="str">
        <f t="shared" si="15"/>
        <v>Q1</v>
      </c>
      <c r="F500">
        <v>1</v>
      </c>
      <c r="G500" s="2">
        <v>0</v>
      </c>
      <c r="H500" s="2">
        <v>1</v>
      </c>
      <c r="I500">
        <v>20</v>
      </c>
      <c r="J500" t="b">
        <v>0</v>
      </c>
      <c r="K500">
        <v>6</v>
      </c>
      <c r="L500" t="str">
        <f t="shared" si="14"/>
        <v>Weekend</v>
      </c>
      <c r="M500" t="str" cm="1">
        <f t="array" ref="M500">_xlfn.IFS(I500&lt;6,"Night", I500&lt;12,"Morning", I500&lt;18,"Afternoon", TRUE,"Evening")</f>
        <v>Evening</v>
      </c>
      <c r="N500">
        <v>1</v>
      </c>
      <c r="O500" t="str">
        <f>IF(dataset_17[[#This Row],[Weathersit]]=1,"Clear",IF(dataset_17[[#This Row],[Weathersit]]=2,"Cloudy","Rainy"))</f>
        <v>Clear</v>
      </c>
      <c r="P500">
        <v>0.06</v>
      </c>
      <c r="Q500">
        <f>VLOOKUP(dataset_17[[#This Row],[Instant]],dataset_2!B499:H1109,2,FALSE)</f>
        <v>7.5800000000000006E-2</v>
      </c>
      <c r="R500">
        <f>dataset_17[[#This Row],[Temp]]-dataset_17[[#This Row],[Atemp]]</f>
        <v>-1.5800000000000008E-2</v>
      </c>
      <c r="S500">
        <f>VLOOKUP(dataset_17[[#This Row],[Instant]],dataset_2!B499:H1109,3,FALSE)</f>
        <v>0.45</v>
      </c>
      <c r="T500">
        <f>VLOOKUP(dataset_17[[#This Row],[Instant]],dataset_2!B499:H1109,4,FALSE)</f>
        <v>0.16420000000000001</v>
      </c>
      <c r="U500">
        <f>VLOOKUP(dataset_17[[#This Row],[Instant]],dataset_2!B499:H1109,5,FALSE)</f>
        <v>1</v>
      </c>
      <c r="V500">
        <f>VLOOKUP(dataset_17[[#This Row],[Instant]],dataset_2!B499:H1109,6,FALSE)</f>
        <v>44</v>
      </c>
      <c r="W500">
        <f>VLOOKUP(dataset_17[[#This Row],[Instant]],dataset_2!B499:H1109,7,FALSE)</f>
        <v>45</v>
      </c>
      <c r="X500">
        <f>IF(dataset_17[[#This Row],[cnt]]&gt;0,LN(dataset_17[[#This Row],[cnt]]),0)</f>
        <v>3.8066624897703196</v>
      </c>
    </row>
    <row r="501" spans="1:24" x14ac:dyDescent="0.3">
      <c r="A501">
        <v>500</v>
      </c>
      <c r="B501" s="1">
        <v>40565</v>
      </c>
      <c r="C501">
        <f>YEAR(dataset_17[[#This Row],[Date Day]])</f>
        <v>2011</v>
      </c>
      <c r="D501" s="1" t="str">
        <f>TEXT(dataset_17[[#This Row],[Date Day]],"MMM")</f>
        <v>Jan</v>
      </c>
      <c r="E501" t="str">
        <f t="shared" si="15"/>
        <v>Q1</v>
      </c>
      <c r="F501">
        <v>1</v>
      </c>
      <c r="G501" s="2">
        <v>0</v>
      </c>
      <c r="H501" s="2">
        <v>1</v>
      </c>
      <c r="I501">
        <v>21</v>
      </c>
      <c r="J501" t="b">
        <v>0</v>
      </c>
      <c r="K501">
        <v>6</v>
      </c>
      <c r="L501" t="str">
        <f t="shared" si="14"/>
        <v>Weekend</v>
      </c>
      <c r="M501" t="str" cm="1">
        <f t="array" ref="M501">_xlfn.IFS(I501&lt;6,"Night", I501&lt;12,"Morning", I501&lt;18,"Afternoon", TRUE,"Evening")</f>
        <v>Evening</v>
      </c>
      <c r="N501">
        <v>1</v>
      </c>
      <c r="O501" t="str">
        <f>IF(dataset_17[[#This Row],[Weathersit]]=1,"Clear",IF(dataset_17[[#This Row],[Weathersit]]=2,"Cloudy","Rainy"))</f>
        <v>Clear</v>
      </c>
      <c r="P501">
        <v>0.06</v>
      </c>
      <c r="Q501">
        <f>VLOOKUP(dataset_17[[#This Row],[Instant]],dataset_2!B500:H1110,2,FALSE)</f>
        <v>0.1061</v>
      </c>
      <c r="R501">
        <f>dataset_17[[#This Row],[Temp]]-dataset_17[[#This Row],[Atemp]]</f>
        <v>-4.6100000000000002E-2</v>
      </c>
      <c r="S501">
        <f>VLOOKUP(dataset_17[[#This Row],[Instant]],dataset_2!B500:H1110,3,FALSE)</f>
        <v>0.41</v>
      </c>
      <c r="T501">
        <f>VLOOKUP(dataset_17[[#This Row],[Instant]],dataset_2!B500:H1110,4,FALSE)</f>
        <v>8.9599999999999999E-2</v>
      </c>
      <c r="U501">
        <f>VLOOKUP(dataset_17[[#This Row],[Instant]],dataset_2!B500:H1110,5,FALSE)</f>
        <v>0</v>
      </c>
      <c r="V501">
        <f>VLOOKUP(dataset_17[[#This Row],[Instant]],dataset_2!B500:H1110,6,FALSE)</f>
        <v>39</v>
      </c>
      <c r="W501">
        <f>VLOOKUP(dataset_17[[#This Row],[Instant]],dataset_2!B500:H1110,7,FALSE)</f>
        <v>39</v>
      </c>
      <c r="X501">
        <f>IF(dataset_17[[#This Row],[cnt]]&gt;0,LN(dataset_17[[#This Row],[cnt]]),0)</f>
        <v>3.6635616461296463</v>
      </c>
    </row>
    <row r="502" spans="1:24" x14ac:dyDescent="0.3">
      <c r="A502">
        <v>501</v>
      </c>
      <c r="B502" s="1">
        <v>40565</v>
      </c>
      <c r="C502">
        <f>YEAR(dataset_17[[#This Row],[Date Day]])</f>
        <v>2011</v>
      </c>
      <c r="D502" s="1" t="str">
        <f>TEXT(dataset_17[[#This Row],[Date Day]],"MMM")</f>
        <v>Jan</v>
      </c>
      <c r="E502" t="str">
        <f t="shared" si="15"/>
        <v>Q1</v>
      </c>
      <c r="F502">
        <v>1</v>
      </c>
      <c r="G502" s="2">
        <v>0</v>
      </c>
      <c r="H502" s="2">
        <v>1</v>
      </c>
      <c r="I502">
        <v>22</v>
      </c>
      <c r="J502" t="b">
        <v>0</v>
      </c>
      <c r="K502">
        <v>6</v>
      </c>
      <c r="L502" t="str">
        <f t="shared" si="14"/>
        <v>Weekend</v>
      </c>
      <c r="M502" t="str" cm="1">
        <f t="array" ref="M502">_xlfn.IFS(I502&lt;6,"Night", I502&lt;12,"Morning", I502&lt;18,"Afternoon", TRUE,"Evening")</f>
        <v>Evening</v>
      </c>
      <c r="N502">
        <v>1</v>
      </c>
      <c r="O502" t="str">
        <f>IF(dataset_17[[#This Row],[Weathersit]]=1,"Clear",IF(dataset_17[[#This Row],[Weathersit]]=2,"Cloudy","Rainy"))</f>
        <v>Clear</v>
      </c>
      <c r="P502">
        <v>0.06</v>
      </c>
      <c r="Q502">
        <f>VLOOKUP(dataset_17[[#This Row],[Instant]],dataset_2!B501:H1111,2,FALSE)</f>
        <v>0.1515</v>
      </c>
      <c r="R502">
        <f>dataset_17[[#This Row],[Temp]]-dataset_17[[#This Row],[Atemp]]</f>
        <v>-9.1499999999999998E-2</v>
      </c>
      <c r="S502">
        <f>VLOOKUP(dataset_17[[#This Row],[Instant]],dataset_2!B501:H1111,3,FALSE)</f>
        <v>0.49</v>
      </c>
      <c r="T502">
        <f>VLOOKUP(dataset_17[[#This Row],[Instant]],dataset_2!B501:H1111,4,FALSE)</f>
        <v>0</v>
      </c>
      <c r="U502">
        <f>VLOOKUP(dataset_17[[#This Row],[Instant]],dataset_2!B501:H1111,5,FALSE)</f>
        <v>7</v>
      </c>
      <c r="V502">
        <f>VLOOKUP(dataset_17[[#This Row],[Instant]],dataset_2!B501:H1111,6,FALSE)</f>
        <v>23</v>
      </c>
      <c r="W502">
        <f>VLOOKUP(dataset_17[[#This Row],[Instant]],dataset_2!B501:H1111,7,FALSE)</f>
        <v>30</v>
      </c>
      <c r="X502">
        <f>IF(dataset_17[[#This Row],[cnt]]&gt;0,LN(dataset_17[[#This Row],[cnt]]),0)</f>
        <v>3.4011973816621555</v>
      </c>
    </row>
    <row r="503" spans="1:24" x14ac:dyDescent="0.3">
      <c r="A503">
        <v>502</v>
      </c>
      <c r="B503" s="1">
        <v>40565</v>
      </c>
      <c r="C503">
        <f>YEAR(dataset_17[[#This Row],[Date Day]])</f>
        <v>2011</v>
      </c>
      <c r="D503" s="1" t="str">
        <f>TEXT(dataset_17[[#This Row],[Date Day]],"MMM")</f>
        <v>Jan</v>
      </c>
      <c r="E503" t="str">
        <f t="shared" si="15"/>
        <v>Q1</v>
      </c>
      <c r="F503">
        <v>1</v>
      </c>
      <c r="G503" s="2">
        <v>0</v>
      </c>
      <c r="H503" s="2">
        <v>1</v>
      </c>
      <c r="I503">
        <v>23</v>
      </c>
      <c r="J503" t="b">
        <v>0</v>
      </c>
      <c r="K503">
        <v>6</v>
      </c>
      <c r="L503" t="str">
        <f t="shared" si="14"/>
        <v>Weekend</v>
      </c>
      <c r="M503" t="str" cm="1">
        <f t="array" ref="M503">_xlfn.IFS(I503&lt;6,"Night", I503&lt;12,"Morning", I503&lt;18,"Afternoon", TRUE,"Evening")</f>
        <v>Evening</v>
      </c>
      <c r="N503">
        <v>1</v>
      </c>
      <c r="O503" t="str">
        <f>IF(dataset_17[[#This Row],[Weathersit]]=1,"Clear",IF(dataset_17[[#This Row],[Weathersit]]=2,"Cloudy","Rainy"))</f>
        <v>Clear</v>
      </c>
      <c r="P503">
        <v>0.04</v>
      </c>
      <c r="Q503">
        <f>VLOOKUP(dataset_17[[#This Row],[Instant]],dataset_2!B502:H1112,2,FALSE)</f>
        <v>7.5800000000000006E-2</v>
      </c>
      <c r="R503">
        <f>dataset_17[[#This Row],[Temp]]-dataset_17[[#This Row],[Atemp]]</f>
        <v>-3.5800000000000005E-2</v>
      </c>
      <c r="S503">
        <f>VLOOKUP(dataset_17[[#This Row],[Instant]],dataset_2!B502:H1112,3,FALSE)</f>
        <v>0.56999999999999995</v>
      </c>
      <c r="T503">
        <f>VLOOKUP(dataset_17[[#This Row],[Instant]],dataset_2!B502:H1112,4,FALSE)</f>
        <v>0.1045</v>
      </c>
      <c r="U503">
        <f>VLOOKUP(dataset_17[[#This Row],[Instant]],dataset_2!B502:H1112,5,FALSE)</f>
        <v>2</v>
      </c>
      <c r="V503">
        <f>VLOOKUP(dataset_17[[#This Row],[Instant]],dataset_2!B502:H1112,6,FALSE)</f>
        <v>31</v>
      </c>
      <c r="W503">
        <f>VLOOKUP(dataset_17[[#This Row],[Instant]],dataset_2!B502:H1112,7,FALSE)</f>
        <v>33</v>
      </c>
      <c r="X503">
        <f>IF(dataset_17[[#This Row],[cnt]]&gt;0,LN(dataset_17[[#This Row],[cnt]]),0)</f>
        <v>3.4965075614664802</v>
      </c>
    </row>
    <row r="504" spans="1:24" x14ac:dyDescent="0.3">
      <c r="A504">
        <v>503</v>
      </c>
      <c r="B504" s="1">
        <v>40566</v>
      </c>
      <c r="C504">
        <f>YEAR(dataset_17[[#This Row],[Date Day]])</f>
        <v>2011</v>
      </c>
      <c r="D504" s="1" t="str">
        <f>TEXT(dataset_17[[#This Row],[Date Day]],"MMM")</f>
        <v>Jan</v>
      </c>
      <c r="E504" t="str">
        <f t="shared" si="15"/>
        <v>Q1</v>
      </c>
      <c r="F504">
        <v>1</v>
      </c>
      <c r="G504" s="2">
        <v>0</v>
      </c>
      <c r="H504" s="2">
        <v>1</v>
      </c>
      <c r="I504">
        <v>0</v>
      </c>
      <c r="J504" t="b">
        <v>0</v>
      </c>
      <c r="K504">
        <v>0</v>
      </c>
      <c r="L504" t="str">
        <f t="shared" si="14"/>
        <v>Weekend</v>
      </c>
      <c r="M504" t="str" cm="1">
        <f t="array" ref="M504">_xlfn.IFS(I504&lt;6,"Night", I504&lt;12,"Morning", I504&lt;18,"Afternoon", TRUE,"Evening")</f>
        <v>Night</v>
      </c>
      <c r="N504">
        <v>1</v>
      </c>
      <c r="O504" t="str">
        <f>IF(dataset_17[[#This Row],[Weathersit]]=1,"Clear",IF(dataset_17[[#This Row],[Weathersit]]=2,"Cloudy","Rainy"))</f>
        <v>Clear</v>
      </c>
      <c r="P504">
        <v>0.04</v>
      </c>
      <c r="Q504">
        <f>VLOOKUP(dataset_17[[#This Row],[Instant]],dataset_2!B503:H1113,2,FALSE)</f>
        <v>7.5800000000000006E-2</v>
      </c>
      <c r="R504">
        <f>dataset_17[[#This Row],[Temp]]-dataset_17[[#This Row],[Atemp]]</f>
        <v>-3.5800000000000005E-2</v>
      </c>
      <c r="S504">
        <f>VLOOKUP(dataset_17[[#This Row],[Instant]],dataset_2!B503:H1113,3,FALSE)</f>
        <v>0.56999999999999995</v>
      </c>
      <c r="T504">
        <f>VLOOKUP(dataset_17[[#This Row],[Instant]],dataset_2!B503:H1113,4,FALSE)</f>
        <v>0.1045</v>
      </c>
      <c r="U504">
        <f>VLOOKUP(dataset_17[[#This Row],[Instant]],dataset_2!B503:H1113,5,FALSE)</f>
        <v>2</v>
      </c>
      <c r="V504">
        <f>VLOOKUP(dataset_17[[#This Row],[Instant]],dataset_2!B503:H1113,6,FALSE)</f>
        <v>20</v>
      </c>
      <c r="W504">
        <f>VLOOKUP(dataset_17[[#This Row],[Instant]],dataset_2!B503:H1113,7,FALSE)</f>
        <v>22</v>
      </c>
      <c r="X504">
        <f>IF(dataset_17[[#This Row],[cnt]]&gt;0,LN(dataset_17[[#This Row],[cnt]]),0)</f>
        <v>3.0910424533583161</v>
      </c>
    </row>
    <row r="505" spans="1:24" x14ac:dyDescent="0.3">
      <c r="A505">
        <v>504</v>
      </c>
      <c r="B505" s="1">
        <v>40566</v>
      </c>
      <c r="C505">
        <f>YEAR(dataset_17[[#This Row],[Date Day]])</f>
        <v>2011</v>
      </c>
      <c r="D505" s="1" t="str">
        <f>TEXT(dataset_17[[#This Row],[Date Day]],"MMM")</f>
        <v>Jan</v>
      </c>
      <c r="E505" t="str">
        <f t="shared" si="15"/>
        <v>Q1</v>
      </c>
      <c r="F505">
        <v>1</v>
      </c>
      <c r="G505" s="2">
        <v>0</v>
      </c>
      <c r="H505" s="2">
        <v>1</v>
      </c>
      <c r="I505">
        <v>1</v>
      </c>
      <c r="J505" t="b">
        <v>0</v>
      </c>
      <c r="K505">
        <v>0</v>
      </c>
      <c r="L505" t="str">
        <f t="shared" si="14"/>
        <v>Weekend</v>
      </c>
      <c r="M505" t="str" cm="1">
        <f t="array" ref="M505">_xlfn.IFS(I505&lt;6,"Night", I505&lt;12,"Morning", I505&lt;18,"Afternoon", TRUE,"Evening")</f>
        <v>Night</v>
      </c>
      <c r="N505">
        <v>1</v>
      </c>
      <c r="O505" t="str">
        <f>IF(dataset_17[[#This Row],[Weathersit]]=1,"Clear",IF(dataset_17[[#This Row],[Weathersit]]=2,"Cloudy","Rainy"))</f>
        <v>Clear</v>
      </c>
      <c r="P505">
        <v>0.04</v>
      </c>
      <c r="Q505">
        <f>VLOOKUP(dataset_17[[#This Row],[Instant]],dataset_2!B504:H1114,2,FALSE)</f>
        <v>7.5800000000000006E-2</v>
      </c>
      <c r="R505">
        <f>dataset_17[[#This Row],[Temp]]-dataset_17[[#This Row],[Atemp]]</f>
        <v>-3.5800000000000005E-2</v>
      </c>
      <c r="S505">
        <f>VLOOKUP(dataset_17[[#This Row],[Instant]],dataset_2!B504:H1114,3,FALSE)</f>
        <v>0.56999999999999995</v>
      </c>
      <c r="T505">
        <f>VLOOKUP(dataset_17[[#This Row],[Instant]],dataset_2!B504:H1114,4,FALSE)</f>
        <v>0.1045</v>
      </c>
      <c r="U505">
        <f>VLOOKUP(dataset_17[[#This Row],[Instant]],dataset_2!B504:H1114,5,FALSE)</f>
        <v>1</v>
      </c>
      <c r="V505">
        <f>VLOOKUP(dataset_17[[#This Row],[Instant]],dataset_2!B504:H1114,6,FALSE)</f>
        <v>12</v>
      </c>
      <c r="W505">
        <f>VLOOKUP(dataset_17[[#This Row],[Instant]],dataset_2!B504:H1114,7,FALSE)</f>
        <v>13</v>
      </c>
      <c r="X505">
        <f>IF(dataset_17[[#This Row],[cnt]]&gt;0,LN(dataset_17[[#This Row],[cnt]]),0)</f>
        <v>2.5649493574615367</v>
      </c>
    </row>
    <row r="506" spans="1:24" x14ac:dyDescent="0.3">
      <c r="A506">
        <v>505</v>
      </c>
      <c r="B506" s="1">
        <v>40566</v>
      </c>
      <c r="C506">
        <f>YEAR(dataset_17[[#This Row],[Date Day]])</f>
        <v>2011</v>
      </c>
      <c r="D506" s="1" t="str">
        <f>TEXT(dataset_17[[#This Row],[Date Day]],"MMM")</f>
        <v>Jan</v>
      </c>
      <c r="E506" t="str">
        <f t="shared" si="15"/>
        <v>Q1</v>
      </c>
      <c r="F506">
        <v>1</v>
      </c>
      <c r="G506" s="2">
        <v>0</v>
      </c>
      <c r="H506" s="2">
        <v>1</v>
      </c>
      <c r="I506">
        <v>2</v>
      </c>
      <c r="J506" t="b">
        <v>0</v>
      </c>
      <c r="K506">
        <v>0</v>
      </c>
      <c r="L506" t="str">
        <f t="shared" si="14"/>
        <v>Weekend</v>
      </c>
      <c r="M506" t="str" cm="1">
        <f t="array" ref="M506">_xlfn.IFS(I506&lt;6,"Night", I506&lt;12,"Morning", I506&lt;18,"Afternoon", TRUE,"Evening")</f>
        <v>Night</v>
      </c>
      <c r="N506">
        <v>1</v>
      </c>
      <c r="O506" t="str">
        <f>IF(dataset_17[[#This Row],[Weathersit]]=1,"Clear",IF(dataset_17[[#This Row],[Weathersit]]=2,"Cloudy","Rainy"))</f>
        <v>Clear</v>
      </c>
      <c r="P506">
        <v>0.02</v>
      </c>
      <c r="Q506">
        <f>VLOOKUP(dataset_17[[#This Row],[Instant]],dataset_2!B505:H1115,2,FALSE)</f>
        <v>6.0600000000000001E-2</v>
      </c>
      <c r="R506">
        <f>dataset_17[[#This Row],[Temp]]-dataset_17[[#This Row],[Atemp]]</f>
        <v>-4.0599999999999997E-2</v>
      </c>
      <c r="S506">
        <f>VLOOKUP(dataset_17[[#This Row],[Instant]],dataset_2!B505:H1115,3,FALSE)</f>
        <v>0.62</v>
      </c>
      <c r="T506">
        <f>VLOOKUP(dataset_17[[#This Row],[Instant]],dataset_2!B505:H1115,4,FALSE)</f>
        <v>0.1343</v>
      </c>
      <c r="U506">
        <f>VLOOKUP(dataset_17[[#This Row],[Instant]],dataset_2!B505:H1115,5,FALSE)</f>
        <v>3</v>
      </c>
      <c r="V506">
        <f>VLOOKUP(dataset_17[[#This Row],[Instant]],dataset_2!B505:H1115,6,FALSE)</f>
        <v>15</v>
      </c>
      <c r="W506">
        <f>VLOOKUP(dataset_17[[#This Row],[Instant]],dataset_2!B505:H1115,7,FALSE)</f>
        <v>18</v>
      </c>
      <c r="X506">
        <f>IF(dataset_17[[#This Row],[cnt]]&gt;0,LN(dataset_17[[#This Row],[cnt]]),0)</f>
        <v>2.8903717578961645</v>
      </c>
    </row>
    <row r="507" spans="1:24" x14ac:dyDescent="0.3">
      <c r="A507">
        <v>506</v>
      </c>
      <c r="B507" s="1">
        <v>40566</v>
      </c>
      <c r="C507">
        <f>YEAR(dataset_17[[#This Row],[Date Day]])</f>
        <v>2011</v>
      </c>
      <c r="D507" s="1" t="str">
        <f>TEXT(dataset_17[[#This Row],[Date Day]],"MMM")</f>
        <v>Jan</v>
      </c>
      <c r="E507" t="str">
        <f t="shared" si="15"/>
        <v>Q1</v>
      </c>
      <c r="F507">
        <v>1</v>
      </c>
      <c r="G507" s="2">
        <v>0</v>
      </c>
      <c r="H507" s="2">
        <v>1</v>
      </c>
      <c r="I507">
        <v>3</v>
      </c>
      <c r="J507" t="b">
        <v>0</v>
      </c>
      <c r="K507">
        <v>0</v>
      </c>
      <c r="L507" t="str">
        <f t="shared" si="14"/>
        <v>Weekend</v>
      </c>
      <c r="M507" t="str" cm="1">
        <f t="array" ref="M507">_xlfn.IFS(I507&lt;6,"Night", I507&lt;12,"Morning", I507&lt;18,"Afternoon", TRUE,"Evening")</f>
        <v>Night</v>
      </c>
      <c r="N507">
        <v>1</v>
      </c>
      <c r="O507" t="str">
        <f>IF(dataset_17[[#This Row],[Weathersit]]=1,"Clear",IF(dataset_17[[#This Row],[Weathersit]]=2,"Cloudy","Rainy"))</f>
        <v>Clear</v>
      </c>
      <c r="P507">
        <v>0.02</v>
      </c>
      <c r="Q507">
        <f>VLOOKUP(dataset_17[[#This Row],[Instant]],dataset_2!B506:H1116,2,FALSE)</f>
        <v>6.0600000000000001E-2</v>
      </c>
      <c r="R507">
        <f>dataset_17[[#This Row],[Temp]]-dataset_17[[#This Row],[Atemp]]</f>
        <v>-4.0599999999999997E-2</v>
      </c>
      <c r="S507">
        <f>VLOOKUP(dataset_17[[#This Row],[Instant]],dataset_2!B506:H1116,3,FALSE)</f>
        <v>0.62</v>
      </c>
      <c r="T507">
        <f>VLOOKUP(dataset_17[[#This Row],[Instant]],dataset_2!B506:H1116,4,FALSE)</f>
        <v>0.1343</v>
      </c>
      <c r="U507">
        <f>VLOOKUP(dataset_17[[#This Row],[Instant]],dataset_2!B506:H1116,5,FALSE)</f>
        <v>1</v>
      </c>
      <c r="V507">
        <f>VLOOKUP(dataset_17[[#This Row],[Instant]],dataset_2!B506:H1116,6,FALSE)</f>
        <v>4</v>
      </c>
      <c r="W507">
        <f>VLOOKUP(dataset_17[[#This Row],[Instant]],dataset_2!B506:H1116,7,FALSE)</f>
        <v>5</v>
      </c>
      <c r="X507">
        <f>IF(dataset_17[[#This Row],[cnt]]&gt;0,LN(dataset_17[[#This Row],[cnt]]),0)</f>
        <v>1.6094379124341003</v>
      </c>
    </row>
    <row r="508" spans="1:24" x14ac:dyDescent="0.3">
      <c r="A508">
        <v>507</v>
      </c>
      <c r="B508" s="1">
        <v>40566</v>
      </c>
      <c r="C508">
        <f>YEAR(dataset_17[[#This Row],[Date Day]])</f>
        <v>2011</v>
      </c>
      <c r="D508" s="1" t="str">
        <f>TEXT(dataset_17[[#This Row],[Date Day]],"MMM")</f>
        <v>Jan</v>
      </c>
      <c r="E508" t="str">
        <f t="shared" si="15"/>
        <v>Q1</v>
      </c>
      <c r="F508">
        <v>1</v>
      </c>
      <c r="G508" s="2">
        <v>0</v>
      </c>
      <c r="H508" s="2">
        <v>1</v>
      </c>
      <c r="I508">
        <v>5</v>
      </c>
      <c r="J508" t="b">
        <v>0</v>
      </c>
      <c r="K508">
        <v>0</v>
      </c>
      <c r="L508" t="str">
        <f t="shared" si="14"/>
        <v>Weekend</v>
      </c>
      <c r="M508" t="str" cm="1">
        <f t="array" ref="M508">_xlfn.IFS(I508&lt;6,"Night", I508&lt;12,"Morning", I508&lt;18,"Afternoon", TRUE,"Evening")</f>
        <v>Night</v>
      </c>
      <c r="N508">
        <v>2</v>
      </c>
      <c r="O508" t="str">
        <f>IF(dataset_17[[#This Row],[Weathersit]]=1,"Clear",IF(dataset_17[[#This Row],[Weathersit]]=2,"Cloudy","Rainy"))</f>
        <v>Cloudy</v>
      </c>
      <c r="P508">
        <v>0.04</v>
      </c>
      <c r="Q508">
        <f>VLOOKUP(dataset_17[[#This Row],[Instant]],dataset_2!B507:H1117,2,FALSE)</f>
        <v>7.5800000000000006E-2</v>
      </c>
      <c r="R508">
        <f>dataset_17[[#This Row],[Temp]]-dataset_17[[#This Row],[Atemp]]</f>
        <v>-3.5800000000000005E-2</v>
      </c>
      <c r="S508">
        <f>VLOOKUP(dataset_17[[#This Row],[Instant]],dataset_2!B507:H1117,3,FALSE)</f>
        <v>0.56999999999999995</v>
      </c>
      <c r="T508">
        <f>VLOOKUP(dataset_17[[#This Row],[Instant]],dataset_2!B507:H1117,4,FALSE)</f>
        <v>0.1045</v>
      </c>
      <c r="U508">
        <f>VLOOKUP(dataset_17[[#This Row],[Instant]],dataset_2!B507:H1117,5,FALSE)</f>
        <v>0</v>
      </c>
      <c r="V508">
        <f>VLOOKUP(dataset_17[[#This Row],[Instant]],dataset_2!B507:H1117,6,FALSE)</f>
        <v>3</v>
      </c>
      <c r="W508">
        <f>VLOOKUP(dataset_17[[#This Row],[Instant]],dataset_2!B507:H1117,7,FALSE)</f>
        <v>3</v>
      </c>
      <c r="X508">
        <f>IF(dataset_17[[#This Row],[cnt]]&gt;0,LN(dataset_17[[#This Row],[cnt]]),0)</f>
        <v>1.0986122886681098</v>
      </c>
    </row>
    <row r="509" spans="1:24" x14ac:dyDescent="0.3">
      <c r="A509">
        <v>508</v>
      </c>
      <c r="B509" s="1">
        <v>40566</v>
      </c>
      <c r="C509">
        <f>YEAR(dataset_17[[#This Row],[Date Day]])</f>
        <v>2011</v>
      </c>
      <c r="D509" s="1" t="str">
        <f>TEXT(dataset_17[[#This Row],[Date Day]],"MMM")</f>
        <v>Jan</v>
      </c>
      <c r="E509" t="str">
        <f t="shared" si="15"/>
        <v>Q1</v>
      </c>
      <c r="F509">
        <v>1</v>
      </c>
      <c r="G509" s="2">
        <v>0</v>
      </c>
      <c r="H509" s="2">
        <v>1</v>
      </c>
      <c r="I509">
        <v>6</v>
      </c>
      <c r="J509" t="b">
        <v>0</v>
      </c>
      <c r="K509">
        <v>0</v>
      </c>
      <c r="L509" t="str">
        <f t="shared" si="14"/>
        <v>Weekend</v>
      </c>
      <c r="M509" t="str" cm="1">
        <f t="array" ref="M509">_xlfn.IFS(I509&lt;6,"Night", I509&lt;12,"Morning", I509&lt;18,"Afternoon", TRUE,"Evening")</f>
        <v>Morning</v>
      </c>
      <c r="N509">
        <v>2</v>
      </c>
      <c r="O509" t="str">
        <f>IF(dataset_17[[#This Row],[Weathersit]]=1,"Clear",IF(dataset_17[[#This Row],[Weathersit]]=2,"Cloudy","Rainy"))</f>
        <v>Cloudy</v>
      </c>
      <c r="P509">
        <v>0.04</v>
      </c>
      <c r="Q509">
        <f>VLOOKUP(dataset_17[[#This Row],[Instant]],dataset_2!B508:H1118,2,FALSE)</f>
        <v>7.5800000000000006E-2</v>
      </c>
      <c r="R509">
        <f>dataset_17[[#This Row],[Temp]]-dataset_17[[#This Row],[Atemp]]</f>
        <v>-3.5800000000000005E-2</v>
      </c>
      <c r="S509">
        <f>VLOOKUP(dataset_17[[#This Row],[Instant]],dataset_2!B508:H1118,3,FALSE)</f>
        <v>0.56999999999999995</v>
      </c>
      <c r="T509">
        <f>VLOOKUP(dataset_17[[#This Row],[Instant]],dataset_2!B508:H1118,4,FALSE)</f>
        <v>0.1045</v>
      </c>
      <c r="U509">
        <f>VLOOKUP(dataset_17[[#This Row],[Instant]],dataset_2!B508:H1118,5,FALSE)</f>
        <v>0</v>
      </c>
      <c r="V509">
        <f>VLOOKUP(dataset_17[[#This Row],[Instant]],dataset_2!B508:H1118,6,FALSE)</f>
        <v>1</v>
      </c>
      <c r="W509">
        <f>VLOOKUP(dataset_17[[#This Row],[Instant]],dataset_2!B508:H1118,7,FALSE)</f>
        <v>1</v>
      </c>
      <c r="X509">
        <f>IF(dataset_17[[#This Row],[cnt]]&gt;0,LN(dataset_17[[#This Row],[cnt]]),0)</f>
        <v>0</v>
      </c>
    </row>
    <row r="510" spans="1:24" x14ac:dyDescent="0.3">
      <c r="A510">
        <v>509</v>
      </c>
      <c r="B510" s="1">
        <v>40566</v>
      </c>
      <c r="C510">
        <f>YEAR(dataset_17[[#This Row],[Date Day]])</f>
        <v>2011</v>
      </c>
      <c r="D510" s="1" t="str">
        <f>TEXT(dataset_17[[#This Row],[Date Day]],"MMM")</f>
        <v>Jan</v>
      </c>
      <c r="E510" t="str">
        <f t="shared" si="15"/>
        <v>Q1</v>
      </c>
      <c r="F510">
        <v>1</v>
      </c>
      <c r="G510" s="2">
        <v>0</v>
      </c>
      <c r="H510" s="2">
        <v>1</v>
      </c>
      <c r="I510">
        <v>7</v>
      </c>
      <c r="J510" t="b">
        <v>0</v>
      </c>
      <c r="K510">
        <v>0</v>
      </c>
      <c r="L510" t="str">
        <f t="shared" si="14"/>
        <v>Weekend</v>
      </c>
      <c r="M510" t="str" cm="1">
        <f t="array" ref="M510">_xlfn.IFS(I510&lt;6,"Night", I510&lt;12,"Morning", I510&lt;18,"Afternoon", TRUE,"Evening")</f>
        <v>Morning</v>
      </c>
      <c r="N510">
        <v>1</v>
      </c>
      <c r="O510" t="str">
        <f>IF(dataset_17[[#This Row],[Weathersit]]=1,"Clear",IF(dataset_17[[#This Row],[Weathersit]]=2,"Cloudy","Rainy"))</f>
        <v>Clear</v>
      </c>
      <c r="P510">
        <v>0.08</v>
      </c>
      <c r="Q510">
        <f>VLOOKUP(dataset_17[[#This Row],[Instant]],dataset_2!B509:H1119,2,FALSE)</f>
        <v>0.1061</v>
      </c>
      <c r="R510">
        <f>dataset_17[[#This Row],[Temp]]-dataset_17[[#This Row],[Atemp]]</f>
        <v>-2.6099999999999998E-2</v>
      </c>
      <c r="S510">
        <f>VLOOKUP(dataset_17[[#This Row],[Instant]],dataset_2!B509:H1119,3,FALSE)</f>
        <v>0.57999999999999996</v>
      </c>
      <c r="T510">
        <f>VLOOKUP(dataset_17[[#This Row],[Instant]],dataset_2!B509:H1119,4,FALSE)</f>
        <v>0.16420000000000001</v>
      </c>
      <c r="U510">
        <f>VLOOKUP(dataset_17[[#This Row],[Instant]],dataset_2!B509:H1119,5,FALSE)</f>
        <v>1</v>
      </c>
      <c r="V510">
        <f>VLOOKUP(dataset_17[[#This Row],[Instant]],dataset_2!B509:H1119,6,FALSE)</f>
        <v>1</v>
      </c>
      <c r="W510">
        <f>VLOOKUP(dataset_17[[#This Row],[Instant]],dataset_2!B509:H1119,7,FALSE)</f>
        <v>2</v>
      </c>
      <c r="X510">
        <f>IF(dataset_17[[#This Row],[cnt]]&gt;0,LN(dataset_17[[#This Row],[cnt]]),0)</f>
        <v>0.69314718055994529</v>
      </c>
    </row>
    <row r="511" spans="1:24" x14ac:dyDescent="0.3">
      <c r="A511">
        <v>510</v>
      </c>
      <c r="B511" s="1">
        <v>40566</v>
      </c>
      <c r="C511">
        <f>YEAR(dataset_17[[#This Row],[Date Day]])</f>
        <v>2011</v>
      </c>
      <c r="D511" s="1" t="str">
        <f>TEXT(dataset_17[[#This Row],[Date Day]],"MMM")</f>
        <v>Jan</v>
      </c>
      <c r="E511" t="str">
        <f t="shared" si="15"/>
        <v>Q1</v>
      </c>
      <c r="F511">
        <v>1</v>
      </c>
      <c r="G511" s="2">
        <v>0</v>
      </c>
      <c r="H511" s="2">
        <v>1</v>
      </c>
      <c r="I511">
        <v>8</v>
      </c>
      <c r="J511" t="b">
        <v>0</v>
      </c>
      <c r="K511">
        <v>0</v>
      </c>
      <c r="L511" t="str">
        <f t="shared" si="14"/>
        <v>Weekend</v>
      </c>
      <c r="M511" t="str" cm="1">
        <f t="array" ref="M511">_xlfn.IFS(I511&lt;6,"Night", I511&lt;12,"Morning", I511&lt;18,"Afternoon", TRUE,"Evening")</f>
        <v>Morning</v>
      </c>
      <c r="N511">
        <v>1</v>
      </c>
      <c r="O511" t="str">
        <f>IF(dataset_17[[#This Row],[Weathersit]]=1,"Clear",IF(dataset_17[[#This Row],[Weathersit]]=2,"Cloudy","Rainy"))</f>
        <v>Clear</v>
      </c>
      <c r="P511">
        <v>0.06</v>
      </c>
      <c r="Q511">
        <f>VLOOKUP(dataset_17[[#This Row],[Instant]],dataset_2!B510:H1120,2,FALSE)</f>
        <v>7.5800000000000006E-2</v>
      </c>
      <c r="R511">
        <f>dataset_17[[#This Row],[Temp]]-dataset_17[[#This Row],[Atemp]]</f>
        <v>-1.5800000000000008E-2</v>
      </c>
      <c r="S511">
        <f>VLOOKUP(dataset_17[[#This Row],[Instant]],dataset_2!B510:H1120,3,FALSE)</f>
        <v>0.62</v>
      </c>
      <c r="T511">
        <f>VLOOKUP(dataset_17[[#This Row],[Instant]],dataset_2!B510:H1120,4,FALSE)</f>
        <v>0.16420000000000001</v>
      </c>
      <c r="U511">
        <f>VLOOKUP(dataset_17[[#This Row],[Instant]],dataset_2!B510:H1120,5,FALSE)</f>
        <v>2</v>
      </c>
      <c r="V511">
        <f>VLOOKUP(dataset_17[[#This Row],[Instant]],dataset_2!B510:H1120,6,FALSE)</f>
        <v>17</v>
      </c>
      <c r="W511">
        <f>VLOOKUP(dataset_17[[#This Row],[Instant]],dataset_2!B510:H1120,7,FALSE)</f>
        <v>19</v>
      </c>
      <c r="X511">
        <f>IF(dataset_17[[#This Row],[cnt]]&gt;0,LN(dataset_17[[#This Row],[cnt]]),0)</f>
        <v>2.9444389791664403</v>
      </c>
    </row>
    <row r="512" spans="1:24" x14ac:dyDescent="0.3">
      <c r="A512">
        <v>511</v>
      </c>
      <c r="B512" s="1">
        <v>40566</v>
      </c>
      <c r="C512">
        <f>YEAR(dataset_17[[#This Row],[Date Day]])</f>
        <v>2011</v>
      </c>
      <c r="D512" s="1" t="str">
        <f>TEXT(dataset_17[[#This Row],[Date Day]],"MMM")</f>
        <v>Jan</v>
      </c>
      <c r="E512" t="str">
        <f t="shared" si="15"/>
        <v>Q1</v>
      </c>
      <c r="F512">
        <v>1</v>
      </c>
      <c r="G512" s="2">
        <v>0</v>
      </c>
      <c r="H512" s="2">
        <v>1</v>
      </c>
      <c r="I512">
        <v>9</v>
      </c>
      <c r="J512" t="b">
        <v>0</v>
      </c>
      <c r="K512">
        <v>0</v>
      </c>
      <c r="L512" t="str">
        <f t="shared" si="14"/>
        <v>Weekend</v>
      </c>
      <c r="M512" t="str" cm="1">
        <f t="array" ref="M512">_xlfn.IFS(I512&lt;6,"Night", I512&lt;12,"Morning", I512&lt;18,"Afternoon", TRUE,"Evening")</f>
        <v>Morning</v>
      </c>
      <c r="N512">
        <v>1</v>
      </c>
      <c r="O512" t="str">
        <f>IF(dataset_17[[#This Row],[Weathersit]]=1,"Clear",IF(dataset_17[[#This Row],[Weathersit]]=2,"Cloudy","Rainy"))</f>
        <v>Clear</v>
      </c>
      <c r="P512">
        <v>0.1</v>
      </c>
      <c r="Q512">
        <f>VLOOKUP(dataset_17[[#This Row],[Instant]],dataset_2!B511:H1121,2,FALSE)</f>
        <v>7.5800000000000006E-2</v>
      </c>
      <c r="R512">
        <f>dataset_17[[#This Row],[Temp]]-dataset_17[[#This Row],[Atemp]]</f>
        <v>2.4199999999999999E-2</v>
      </c>
      <c r="S512">
        <f>VLOOKUP(dataset_17[[#This Row],[Instant]],dataset_2!B511:H1121,3,FALSE)</f>
        <v>0.54</v>
      </c>
      <c r="T512">
        <f>VLOOKUP(dataset_17[[#This Row],[Instant]],dataset_2!B511:H1121,4,FALSE)</f>
        <v>0.35820000000000002</v>
      </c>
      <c r="U512">
        <f>VLOOKUP(dataset_17[[#This Row],[Instant]],dataset_2!B511:H1121,5,FALSE)</f>
        <v>3</v>
      </c>
      <c r="V512">
        <f>VLOOKUP(dataset_17[[#This Row],[Instant]],dataset_2!B511:H1121,6,FALSE)</f>
        <v>25</v>
      </c>
      <c r="W512">
        <f>VLOOKUP(dataset_17[[#This Row],[Instant]],dataset_2!B511:H1121,7,FALSE)</f>
        <v>28</v>
      </c>
      <c r="X512">
        <f>IF(dataset_17[[#This Row],[cnt]]&gt;0,LN(dataset_17[[#This Row],[cnt]]),0)</f>
        <v>3.3322045101752038</v>
      </c>
    </row>
    <row r="513" spans="1:24" x14ac:dyDescent="0.3">
      <c r="A513">
        <v>512</v>
      </c>
      <c r="B513" s="1">
        <v>40566</v>
      </c>
      <c r="C513">
        <f>YEAR(dataset_17[[#This Row],[Date Day]])</f>
        <v>2011</v>
      </c>
      <c r="D513" s="1" t="str">
        <f>TEXT(dataset_17[[#This Row],[Date Day]],"MMM")</f>
        <v>Jan</v>
      </c>
      <c r="E513" t="str">
        <f t="shared" si="15"/>
        <v>Q1</v>
      </c>
      <c r="F513">
        <v>1</v>
      </c>
      <c r="G513" s="2">
        <v>0</v>
      </c>
      <c r="H513" s="2">
        <v>1</v>
      </c>
      <c r="I513">
        <v>10</v>
      </c>
      <c r="J513" t="b">
        <v>0</v>
      </c>
      <c r="K513">
        <v>0</v>
      </c>
      <c r="L513" t="str">
        <f t="shared" si="14"/>
        <v>Weekend</v>
      </c>
      <c r="M513" t="str" cm="1">
        <f t="array" ref="M513">_xlfn.IFS(I513&lt;6,"Night", I513&lt;12,"Morning", I513&lt;18,"Afternoon", TRUE,"Evening")</f>
        <v>Morning</v>
      </c>
      <c r="N513">
        <v>1</v>
      </c>
      <c r="O513" t="str">
        <f>IF(dataset_17[[#This Row],[Weathersit]]=1,"Clear",IF(dataset_17[[#This Row],[Weathersit]]=2,"Cloudy","Rainy"))</f>
        <v>Clear</v>
      </c>
      <c r="P513">
        <v>0.14000000000000001</v>
      </c>
      <c r="Q513">
        <f>VLOOKUP(dataset_17[[#This Row],[Instant]],dataset_2!B512:H1122,2,FALSE)</f>
        <v>0.1061</v>
      </c>
      <c r="R513">
        <f>dataset_17[[#This Row],[Temp]]-dataset_17[[#This Row],[Atemp]]</f>
        <v>3.3900000000000013E-2</v>
      </c>
      <c r="S513">
        <f>VLOOKUP(dataset_17[[#This Row],[Instant]],dataset_2!B512:H1122,3,FALSE)</f>
        <v>0.46</v>
      </c>
      <c r="T513">
        <f>VLOOKUP(dataset_17[[#This Row],[Instant]],dataset_2!B512:H1122,4,FALSE)</f>
        <v>0.3881</v>
      </c>
      <c r="U513">
        <f>VLOOKUP(dataset_17[[#This Row],[Instant]],dataset_2!B512:H1122,5,FALSE)</f>
        <v>7</v>
      </c>
      <c r="V513">
        <f>VLOOKUP(dataset_17[[#This Row],[Instant]],dataset_2!B512:H1122,6,FALSE)</f>
        <v>51</v>
      </c>
      <c r="W513">
        <f>VLOOKUP(dataset_17[[#This Row],[Instant]],dataset_2!B512:H1122,7,FALSE)</f>
        <v>58</v>
      </c>
      <c r="X513">
        <f>IF(dataset_17[[#This Row],[cnt]]&gt;0,LN(dataset_17[[#This Row],[cnt]]),0)</f>
        <v>4.0604430105464191</v>
      </c>
    </row>
    <row r="514" spans="1:24" x14ac:dyDescent="0.3">
      <c r="A514">
        <v>513</v>
      </c>
      <c r="B514" s="1">
        <v>40566</v>
      </c>
      <c r="C514">
        <f>YEAR(dataset_17[[#This Row],[Date Day]])</f>
        <v>2011</v>
      </c>
      <c r="D514" s="1" t="str">
        <f>TEXT(dataset_17[[#This Row],[Date Day]],"MMM")</f>
        <v>Jan</v>
      </c>
      <c r="E514" t="str">
        <f t="shared" si="15"/>
        <v>Q1</v>
      </c>
      <c r="F514">
        <v>1</v>
      </c>
      <c r="G514" s="2">
        <v>0</v>
      </c>
      <c r="H514" s="2">
        <v>1</v>
      </c>
      <c r="I514">
        <v>11</v>
      </c>
      <c r="J514" t="b">
        <v>0</v>
      </c>
      <c r="K514">
        <v>0</v>
      </c>
      <c r="L514" t="str">
        <f t="shared" ref="L514:L577" si="16">IF(OR(K514=0,K514=6),"Weekend","Weekday")</f>
        <v>Weekend</v>
      </c>
      <c r="M514" t="str" cm="1">
        <f t="array" ref="M514">_xlfn.IFS(I514&lt;6,"Night", I514&lt;12,"Morning", I514&lt;18,"Afternoon", TRUE,"Evening")</f>
        <v>Morning</v>
      </c>
      <c r="N514">
        <v>1</v>
      </c>
      <c r="O514" t="str">
        <f>IF(dataset_17[[#This Row],[Weathersit]]=1,"Clear",IF(dataset_17[[#This Row],[Weathersit]]=2,"Cloudy","Rainy"))</f>
        <v>Clear</v>
      </c>
      <c r="P514">
        <v>0.14000000000000001</v>
      </c>
      <c r="Q514">
        <f>VLOOKUP(dataset_17[[#This Row],[Instant]],dataset_2!B513:H1123,2,FALSE)</f>
        <v>0.13639999999999999</v>
      </c>
      <c r="R514">
        <f>dataset_17[[#This Row],[Temp]]-dataset_17[[#This Row],[Atemp]]</f>
        <v>3.6000000000000199E-3</v>
      </c>
      <c r="S514">
        <f>VLOOKUP(dataset_17[[#This Row],[Instant]],dataset_2!B513:H1123,3,FALSE)</f>
        <v>0.43</v>
      </c>
      <c r="T514">
        <f>VLOOKUP(dataset_17[[#This Row],[Instant]],dataset_2!B513:H1123,4,FALSE)</f>
        <v>0.22389999999999999</v>
      </c>
      <c r="U514">
        <f>VLOOKUP(dataset_17[[#This Row],[Instant]],dataset_2!B513:H1123,5,FALSE)</f>
        <v>22</v>
      </c>
      <c r="V514">
        <f>VLOOKUP(dataset_17[[#This Row],[Instant]],dataset_2!B513:H1123,6,FALSE)</f>
        <v>77</v>
      </c>
      <c r="W514">
        <f>VLOOKUP(dataset_17[[#This Row],[Instant]],dataset_2!B513:H1123,7,FALSE)</f>
        <v>99</v>
      </c>
      <c r="X514">
        <f>IF(dataset_17[[#This Row],[cnt]]&gt;0,LN(dataset_17[[#This Row],[cnt]]),0)</f>
        <v>4.5951198501345898</v>
      </c>
    </row>
    <row r="515" spans="1:24" x14ac:dyDescent="0.3">
      <c r="A515">
        <v>514</v>
      </c>
      <c r="B515" s="1">
        <v>40566</v>
      </c>
      <c r="C515">
        <f>YEAR(dataset_17[[#This Row],[Date Day]])</f>
        <v>2011</v>
      </c>
      <c r="D515" s="1" t="str">
        <f>TEXT(dataset_17[[#This Row],[Date Day]],"MMM")</f>
        <v>Jan</v>
      </c>
      <c r="E515" t="str">
        <f t="shared" ref="E515:E578" si="17">"Q" &amp; INT((MONTH(B515)-1)/3)+1</f>
        <v>Q1</v>
      </c>
      <c r="F515">
        <v>1</v>
      </c>
      <c r="G515" s="2">
        <v>0</v>
      </c>
      <c r="H515" s="2">
        <v>1</v>
      </c>
      <c r="I515">
        <v>12</v>
      </c>
      <c r="J515" t="b">
        <v>0</v>
      </c>
      <c r="K515">
        <v>0</v>
      </c>
      <c r="L515" t="str">
        <f t="shared" si="16"/>
        <v>Weekend</v>
      </c>
      <c r="M515" t="str" cm="1">
        <f t="array" ref="M515">_xlfn.IFS(I515&lt;6,"Night", I515&lt;12,"Morning", I515&lt;18,"Afternoon", TRUE,"Evening")</f>
        <v>Afternoon</v>
      </c>
      <c r="N515">
        <v>1</v>
      </c>
      <c r="O515" t="str">
        <f>IF(dataset_17[[#This Row],[Weathersit]]=1,"Clear",IF(dataset_17[[#This Row],[Weathersit]]=2,"Cloudy","Rainy"))</f>
        <v>Clear</v>
      </c>
      <c r="P515">
        <v>0.16</v>
      </c>
      <c r="Q515">
        <f>VLOOKUP(dataset_17[[#This Row],[Instant]],dataset_2!B514:H1124,2,FALSE)</f>
        <v>0.1212</v>
      </c>
      <c r="R515">
        <f>dataset_17[[#This Row],[Temp]]-dataset_17[[#This Row],[Atemp]]</f>
        <v>3.8800000000000001E-2</v>
      </c>
      <c r="S515">
        <f>VLOOKUP(dataset_17[[#This Row],[Instant]],dataset_2!B514:H1124,3,FALSE)</f>
        <v>0.37</v>
      </c>
      <c r="T515">
        <f>VLOOKUP(dataset_17[[#This Row],[Instant]],dataset_2!B514:H1124,4,FALSE)</f>
        <v>0.4627</v>
      </c>
      <c r="U515">
        <f>VLOOKUP(dataset_17[[#This Row],[Instant]],dataset_2!B514:H1124,5,FALSE)</f>
        <v>24</v>
      </c>
      <c r="V515">
        <f>VLOOKUP(dataset_17[[#This Row],[Instant]],dataset_2!B514:H1124,6,FALSE)</f>
        <v>92</v>
      </c>
      <c r="W515">
        <f>VLOOKUP(dataset_17[[#This Row],[Instant]],dataset_2!B514:H1124,7,FALSE)</f>
        <v>116</v>
      </c>
      <c r="X515">
        <f>IF(dataset_17[[#This Row],[cnt]]&gt;0,LN(dataset_17[[#This Row],[cnt]]),0)</f>
        <v>4.7535901911063645</v>
      </c>
    </row>
    <row r="516" spans="1:24" x14ac:dyDescent="0.3">
      <c r="A516">
        <v>515</v>
      </c>
      <c r="B516" s="1">
        <v>40566</v>
      </c>
      <c r="C516">
        <f>YEAR(dataset_17[[#This Row],[Date Day]])</f>
        <v>2011</v>
      </c>
      <c r="D516" s="1" t="str">
        <f>TEXT(dataset_17[[#This Row],[Date Day]],"MMM")</f>
        <v>Jan</v>
      </c>
      <c r="E516" t="str">
        <f t="shared" si="17"/>
        <v>Q1</v>
      </c>
      <c r="F516">
        <v>1</v>
      </c>
      <c r="G516" s="2">
        <v>0</v>
      </c>
      <c r="H516" s="2">
        <v>1</v>
      </c>
      <c r="I516">
        <v>13</v>
      </c>
      <c r="J516" t="b">
        <v>0</v>
      </c>
      <c r="K516">
        <v>0</v>
      </c>
      <c r="L516" t="str">
        <f t="shared" si="16"/>
        <v>Weekend</v>
      </c>
      <c r="M516" t="str" cm="1">
        <f t="array" ref="M516">_xlfn.IFS(I516&lt;6,"Night", I516&lt;12,"Morning", I516&lt;18,"Afternoon", TRUE,"Evening")</f>
        <v>Afternoon</v>
      </c>
      <c r="N516">
        <v>1</v>
      </c>
      <c r="O516" t="str">
        <f>IF(dataset_17[[#This Row],[Weathersit]]=1,"Clear",IF(dataset_17[[#This Row],[Weathersit]]=2,"Cloudy","Rainy"))</f>
        <v>Clear</v>
      </c>
      <c r="P516">
        <v>0.14000000000000001</v>
      </c>
      <c r="Q516">
        <f>VLOOKUP(dataset_17[[#This Row],[Instant]],dataset_2!B515:H1125,2,FALSE)</f>
        <v>0.1061</v>
      </c>
      <c r="R516">
        <f>dataset_17[[#This Row],[Temp]]-dataset_17[[#This Row],[Atemp]]</f>
        <v>3.3900000000000013E-2</v>
      </c>
      <c r="S516">
        <f>VLOOKUP(dataset_17[[#This Row],[Instant]],dataset_2!B515:H1125,3,FALSE)</f>
        <v>0.33</v>
      </c>
      <c r="T516">
        <f>VLOOKUP(dataset_17[[#This Row],[Instant]],dataset_2!B515:H1125,4,FALSE)</f>
        <v>0.3881</v>
      </c>
      <c r="U516">
        <f>VLOOKUP(dataset_17[[#This Row],[Instant]],dataset_2!B515:H1125,5,FALSE)</f>
        <v>12</v>
      </c>
      <c r="V516">
        <f>VLOOKUP(dataset_17[[#This Row],[Instant]],dataset_2!B515:H1125,6,FALSE)</f>
        <v>75</v>
      </c>
      <c r="W516">
        <f>VLOOKUP(dataset_17[[#This Row],[Instant]],dataset_2!B515:H1125,7,FALSE)</f>
        <v>87</v>
      </c>
      <c r="X516">
        <f>IF(dataset_17[[#This Row],[cnt]]&gt;0,LN(dataset_17[[#This Row],[cnt]]),0)</f>
        <v>4.4659081186545837</v>
      </c>
    </row>
    <row r="517" spans="1:24" x14ac:dyDescent="0.3">
      <c r="A517">
        <v>516</v>
      </c>
      <c r="B517" s="1">
        <v>40566</v>
      </c>
      <c r="C517">
        <f>YEAR(dataset_17[[#This Row],[Date Day]])</f>
        <v>2011</v>
      </c>
      <c r="D517" s="1" t="str">
        <f>TEXT(dataset_17[[#This Row],[Date Day]],"MMM")</f>
        <v>Jan</v>
      </c>
      <c r="E517" t="str">
        <f t="shared" si="17"/>
        <v>Q1</v>
      </c>
      <c r="F517">
        <v>1</v>
      </c>
      <c r="G517" s="2">
        <v>0</v>
      </c>
      <c r="H517" s="2">
        <v>1</v>
      </c>
      <c r="I517">
        <v>14</v>
      </c>
      <c r="J517" t="b">
        <v>0</v>
      </c>
      <c r="K517">
        <v>0</v>
      </c>
      <c r="L517" t="str">
        <f t="shared" si="16"/>
        <v>Weekend</v>
      </c>
      <c r="M517" t="str" cm="1">
        <f t="array" ref="M517">_xlfn.IFS(I517&lt;6,"Night", I517&lt;12,"Morning", I517&lt;18,"Afternoon", TRUE,"Evening")</f>
        <v>Afternoon</v>
      </c>
      <c r="N517">
        <v>1</v>
      </c>
      <c r="O517" t="str">
        <f>IF(dataset_17[[#This Row],[Weathersit]]=1,"Clear",IF(dataset_17[[#This Row],[Weathersit]]=2,"Cloudy","Rainy"))</f>
        <v>Clear</v>
      </c>
      <c r="P517">
        <v>0.16</v>
      </c>
      <c r="Q517">
        <f>VLOOKUP(dataset_17[[#This Row],[Instant]],dataset_2!B516:H1126,2,FALSE)</f>
        <v>0.13639999999999999</v>
      </c>
      <c r="R517">
        <f>dataset_17[[#This Row],[Temp]]-dataset_17[[#This Row],[Atemp]]</f>
        <v>2.360000000000001E-2</v>
      </c>
      <c r="S517">
        <f>VLOOKUP(dataset_17[[#This Row],[Instant]],dataset_2!B516:H1126,3,FALSE)</f>
        <v>0.28000000000000003</v>
      </c>
      <c r="T517">
        <f>VLOOKUP(dataset_17[[#This Row],[Instant]],dataset_2!B516:H1126,4,FALSE)</f>
        <v>0.35820000000000002</v>
      </c>
      <c r="U517">
        <f>VLOOKUP(dataset_17[[#This Row],[Instant]],dataset_2!B516:H1126,5,FALSE)</f>
        <v>17</v>
      </c>
      <c r="V517">
        <f>VLOOKUP(dataset_17[[#This Row],[Instant]],dataset_2!B516:H1126,6,FALSE)</f>
        <v>93</v>
      </c>
      <c r="W517">
        <f>VLOOKUP(dataset_17[[#This Row],[Instant]],dataset_2!B516:H1126,7,FALSE)</f>
        <v>110</v>
      </c>
      <c r="X517">
        <f>IF(dataset_17[[#This Row],[cnt]]&gt;0,LN(dataset_17[[#This Row],[cnt]]),0)</f>
        <v>4.7004803657924166</v>
      </c>
    </row>
    <row r="518" spans="1:24" x14ac:dyDescent="0.3">
      <c r="A518">
        <v>517</v>
      </c>
      <c r="B518" s="1">
        <v>40566</v>
      </c>
      <c r="C518">
        <f>YEAR(dataset_17[[#This Row],[Date Day]])</f>
        <v>2011</v>
      </c>
      <c r="D518" s="1" t="str">
        <f>TEXT(dataset_17[[#This Row],[Date Day]],"MMM")</f>
        <v>Jan</v>
      </c>
      <c r="E518" t="str">
        <f t="shared" si="17"/>
        <v>Q1</v>
      </c>
      <c r="F518">
        <v>1</v>
      </c>
      <c r="G518" s="2">
        <v>0</v>
      </c>
      <c r="H518" s="2">
        <v>1</v>
      </c>
      <c r="I518">
        <v>15</v>
      </c>
      <c r="J518" t="b">
        <v>0</v>
      </c>
      <c r="K518">
        <v>0</v>
      </c>
      <c r="L518" t="str">
        <f t="shared" si="16"/>
        <v>Weekend</v>
      </c>
      <c r="M518" t="str" cm="1">
        <f t="array" ref="M518">_xlfn.IFS(I518&lt;6,"Night", I518&lt;12,"Morning", I518&lt;18,"Afternoon", TRUE,"Evening")</f>
        <v>Afternoon</v>
      </c>
      <c r="N518">
        <v>1</v>
      </c>
      <c r="O518" t="str">
        <f>IF(dataset_17[[#This Row],[Weathersit]]=1,"Clear",IF(dataset_17[[#This Row],[Weathersit]]=2,"Cloudy","Rainy"))</f>
        <v>Clear</v>
      </c>
      <c r="P518">
        <v>0.16</v>
      </c>
      <c r="Q518">
        <f>VLOOKUP(dataset_17[[#This Row],[Instant]],dataset_2!B517:H1127,2,FALSE)</f>
        <v>0.13639999999999999</v>
      </c>
      <c r="R518">
        <f>dataset_17[[#This Row],[Temp]]-dataset_17[[#This Row],[Atemp]]</f>
        <v>2.360000000000001E-2</v>
      </c>
      <c r="S518">
        <f>VLOOKUP(dataset_17[[#This Row],[Instant]],dataset_2!B517:H1127,3,FALSE)</f>
        <v>0.28000000000000003</v>
      </c>
      <c r="T518">
        <f>VLOOKUP(dataset_17[[#This Row],[Instant]],dataset_2!B517:H1127,4,FALSE)</f>
        <v>0.35820000000000002</v>
      </c>
      <c r="U518">
        <f>VLOOKUP(dataset_17[[#This Row],[Instant]],dataset_2!B517:H1127,5,FALSE)</f>
        <v>13</v>
      </c>
      <c r="V518">
        <f>VLOOKUP(dataset_17[[#This Row],[Instant]],dataset_2!B517:H1127,6,FALSE)</f>
        <v>64</v>
      </c>
      <c r="W518">
        <f>VLOOKUP(dataset_17[[#This Row],[Instant]],dataset_2!B517:H1127,7,FALSE)</f>
        <v>77</v>
      </c>
      <c r="X518">
        <f>IF(dataset_17[[#This Row],[cnt]]&gt;0,LN(dataset_17[[#This Row],[cnt]]),0)</f>
        <v>4.3438054218536841</v>
      </c>
    </row>
    <row r="519" spans="1:24" x14ac:dyDescent="0.3">
      <c r="A519">
        <v>518</v>
      </c>
      <c r="B519" s="1">
        <v>40566</v>
      </c>
      <c r="C519">
        <f>YEAR(dataset_17[[#This Row],[Date Day]])</f>
        <v>2011</v>
      </c>
      <c r="D519" s="1" t="str">
        <f>TEXT(dataset_17[[#This Row],[Date Day]],"MMM")</f>
        <v>Jan</v>
      </c>
      <c r="E519" t="str">
        <f t="shared" si="17"/>
        <v>Q1</v>
      </c>
      <c r="F519">
        <v>1</v>
      </c>
      <c r="G519" s="2">
        <v>0</v>
      </c>
      <c r="H519" s="2">
        <v>1</v>
      </c>
      <c r="I519">
        <v>16</v>
      </c>
      <c r="J519" t="b">
        <v>0</v>
      </c>
      <c r="K519">
        <v>0</v>
      </c>
      <c r="L519" t="str">
        <f t="shared" si="16"/>
        <v>Weekend</v>
      </c>
      <c r="M519" t="str" cm="1">
        <f t="array" ref="M519">_xlfn.IFS(I519&lt;6,"Night", I519&lt;12,"Morning", I519&lt;18,"Afternoon", TRUE,"Evening")</f>
        <v>Afternoon</v>
      </c>
      <c r="N519">
        <v>1</v>
      </c>
      <c r="O519" t="str">
        <f>IF(dataset_17[[#This Row],[Weathersit]]=1,"Clear",IF(dataset_17[[#This Row],[Weathersit]]=2,"Cloudy","Rainy"))</f>
        <v>Clear</v>
      </c>
      <c r="P519">
        <v>0.16</v>
      </c>
      <c r="Q519">
        <f>VLOOKUP(dataset_17[[#This Row],[Instant]],dataset_2!B518:H1128,2,FALSE)</f>
        <v>0.13639999999999999</v>
      </c>
      <c r="R519">
        <f>dataset_17[[#This Row],[Temp]]-dataset_17[[#This Row],[Atemp]]</f>
        <v>2.360000000000001E-2</v>
      </c>
      <c r="S519">
        <f>VLOOKUP(dataset_17[[#This Row],[Instant]],dataset_2!B518:H1128,3,FALSE)</f>
        <v>0.26</v>
      </c>
      <c r="T519">
        <f>VLOOKUP(dataset_17[[#This Row],[Instant]],dataset_2!B518:H1128,4,FALSE)</f>
        <v>0.32840000000000003</v>
      </c>
      <c r="U519">
        <f>VLOOKUP(dataset_17[[#This Row],[Instant]],dataset_2!B518:H1128,5,FALSE)</f>
        <v>9</v>
      </c>
      <c r="V519">
        <f>VLOOKUP(dataset_17[[#This Row],[Instant]],dataset_2!B518:H1128,6,FALSE)</f>
        <v>56</v>
      </c>
      <c r="W519">
        <f>VLOOKUP(dataset_17[[#This Row],[Instant]],dataset_2!B518:H1128,7,FALSE)</f>
        <v>65</v>
      </c>
      <c r="X519">
        <f>IF(dataset_17[[#This Row],[cnt]]&gt;0,LN(dataset_17[[#This Row],[cnt]]),0)</f>
        <v>4.1743872698956368</v>
      </c>
    </row>
    <row r="520" spans="1:24" x14ac:dyDescent="0.3">
      <c r="A520">
        <v>519</v>
      </c>
      <c r="B520" s="1">
        <v>40566</v>
      </c>
      <c r="C520">
        <f>YEAR(dataset_17[[#This Row],[Date Day]])</f>
        <v>2011</v>
      </c>
      <c r="D520" s="1" t="str">
        <f>TEXT(dataset_17[[#This Row],[Date Day]],"MMM")</f>
        <v>Jan</v>
      </c>
      <c r="E520" t="str">
        <f t="shared" si="17"/>
        <v>Q1</v>
      </c>
      <c r="F520">
        <v>1</v>
      </c>
      <c r="G520" s="2">
        <v>0</v>
      </c>
      <c r="H520" s="2">
        <v>1</v>
      </c>
      <c r="I520">
        <v>17</v>
      </c>
      <c r="J520" t="b">
        <v>0</v>
      </c>
      <c r="K520">
        <v>0</v>
      </c>
      <c r="L520" t="str">
        <f t="shared" si="16"/>
        <v>Weekend</v>
      </c>
      <c r="M520" t="str" cm="1">
        <f t="array" ref="M520">_xlfn.IFS(I520&lt;6,"Night", I520&lt;12,"Morning", I520&lt;18,"Afternoon", TRUE,"Evening")</f>
        <v>Afternoon</v>
      </c>
      <c r="N520">
        <v>1</v>
      </c>
      <c r="O520" t="str">
        <f>IF(dataset_17[[#This Row],[Weathersit]]=1,"Clear",IF(dataset_17[[#This Row],[Weathersit]]=2,"Cloudy","Rainy"))</f>
        <v>Clear</v>
      </c>
      <c r="P520">
        <v>0.14000000000000001</v>
      </c>
      <c r="Q520">
        <f>VLOOKUP(dataset_17[[#This Row],[Instant]],dataset_2!B519:H1129,2,FALSE)</f>
        <v>0.1061</v>
      </c>
      <c r="R520">
        <f>dataset_17[[#This Row],[Temp]]-dataset_17[[#This Row],[Atemp]]</f>
        <v>3.3900000000000013E-2</v>
      </c>
      <c r="S520">
        <f>VLOOKUP(dataset_17[[#This Row],[Instant]],dataset_2!B519:H1129,3,FALSE)</f>
        <v>0.26</v>
      </c>
      <c r="T520">
        <f>VLOOKUP(dataset_17[[#This Row],[Instant]],dataset_2!B519:H1129,4,FALSE)</f>
        <v>0.3881</v>
      </c>
      <c r="U520">
        <f>VLOOKUP(dataset_17[[#This Row],[Instant]],dataset_2!B519:H1129,5,FALSE)</f>
        <v>5</v>
      </c>
      <c r="V520">
        <f>VLOOKUP(dataset_17[[#This Row],[Instant]],dataset_2!B519:H1129,6,FALSE)</f>
        <v>50</v>
      </c>
      <c r="W520">
        <f>VLOOKUP(dataset_17[[#This Row],[Instant]],dataset_2!B519:H1129,7,FALSE)</f>
        <v>55</v>
      </c>
      <c r="X520">
        <f>IF(dataset_17[[#This Row],[cnt]]&gt;0,LN(dataset_17[[#This Row],[cnt]]),0)</f>
        <v>4.0073331852324712</v>
      </c>
    </row>
    <row r="521" spans="1:24" x14ac:dyDescent="0.3">
      <c r="A521">
        <v>520</v>
      </c>
      <c r="B521" s="1">
        <v>40566</v>
      </c>
      <c r="C521">
        <f>YEAR(dataset_17[[#This Row],[Date Day]])</f>
        <v>2011</v>
      </c>
      <c r="D521" s="1" t="str">
        <f>TEXT(dataset_17[[#This Row],[Date Day]],"MMM")</f>
        <v>Jan</v>
      </c>
      <c r="E521" t="str">
        <f t="shared" si="17"/>
        <v>Q1</v>
      </c>
      <c r="F521">
        <v>1</v>
      </c>
      <c r="G521" s="2">
        <v>0</v>
      </c>
      <c r="H521" s="2">
        <v>1</v>
      </c>
      <c r="I521">
        <v>18</v>
      </c>
      <c r="J521" t="b">
        <v>0</v>
      </c>
      <c r="K521">
        <v>0</v>
      </c>
      <c r="L521" t="str">
        <f t="shared" si="16"/>
        <v>Weekend</v>
      </c>
      <c r="M521" t="str" cm="1">
        <f t="array" ref="M521">_xlfn.IFS(I521&lt;6,"Night", I521&lt;12,"Morning", I521&lt;18,"Afternoon", TRUE,"Evening")</f>
        <v>Evening</v>
      </c>
      <c r="N521">
        <v>1</v>
      </c>
      <c r="O521" t="str">
        <f>IF(dataset_17[[#This Row],[Weathersit]]=1,"Clear",IF(dataset_17[[#This Row],[Weathersit]]=2,"Cloudy","Rainy"))</f>
        <v>Clear</v>
      </c>
      <c r="P521">
        <v>0.12</v>
      </c>
      <c r="Q521">
        <f>VLOOKUP(dataset_17[[#This Row],[Instant]],dataset_2!B520:H1130,2,FALSE)</f>
        <v>0.1212</v>
      </c>
      <c r="R521">
        <f>dataset_17[[#This Row],[Temp]]-dataset_17[[#This Row],[Atemp]]</f>
        <v>-1.2000000000000066E-3</v>
      </c>
      <c r="S521">
        <f>VLOOKUP(dataset_17[[#This Row],[Instant]],dataset_2!B520:H1130,3,FALSE)</f>
        <v>0.3</v>
      </c>
      <c r="T521">
        <f>VLOOKUP(dataset_17[[#This Row],[Instant]],dataset_2!B520:H1130,4,FALSE)</f>
        <v>0.25369999999999998</v>
      </c>
      <c r="U521">
        <f>VLOOKUP(dataset_17[[#This Row],[Instant]],dataset_2!B520:H1130,5,FALSE)</f>
        <v>5</v>
      </c>
      <c r="V521">
        <f>VLOOKUP(dataset_17[[#This Row],[Instant]],dataset_2!B520:H1130,6,FALSE)</f>
        <v>44</v>
      </c>
      <c r="W521">
        <f>VLOOKUP(dataset_17[[#This Row],[Instant]],dataset_2!B520:H1130,7,FALSE)</f>
        <v>49</v>
      </c>
      <c r="X521">
        <f>IF(dataset_17[[#This Row],[cnt]]&gt;0,LN(dataset_17[[#This Row],[cnt]]),0)</f>
        <v>3.8918202981106265</v>
      </c>
    </row>
    <row r="522" spans="1:24" x14ac:dyDescent="0.3">
      <c r="A522">
        <v>521</v>
      </c>
      <c r="B522" s="1">
        <v>40566</v>
      </c>
      <c r="C522">
        <f>YEAR(dataset_17[[#This Row],[Date Day]])</f>
        <v>2011</v>
      </c>
      <c r="D522" s="1" t="str">
        <f>TEXT(dataset_17[[#This Row],[Date Day]],"MMM")</f>
        <v>Jan</v>
      </c>
      <c r="E522" t="str">
        <f t="shared" si="17"/>
        <v>Q1</v>
      </c>
      <c r="F522">
        <v>1</v>
      </c>
      <c r="G522" s="2">
        <v>0</v>
      </c>
      <c r="H522" s="2">
        <v>1</v>
      </c>
      <c r="I522">
        <v>19</v>
      </c>
      <c r="J522" t="b">
        <v>0</v>
      </c>
      <c r="K522">
        <v>0</v>
      </c>
      <c r="L522" t="str">
        <f t="shared" si="16"/>
        <v>Weekend</v>
      </c>
      <c r="M522" t="str" cm="1">
        <f t="array" ref="M522">_xlfn.IFS(I522&lt;6,"Night", I522&lt;12,"Morning", I522&lt;18,"Afternoon", TRUE,"Evening")</f>
        <v>Evening</v>
      </c>
      <c r="N522">
        <v>1</v>
      </c>
      <c r="O522" t="str">
        <f>IF(dataset_17[[#This Row],[Weathersit]]=1,"Clear",IF(dataset_17[[#This Row],[Weathersit]]=2,"Cloudy","Rainy"))</f>
        <v>Clear</v>
      </c>
      <c r="P522">
        <v>0.12</v>
      </c>
      <c r="Q522">
        <f>VLOOKUP(dataset_17[[#This Row],[Instant]],dataset_2!B521:H1131,2,FALSE)</f>
        <v>0.1212</v>
      </c>
      <c r="R522">
        <f>dataset_17[[#This Row],[Temp]]-dataset_17[[#This Row],[Atemp]]</f>
        <v>-1.2000000000000066E-3</v>
      </c>
      <c r="S522">
        <f>VLOOKUP(dataset_17[[#This Row],[Instant]],dataset_2!B521:H1131,3,FALSE)</f>
        <v>0.3</v>
      </c>
      <c r="T522">
        <f>VLOOKUP(dataset_17[[#This Row],[Instant]],dataset_2!B521:H1131,4,FALSE)</f>
        <v>0.28360000000000002</v>
      </c>
      <c r="U522">
        <f>VLOOKUP(dataset_17[[#This Row],[Instant]],dataset_2!B521:H1131,5,FALSE)</f>
        <v>5</v>
      </c>
      <c r="V522">
        <f>VLOOKUP(dataset_17[[#This Row],[Instant]],dataset_2!B521:H1131,6,FALSE)</f>
        <v>45</v>
      </c>
      <c r="W522">
        <f>VLOOKUP(dataset_17[[#This Row],[Instant]],dataset_2!B521:H1131,7,FALSE)</f>
        <v>50</v>
      </c>
      <c r="X522">
        <f>IF(dataset_17[[#This Row],[cnt]]&gt;0,LN(dataset_17[[#This Row],[cnt]]),0)</f>
        <v>3.912023005428146</v>
      </c>
    </row>
    <row r="523" spans="1:24" x14ac:dyDescent="0.3">
      <c r="A523">
        <v>522</v>
      </c>
      <c r="B523" s="1">
        <v>40566</v>
      </c>
      <c r="C523">
        <f>YEAR(dataset_17[[#This Row],[Date Day]])</f>
        <v>2011</v>
      </c>
      <c r="D523" s="1" t="str">
        <f>TEXT(dataset_17[[#This Row],[Date Day]],"MMM")</f>
        <v>Jan</v>
      </c>
      <c r="E523" t="str">
        <f t="shared" si="17"/>
        <v>Q1</v>
      </c>
      <c r="F523">
        <v>1</v>
      </c>
      <c r="G523" s="2">
        <v>0</v>
      </c>
      <c r="H523" s="2">
        <v>1</v>
      </c>
      <c r="I523">
        <v>20</v>
      </c>
      <c r="J523" t="b">
        <v>0</v>
      </c>
      <c r="K523">
        <v>0</v>
      </c>
      <c r="L523" t="str">
        <f t="shared" si="16"/>
        <v>Weekend</v>
      </c>
      <c r="M523" t="str" cm="1">
        <f t="array" ref="M523">_xlfn.IFS(I523&lt;6,"Night", I523&lt;12,"Morning", I523&lt;18,"Afternoon", TRUE,"Evening")</f>
        <v>Evening</v>
      </c>
      <c r="N523">
        <v>1</v>
      </c>
      <c r="O523" t="str">
        <f>IF(dataset_17[[#This Row],[Weathersit]]=1,"Clear",IF(dataset_17[[#This Row],[Weathersit]]=2,"Cloudy","Rainy"))</f>
        <v>Clear</v>
      </c>
      <c r="P523">
        <v>0.1</v>
      </c>
      <c r="Q523">
        <f>VLOOKUP(dataset_17[[#This Row],[Instant]],dataset_2!B522:H1132,2,FALSE)</f>
        <v>0.1061</v>
      </c>
      <c r="R523">
        <f>dataset_17[[#This Row],[Temp]]-dataset_17[[#This Row],[Atemp]]</f>
        <v>-6.0999999999999943E-3</v>
      </c>
      <c r="S523">
        <f>VLOOKUP(dataset_17[[#This Row],[Instant]],dataset_2!B522:H1132,3,FALSE)</f>
        <v>0.36</v>
      </c>
      <c r="T523">
        <f>VLOOKUP(dataset_17[[#This Row],[Instant]],dataset_2!B522:H1132,4,FALSE)</f>
        <v>0.25369999999999998</v>
      </c>
      <c r="U523">
        <f>VLOOKUP(dataset_17[[#This Row],[Instant]],dataset_2!B522:H1132,5,FALSE)</f>
        <v>4</v>
      </c>
      <c r="V523">
        <f>VLOOKUP(dataset_17[[#This Row],[Instant]],dataset_2!B522:H1132,6,FALSE)</f>
        <v>31</v>
      </c>
      <c r="W523">
        <f>VLOOKUP(dataset_17[[#This Row],[Instant]],dataset_2!B522:H1132,7,FALSE)</f>
        <v>35</v>
      </c>
      <c r="X523">
        <f>IF(dataset_17[[#This Row],[cnt]]&gt;0,LN(dataset_17[[#This Row],[cnt]]),0)</f>
        <v>3.5553480614894135</v>
      </c>
    </row>
    <row r="524" spans="1:24" x14ac:dyDescent="0.3">
      <c r="A524">
        <v>523</v>
      </c>
      <c r="B524" s="1">
        <v>40566</v>
      </c>
      <c r="C524">
        <f>YEAR(dataset_17[[#This Row],[Date Day]])</f>
        <v>2011</v>
      </c>
      <c r="D524" s="1" t="str">
        <f>TEXT(dataset_17[[#This Row],[Date Day]],"MMM")</f>
        <v>Jan</v>
      </c>
      <c r="E524" t="str">
        <f t="shared" si="17"/>
        <v>Q1</v>
      </c>
      <c r="F524">
        <v>1</v>
      </c>
      <c r="G524" s="2">
        <v>0</v>
      </c>
      <c r="H524" s="2">
        <v>1</v>
      </c>
      <c r="I524">
        <v>21</v>
      </c>
      <c r="J524" t="b">
        <v>0</v>
      </c>
      <c r="K524">
        <v>0</v>
      </c>
      <c r="L524" t="str">
        <f t="shared" si="16"/>
        <v>Weekend</v>
      </c>
      <c r="M524" t="str" cm="1">
        <f t="array" ref="M524">_xlfn.IFS(I524&lt;6,"Night", I524&lt;12,"Morning", I524&lt;18,"Afternoon", TRUE,"Evening")</f>
        <v>Evening</v>
      </c>
      <c r="N524">
        <v>1</v>
      </c>
      <c r="O524" t="str">
        <f>IF(dataset_17[[#This Row],[Weathersit]]=1,"Clear",IF(dataset_17[[#This Row],[Weathersit]]=2,"Cloudy","Rainy"))</f>
        <v>Clear</v>
      </c>
      <c r="P524">
        <v>0.1</v>
      </c>
      <c r="Q524">
        <f>VLOOKUP(dataset_17[[#This Row],[Instant]],dataset_2!B523:H1133,2,FALSE)</f>
        <v>0.1061</v>
      </c>
      <c r="R524">
        <f>dataset_17[[#This Row],[Temp]]-dataset_17[[#This Row],[Atemp]]</f>
        <v>-6.0999999999999943E-3</v>
      </c>
      <c r="S524">
        <f>VLOOKUP(dataset_17[[#This Row],[Instant]],dataset_2!B523:H1133,3,FALSE)</f>
        <v>0.36</v>
      </c>
      <c r="T524">
        <f>VLOOKUP(dataset_17[[#This Row],[Instant]],dataset_2!B523:H1133,4,FALSE)</f>
        <v>0.19400000000000001</v>
      </c>
      <c r="U524">
        <f>VLOOKUP(dataset_17[[#This Row],[Instant]],dataset_2!B523:H1133,5,FALSE)</f>
        <v>5</v>
      </c>
      <c r="V524">
        <f>VLOOKUP(dataset_17[[#This Row],[Instant]],dataset_2!B523:H1133,6,FALSE)</f>
        <v>20</v>
      </c>
      <c r="W524">
        <f>VLOOKUP(dataset_17[[#This Row],[Instant]],dataset_2!B523:H1133,7,FALSE)</f>
        <v>25</v>
      </c>
      <c r="X524">
        <f>IF(dataset_17[[#This Row],[cnt]]&gt;0,LN(dataset_17[[#This Row],[cnt]]),0)</f>
        <v>3.2188758248682006</v>
      </c>
    </row>
    <row r="525" spans="1:24" x14ac:dyDescent="0.3">
      <c r="A525">
        <v>524</v>
      </c>
      <c r="B525" s="1">
        <v>40566</v>
      </c>
      <c r="C525">
        <f>YEAR(dataset_17[[#This Row],[Date Day]])</f>
        <v>2011</v>
      </c>
      <c r="D525" s="1" t="str">
        <f>TEXT(dataset_17[[#This Row],[Date Day]],"MMM")</f>
        <v>Jan</v>
      </c>
      <c r="E525" t="str">
        <f t="shared" si="17"/>
        <v>Q1</v>
      </c>
      <c r="F525">
        <v>1</v>
      </c>
      <c r="G525" s="2">
        <v>0</v>
      </c>
      <c r="H525" s="2">
        <v>1</v>
      </c>
      <c r="I525">
        <v>22</v>
      </c>
      <c r="J525" t="b">
        <v>0</v>
      </c>
      <c r="K525">
        <v>0</v>
      </c>
      <c r="L525" t="str">
        <f t="shared" si="16"/>
        <v>Weekend</v>
      </c>
      <c r="M525" t="str" cm="1">
        <f t="array" ref="M525">_xlfn.IFS(I525&lt;6,"Night", I525&lt;12,"Morning", I525&lt;18,"Afternoon", TRUE,"Evening")</f>
        <v>Evening</v>
      </c>
      <c r="N525">
        <v>1</v>
      </c>
      <c r="O525" t="str">
        <f>IF(dataset_17[[#This Row],[Weathersit]]=1,"Clear",IF(dataset_17[[#This Row],[Weathersit]]=2,"Cloudy","Rainy"))</f>
        <v>Clear</v>
      </c>
      <c r="P525">
        <v>0.08</v>
      </c>
      <c r="Q525">
        <f>VLOOKUP(dataset_17[[#This Row],[Instant]],dataset_2!B524:H1134,2,FALSE)</f>
        <v>9.0899999999999995E-2</v>
      </c>
      <c r="R525">
        <f>dataset_17[[#This Row],[Temp]]-dataset_17[[#This Row],[Atemp]]</f>
        <v>-1.0899999999999993E-2</v>
      </c>
      <c r="S525">
        <f>VLOOKUP(dataset_17[[#This Row],[Instant]],dataset_2!B524:H1134,3,FALSE)</f>
        <v>0.38</v>
      </c>
      <c r="T525">
        <f>VLOOKUP(dataset_17[[#This Row],[Instant]],dataset_2!B524:H1134,4,FALSE)</f>
        <v>0.19400000000000001</v>
      </c>
      <c r="U525">
        <f>VLOOKUP(dataset_17[[#This Row],[Instant]],dataset_2!B524:H1134,5,FALSE)</f>
        <v>5</v>
      </c>
      <c r="V525">
        <f>VLOOKUP(dataset_17[[#This Row],[Instant]],dataset_2!B524:H1134,6,FALSE)</f>
        <v>23</v>
      </c>
      <c r="W525">
        <f>VLOOKUP(dataset_17[[#This Row],[Instant]],dataset_2!B524:H1134,7,FALSE)</f>
        <v>28</v>
      </c>
      <c r="X525">
        <f>IF(dataset_17[[#This Row],[cnt]]&gt;0,LN(dataset_17[[#This Row],[cnt]]),0)</f>
        <v>3.3322045101752038</v>
      </c>
    </row>
    <row r="526" spans="1:24" x14ac:dyDescent="0.3">
      <c r="A526">
        <v>525</v>
      </c>
      <c r="B526" s="1">
        <v>40566</v>
      </c>
      <c r="C526">
        <f>YEAR(dataset_17[[#This Row],[Date Day]])</f>
        <v>2011</v>
      </c>
      <c r="D526" s="1" t="str">
        <f>TEXT(dataset_17[[#This Row],[Date Day]],"MMM")</f>
        <v>Jan</v>
      </c>
      <c r="E526" t="str">
        <f t="shared" si="17"/>
        <v>Q1</v>
      </c>
      <c r="F526">
        <v>1</v>
      </c>
      <c r="G526" s="2">
        <v>0</v>
      </c>
      <c r="H526" s="2">
        <v>1</v>
      </c>
      <c r="I526">
        <v>23</v>
      </c>
      <c r="J526" t="b">
        <v>0</v>
      </c>
      <c r="K526">
        <v>0</v>
      </c>
      <c r="L526" t="str">
        <f t="shared" si="16"/>
        <v>Weekend</v>
      </c>
      <c r="M526" t="str" cm="1">
        <f t="array" ref="M526">_xlfn.IFS(I526&lt;6,"Night", I526&lt;12,"Morning", I526&lt;18,"Afternoon", TRUE,"Evening")</f>
        <v>Evening</v>
      </c>
      <c r="N526">
        <v>1</v>
      </c>
      <c r="O526" t="str">
        <f>IF(dataset_17[[#This Row],[Weathersit]]=1,"Clear",IF(dataset_17[[#This Row],[Weathersit]]=2,"Cloudy","Rainy"))</f>
        <v>Clear</v>
      </c>
      <c r="P526">
        <v>0.06</v>
      </c>
      <c r="Q526">
        <f>VLOOKUP(dataset_17[[#This Row],[Instant]],dataset_2!B525:H1135,2,FALSE)</f>
        <v>6.0600000000000001E-2</v>
      </c>
      <c r="R526">
        <f>dataset_17[[#This Row],[Temp]]-dataset_17[[#This Row],[Atemp]]</f>
        <v>-6.0000000000000331E-4</v>
      </c>
      <c r="S526">
        <f>VLOOKUP(dataset_17[[#This Row],[Instant]],dataset_2!B525:H1135,3,FALSE)</f>
        <v>0.41</v>
      </c>
      <c r="T526">
        <f>VLOOKUP(dataset_17[[#This Row],[Instant]],dataset_2!B525:H1135,4,FALSE)</f>
        <v>0.22389999999999999</v>
      </c>
      <c r="U526">
        <f>VLOOKUP(dataset_17[[#This Row],[Instant]],dataset_2!B525:H1135,5,FALSE)</f>
        <v>4</v>
      </c>
      <c r="V526">
        <f>VLOOKUP(dataset_17[[#This Row],[Instant]],dataset_2!B525:H1135,6,FALSE)</f>
        <v>17</v>
      </c>
      <c r="W526">
        <f>VLOOKUP(dataset_17[[#This Row],[Instant]],dataset_2!B525:H1135,7,FALSE)</f>
        <v>21</v>
      </c>
      <c r="X526">
        <f>IF(dataset_17[[#This Row],[cnt]]&gt;0,LN(dataset_17[[#This Row],[cnt]]),0)</f>
        <v>3.044522437723423</v>
      </c>
    </row>
    <row r="527" spans="1:24" x14ac:dyDescent="0.3">
      <c r="A527">
        <v>526</v>
      </c>
      <c r="B527" s="1">
        <v>40567</v>
      </c>
      <c r="C527">
        <f>YEAR(dataset_17[[#This Row],[Date Day]])</f>
        <v>2011</v>
      </c>
      <c r="D527" s="1" t="str">
        <f>TEXT(dataset_17[[#This Row],[Date Day]],"MMM")</f>
        <v>Jan</v>
      </c>
      <c r="E527" t="str">
        <f t="shared" si="17"/>
        <v>Q1</v>
      </c>
      <c r="F527">
        <v>1</v>
      </c>
      <c r="G527" s="2">
        <v>0</v>
      </c>
      <c r="H527" s="2">
        <v>1</v>
      </c>
      <c r="I527">
        <v>0</v>
      </c>
      <c r="J527" t="b">
        <v>0</v>
      </c>
      <c r="K527">
        <v>1</v>
      </c>
      <c r="L527" t="str">
        <f t="shared" si="16"/>
        <v>Weekday</v>
      </c>
      <c r="M527" t="str" cm="1">
        <f t="array" ref="M527">_xlfn.IFS(I527&lt;6,"Night", I527&lt;12,"Morning", I527&lt;18,"Afternoon", TRUE,"Evening")</f>
        <v>Night</v>
      </c>
      <c r="N527">
        <v>1</v>
      </c>
      <c r="O527" t="str">
        <f>IF(dataset_17[[#This Row],[Weathersit]]=1,"Clear",IF(dataset_17[[#This Row],[Weathersit]]=2,"Cloudy","Rainy"))</f>
        <v>Clear</v>
      </c>
      <c r="P527">
        <v>0.06</v>
      </c>
      <c r="Q527">
        <f>VLOOKUP(dataset_17[[#This Row],[Instant]],dataset_2!B526:H1136,2,FALSE)</f>
        <v>6.0600000000000001E-2</v>
      </c>
      <c r="R527">
        <f>dataset_17[[#This Row],[Temp]]-dataset_17[[#This Row],[Atemp]]</f>
        <v>-6.0000000000000331E-4</v>
      </c>
      <c r="S527">
        <f>VLOOKUP(dataset_17[[#This Row],[Instant]],dataset_2!B526:H1136,3,FALSE)</f>
        <v>0.41</v>
      </c>
      <c r="T527">
        <f>VLOOKUP(dataset_17[[#This Row],[Instant]],dataset_2!B526:H1136,4,FALSE)</f>
        <v>0.19400000000000001</v>
      </c>
      <c r="U527">
        <f>VLOOKUP(dataset_17[[#This Row],[Instant]],dataset_2!B526:H1136,5,FALSE)</f>
        <v>0</v>
      </c>
      <c r="V527">
        <f>VLOOKUP(dataset_17[[#This Row],[Instant]],dataset_2!B526:H1136,6,FALSE)</f>
        <v>7</v>
      </c>
      <c r="W527">
        <f>VLOOKUP(dataset_17[[#This Row],[Instant]],dataset_2!B526:H1136,7,FALSE)</f>
        <v>7</v>
      </c>
      <c r="X527">
        <f>IF(dataset_17[[#This Row],[cnt]]&gt;0,LN(dataset_17[[#This Row],[cnt]]),0)</f>
        <v>1.9459101490553132</v>
      </c>
    </row>
    <row r="528" spans="1:24" x14ac:dyDescent="0.3">
      <c r="A528">
        <v>527</v>
      </c>
      <c r="B528" s="1">
        <v>40567</v>
      </c>
      <c r="C528">
        <f>YEAR(dataset_17[[#This Row],[Date Day]])</f>
        <v>2011</v>
      </c>
      <c r="D528" s="1" t="str">
        <f>TEXT(dataset_17[[#This Row],[Date Day]],"MMM")</f>
        <v>Jan</v>
      </c>
      <c r="E528" t="str">
        <f t="shared" si="17"/>
        <v>Q1</v>
      </c>
      <c r="F528">
        <v>1</v>
      </c>
      <c r="G528" s="2">
        <v>0</v>
      </c>
      <c r="H528" s="2">
        <v>1</v>
      </c>
      <c r="I528">
        <v>1</v>
      </c>
      <c r="J528" t="b">
        <v>0</v>
      </c>
      <c r="K528">
        <v>1</v>
      </c>
      <c r="L528" t="str">
        <f t="shared" si="16"/>
        <v>Weekday</v>
      </c>
      <c r="M528" t="str" cm="1">
        <f t="array" ref="M528">_xlfn.IFS(I528&lt;6,"Night", I528&lt;12,"Morning", I528&lt;18,"Afternoon", TRUE,"Evening")</f>
        <v>Night</v>
      </c>
      <c r="N528">
        <v>1</v>
      </c>
      <c r="O528" t="str">
        <f>IF(dataset_17[[#This Row],[Weathersit]]=1,"Clear",IF(dataset_17[[#This Row],[Weathersit]]=2,"Cloudy","Rainy"))</f>
        <v>Clear</v>
      </c>
      <c r="P528">
        <v>0.04</v>
      </c>
      <c r="Q528">
        <f>VLOOKUP(dataset_17[[#This Row],[Instant]],dataset_2!B527:H1137,2,FALSE)</f>
        <v>4.5499999999999999E-2</v>
      </c>
      <c r="R528">
        <f>dataset_17[[#This Row],[Temp]]-dataset_17[[#This Row],[Atemp]]</f>
        <v>-5.4999999999999979E-3</v>
      </c>
      <c r="S528">
        <f>VLOOKUP(dataset_17[[#This Row],[Instant]],dataset_2!B527:H1137,3,FALSE)</f>
        <v>0.45</v>
      </c>
      <c r="T528">
        <f>VLOOKUP(dataset_17[[#This Row],[Instant]],dataset_2!B527:H1137,4,FALSE)</f>
        <v>0.19400000000000001</v>
      </c>
      <c r="U528">
        <f>VLOOKUP(dataset_17[[#This Row],[Instant]],dataset_2!B527:H1137,5,FALSE)</f>
        <v>0</v>
      </c>
      <c r="V528">
        <f>VLOOKUP(dataset_17[[#This Row],[Instant]],dataset_2!B527:H1137,6,FALSE)</f>
        <v>1</v>
      </c>
      <c r="W528">
        <f>VLOOKUP(dataset_17[[#This Row],[Instant]],dataset_2!B527:H1137,7,FALSE)</f>
        <v>1</v>
      </c>
      <c r="X528">
        <f>IF(dataset_17[[#This Row],[cnt]]&gt;0,LN(dataset_17[[#This Row],[cnt]]),0)</f>
        <v>0</v>
      </c>
    </row>
    <row r="529" spans="1:24" x14ac:dyDescent="0.3">
      <c r="A529">
        <v>528</v>
      </c>
      <c r="B529" s="1">
        <v>40567</v>
      </c>
      <c r="C529">
        <f>YEAR(dataset_17[[#This Row],[Date Day]])</f>
        <v>2011</v>
      </c>
      <c r="D529" s="1" t="str">
        <f>TEXT(dataset_17[[#This Row],[Date Day]],"MMM")</f>
        <v>Jan</v>
      </c>
      <c r="E529" t="str">
        <f t="shared" si="17"/>
        <v>Q1</v>
      </c>
      <c r="F529">
        <v>1</v>
      </c>
      <c r="G529" s="2">
        <v>0</v>
      </c>
      <c r="H529" s="2">
        <v>1</v>
      </c>
      <c r="I529">
        <v>3</v>
      </c>
      <c r="J529" t="b">
        <v>0</v>
      </c>
      <c r="K529">
        <v>1</v>
      </c>
      <c r="L529" t="str">
        <f t="shared" si="16"/>
        <v>Weekday</v>
      </c>
      <c r="M529" t="str" cm="1">
        <f t="array" ref="M529">_xlfn.IFS(I529&lt;6,"Night", I529&lt;12,"Morning", I529&lt;18,"Afternoon", TRUE,"Evening")</f>
        <v>Night</v>
      </c>
      <c r="N529">
        <v>1</v>
      </c>
      <c r="O529" t="str">
        <f>IF(dataset_17[[#This Row],[Weathersit]]=1,"Clear",IF(dataset_17[[#This Row],[Weathersit]]=2,"Cloudy","Rainy"))</f>
        <v>Clear</v>
      </c>
      <c r="P529">
        <v>0.04</v>
      </c>
      <c r="Q529">
        <f>VLOOKUP(dataset_17[[#This Row],[Instant]],dataset_2!B528:H1138,2,FALSE)</f>
        <v>3.0300000000000001E-2</v>
      </c>
      <c r="R529">
        <f>dataset_17[[#This Row],[Temp]]-dataset_17[[#This Row],[Atemp]]</f>
        <v>9.7000000000000003E-3</v>
      </c>
      <c r="S529">
        <f>VLOOKUP(dataset_17[[#This Row],[Instant]],dataset_2!B528:H1138,3,FALSE)</f>
        <v>0.45</v>
      </c>
      <c r="T529">
        <f>VLOOKUP(dataset_17[[#This Row],[Instant]],dataset_2!B528:H1138,4,FALSE)</f>
        <v>0.25369999999999998</v>
      </c>
      <c r="U529">
        <f>VLOOKUP(dataset_17[[#This Row],[Instant]],dataset_2!B528:H1138,5,FALSE)</f>
        <v>0</v>
      </c>
      <c r="V529">
        <f>VLOOKUP(dataset_17[[#This Row],[Instant]],dataset_2!B528:H1138,6,FALSE)</f>
        <v>1</v>
      </c>
      <c r="W529">
        <f>VLOOKUP(dataset_17[[#This Row],[Instant]],dataset_2!B528:H1138,7,FALSE)</f>
        <v>1</v>
      </c>
      <c r="X529">
        <f>IF(dataset_17[[#This Row],[cnt]]&gt;0,LN(dataset_17[[#This Row],[cnt]]),0)</f>
        <v>0</v>
      </c>
    </row>
    <row r="530" spans="1:24" x14ac:dyDescent="0.3">
      <c r="A530">
        <v>529</v>
      </c>
      <c r="B530" s="1">
        <v>40567</v>
      </c>
      <c r="C530">
        <f>YEAR(dataset_17[[#This Row],[Date Day]])</f>
        <v>2011</v>
      </c>
      <c r="D530" s="1" t="str">
        <f>TEXT(dataset_17[[#This Row],[Date Day]],"MMM")</f>
        <v>Jan</v>
      </c>
      <c r="E530" t="str">
        <f t="shared" si="17"/>
        <v>Q1</v>
      </c>
      <c r="F530">
        <v>1</v>
      </c>
      <c r="G530" s="2">
        <v>0</v>
      </c>
      <c r="H530" s="2">
        <v>1</v>
      </c>
      <c r="I530">
        <v>4</v>
      </c>
      <c r="J530" t="b">
        <v>0</v>
      </c>
      <c r="K530">
        <v>1</v>
      </c>
      <c r="L530" t="str">
        <f t="shared" si="16"/>
        <v>Weekday</v>
      </c>
      <c r="M530" t="str" cm="1">
        <f t="array" ref="M530">_xlfn.IFS(I530&lt;6,"Night", I530&lt;12,"Morning", I530&lt;18,"Afternoon", TRUE,"Evening")</f>
        <v>Night</v>
      </c>
      <c r="N530">
        <v>1</v>
      </c>
      <c r="O530" t="str">
        <f>IF(dataset_17[[#This Row],[Weathersit]]=1,"Clear",IF(dataset_17[[#This Row],[Weathersit]]=2,"Cloudy","Rainy"))</f>
        <v>Clear</v>
      </c>
      <c r="P530">
        <v>0.02</v>
      </c>
      <c r="Q530">
        <f>VLOOKUP(dataset_17[[#This Row],[Instant]],dataset_2!B529:H1139,2,FALSE)</f>
        <v>6.0600000000000001E-2</v>
      </c>
      <c r="R530">
        <f>dataset_17[[#This Row],[Temp]]-dataset_17[[#This Row],[Atemp]]</f>
        <v>-4.0599999999999997E-2</v>
      </c>
      <c r="S530">
        <f>VLOOKUP(dataset_17[[#This Row],[Instant]],dataset_2!B529:H1139,3,FALSE)</f>
        <v>0.48</v>
      </c>
      <c r="T530">
        <f>VLOOKUP(dataset_17[[#This Row],[Instant]],dataset_2!B529:H1139,4,FALSE)</f>
        <v>0.1343</v>
      </c>
      <c r="U530">
        <f>VLOOKUP(dataset_17[[#This Row],[Instant]],dataset_2!B529:H1139,5,FALSE)</f>
        <v>0</v>
      </c>
      <c r="V530">
        <f>VLOOKUP(dataset_17[[#This Row],[Instant]],dataset_2!B529:H1139,6,FALSE)</f>
        <v>1</v>
      </c>
      <c r="W530">
        <f>VLOOKUP(dataset_17[[#This Row],[Instant]],dataset_2!B529:H1139,7,FALSE)</f>
        <v>1</v>
      </c>
      <c r="X530">
        <f>IF(dataset_17[[#This Row],[cnt]]&gt;0,LN(dataset_17[[#This Row],[cnt]]),0)</f>
        <v>0</v>
      </c>
    </row>
    <row r="531" spans="1:24" x14ac:dyDescent="0.3">
      <c r="A531">
        <v>530</v>
      </c>
      <c r="B531" s="1">
        <v>40567</v>
      </c>
      <c r="C531">
        <f>YEAR(dataset_17[[#This Row],[Date Day]])</f>
        <v>2011</v>
      </c>
      <c r="D531" s="1" t="str">
        <f>TEXT(dataset_17[[#This Row],[Date Day]],"MMM")</f>
        <v>Jan</v>
      </c>
      <c r="E531" t="str">
        <f t="shared" si="17"/>
        <v>Q1</v>
      </c>
      <c r="F531">
        <v>1</v>
      </c>
      <c r="G531" s="2">
        <v>0</v>
      </c>
      <c r="H531" s="2">
        <v>1</v>
      </c>
      <c r="I531">
        <v>5</v>
      </c>
      <c r="J531" t="b">
        <v>0</v>
      </c>
      <c r="K531">
        <v>1</v>
      </c>
      <c r="L531" t="str">
        <f t="shared" si="16"/>
        <v>Weekday</v>
      </c>
      <c r="M531" t="str" cm="1">
        <f t="array" ref="M531">_xlfn.IFS(I531&lt;6,"Night", I531&lt;12,"Morning", I531&lt;18,"Afternoon", TRUE,"Evening")</f>
        <v>Night</v>
      </c>
      <c r="N531">
        <v>1</v>
      </c>
      <c r="O531" t="str">
        <f>IF(dataset_17[[#This Row],[Weathersit]]=1,"Clear",IF(dataset_17[[#This Row],[Weathersit]]=2,"Cloudy","Rainy"))</f>
        <v>Clear</v>
      </c>
      <c r="P531">
        <v>0.02</v>
      </c>
      <c r="Q531">
        <f>VLOOKUP(dataset_17[[#This Row],[Instant]],dataset_2!B530:H1140,2,FALSE)</f>
        <v>6.0600000000000001E-2</v>
      </c>
      <c r="R531">
        <f>dataset_17[[#This Row],[Temp]]-dataset_17[[#This Row],[Atemp]]</f>
        <v>-4.0599999999999997E-2</v>
      </c>
      <c r="S531">
        <f>VLOOKUP(dataset_17[[#This Row],[Instant]],dataset_2!B530:H1140,3,FALSE)</f>
        <v>0.48</v>
      </c>
      <c r="T531">
        <f>VLOOKUP(dataset_17[[#This Row],[Instant]],dataset_2!B530:H1140,4,FALSE)</f>
        <v>0.1343</v>
      </c>
      <c r="U531">
        <f>VLOOKUP(dataset_17[[#This Row],[Instant]],dataset_2!B530:H1140,5,FALSE)</f>
        <v>0</v>
      </c>
      <c r="V531">
        <f>VLOOKUP(dataset_17[[#This Row],[Instant]],dataset_2!B530:H1140,6,FALSE)</f>
        <v>5</v>
      </c>
      <c r="W531">
        <f>VLOOKUP(dataset_17[[#This Row],[Instant]],dataset_2!B530:H1140,7,FALSE)</f>
        <v>5</v>
      </c>
      <c r="X531">
        <f>IF(dataset_17[[#This Row],[cnt]]&gt;0,LN(dataset_17[[#This Row],[cnt]]),0)</f>
        <v>1.6094379124341003</v>
      </c>
    </row>
    <row r="532" spans="1:24" x14ac:dyDescent="0.3">
      <c r="A532">
        <v>531</v>
      </c>
      <c r="B532" s="1">
        <v>40567</v>
      </c>
      <c r="C532">
        <f>YEAR(dataset_17[[#This Row],[Date Day]])</f>
        <v>2011</v>
      </c>
      <c r="D532" s="1" t="str">
        <f>TEXT(dataset_17[[#This Row],[Date Day]],"MMM")</f>
        <v>Jan</v>
      </c>
      <c r="E532" t="str">
        <f t="shared" si="17"/>
        <v>Q1</v>
      </c>
      <c r="F532">
        <v>1</v>
      </c>
      <c r="G532" s="2">
        <v>0</v>
      </c>
      <c r="H532" s="2">
        <v>1</v>
      </c>
      <c r="I532">
        <v>6</v>
      </c>
      <c r="J532" t="b">
        <v>0</v>
      </c>
      <c r="K532">
        <v>1</v>
      </c>
      <c r="L532" t="str">
        <f t="shared" si="16"/>
        <v>Weekday</v>
      </c>
      <c r="M532" t="str" cm="1">
        <f t="array" ref="M532">_xlfn.IFS(I532&lt;6,"Night", I532&lt;12,"Morning", I532&lt;18,"Afternoon", TRUE,"Evening")</f>
        <v>Morning</v>
      </c>
      <c r="N532">
        <v>1</v>
      </c>
      <c r="O532" t="str">
        <f>IF(dataset_17[[#This Row],[Weathersit]]=1,"Clear",IF(dataset_17[[#This Row],[Weathersit]]=2,"Cloudy","Rainy"))</f>
        <v>Clear</v>
      </c>
      <c r="P532">
        <v>0.02</v>
      </c>
      <c r="Q532">
        <f>VLOOKUP(dataset_17[[#This Row],[Instant]],dataset_2!B531:H1141,2,FALSE)</f>
        <v>7.5800000000000006E-2</v>
      </c>
      <c r="R532">
        <f>dataset_17[[#This Row],[Temp]]-dataset_17[[#This Row],[Atemp]]</f>
        <v>-5.5800000000000002E-2</v>
      </c>
      <c r="S532">
        <f>VLOOKUP(dataset_17[[#This Row],[Instant]],dataset_2!B531:H1141,3,FALSE)</f>
        <v>0.48</v>
      </c>
      <c r="T532">
        <f>VLOOKUP(dataset_17[[#This Row],[Instant]],dataset_2!B531:H1141,4,FALSE)</f>
        <v>8.9599999999999999E-2</v>
      </c>
      <c r="U532">
        <f>VLOOKUP(dataset_17[[#This Row],[Instant]],dataset_2!B531:H1141,5,FALSE)</f>
        <v>0</v>
      </c>
      <c r="V532">
        <f>VLOOKUP(dataset_17[[#This Row],[Instant]],dataset_2!B531:H1141,6,FALSE)</f>
        <v>15</v>
      </c>
      <c r="W532">
        <f>VLOOKUP(dataset_17[[#This Row],[Instant]],dataset_2!B531:H1141,7,FALSE)</f>
        <v>15</v>
      </c>
      <c r="X532">
        <f>IF(dataset_17[[#This Row],[cnt]]&gt;0,LN(dataset_17[[#This Row],[cnt]]),0)</f>
        <v>2.7080502011022101</v>
      </c>
    </row>
    <row r="533" spans="1:24" x14ac:dyDescent="0.3">
      <c r="A533">
        <v>532</v>
      </c>
      <c r="B533" s="1">
        <v>40567</v>
      </c>
      <c r="C533">
        <f>YEAR(dataset_17[[#This Row],[Date Day]])</f>
        <v>2011</v>
      </c>
      <c r="D533" s="1" t="str">
        <f>TEXT(dataset_17[[#This Row],[Date Day]],"MMM")</f>
        <v>Jan</v>
      </c>
      <c r="E533" t="str">
        <f t="shared" si="17"/>
        <v>Q1</v>
      </c>
      <c r="F533">
        <v>1</v>
      </c>
      <c r="G533" s="2">
        <v>0</v>
      </c>
      <c r="H533" s="2">
        <v>1</v>
      </c>
      <c r="I533">
        <v>7</v>
      </c>
      <c r="J533" t="b">
        <v>0</v>
      </c>
      <c r="K533">
        <v>1</v>
      </c>
      <c r="L533" t="str">
        <f t="shared" si="16"/>
        <v>Weekday</v>
      </c>
      <c r="M533" t="str" cm="1">
        <f t="array" ref="M533">_xlfn.IFS(I533&lt;6,"Night", I533&lt;12,"Morning", I533&lt;18,"Afternoon", TRUE,"Evening")</f>
        <v>Morning</v>
      </c>
      <c r="N533">
        <v>1</v>
      </c>
      <c r="O533" t="str">
        <f>IF(dataset_17[[#This Row],[Weathersit]]=1,"Clear",IF(dataset_17[[#This Row],[Weathersit]]=2,"Cloudy","Rainy"))</f>
        <v>Clear</v>
      </c>
      <c r="P533">
        <v>0.02</v>
      </c>
      <c r="Q533">
        <f>VLOOKUP(dataset_17[[#This Row],[Instant]],dataset_2!B532:H1142,2,FALSE)</f>
        <v>0.1212</v>
      </c>
      <c r="R533">
        <f>dataset_17[[#This Row],[Temp]]-dataset_17[[#This Row],[Atemp]]</f>
        <v>-0.1012</v>
      </c>
      <c r="S533">
        <f>VLOOKUP(dataset_17[[#This Row],[Instant]],dataset_2!B532:H1142,3,FALSE)</f>
        <v>0.48</v>
      </c>
      <c r="T533">
        <f>VLOOKUP(dataset_17[[#This Row],[Instant]],dataset_2!B532:H1142,4,FALSE)</f>
        <v>0</v>
      </c>
      <c r="U533">
        <f>VLOOKUP(dataset_17[[#This Row],[Instant]],dataset_2!B532:H1142,5,FALSE)</f>
        <v>5</v>
      </c>
      <c r="V533">
        <f>VLOOKUP(dataset_17[[#This Row],[Instant]],dataset_2!B532:H1142,6,FALSE)</f>
        <v>79</v>
      </c>
      <c r="W533">
        <f>VLOOKUP(dataset_17[[#This Row],[Instant]],dataset_2!B532:H1142,7,FALSE)</f>
        <v>84</v>
      </c>
      <c r="X533">
        <f>IF(dataset_17[[#This Row],[cnt]]&gt;0,LN(dataset_17[[#This Row],[cnt]]),0)</f>
        <v>4.4308167988433134</v>
      </c>
    </row>
    <row r="534" spans="1:24" x14ac:dyDescent="0.3">
      <c r="A534">
        <v>533</v>
      </c>
      <c r="B534" s="1">
        <v>40567</v>
      </c>
      <c r="C534">
        <f>YEAR(dataset_17[[#This Row],[Date Day]])</f>
        <v>2011</v>
      </c>
      <c r="D534" s="1" t="str">
        <f>TEXT(dataset_17[[#This Row],[Date Day]],"MMM")</f>
        <v>Jan</v>
      </c>
      <c r="E534" t="str">
        <f t="shared" si="17"/>
        <v>Q1</v>
      </c>
      <c r="F534">
        <v>1</v>
      </c>
      <c r="G534" s="2">
        <v>0</v>
      </c>
      <c r="H534" s="2">
        <v>1</v>
      </c>
      <c r="I534">
        <v>8</v>
      </c>
      <c r="J534" t="b">
        <v>0</v>
      </c>
      <c r="K534">
        <v>1</v>
      </c>
      <c r="L534" t="str">
        <f t="shared" si="16"/>
        <v>Weekday</v>
      </c>
      <c r="M534" t="str" cm="1">
        <f t="array" ref="M534">_xlfn.IFS(I534&lt;6,"Night", I534&lt;12,"Morning", I534&lt;18,"Afternoon", TRUE,"Evening")</f>
        <v>Morning</v>
      </c>
      <c r="N534">
        <v>1</v>
      </c>
      <c r="O534" t="str">
        <f>IF(dataset_17[[#This Row],[Weathersit]]=1,"Clear",IF(dataset_17[[#This Row],[Weathersit]]=2,"Cloudy","Rainy"))</f>
        <v>Clear</v>
      </c>
      <c r="P534">
        <v>0.04</v>
      </c>
      <c r="Q534">
        <f>VLOOKUP(dataset_17[[#This Row],[Instant]],dataset_2!B533:H1143,2,FALSE)</f>
        <v>0.13639999999999999</v>
      </c>
      <c r="R534">
        <f>dataset_17[[#This Row],[Temp]]-dataset_17[[#This Row],[Atemp]]</f>
        <v>-9.6399999999999986E-2</v>
      </c>
      <c r="S534">
        <f>VLOOKUP(dataset_17[[#This Row],[Instant]],dataset_2!B533:H1143,3,FALSE)</f>
        <v>0.49</v>
      </c>
      <c r="T534">
        <f>VLOOKUP(dataset_17[[#This Row],[Instant]],dataset_2!B533:H1143,4,FALSE)</f>
        <v>0</v>
      </c>
      <c r="U534">
        <f>VLOOKUP(dataset_17[[#This Row],[Instant]],dataset_2!B533:H1143,5,FALSE)</f>
        <v>6</v>
      </c>
      <c r="V534">
        <f>VLOOKUP(dataset_17[[#This Row],[Instant]],dataset_2!B533:H1143,6,FALSE)</f>
        <v>171</v>
      </c>
      <c r="W534">
        <f>VLOOKUP(dataset_17[[#This Row],[Instant]],dataset_2!B533:H1143,7,FALSE)</f>
        <v>177</v>
      </c>
      <c r="X534">
        <f>IF(dataset_17[[#This Row],[cnt]]&gt;0,LN(dataset_17[[#This Row],[cnt]]),0)</f>
        <v>5.1761497325738288</v>
      </c>
    </row>
    <row r="535" spans="1:24" x14ac:dyDescent="0.3">
      <c r="A535">
        <v>534</v>
      </c>
      <c r="B535" s="1">
        <v>40567</v>
      </c>
      <c r="C535">
        <f>YEAR(dataset_17[[#This Row],[Date Day]])</f>
        <v>2011</v>
      </c>
      <c r="D535" s="1" t="str">
        <f>TEXT(dataset_17[[#This Row],[Date Day]],"MMM")</f>
        <v>Jan</v>
      </c>
      <c r="E535" t="str">
        <f t="shared" si="17"/>
        <v>Q1</v>
      </c>
      <c r="F535">
        <v>1</v>
      </c>
      <c r="G535" s="2">
        <v>0</v>
      </c>
      <c r="H535" s="2">
        <v>1</v>
      </c>
      <c r="I535">
        <v>9</v>
      </c>
      <c r="J535" t="b">
        <v>0</v>
      </c>
      <c r="K535">
        <v>1</v>
      </c>
      <c r="L535" t="str">
        <f t="shared" si="16"/>
        <v>Weekday</v>
      </c>
      <c r="M535" t="str" cm="1">
        <f t="array" ref="M535">_xlfn.IFS(I535&lt;6,"Night", I535&lt;12,"Morning", I535&lt;18,"Afternoon", TRUE,"Evening")</f>
        <v>Morning</v>
      </c>
      <c r="N535">
        <v>1</v>
      </c>
      <c r="O535" t="str">
        <f>IF(dataset_17[[#This Row],[Weathersit]]=1,"Clear",IF(dataset_17[[#This Row],[Weathersit]]=2,"Cloudy","Rainy"))</f>
        <v>Clear</v>
      </c>
      <c r="P535">
        <v>0.06</v>
      </c>
      <c r="Q535">
        <f>VLOOKUP(dataset_17[[#This Row],[Instant]],dataset_2!B534:H1144,2,FALSE)</f>
        <v>0.1515</v>
      </c>
      <c r="R535">
        <f>dataset_17[[#This Row],[Temp]]-dataset_17[[#This Row],[Atemp]]</f>
        <v>-9.1499999999999998E-2</v>
      </c>
      <c r="S535">
        <f>VLOOKUP(dataset_17[[#This Row],[Instant]],dataset_2!B534:H1144,3,FALSE)</f>
        <v>0.41</v>
      </c>
      <c r="T535">
        <f>VLOOKUP(dataset_17[[#This Row],[Instant]],dataset_2!B534:H1144,4,FALSE)</f>
        <v>0</v>
      </c>
      <c r="U535">
        <f>VLOOKUP(dataset_17[[#This Row],[Instant]],dataset_2!B534:H1144,5,FALSE)</f>
        <v>4</v>
      </c>
      <c r="V535">
        <f>VLOOKUP(dataset_17[[#This Row],[Instant]],dataset_2!B534:H1144,6,FALSE)</f>
        <v>98</v>
      </c>
      <c r="W535">
        <f>VLOOKUP(dataset_17[[#This Row],[Instant]],dataset_2!B534:H1144,7,FALSE)</f>
        <v>102</v>
      </c>
      <c r="X535">
        <f>IF(dataset_17[[#This Row],[cnt]]&gt;0,LN(dataset_17[[#This Row],[cnt]]),0)</f>
        <v>4.6249728132842707</v>
      </c>
    </row>
    <row r="536" spans="1:24" x14ac:dyDescent="0.3">
      <c r="A536">
        <v>535</v>
      </c>
      <c r="B536" s="1">
        <v>40567</v>
      </c>
      <c r="C536">
        <f>YEAR(dataset_17[[#This Row],[Date Day]])</f>
        <v>2011</v>
      </c>
      <c r="D536" s="1" t="str">
        <f>TEXT(dataset_17[[#This Row],[Date Day]],"MMM")</f>
        <v>Jan</v>
      </c>
      <c r="E536" t="str">
        <f t="shared" si="17"/>
        <v>Q1</v>
      </c>
      <c r="F536">
        <v>1</v>
      </c>
      <c r="G536" s="2">
        <v>0</v>
      </c>
      <c r="H536" s="2">
        <v>1</v>
      </c>
      <c r="I536">
        <v>10</v>
      </c>
      <c r="J536" t="b">
        <v>0</v>
      </c>
      <c r="K536">
        <v>1</v>
      </c>
      <c r="L536" t="str">
        <f t="shared" si="16"/>
        <v>Weekday</v>
      </c>
      <c r="M536" t="str" cm="1">
        <f t="array" ref="M536">_xlfn.IFS(I536&lt;6,"Night", I536&lt;12,"Morning", I536&lt;18,"Afternoon", TRUE,"Evening")</f>
        <v>Morning</v>
      </c>
      <c r="N536">
        <v>1</v>
      </c>
      <c r="O536" t="str">
        <f>IF(dataset_17[[#This Row],[Weathersit]]=1,"Clear",IF(dataset_17[[#This Row],[Weathersit]]=2,"Cloudy","Rainy"))</f>
        <v>Clear</v>
      </c>
      <c r="P536">
        <v>0.1</v>
      </c>
      <c r="Q536">
        <f>VLOOKUP(dataset_17[[#This Row],[Instant]],dataset_2!B535:H1145,2,FALSE)</f>
        <v>0.13639999999999999</v>
      </c>
      <c r="R536">
        <f>dataset_17[[#This Row],[Temp]]-dataset_17[[#This Row],[Atemp]]</f>
        <v>-3.6399999999999988E-2</v>
      </c>
      <c r="S536">
        <f>VLOOKUP(dataset_17[[#This Row],[Instant]],dataset_2!B535:H1145,3,FALSE)</f>
        <v>0.42</v>
      </c>
      <c r="T536">
        <f>VLOOKUP(dataset_17[[#This Row],[Instant]],dataset_2!B535:H1145,4,FALSE)</f>
        <v>0</v>
      </c>
      <c r="U536">
        <f>VLOOKUP(dataset_17[[#This Row],[Instant]],dataset_2!B535:H1145,5,FALSE)</f>
        <v>6</v>
      </c>
      <c r="V536">
        <f>VLOOKUP(dataset_17[[#This Row],[Instant]],dataset_2!B535:H1145,6,FALSE)</f>
        <v>34</v>
      </c>
      <c r="W536">
        <f>VLOOKUP(dataset_17[[#This Row],[Instant]],dataset_2!B535:H1145,7,FALSE)</f>
        <v>40</v>
      </c>
      <c r="X536">
        <f>IF(dataset_17[[#This Row],[cnt]]&gt;0,LN(dataset_17[[#This Row],[cnt]]),0)</f>
        <v>3.6888794541139363</v>
      </c>
    </row>
    <row r="537" spans="1:24" x14ac:dyDescent="0.3">
      <c r="A537">
        <v>536</v>
      </c>
      <c r="B537" s="1">
        <v>40567</v>
      </c>
      <c r="C537">
        <f>YEAR(dataset_17[[#This Row],[Date Day]])</f>
        <v>2011</v>
      </c>
      <c r="D537" s="1" t="str">
        <f>TEXT(dataset_17[[#This Row],[Date Day]],"MMM")</f>
        <v>Jan</v>
      </c>
      <c r="E537" t="str">
        <f t="shared" si="17"/>
        <v>Q1</v>
      </c>
      <c r="F537">
        <v>1</v>
      </c>
      <c r="G537" s="2">
        <v>0</v>
      </c>
      <c r="H537" s="2">
        <v>1</v>
      </c>
      <c r="I537">
        <v>11</v>
      </c>
      <c r="J537" t="b">
        <v>0</v>
      </c>
      <c r="K537">
        <v>1</v>
      </c>
      <c r="L537" t="str">
        <f t="shared" si="16"/>
        <v>Weekday</v>
      </c>
      <c r="M537" t="str" cm="1">
        <f t="array" ref="M537">_xlfn.IFS(I537&lt;6,"Night", I537&lt;12,"Morning", I537&lt;18,"Afternoon", TRUE,"Evening")</f>
        <v>Morning</v>
      </c>
      <c r="N537">
        <v>1</v>
      </c>
      <c r="O537" t="str">
        <f>IF(dataset_17[[#This Row],[Weathersit]]=1,"Clear",IF(dataset_17[[#This Row],[Weathersit]]=2,"Cloudy","Rainy"))</f>
        <v>Clear</v>
      </c>
      <c r="P537">
        <v>0.1</v>
      </c>
      <c r="Q537">
        <f>VLOOKUP(dataset_17[[#This Row],[Instant]],dataset_2!B536:H1146,2,FALSE)</f>
        <v>0.1212</v>
      </c>
      <c r="R537">
        <f>dataset_17[[#This Row],[Temp]]-dataset_17[[#This Row],[Atemp]]</f>
        <v>-2.1199999999999997E-2</v>
      </c>
      <c r="S537">
        <f>VLOOKUP(dataset_17[[#This Row],[Instant]],dataset_2!B536:H1146,3,FALSE)</f>
        <v>0.46</v>
      </c>
      <c r="T537">
        <f>VLOOKUP(dataset_17[[#This Row],[Instant]],dataset_2!B536:H1146,4,FALSE)</f>
        <v>0.1343</v>
      </c>
      <c r="U537">
        <f>VLOOKUP(dataset_17[[#This Row],[Instant]],dataset_2!B536:H1146,5,FALSE)</f>
        <v>3</v>
      </c>
      <c r="V537">
        <f>VLOOKUP(dataset_17[[#This Row],[Instant]],dataset_2!B536:H1146,6,FALSE)</f>
        <v>43</v>
      </c>
      <c r="W537">
        <f>VLOOKUP(dataset_17[[#This Row],[Instant]],dataset_2!B536:H1146,7,FALSE)</f>
        <v>46</v>
      </c>
      <c r="X537">
        <f>IF(dataset_17[[#This Row],[cnt]]&gt;0,LN(dataset_17[[#This Row],[cnt]]),0)</f>
        <v>3.8286413964890951</v>
      </c>
    </row>
    <row r="538" spans="1:24" x14ac:dyDescent="0.3">
      <c r="A538">
        <v>537</v>
      </c>
      <c r="B538" s="1">
        <v>40567</v>
      </c>
      <c r="C538">
        <f>YEAR(dataset_17[[#This Row],[Date Day]])</f>
        <v>2011</v>
      </c>
      <c r="D538" s="1" t="str">
        <f>TEXT(dataset_17[[#This Row],[Date Day]],"MMM")</f>
        <v>Jan</v>
      </c>
      <c r="E538" t="str">
        <f t="shared" si="17"/>
        <v>Q1</v>
      </c>
      <c r="F538">
        <v>1</v>
      </c>
      <c r="G538" s="2">
        <v>0</v>
      </c>
      <c r="H538" s="2">
        <v>1</v>
      </c>
      <c r="I538">
        <v>12</v>
      </c>
      <c r="J538" t="b">
        <v>0</v>
      </c>
      <c r="K538">
        <v>1</v>
      </c>
      <c r="L538" t="str">
        <f t="shared" si="16"/>
        <v>Weekday</v>
      </c>
      <c r="M538" t="str" cm="1">
        <f t="array" ref="M538">_xlfn.IFS(I538&lt;6,"Night", I538&lt;12,"Morning", I538&lt;18,"Afternoon", TRUE,"Evening")</f>
        <v>Afternoon</v>
      </c>
      <c r="N538">
        <v>2</v>
      </c>
      <c r="O538" t="str">
        <f>IF(dataset_17[[#This Row],[Weathersit]]=1,"Clear",IF(dataset_17[[#This Row],[Weathersit]]=2,"Cloudy","Rainy"))</f>
        <v>Cloudy</v>
      </c>
      <c r="P538">
        <v>0.12</v>
      </c>
      <c r="Q538">
        <f>VLOOKUP(dataset_17[[#This Row],[Instant]],dataset_2!B537:H1147,2,FALSE)</f>
        <v>0.13639999999999999</v>
      </c>
      <c r="R538">
        <f>dataset_17[[#This Row],[Temp]]-dataset_17[[#This Row],[Atemp]]</f>
        <v>-1.6399999999999998E-2</v>
      </c>
      <c r="S538">
        <f>VLOOKUP(dataset_17[[#This Row],[Instant]],dataset_2!B537:H1147,3,FALSE)</f>
        <v>0.42</v>
      </c>
      <c r="T538">
        <f>VLOOKUP(dataset_17[[#This Row],[Instant]],dataset_2!B537:H1147,4,FALSE)</f>
        <v>0.19400000000000001</v>
      </c>
      <c r="U538">
        <f>VLOOKUP(dataset_17[[#This Row],[Instant]],dataset_2!B537:H1147,5,FALSE)</f>
        <v>11</v>
      </c>
      <c r="V538">
        <f>VLOOKUP(dataset_17[[#This Row],[Instant]],dataset_2!B537:H1147,6,FALSE)</f>
        <v>52</v>
      </c>
      <c r="W538">
        <f>VLOOKUP(dataset_17[[#This Row],[Instant]],dataset_2!B537:H1147,7,FALSE)</f>
        <v>63</v>
      </c>
      <c r="X538">
        <f>IF(dataset_17[[#This Row],[cnt]]&gt;0,LN(dataset_17[[#This Row],[cnt]]),0)</f>
        <v>4.1431347263915326</v>
      </c>
    </row>
    <row r="539" spans="1:24" x14ac:dyDescent="0.3">
      <c r="A539">
        <v>538</v>
      </c>
      <c r="B539" s="1">
        <v>40567</v>
      </c>
      <c r="C539">
        <f>YEAR(dataset_17[[#This Row],[Date Day]])</f>
        <v>2011</v>
      </c>
      <c r="D539" s="1" t="str">
        <f>TEXT(dataset_17[[#This Row],[Date Day]],"MMM")</f>
        <v>Jan</v>
      </c>
      <c r="E539" t="str">
        <f t="shared" si="17"/>
        <v>Q1</v>
      </c>
      <c r="F539">
        <v>1</v>
      </c>
      <c r="G539" s="2">
        <v>0</v>
      </c>
      <c r="H539" s="2">
        <v>1</v>
      </c>
      <c r="I539">
        <v>13</v>
      </c>
      <c r="J539" t="b">
        <v>0</v>
      </c>
      <c r="K539">
        <v>1</v>
      </c>
      <c r="L539" t="str">
        <f t="shared" si="16"/>
        <v>Weekday</v>
      </c>
      <c r="M539" t="str" cm="1">
        <f t="array" ref="M539">_xlfn.IFS(I539&lt;6,"Night", I539&lt;12,"Morning", I539&lt;18,"Afternoon", TRUE,"Evening")</f>
        <v>Afternoon</v>
      </c>
      <c r="N539">
        <v>2</v>
      </c>
      <c r="O539" t="str">
        <f>IF(dataset_17[[#This Row],[Weathersit]]=1,"Clear",IF(dataset_17[[#This Row],[Weathersit]]=2,"Cloudy","Rainy"))</f>
        <v>Cloudy</v>
      </c>
      <c r="P539">
        <v>0.14000000000000001</v>
      </c>
      <c r="Q539">
        <f>VLOOKUP(dataset_17[[#This Row],[Instant]],dataset_2!B538:H1148,2,FALSE)</f>
        <v>0.13639999999999999</v>
      </c>
      <c r="R539">
        <f>dataset_17[[#This Row],[Temp]]-dataset_17[[#This Row],[Atemp]]</f>
        <v>3.6000000000000199E-3</v>
      </c>
      <c r="S539">
        <f>VLOOKUP(dataset_17[[#This Row],[Instant]],dataset_2!B538:H1148,3,FALSE)</f>
        <v>0.43</v>
      </c>
      <c r="T539">
        <f>VLOOKUP(dataset_17[[#This Row],[Instant]],dataset_2!B538:H1148,4,FALSE)</f>
        <v>0.22389999999999999</v>
      </c>
      <c r="U539">
        <f>VLOOKUP(dataset_17[[#This Row],[Instant]],dataset_2!B538:H1148,5,FALSE)</f>
        <v>6</v>
      </c>
      <c r="V539">
        <f>VLOOKUP(dataset_17[[#This Row],[Instant]],dataset_2!B538:H1148,6,FALSE)</f>
        <v>54</v>
      </c>
      <c r="W539">
        <f>VLOOKUP(dataset_17[[#This Row],[Instant]],dataset_2!B538:H1148,7,FALSE)</f>
        <v>60</v>
      </c>
      <c r="X539">
        <f>IF(dataset_17[[#This Row],[cnt]]&gt;0,LN(dataset_17[[#This Row],[cnt]]),0)</f>
        <v>4.0943445622221004</v>
      </c>
    </row>
    <row r="540" spans="1:24" x14ac:dyDescent="0.3">
      <c r="A540">
        <v>539</v>
      </c>
      <c r="B540" s="1">
        <v>40567</v>
      </c>
      <c r="C540">
        <f>YEAR(dataset_17[[#This Row],[Date Day]])</f>
        <v>2011</v>
      </c>
      <c r="D540" s="1" t="str">
        <f>TEXT(dataset_17[[#This Row],[Date Day]],"MMM")</f>
        <v>Jan</v>
      </c>
      <c r="E540" t="str">
        <f t="shared" si="17"/>
        <v>Q1</v>
      </c>
      <c r="F540">
        <v>1</v>
      </c>
      <c r="G540" s="2">
        <v>0</v>
      </c>
      <c r="H540" s="2">
        <v>1</v>
      </c>
      <c r="I540">
        <v>14</v>
      </c>
      <c r="J540" t="b">
        <v>0</v>
      </c>
      <c r="K540">
        <v>1</v>
      </c>
      <c r="L540" t="str">
        <f t="shared" si="16"/>
        <v>Weekday</v>
      </c>
      <c r="M540" t="str" cm="1">
        <f t="array" ref="M540">_xlfn.IFS(I540&lt;6,"Night", I540&lt;12,"Morning", I540&lt;18,"Afternoon", TRUE,"Evening")</f>
        <v>Afternoon</v>
      </c>
      <c r="N540">
        <v>2</v>
      </c>
      <c r="O540" t="str">
        <f>IF(dataset_17[[#This Row],[Weathersit]]=1,"Clear",IF(dataset_17[[#This Row],[Weathersit]]=2,"Cloudy","Rainy"))</f>
        <v>Cloudy</v>
      </c>
      <c r="P540">
        <v>0.14000000000000001</v>
      </c>
      <c r="Q540">
        <f>VLOOKUP(dataset_17[[#This Row],[Instant]],dataset_2!B539:H1149,2,FALSE)</f>
        <v>0.13639999999999999</v>
      </c>
      <c r="R540">
        <f>dataset_17[[#This Row],[Temp]]-dataset_17[[#This Row],[Atemp]]</f>
        <v>3.6000000000000199E-3</v>
      </c>
      <c r="S540">
        <f>VLOOKUP(dataset_17[[#This Row],[Instant]],dataset_2!B539:H1149,3,FALSE)</f>
        <v>0.46</v>
      </c>
      <c r="T540">
        <f>VLOOKUP(dataset_17[[#This Row],[Instant]],dataset_2!B539:H1149,4,FALSE)</f>
        <v>0.22389999999999999</v>
      </c>
      <c r="U540">
        <f>VLOOKUP(dataset_17[[#This Row],[Instant]],dataset_2!B539:H1149,5,FALSE)</f>
        <v>2</v>
      </c>
      <c r="V540">
        <f>VLOOKUP(dataset_17[[#This Row],[Instant]],dataset_2!B539:H1149,6,FALSE)</f>
        <v>43</v>
      </c>
      <c r="W540">
        <f>VLOOKUP(dataset_17[[#This Row],[Instant]],dataset_2!B539:H1149,7,FALSE)</f>
        <v>45</v>
      </c>
      <c r="X540">
        <f>IF(dataset_17[[#This Row],[cnt]]&gt;0,LN(dataset_17[[#This Row],[cnt]]),0)</f>
        <v>3.8066624897703196</v>
      </c>
    </row>
    <row r="541" spans="1:24" x14ac:dyDescent="0.3">
      <c r="A541">
        <v>540</v>
      </c>
      <c r="B541" s="1">
        <v>40567</v>
      </c>
      <c r="C541">
        <f>YEAR(dataset_17[[#This Row],[Date Day]])</f>
        <v>2011</v>
      </c>
      <c r="D541" s="1" t="str">
        <f>TEXT(dataset_17[[#This Row],[Date Day]],"MMM")</f>
        <v>Jan</v>
      </c>
      <c r="E541" t="str">
        <f t="shared" si="17"/>
        <v>Q1</v>
      </c>
      <c r="F541">
        <v>1</v>
      </c>
      <c r="G541" s="2">
        <v>0</v>
      </c>
      <c r="H541" s="2">
        <v>1</v>
      </c>
      <c r="I541">
        <v>15</v>
      </c>
      <c r="J541" t="b">
        <v>0</v>
      </c>
      <c r="K541">
        <v>1</v>
      </c>
      <c r="L541" t="str">
        <f t="shared" si="16"/>
        <v>Weekday</v>
      </c>
      <c r="M541" t="str" cm="1">
        <f t="array" ref="M541">_xlfn.IFS(I541&lt;6,"Night", I541&lt;12,"Morning", I541&lt;18,"Afternoon", TRUE,"Evening")</f>
        <v>Afternoon</v>
      </c>
      <c r="N541">
        <v>1</v>
      </c>
      <c r="O541" t="str">
        <f>IF(dataset_17[[#This Row],[Weathersit]]=1,"Clear",IF(dataset_17[[#This Row],[Weathersit]]=2,"Cloudy","Rainy"))</f>
        <v>Clear</v>
      </c>
      <c r="P541">
        <v>0.16</v>
      </c>
      <c r="Q541">
        <f>VLOOKUP(dataset_17[[#This Row],[Instant]],dataset_2!B540:H1150,2,FALSE)</f>
        <v>0.16669999999999999</v>
      </c>
      <c r="R541">
        <f>dataset_17[[#This Row],[Temp]]-dataset_17[[#This Row],[Atemp]]</f>
        <v>-6.6999999999999837E-3</v>
      </c>
      <c r="S541">
        <f>VLOOKUP(dataset_17[[#This Row],[Instant]],dataset_2!B540:H1150,3,FALSE)</f>
        <v>0.4</v>
      </c>
      <c r="T541">
        <f>VLOOKUP(dataset_17[[#This Row],[Instant]],dataset_2!B540:H1150,4,FALSE)</f>
        <v>0.16420000000000001</v>
      </c>
      <c r="U541">
        <f>VLOOKUP(dataset_17[[#This Row],[Instant]],dataset_2!B540:H1150,5,FALSE)</f>
        <v>7</v>
      </c>
      <c r="V541">
        <f>VLOOKUP(dataset_17[[#This Row],[Instant]],dataset_2!B540:H1150,6,FALSE)</f>
        <v>50</v>
      </c>
      <c r="W541">
        <f>VLOOKUP(dataset_17[[#This Row],[Instant]],dataset_2!B540:H1150,7,FALSE)</f>
        <v>57</v>
      </c>
      <c r="X541">
        <f>IF(dataset_17[[#This Row],[cnt]]&gt;0,LN(dataset_17[[#This Row],[cnt]]),0)</f>
        <v>4.0430512678345503</v>
      </c>
    </row>
    <row r="542" spans="1:24" x14ac:dyDescent="0.3">
      <c r="A542">
        <v>541</v>
      </c>
      <c r="B542" s="1">
        <v>40567</v>
      </c>
      <c r="C542">
        <f>YEAR(dataset_17[[#This Row],[Date Day]])</f>
        <v>2011</v>
      </c>
      <c r="D542" s="1" t="str">
        <f>TEXT(dataset_17[[#This Row],[Date Day]],"MMM")</f>
        <v>Jan</v>
      </c>
      <c r="E542" t="str">
        <f t="shared" si="17"/>
        <v>Q1</v>
      </c>
      <c r="F542">
        <v>1</v>
      </c>
      <c r="G542" s="2">
        <v>0</v>
      </c>
      <c r="H542" s="2">
        <v>1</v>
      </c>
      <c r="I542">
        <v>16</v>
      </c>
      <c r="J542" t="b">
        <v>0</v>
      </c>
      <c r="K542">
        <v>1</v>
      </c>
      <c r="L542" t="str">
        <f t="shared" si="16"/>
        <v>Weekday</v>
      </c>
      <c r="M542" t="str" cm="1">
        <f t="array" ref="M542">_xlfn.IFS(I542&lt;6,"Night", I542&lt;12,"Morning", I542&lt;18,"Afternoon", TRUE,"Evening")</f>
        <v>Afternoon</v>
      </c>
      <c r="N542">
        <v>1</v>
      </c>
      <c r="O542" t="str">
        <f>IF(dataset_17[[#This Row],[Weathersit]]=1,"Clear",IF(dataset_17[[#This Row],[Weathersit]]=2,"Cloudy","Rainy"))</f>
        <v>Clear</v>
      </c>
      <c r="P542">
        <v>0.16</v>
      </c>
      <c r="Q542">
        <f>VLOOKUP(dataset_17[[#This Row],[Instant]],dataset_2!B541:H1151,2,FALSE)</f>
        <v>0.1515</v>
      </c>
      <c r="R542">
        <f>dataset_17[[#This Row],[Temp]]-dataset_17[[#This Row],[Atemp]]</f>
        <v>8.5000000000000075E-3</v>
      </c>
      <c r="S542">
        <f>VLOOKUP(dataset_17[[#This Row],[Instant]],dataset_2!B541:H1151,3,FALSE)</f>
        <v>0.47</v>
      </c>
      <c r="T542">
        <f>VLOOKUP(dataset_17[[#This Row],[Instant]],dataset_2!B541:H1151,4,FALSE)</f>
        <v>0.25369999999999998</v>
      </c>
      <c r="U542">
        <f>VLOOKUP(dataset_17[[#This Row],[Instant]],dataset_2!B541:H1151,5,FALSE)</f>
        <v>4</v>
      </c>
      <c r="V542">
        <f>VLOOKUP(dataset_17[[#This Row],[Instant]],dataset_2!B541:H1151,6,FALSE)</f>
        <v>66</v>
      </c>
      <c r="W542">
        <f>VLOOKUP(dataset_17[[#This Row],[Instant]],dataset_2!B541:H1151,7,FALSE)</f>
        <v>70</v>
      </c>
      <c r="X542">
        <f>IF(dataset_17[[#This Row],[cnt]]&gt;0,LN(dataset_17[[#This Row],[cnt]]),0)</f>
        <v>4.2484952420493594</v>
      </c>
    </row>
    <row r="543" spans="1:24" x14ac:dyDescent="0.3">
      <c r="A543">
        <v>542</v>
      </c>
      <c r="B543" s="1">
        <v>40567</v>
      </c>
      <c r="C543">
        <f>YEAR(dataset_17[[#This Row],[Date Day]])</f>
        <v>2011</v>
      </c>
      <c r="D543" s="1" t="str">
        <f>TEXT(dataset_17[[#This Row],[Date Day]],"MMM")</f>
        <v>Jan</v>
      </c>
      <c r="E543" t="str">
        <f t="shared" si="17"/>
        <v>Q1</v>
      </c>
      <c r="F543">
        <v>1</v>
      </c>
      <c r="G543" s="2">
        <v>0</v>
      </c>
      <c r="H543" s="2">
        <v>1</v>
      </c>
      <c r="I543">
        <v>17</v>
      </c>
      <c r="J543" t="b">
        <v>0</v>
      </c>
      <c r="K543">
        <v>1</v>
      </c>
      <c r="L543" t="str">
        <f t="shared" si="16"/>
        <v>Weekday</v>
      </c>
      <c r="M543" t="str" cm="1">
        <f t="array" ref="M543">_xlfn.IFS(I543&lt;6,"Night", I543&lt;12,"Morning", I543&lt;18,"Afternoon", TRUE,"Evening")</f>
        <v>Afternoon</v>
      </c>
      <c r="N543">
        <v>1</v>
      </c>
      <c r="O543" t="str">
        <f>IF(dataset_17[[#This Row],[Weathersit]]=1,"Clear",IF(dataset_17[[#This Row],[Weathersit]]=2,"Cloudy","Rainy"))</f>
        <v>Clear</v>
      </c>
      <c r="P543">
        <v>0.14000000000000001</v>
      </c>
      <c r="Q543">
        <f>VLOOKUP(dataset_17[[#This Row],[Instant]],dataset_2!B542:H1152,2,FALSE)</f>
        <v>0.1212</v>
      </c>
      <c r="R543">
        <f>dataset_17[[#This Row],[Temp]]-dataset_17[[#This Row],[Atemp]]</f>
        <v>1.8800000000000011E-2</v>
      </c>
      <c r="S543">
        <f>VLOOKUP(dataset_17[[#This Row],[Instant]],dataset_2!B542:H1152,3,FALSE)</f>
        <v>0.5</v>
      </c>
      <c r="T543">
        <f>VLOOKUP(dataset_17[[#This Row],[Instant]],dataset_2!B542:H1152,4,FALSE)</f>
        <v>0.25369999999999998</v>
      </c>
      <c r="U543">
        <f>VLOOKUP(dataset_17[[#This Row],[Instant]],dataset_2!B542:H1152,5,FALSE)</f>
        <v>6</v>
      </c>
      <c r="V543">
        <f>VLOOKUP(dataset_17[[#This Row],[Instant]],dataset_2!B542:H1152,6,FALSE)</f>
        <v>178</v>
      </c>
      <c r="W543">
        <f>VLOOKUP(dataset_17[[#This Row],[Instant]],dataset_2!B542:H1152,7,FALSE)</f>
        <v>184</v>
      </c>
      <c r="X543">
        <f>IF(dataset_17[[#This Row],[cnt]]&gt;0,LN(dataset_17[[#This Row],[cnt]]),0)</f>
        <v>5.2149357576089859</v>
      </c>
    </row>
    <row r="544" spans="1:24" x14ac:dyDescent="0.3">
      <c r="A544">
        <v>543</v>
      </c>
      <c r="B544" s="1">
        <v>40567</v>
      </c>
      <c r="C544">
        <f>YEAR(dataset_17[[#This Row],[Date Day]])</f>
        <v>2011</v>
      </c>
      <c r="D544" s="1" t="str">
        <f>TEXT(dataset_17[[#This Row],[Date Day]],"MMM")</f>
        <v>Jan</v>
      </c>
      <c r="E544" t="str">
        <f t="shared" si="17"/>
        <v>Q1</v>
      </c>
      <c r="F544">
        <v>1</v>
      </c>
      <c r="G544" s="2">
        <v>0</v>
      </c>
      <c r="H544" s="2">
        <v>1</v>
      </c>
      <c r="I544">
        <v>18</v>
      </c>
      <c r="J544" t="b">
        <v>0</v>
      </c>
      <c r="K544">
        <v>1</v>
      </c>
      <c r="L544" t="str">
        <f t="shared" si="16"/>
        <v>Weekday</v>
      </c>
      <c r="M544" t="str" cm="1">
        <f t="array" ref="M544">_xlfn.IFS(I544&lt;6,"Night", I544&lt;12,"Morning", I544&lt;18,"Afternoon", TRUE,"Evening")</f>
        <v>Evening</v>
      </c>
      <c r="N544">
        <v>1</v>
      </c>
      <c r="O544" t="str">
        <f>IF(dataset_17[[#This Row],[Weathersit]]=1,"Clear",IF(dataset_17[[#This Row],[Weathersit]]=2,"Cloudy","Rainy"))</f>
        <v>Clear</v>
      </c>
      <c r="P544">
        <v>0.14000000000000001</v>
      </c>
      <c r="Q544">
        <f>VLOOKUP(dataset_17[[#This Row],[Instant]],dataset_2!B543:H1153,2,FALSE)</f>
        <v>0.13639999999999999</v>
      </c>
      <c r="R544">
        <f>dataset_17[[#This Row],[Temp]]-dataset_17[[#This Row],[Atemp]]</f>
        <v>3.6000000000000199E-3</v>
      </c>
      <c r="S544">
        <f>VLOOKUP(dataset_17[[#This Row],[Instant]],dataset_2!B543:H1153,3,FALSE)</f>
        <v>0.59</v>
      </c>
      <c r="T544">
        <f>VLOOKUP(dataset_17[[#This Row],[Instant]],dataset_2!B543:H1153,4,FALSE)</f>
        <v>0.19400000000000001</v>
      </c>
      <c r="U544">
        <f>VLOOKUP(dataset_17[[#This Row],[Instant]],dataset_2!B543:H1153,5,FALSE)</f>
        <v>8</v>
      </c>
      <c r="V544">
        <f>VLOOKUP(dataset_17[[#This Row],[Instant]],dataset_2!B543:H1153,6,FALSE)</f>
        <v>145</v>
      </c>
      <c r="W544">
        <f>VLOOKUP(dataset_17[[#This Row],[Instant]],dataset_2!B543:H1153,7,FALSE)</f>
        <v>153</v>
      </c>
      <c r="X544">
        <f>IF(dataset_17[[#This Row],[cnt]]&gt;0,LN(dataset_17[[#This Row],[cnt]]),0)</f>
        <v>5.0304379213924353</v>
      </c>
    </row>
    <row r="545" spans="1:24" x14ac:dyDescent="0.3">
      <c r="A545">
        <v>544</v>
      </c>
      <c r="B545" s="1">
        <v>40567</v>
      </c>
      <c r="C545">
        <f>YEAR(dataset_17[[#This Row],[Date Day]])</f>
        <v>2011</v>
      </c>
      <c r="D545" s="1" t="str">
        <f>TEXT(dataset_17[[#This Row],[Date Day]],"MMM")</f>
        <v>Jan</v>
      </c>
      <c r="E545" t="str">
        <f t="shared" si="17"/>
        <v>Q1</v>
      </c>
      <c r="F545">
        <v>1</v>
      </c>
      <c r="G545" s="2">
        <v>0</v>
      </c>
      <c r="H545" s="2">
        <v>1</v>
      </c>
      <c r="I545">
        <v>19</v>
      </c>
      <c r="J545" t="b">
        <v>0</v>
      </c>
      <c r="K545">
        <v>1</v>
      </c>
      <c r="L545" t="str">
        <f t="shared" si="16"/>
        <v>Weekday</v>
      </c>
      <c r="M545" t="str" cm="1">
        <f t="array" ref="M545">_xlfn.IFS(I545&lt;6,"Night", I545&lt;12,"Morning", I545&lt;18,"Afternoon", TRUE,"Evening")</f>
        <v>Evening</v>
      </c>
      <c r="N545">
        <v>1</v>
      </c>
      <c r="O545" t="str">
        <f>IF(dataset_17[[#This Row],[Weathersit]]=1,"Clear",IF(dataset_17[[#This Row],[Weathersit]]=2,"Cloudy","Rainy"))</f>
        <v>Clear</v>
      </c>
      <c r="P545">
        <v>0.14000000000000001</v>
      </c>
      <c r="Q545">
        <f>VLOOKUP(dataset_17[[#This Row],[Instant]],dataset_2!B544:H1154,2,FALSE)</f>
        <v>0.1515</v>
      </c>
      <c r="R545">
        <f>dataset_17[[#This Row],[Temp]]-dataset_17[[#This Row],[Atemp]]</f>
        <v>-1.1499999999999982E-2</v>
      </c>
      <c r="S545">
        <f>VLOOKUP(dataset_17[[#This Row],[Instant]],dataset_2!B544:H1154,3,FALSE)</f>
        <v>0.54</v>
      </c>
      <c r="T545">
        <f>VLOOKUP(dataset_17[[#This Row],[Instant]],dataset_2!B544:H1154,4,FALSE)</f>
        <v>0.16420000000000001</v>
      </c>
      <c r="U545">
        <f>VLOOKUP(dataset_17[[#This Row],[Instant]],dataset_2!B544:H1154,5,FALSE)</f>
        <v>5</v>
      </c>
      <c r="V545">
        <f>VLOOKUP(dataset_17[[#This Row],[Instant]],dataset_2!B544:H1154,6,FALSE)</f>
        <v>101</v>
      </c>
      <c r="W545">
        <f>VLOOKUP(dataset_17[[#This Row],[Instant]],dataset_2!B544:H1154,7,FALSE)</f>
        <v>106</v>
      </c>
      <c r="X545">
        <f>IF(dataset_17[[#This Row],[cnt]]&gt;0,LN(dataset_17[[#This Row],[cnt]]),0)</f>
        <v>4.6634390941120669</v>
      </c>
    </row>
    <row r="546" spans="1:24" x14ac:dyDescent="0.3">
      <c r="A546">
        <v>545</v>
      </c>
      <c r="B546" s="1">
        <v>40567</v>
      </c>
      <c r="C546">
        <f>YEAR(dataset_17[[#This Row],[Date Day]])</f>
        <v>2011</v>
      </c>
      <c r="D546" s="1" t="str">
        <f>TEXT(dataset_17[[#This Row],[Date Day]],"MMM")</f>
        <v>Jan</v>
      </c>
      <c r="E546" t="str">
        <f t="shared" si="17"/>
        <v>Q1</v>
      </c>
      <c r="F546">
        <v>1</v>
      </c>
      <c r="G546" s="2">
        <v>0</v>
      </c>
      <c r="H546" s="2">
        <v>1</v>
      </c>
      <c r="I546">
        <v>20</v>
      </c>
      <c r="J546" t="b">
        <v>0</v>
      </c>
      <c r="K546">
        <v>1</v>
      </c>
      <c r="L546" t="str">
        <f t="shared" si="16"/>
        <v>Weekday</v>
      </c>
      <c r="M546" t="str" cm="1">
        <f t="array" ref="M546">_xlfn.IFS(I546&lt;6,"Night", I546&lt;12,"Morning", I546&lt;18,"Afternoon", TRUE,"Evening")</f>
        <v>Evening</v>
      </c>
      <c r="N546">
        <v>1</v>
      </c>
      <c r="O546" t="str">
        <f>IF(dataset_17[[#This Row],[Weathersit]]=1,"Clear",IF(dataset_17[[#This Row],[Weathersit]]=2,"Cloudy","Rainy"))</f>
        <v>Clear</v>
      </c>
      <c r="P546">
        <v>0.14000000000000001</v>
      </c>
      <c r="Q546">
        <f>VLOOKUP(dataset_17[[#This Row],[Instant]],dataset_2!B545:H1155,2,FALSE)</f>
        <v>0.13639999999999999</v>
      </c>
      <c r="R546">
        <f>dataset_17[[#This Row],[Temp]]-dataset_17[[#This Row],[Atemp]]</f>
        <v>3.6000000000000199E-3</v>
      </c>
      <c r="S546">
        <f>VLOOKUP(dataset_17[[#This Row],[Instant]],dataset_2!B545:H1155,3,FALSE)</f>
        <v>0.59</v>
      </c>
      <c r="T546">
        <f>VLOOKUP(dataset_17[[#This Row],[Instant]],dataset_2!B545:H1155,4,FALSE)</f>
        <v>0.19400000000000001</v>
      </c>
      <c r="U546">
        <f>VLOOKUP(dataset_17[[#This Row],[Instant]],dataset_2!B545:H1155,5,FALSE)</f>
        <v>1</v>
      </c>
      <c r="V546">
        <f>VLOOKUP(dataset_17[[#This Row],[Instant]],dataset_2!B545:H1155,6,FALSE)</f>
        <v>80</v>
      </c>
      <c r="W546">
        <f>VLOOKUP(dataset_17[[#This Row],[Instant]],dataset_2!B545:H1155,7,FALSE)</f>
        <v>81</v>
      </c>
      <c r="X546">
        <f>IF(dataset_17[[#This Row],[cnt]]&gt;0,LN(dataset_17[[#This Row],[cnt]]),0)</f>
        <v>4.3944491546724391</v>
      </c>
    </row>
    <row r="547" spans="1:24" x14ac:dyDescent="0.3">
      <c r="A547">
        <v>546</v>
      </c>
      <c r="B547" s="1">
        <v>40567</v>
      </c>
      <c r="C547">
        <f>YEAR(dataset_17[[#This Row],[Date Day]])</f>
        <v>2011</v>
      </c>
      <c r="D547" s="1" t="str">
        <f>TEXT(dataset_17[[#This Row],[Date Day]],"MMM")</f>
        <v>Jan</v>
      </c>
      <c r="E547" t="str">
        <f t="shared" si="17"/>
        <v>Q1</v>
      </c>
      <c r="F547">
        <v>1</v>
      </c>
      <c r="G547" s="2">
        <v>0</v>
      </c>
      <c r="H547" s="2">
        <v>1</v>
      </c>
      <c r="I547">
        <v>21</v>
      </c>
      <c r="J547" t="b">
        <v>0</v>
      </c>
      <c r="K547">
        <v>1</v>
      </c>
      <c r="L547" t="str">
        <f t="shared" si="16"/>
        <v>Weekday</v>
      </c>
      <c r="M547" t="str" cm="1">
        <f t="array" ref="M547">_xlfn.IFS(I547&lt;6,"Night", I547&lt;12,"Morning", I547&lt;18,"Afternoon", TRUE,"Evening")</f>
        <v>Evening</v>
      </c>
      <c r="N547">
        <v>1</v>
      </c>
      <c r="O547" t="str">
        <f>IF(dataset_17[[#This Row],[Weathersit]]=1,"Clear",IF(dataset_17[[#This Row],[Weathersit]]=2,"Cloudy","Rainy"))</f>
        <v>Clear</v>
      </c>
      <c r="P547">
        <v>0.14000000000000001</v>
      </c>
      <c r="Q547">
        <f>VLOOKUP(dataset_17[[#This Row],[Instant]],dataset_2!B546:H1156,2,FALSE)</f>
        <v>0.1515</v>
      </c>
      <c r="R547">
        <f>dataset_17[[#This Row],[Temp]]-dataset_17[[#This Row],[Atemp]]</f>
        <v>-1.1499999999999982E-2</v>
      </c>
      <c r="S547">
        <f>VLOOKUP(dataset_17[[#This Row],[Instant]],dataset_2!B546:H1156,3,FALSE)</f>
        <v>0.63</v>
      </c>
      <c r="T547">
        <f>VLOOKUP(dataset_17[[#This Row],[Instant]],dataset_2!B546:H1156,4,FALSE)</f>
        <v>0.16420000000000001</v>
      </c>
      <c r="U547">
        <f>VLOOKUP(dataset_17[[#This Row],[Instant]],dataset_2!B546:H1156,5,FALSE)</f>
        <v>6</v>
      </c>
      <c r="V547">
        <f>VLOOKUP(dataset_17[[#This Row],[Instant]],dataset_2!B546:H1156,6,FALSE)</f>
        <v>53</v>
      </c>
      <c r="W547">
        <f>VLOOKUP(dataset_17[[#This Row],[Instant]],dataset_2!B546:H1156,7,FALSE)</f>
        <v>59</v>
      </c>
      <c r="X547">
        <f>IF(dataset_17[[#This Row],[cnt]]&gt;0,LN(dataset_17[[#This Row],[cnt]]),0)</f>
        <v>4.0775374439057197</v>
      </c>
    </row>
    <row r="548" spans="1:24" x14ac:dyDescent="0.3">
      <c r="A548">
        <v>547</v>
      </c>
      <c r="B548" s="1">
        <v>40567</v>
      </c>
      <c r="C548">
        <f>YEAR(dataset_17[[#This Row],[Date Day]])</f>
        <v>2011</v>
      </c>
      <c r="D548" s="1" t="str">
        <f>TEXT(dataset_17[[#This Row],[Date Day]],"MMM")</f>
        <v>Jan</v>
      </c>
      <c r="E548" t="str">
        <f t="shared" si="17"/>
        <v>Q1</v>
      </c>
      <c r="F548">
        <v>1</v>
      </c>
      <c r="G548" s="2">
        <v>0</v>
      </c>
      <c r="H548" s="2">
        <v>1</v>
      </c>
      <c r="I548">
        <v>22</v>
      </c>
      <c r="J548" t="b">
        <v>0</v>
      </c>
      <c r="K548">
        <v>1</v>
      </c>
      <c r="L548" t="str">
        <f t="shared" si="16"/>
        <v>Weekday</v>
      </c>
      <c r="M548" t="str" cm="1">
        <f t="array" ref="M548">_xlfn.IFS(I548&lt;6,"Night", I548&lt;12,"Morning", I548&lt;18,"Afternoon", TRUE,"Evening")</f>
        <v>Evening</v>
      </c>
      <c r="N548">
        <v>2</v>
      </c>
      <c r="O548" t="str">
        <f>IF(dataset_17[[#This Row],[Weathersit]]=1,"Clear",IF(dataset_17[[#This Row],[Weathersit]]=2,"Cloudy","Rainy"))</f>
        <v>Cloudy</v>
      </c>
      <c r="P548">
        <v>0.14000000000000001</v>
      </c>
      <c r="Q548">
        <f>VLOOKUP(dataset_17[[#This Row],[Instant]],dataset_2!B547:H1157,2,FALSE)</f>
        <v>0.13639999999999999</v>
      </c>
      <c r="R548">
        <f>dataset_17[[#This Row],[Temp]]-dataset_17[[#This Row],[Atemp]]</f>
        <v>3.6000000000000199E-3</v>
      </c>
      <c r="S548">
        <f>VLOOKUP(dataset_17[[#This Row],[Instant]],dataset_2!B547:H1157,3,FALSE)</f>
        <v>0.63</v>
      </c>
      <c r="T548">
        <f>VLOOKUP(dataset_17[[#This Row],[Instant]],dataset_2!B547:H1157,4,FALSE)</f>
        <v>0.22389999999999999</v>
      </c>
      <c r="U548">
        <f>VLOOKUP(dataset_17[[#This Row],[Instant]],dataset_2!B547:H1157,5,FALSE)</f>
        <v>3</v>
      </c>
      <c r="V548">
        <f>VLOOKUP(dataset_17[[#This Row],[Instant]],dataset_2!B547:H1157,6,FALSE)</f>
        <v>32</v>
      </c>
      <c r="W548">
        <f>VLOOKUP(dataset_17[[#This Row],[Instant]],dataset_2!B547:H1157,7,FALSE)</f>
        <v>35</v>
      </c>
      <c r="X548">
        <f>IF(dataset_17[[#This Row],[cnt]]&gt;0,LN(dataset_17[[#This Row],[cnt]]),0)</f>
        <v>3.5553480614894135</v>
      </c>
    </row>
    <row r="549" spans="1:24" x14ac:dyDescent="0.3">
      <c r="A549">
        <v>548</v>
      </c>
      <c r="B549" s="1">
        <v>40567</v>
      </c>
      <c r="C549">
        <f>YEAR(dataset_17[[#This Row],[Date Day]])</f>
        <v>2011</v>
      </c>
      <c r="D549" s="1" t="str">
        <f>TEXT(dataset_17[[#This Row],[Date Day]],"MMM")</f>
        <v>Jan</v>
      </c>
      <c r="E549" t="str">
        <f t="shared" si="17"/>
        <v>Q1</v>
      </c>
      <c r="F549">
        <v>1</v>
      </c>
      <c r="G549" s="2">
        <v>0</v>
      </c>
      <c r="H549" s="2">
        <v>1</v>
      </c>
      <c r="I549">
        <v>23</v>
      </c>
      <c r="J549" t="b">
        <v>0</v>
      </c>
      <c r="K549">
        <v>1</v>
      </c>
      <c r="L549" t="str">
        <f t="shared" si="16"/>
        <v>Weekday</v>
      </c>
      <c r="M549" t="str" cm="1">
        <f t="array" ref="M549">_xlfn.IFS(I549&lt;6,"Night", I549&lt;12,"Morning", I549&lt;18,"Afternoon", TRUE,"Evening")</f>
        <v>Evening</v>
      </c>
      <c r="N549">
        <v>2</v>
      </c>
      <c r="O549" t="str">
        <f>IF(dataset_17[[#This Row],[Weathersit]]=1,"Clear",IF(dataset_17[[#This Row],[Weathersit]]=2,"Cloudy","Rainy"))</f>
        <v>Cloudy</v>
      </c>
      <c r="P549">
        <v>0.16</v>
      </c>
      <c r="Q549">
        <f>VLOOKUP(dataset_17[[#This Row],[Instant]],dataset_2!B548:H1158,2,FALSE)</f>
        <v>0.1515</v>
      </c>
      <c r="R549">
        <f>dataset_17[[#This Row],[Temp]]-dataset_17[[#This Row],[Atemp]]</f>
        <v>8.5000000000000075E-3</v>
      </c>
      <c r="S549">
        <f>VLOOKUP(dataset_17[[#This Row],[Instant]],dataset_2!B548:H1158,3,FALSE)</f>
        <v>0.64</v>
      </c>
      <c r="T549">
        <f>VLOOKUP(dataset_17[[#This Row],[Instant]],dataset_2!B548:H1158,4,FALSE)</f>
        <v>0.25369999999999998</v>
      </c>
      <c r="U549">
        <f>VLOOKUP(dataset_17[[#This Row],[Instant]],dataset_2!B548:H1158,5,FALSE)</f>
        <v>3</v>
      </c>
      <c r="V549">
        <f>VLOOKUP(dataset_17[[#This Row],[Instant]],dataset_2!B548:H1158,6,FALSE)</f>
        <v>21</v>
      </c>
      <c r="W549">
        <f>VLOOKUP(dataset_17[[#This Row],[Instant]],dataset_2!B548:H1158,7,FALSE)</f>
        <v>24</v>
      </c>
      <c r="X549">
        <f>IF(dataset_17[[#This Row],[cnt]]&gt;0,LN(dataset_17[[#This Row],[cnt]]),0)</f>
        <v>3.1780538303479458</v>
      </c>
    </row>
    <row r="550" spans="1:24" x14ac:dyDescent="0.3">
      <c r="A550">
        <v>549</v>
      </c>
      <c r="B550" s="1">
        <v>40568</v>
      </c>
      <c r="C550">
        <f>YEAR(dataset_17[[#This Row],[Date Day]])</f>
        <v>2011</v>
      </c>
      <c r="D550" s="1" t="str">
        <f>TEXT(dataset_17[[#This Row],[Date Day]],"MMM")</f>
        <v>Jan</v>
      </c>
      <c r="E550" t="str">
        <f t="shared" si="17"/>
        <v>Q1</v>
      </c>
      <c r="F550">
        <v>1</v>
      </c>
      <c r="G550" s="2">
        <v>0</v>
      </c>
      <c r="H550" s="2">
        <v>1</v>
      </c>
      <c r="I550">
        <v>0</v>
      </c>
      <c r="J550" t="b">
        <v>0</v>
      </c>
      <c r="K550">
        <v>2</v>
      </c>
      <c r="L550" t="str">
        <f t="shared" si="16"/>
        <v>Weekday</v>
      </c>
      <c r="M550" t="str" cm="1">
        <f t="array" ref="M550">_xlfn.IFS(I550&lt;6,"Night", I550&lt;12,"Morning", I550&lt;18,"Afternoon", TRUE,"Evening")</f>
        <v>Night</v>
      </c>
      <c r="N550">
        <v>2</v>
      </c>
      <c r="O550" t="str">
        <f>IF(dataset_17[[#This Row],[Weathersit]]=1,"Clear",IF(dataset_17[[#This Row],[Weathersit]]=2,"Cloudy","Rainy"))</f>
        <v>Cloudy</v>
      </c>
      <c r="P550">
        <v>0.16</v>
      </c>
      <c r="Q550">
        <f>VLOOKUP(dataset_17[[#This Row],[Instant]],dataset_2!B549:H1159,2,FALSE)</f>
        <v>0.13639999999999999</v>
      </c>
      <c r="R550">
        <f>dataset_17[[#This Row],[Temp]]-dataset_17[[#This Row],[Atemp]]</f>
        <v>2.360000000000001E-2</v>
      </c>
      <c r="S550">
        <f>VLOOKUP(dataset_17[[#This Row],[Instant]],dataset_2!B549:H1159,3,FALSE)</f>
        <v>0.69</v>
      </c>
      <c r="T550">
        <f>VLOOKUP(dataset_17[[#This Row],[Instant]],dataset_2!B549:H1159,4,FALSE)</f>
        <v>0.28360000000000002</v>
      </c>
      <c r="U550">
        <f>VLOOKUP(dataset_17[[#This Row],[Instant]],dataset_2!B549:H1159,5,FALSE)</f>
        <v>3</v>
      </c>
      <c r="V550">
        <f>VLOOKUP(dataset_17[[#This Row],[Instant]],dataset_2!B549:H1159,6,FALSE)</f>
        <v>6</v>
      </c>
      <c r="W550">
        <f>VLOOKUP(dataset_17[[#This Row],[Instant]],dataset_2!B549:H1159,7,FALSE)</f>
        <v>9</v>
      </c>
      <c r="X550">
        <f>IF(dataset_17[[#This Row],[cnt]]&gt;0,LN(dataset_17[[#This Row],[cnt]]),0)</f>
        <v>2.1972245773362196</v>
      </c>
    </row>
    <row r="551" spans="1:24" x14ac:dyDescent="0.3">
      <c r="A551">
        <v>550</v>
      </c>
      <c r="B551" s="1">
        <v>40568</v>
      </c>
      <c r="C551">
        <f>YEAR(dataset_17[[#This Row],[Date Day]])</f>
        <v>2011</v>
      </c>
      <c r="D551" s="1" t="str">
        <f>TEXT(dataset_17[[#This Row],[Date Day]],"MMM")</f>
        <v>Jan</v>
      </c>
      <c r="E551" t="str">
        <f t="shared" si="17"/>
        <v>Q1</v>
      </c>
      <c r="F551">
        <v>1</v>
      </c>
      <c r="G551" s="2">
        <v>0</v>
      </c>
      <c r="H551" s="2">
        <v>1</v>
      </c>
      <c r="I551">
        <v>1</v>
      </c>
      <c r="J551" t="b">
        <v>0</v>
      </c>
      <c r="K551">
        <v>2</v>
      </c>
      <c r="L551" t="str">
        <f t="shared" si="16"/>
        <v>Weekday</v>
      </c>
      <c r="M551" t="str" cm="1">
        <f t="array" ref="M551">_xlfn.IFS(I551&lt;6,"Night", I551&lt;12,"Morning", I551&lt;18,"Afternoon", TRUE,"Evening")</f>
        <v>Night</v>
      </c>
      <c r="N551">
        <v>2</v>
      </c>
      <c r="O551" t="str">
        <f>IF(dataset_17[[#This Row],[Weathersit]]=1,"Clear",IF(dataset_17[[#This Row],[Weathersit]]=2,"Cloudy","Rainy"))</f>
        <v>Cloudy</v>
      </c>
      <c r="P551">
        <v>0.16</v>
      </c>
      <c r="Q551">
        <f>VLOOKUP(dataset_17[[#This Row],[Instant]],dataset_2!B550:H1160,2,FALSE)</f>
        <v>0.16669999999999999</v>
      </c>
      <c r="R551">
        <f>dataset_17[[#This Row],[Temp]]-dataset_17[[#This Row],[Atemp]]</f>
        <v>-6.6999999999999837E-3</v>
      </c>
      <c r="S551">
        <f>VLOOKUP(dataset_17[[#This Row],[Instant]],dataset_2!B550:H1160,3,FALSE)</f>
        <v>0.69</v>
      </c>
      <c r="T551">
        <f>VLOOKUP(dataset_17[[#This Row],[Instant]],dataset_2!B550:H1160,4,FALSE)</f>
        <v>0.16420000000000001</v>
      </c>
      <c r="U551">
        <f>VLOOKUP(dataset_17[[#This Row],[Instant]],dataset_2!B550:H1160,5,FALSE)</f>
        <v>0</v>
      </c>
      <c r="V551">
        <f>VLOOKUP(dataset_17[[#This Row],[Instant]],dataset_2!B550:H1160,6,FALSE)</f>
        <v>5</v>
      </c>
      <c r="W551">
        <f>VLOOKUP(dataset_17[[#This Row],[Instant]],dataset_2!B550:H1160,7,FALSE)</f>
        <v>5</v>
      </c>
      <c r="X551">
        <f>IF(dataset_17[[#This Row],[cnt]]&gt;0,LN(dataset_17[[#This Row],[cnt]]),0)</f>
        <v>1.6094379124341003</v>
      </c>
    </row>
    <row r="552" spans="1:24" x14ac:dyDescent="0.3">
      <c r="A552">
        <v>551</v>
      </c>
      <c r="B552" s="1">
        <v>40568</v>
      </c>
      <c r="C552">
        <f>YEAR(dataset_17[[#This Row],[Date Day]])</f>
        <v>2011</v>
      </c>
      <c r="D552" s="1" t="str">
        <f>TEXT(dataset_17[[#This Row],[Date Day]],"MMM")</f>
        <v>Jan</v>
      </c>
      <c r="E552" t="str">
        <f t="shared" si="17"/>
        <v>Q1</v>
      </c>
      <c r="F552">
        <v>1</v>
      </c>
      <c r="G552" s="2">
        <v>0</v>
      </c>
      <c r="H552" s="2">
        <v>1</v>
      </c>
      <c r="I552">
        <v>2</v>
      </c>
      <c r="J552" t="b">
        <v>0</v>
      </c>
      <c r="K552">
        <v>2</v>
      </c>
      <c r="L552" t="str">
        <f t="shared" si="16"/>
        <v>Weekday</v>
      </c>
      <c r="M552" t="str" cm="1">
        <f t="array" ref="M552">_xlfn.IFS(I552&lt;6,"Night", I552&lt;12,"Morning", I552&lt;18,"Afternoon", TRUE,"Evening")</f>
        <v>Night</v>
      </c>
      <c r="N552">
        <v>1</v>
      </c>
      <c r="O552" t="str">
        <f>IF(dataset_17[[#This Row],[Weathersit]]=1,"Clear",IF(dataset_17[[#This Row],[Weathersit]]=2,"Cloudy","Rainy"))</f>
        <v>Clear</v>
      </c>
      <c r="P552">
        <v>0.16</v>
      </c>
      <c r="Q552">
        <f>VLOOKUP(dataset_17[[#This Row],[Instant]],dataset_2!B551:H1161,2,FALSE)</f>
        <v>0.1515</v>
      </c>
      <c r="R552">
        <f>dataset_17[[#This Row],[Temp]]-dataset_17[[#This Row],[Atemp]]</f>
        <v>8.5000000000000075E-3</v>
      </c>
      <c r="S552">
        <f>VLOOKUP(dataset_17[[#This Row],[Instant]],dataset_2!B551:H1161,3,FALSE)</f>
        <v>0.69</v>
      </c>
      <c r="T552">
        <f>VLOOKUP(dataset_17[[#This Row],[Instant]],dataset_2!B551:H1161,4,FALSE)</f>
        <v>0.22389999999999999</v>
      </c>
      <c r="U552">
        <f>VLOOKUP(dataset_17[[#This Row],[Instant]],dataset_2!B551:H1161,5,FALSE)</f>
        <v>0</v>
      </c>
      <c r="V552">
        <f>VLOOKUP(dataset_17[[#This Row],[Instant]],dataset_2!B551:H1161,6,FALSE)</f>
        <v>2</v>
      </c>
      <c r="W552">
        <f>VLOOKUP(dataset_17[[#This Row],[Instant]],dataset_2!B551:H1161,7,FALSE)</f>
        <v>2</v>
      </c>
      <c r="X552">
        <f>IF(dataset_17[[#This Row],[cnt]]&gt;0,LN(dataset_17[[#This Row],[cnt]]),0)</f>
        <v>0.69314718055994529</v>
      </c>
    </row>
    <row r="553" spans="1:24" x14ac:dyDescent="0.3">
      <c r="A553">
        <v>552</v>
      </c>
      <c r="B553" s="1">
        <v>40568</v>
      </c>
      <c r="C553">
        <f>YEAR(dataset_17[[#This Row],[Date Day]])</f>
        <v>2011</v>
      </c>
      <c r="D553" s="1" t="str">
        <f>TEXT(dataset_17[[#This Row],[Date Day]],"MMM")</f>
        <v>Jan</v>
      </c>
      <c r="E553" t="str">
        <f t="shared" si="17"/>
        <v>Q1</v>
      </c>
      <c r="F553">
        <v>1</v>
      </c>
      <c r="G553" s="2">
        <v>0</v>
      </c>
      <c r="H553" s="2">
        <v>1</v>
      </c>
      <c r="I553">
        <v>4</v>
      </c>
      <c r="J553" t="b">
        <v>0</v>
      </c>
      <c r="K553">
        <v>2</v>
      </c>
      <c r="L553" t="str">
        <f t="shared" si="16"/>
        <v>Weekday</v>
      </c>
      <c r="M553" t="str" cm="1">
        <f t="array" ref="M553">_xlfn.IFS(I553&lt;6,"Night", I553&lt;12,"Morning", I553&lt;18,"Afternoon", TRUE,"Evening")</f>
        <v>Night</v>
      </c>
      <c r="N553">
        <v>1</v>
      </c>
      <c r="O553" t="str">
        <f>IF(dataset_17[[#This Row],[Weathersit]]=1,"Clear",IF(dataset_17[[#This Row],[Weathersit]]=2,"Cloudy","Rainy"))</f>
        <v>Clear</v>
      </c>
      <c r="P553">
        <v>0.14000000000000001</v>
      </c>
      <c r="Q553">
        <f>VLOOKUP(dataset_17[[#This Row],[Instant]],dataset_2!B552:H1162,2,FALSE)</f>
        <v>0.16669999999999999</v>
      </c>
      <c r="R553">
        <f>dataset_17[[#This Row],[Temp]]-dataset_17[[#This Row],[Atemp]]</f>
        <v>-2.6699999999999974E-2</v>
      </c>
      <c r="S553">
        <f>VLOOKUP(dataset_17[[#This Row],[Instant]],dataset_2!B552:H1162,3,FALSE)</f>
        <v>0.74</v>
      </c>
      <c r="T553">
        <f>VLOOKUP(dataset_17[[#This Row],[Instant]],dataset_2!B552:H1162,4,FALSE)</f>
        <v>0.1045</v>
      </c>
      <c r="U553">
        <f>VLOOKUP(dataset_17[[#This Row],[Instant]],dataset_2!B552:H1162,5,FALSE)</f>
        <v>0</v>
      </c>
      <c r="V553">
        <f>VLOOKUP(dataset_17[[#This Row],[Instant]],dataset_2!B552:H1162,6,FALSE)</f>
        <v>1</v>
      </c>
      <c r="W553">
        <f>VLOOKUP(dataset_17[[#This Row],[Instant]],dataset_2!B552:H1162,7,FALSE)</f>
        <v>1</v>
      </c>
      <c r="X553">
        <f>IF(dataset_17[[#This Row],[cnt]]&gt;0,LN(dataset_17[[#This Row],[cnt]]),0)</f>
        <v>0</v>
      </c>
    </row>
    <row r="554" spans="1:24" x14ac:dyDescent="0.3">
      <c r="A554">
        <v>553</v>
      </c>
      <c r="B554" s="1">
        <v>40568</v>
      </c>
      <c r="C554">
        <f>YEAR(dataset_17[[#This Row],[Date Day]])</f>
        <v>2011</v>
      </c>
      <c r="D554" s="1" t="str">
        <f>TEXT(dataset_17[[#This Row],[Date Day]],"MMM")</f>
        <v>Jan</v>
      </c>
      <c r="E554" t="str">
        <f t="shared" si="17"/>
        <v>Q1</v>
      </c>
      <c r="F554">
        <v>1</v>
      </c>
      <c r="G554" s="2">
        <v>0</v>
      </c>
      <c r="H554" s="2">
        <v>1</v>
      </c>
      <c r="I554">
        <v>5</v>
      </c>
      <c r="J554" t="b">
        <v>0</v>
      </c>
      <c r="K554">
        <v>2</v>
      </c>
      <c r="L554" t="str">
        <f t="shared" si="16"/>
        <v>Weekday</v>
      </c>
      <c r="M554" t="str" cm="1">
        <f t="array" ref="M554">_xlfn.IFS(I554&lt;6,"Night", I554&lt;12,"Morning", I554&lt;18,"Afternoon", TRUE,"Evening")</f>
        <v>Night</v>
      </c>
      <c r="N554">
        <v>1</v>
      </c>
      <c r="O554" t="str">
        <f>IF(dataset_17[[#This Row],[Weathersit]]=1,"Clear",IF(dataset_17[[#This Row],[Weathersit]]=2,"Cloudy","Rainy"))</f>
        <v>Clear</v>
      </c>
      <c r="P554">
        <v>0.14000000000000001</v>
      </c>
      <c r="Q554">
        <f>VLOOKUP(dataset_17[[#This Row],[Instant]],dataset_2!B553:H1163,2,FALSE)</f>
        <v>0.13639999999999999</v>
      </c>
      <c r="R554">
        <f>dataset_17[[#This Row],[Temp]]-dataset_17[[#This Row],[Atemp]]</f>
        <v>3.6000000000000199E-3</v>
      </c>
      <c r="S554">
        <f>VLOOKUP(dataset_17[[#This Row],[Instant]],dataset_2!B553:H1163,3,FALSE)</f>
        <v>0.74</v>
      </c>
      <c r="T554">
        <f>VLOOKUP(dataset_17[[#This Row],[Instant]],dataset_2!B553:H1163,4,FALSE)</f>
        <v>0.22389999999999999</v>
      </c>
      <c r="U554">
        <f>VLOOKUP(dataset_17[[#This Row],[Instant]],dataset_2!B553:H1163,5,FALSE)</f>
        <v>0</v>
      </c>
      <c r="V554">
        <f>VLOOKUP(dataset_17[[#This Row],[Instant]],dataset_2!B553:H1163,6,FALSE)</f>
        <v>9</v>
      </c>
      <c r="W554">
        <f>VLOOKUP(dataset_17[[#This Row],[Instant]],dataset_2!B553:H1163,7,FALSE)</f>
        <v>9</v>
      </c>
      <c r="X554">
        <f>IF(dataset_17[[#This Row],[cnt]]&gt;0,LN(dataset_17[[#This Row],[cnt]]),0)</f>
        <v>2.1972245773362196</v>
      </c>
    </row>
    <row r="555" spans="1:24" x14ac:dyDescent="0.3">
      <c r="A555">
        <v>554</v>
      </c>
      <c r="B555" s="1">
        <v>40568</v>
      </c>
      <c r="C555">
        <f>YEAR(dataset_17[[#This Row],[Date Day]])</f>
        <v>2011</v>
      </c>
      <c r="D555" s="1" t="str">
        <f>TEXT(dataset_17[[#This Row],[Date Day]],"MMM")</f>
        <v>Jan</v>
      </c>
      <c r="E555" t="str">
        <f t="shared" si="17"/>
        <v>Q1</v>
      </c>
      <c r="F555">
        <v>1</v>
      </c>
      <c r="G555" s="2">
        <v>0</v>
      </c>
      <c r="H555" s="2">
        <v>1</v>
      </c>
      <c r="I555">
        <v>6</v>
      </c>
      <c r="J555" t="b">
        <v>0</v>
      </c>
      <c r="K555">
        <v>2</v>
      </c>
      <c r="L555" t="str">
        <f t="shared" si="16"/>
        <v>Weekday</v>
      </c>
      <c r="M555" t="str" cm="1">
        <f t="array" ref="M555">_xlfn.IFS(I555&lt;6,"Night", I555&lt;12,"Morning", I555&lt;18,"Afternoon", TRUE,"Evening")</f>
        <v>Morning</v>
      </c>
      <c r="N555">
        <v>1</v>
      </c>
      <c r="O555" t="str">
        <f>IF(dataset_17[[#This Row],[Weathersit]]=1,"Clear",IF(dataset_17[[#This Row],[Weathersit]]=2,"Cloudy","Rainy"))</f>
        <v>Clear</v>
      </c>
      <c r="P555">
        <v>0.16</v>
      </c>
      <c r="Q555">
        <f>VLOOKUP(dataset_17[[#This Row],[Instant]],dataset_2!B554:H1164,2,FALSE)</f>
        <v>0.18179999999999999</v>
      </c>
      <c r="R555">
        <f>dataset_17[[#This Row],[Temp]]-dataset_17[[#This Row],[Atemp]]</f>
        <v>-2.1799999999999986E-2</v>
      </c>
      <c r="S555">
        <f>VLOOKUP(dataset_17[[#This Row],[Instant]],dataset_2!B554:H1164,3,FALSE)</f>
        <v>0.74</v>
      </c>
      <c r="T555">
        <f>VLOOKUP(dataset_17[[#This Row],[Instant]],dataset_2!B554:H1164,4,FALSE)</f>
        <v>0.1045</v>
      </c>
      <c r="U555">
        <f>VLOOKUP(dataset_17[[#This Row],[Instant]],dataset_2!B554:H1164,5,FALSE)</f>
        <v>1</v>
      </c>
      <c r="V555">
        <f>VLOOKUP(dataset_17[[#This Row],[Instant]],dataset_2!B554:H1164,6,FALSE)</f>
        <v>35</v>
      </c>
      <c r="W555">
        <f>VLOOKUP(dataset_17[[#This Row],[Instant]],dataset_2!B554:H1164,7,FALSE)</f>
        <v>36</v>
      </c>
      <c r="X555">
        <f>IF(dataset_17[[#This Row],[cnt]]&gt;0,LN(dataset_17[[#This Row],[cnt]]),0)</f>
        <v>3.5835189384561099</v>
      </c>
    </row>
    <row r="556" spans="1:24" x14ac:dyDescent="0.3">
      <c r="A556">
        <v>555</v>
      </c>
      <c r="B556" s="1">
        <v>40568</v>
      </c>
      <c r="C556">
        <f>YEAR(dataset_17[[#This Row],[Date Day]])</f>
        <v>2011</v>
      </c>
      <c r="D556" s="1" t="str">
        <f>TEXT(dataset_17[[#This Row],[Date Day]],"MMM")</f>
        <v>Jan</v>
      </c>
      <c r="E556" t="str">
        <f t="shared" si="17"/>
        <v>Q1</v>
      </c>
      <c r="F556">
        <v>1</v>
      </c>
      <c r="G556" s="2">
        <v>0</v>
      </c>
      <c r="H556" s="2">
        <v>1</v>
      </c>
      <c r="I556">
        <v>7</v>
      </c>
      <c r="J556" t="b">
        <v>0</v>
      </c>
      <c r="K556">
        <v>2</v>
      </c>
      <c r="L556" t="str">
        <f t="shared" si="16"/>
        <v>Weekday</v>
      </c>
      <c r="M556" t="str" cm="1">
        <f t="array" ref="M556">_xlfn.IFS(I556&lt;6,"Night", I556&lt;12,"Morning", I556&lt;18,"Afternoon", TRUE,"Evening")</f>
        <v>Morning</v>
      </c>
      <c r="N556">
        <v>1</v>
      </c>
      <c r="O556" t="str">
        <f>IF(dataset_17[[#This Row],[Weathersit]]=1,"Clear",IF(dataset_17[[#This Row],[Weathersit]]=2,"Cloudy","Rainy"))</f>
        <v>Clear</v>
      </c>
      <c r="P556">
        <v>0.16</v>
      </c>
      <c r="Q556">
        <f>VLOOKUP(dataset_17[[#This Row],[Instant]],dataset_2!B555:H1165,2,FALSE)</f>
        <v>0.1515</v>
      </c>
      <c r="R556">
        <f>dataset_17[[#This Row],[Temp]]-dataset_17[[#This Row],[Atemp]]</f>
        <v>8.5000000000000075E-3</v>
      </c>
      <c r="S556">
        <f>VLOOKUP(dataset_17[[#This Row],[Instant]],dataset_2!B555:H1165,3,FALSE)</f>
        <v>0.74</v>
      </c>
      <c r="T556">
        <f>VLOOKUP(dataset_17[[#This Row],[Instant]],dataset_2!B555:H1165,4,FALSE)</f>
        <v>0.22389999999999999</v>
      </c>
      <c r="U556">
        <f>VLOOKUP(dataset_17[[#This Row],[Instant]],dataset_2!B555:H1165,5,FALSE)</f>
        <v>5</v>
      </c>
      <c r="V556">
        <f>VLOOKUP(dataset_17[[#This Row],[Instant]],dataset_2!B555:H1165,6,FALSE)</f>
        <v>103</v>
      </c>
      <c r="W556">
        <f>VLOOKUP(dataset_17[[#This Row],[Instant]],dataset_2!B555:H1165,7,FALSE)</f>
        <v>108</v>
      </c>
      <c r="X556">
        <f>IF(dataset_17[[#This Row],[cnt]]&gt;0,LN(dataset_17[[#This Row],[cnt]]),0)</f>
        <v>4.6821312271242199</v>
      </c>
    </row>
    <row r="557" spans="1:24" x14ac:dyDescent="0.3">
      <c r="A557">
        <v>556</v>
      </c>
      <c r="B557" s="1">
        <v>40568</v>
      </c>
      <c r="C557">
        <f>YEAR(dataset_17[[#This Row],[Date Day]])</f>
        <v>2011</v>
      </c>
      <c r="D557" s="1" t="str">
        <f>TEXT(dataset_17[[#This Row],[Date Day]],"MMM")</f>
        <v>Jan</v>
      </c>
      <c r="E557" t="str">
        <f t="shared" si="17"/>
        <v>Q1</v>
      </c>
      <c r="F557">
        <v>1</v>
      </c>
      <c r="G557" s="2">
        <v>0</v>
      </c>
      <c r="H557" s="2">
        <v>1</v>
      </c>
      <c r="I557">
        <v>8</v>
      </c>
      <c r="J557" t="b">
        <v>0</v>
      </c>
      <c r="K557">
        <v>2</v>
      </c>
      <c r="L557" t="str">
        <f t="shared" si="16"/>
        <v>Weekday</v>
      </c>
      <c r="M557" t="str" cm="1">
        <f t="array" ref="M557">_xlfn.IFS(I557&lt;6,"Night", I557&lt;12,"Morning", I557&lt;18,"Afternoon", TRUE,"Evening")</f>
        <v>Morning</v>
      </c>
      <c r="N557">
        <v>2</v>
      </c>
      <c r="O557" t="str">
        <f>IF(dataset_17[[#This Row],[Weathersit]]=1,"Clear",IF(dataset_17[[#This Row],[Weathersit]]=2,"Cloudy","Rainy"))</f>
        <v>Cloudy</v>
      </c>
      <c r="P557">
        <v>0.16</v>
      </c>
      <c r="Q557">
        <f>VLOOKUP(dataset_17[[#This Row],[Instant]],dataset_2!B556:H1166,2,FALSE)</f>
        <v>0.18179999999999999</v>
      </c>
      <c r="R557">
        <f>dataset_17[[#This Row],[Temp]]-dataset_17[[#This Row],[Atemp]]</f>
        <v>-2.1799999999999986E-2</v>
      </c>
      <c r="S557">
        <f>VLOOKUP(dataset_17[[#This Row],[Instant]],dataset_2!B556:H1166,3,FALSE)</f>
        <v>0.74</v>
      </c>
      <c r="T557">
        <f>VLOOKUP(dataset_17[[#This Row],[Instant]],dataset_2!B556:H1166,4,FALSE)</f>
        <v>0.1343</v>
      </c>
      <c r="U557">
        <f>VLOOKUP(dataset_17[[#This Row],[Instant]],dataset_2!B556:H1166,5,FALSE)</f>
        <v>5</v>
      </c>
      <c r="V557">
        <f>VLOOKUP(dataset_17[[#This Row],[Instant]],dataset_2!B556:H1166,6,FALSE)</f>
        <v>233</v>
      </c>
      <c r="W557">
        <f>VLOOKUP(dataset_17[[#This Row],[Instant]],dataset_2!B556:H1166,7,FALSE)</f>
        <v>238</v>
      </c>
      <c r="X557">
        <f>IF(dataset_17[[#This Row],[cnt]]&gt;0,LN(dataset_17[[#This Row],[cnt]]),0)</f>
        <v>5.472270673671475</v>
      </c>
    </row>
    <row r="558" spans="1:24" x14ac:dyDescent="0.3">
      <c r="A558">
        <v>557</v>
      </c>
      <c r="B558" s="1">
        <v>40568</v>
      </c>
      <c r="C558">
        <f>YEAR(dataset_17[[#This Row],[Date Day]])</f>
        <v>2011</v>
      </c>
      <c r="D558" s="1" t="str">
        <f>TEXT(dataset_17[[#This Row],[Date Day]],"MMM")</f>
        <v>Jan</v>
      </c>
      <c r="E558" t="str">
        <f t="shared" si="17"/>
        <v>Q1</v>
      </c>
      <c r="F558">
        <v>1</v>
      </c>
      <c r="G558" s="2">
        <v>0</v>
      </c>
      <c r="H558" s="2">
        <v>1</v>
      </c>
      <c r="I558">
        <v>9</v>
      </c>
      <c r="J558" t="b">
        <v>0</v>
      </c>
      <c r="K558">
        <v>2</v>
      </c>
      <c r="L558" t="str">
        <f t="shared" si="16"/>
        <v>Weekday</v>
      </c>
      <c r="M558" t="str" cm="1">
        <f t="array" ref="M558">_xlfn.IFS(I558&lt;6,"Night", I558&lt;12,"Morning", I558&lt;18,"Afternoon", TRUE,"Evening")</f>
        <v>Morning</v>
      </c>
      <c r="N558">
        <v>2</v>
      </c>
      <c r="O558" t="str">
        <f>IF(dataset_17[[#This Row],[Weathersit]]=1,"Clear",IF(dataset_17[[#This Row],[Weathersit]]=2,"Cloudy","Rainy"))</f>
        <v>Cloudy</v>
      </c>
      <c r="P558">
        <v>0.2</v>
      </c>
      <c r="Q558">
        <f>VLOOKUP(dataset_17[[#This Row],[Instant]],dataset_2!B557:H1167,2,FALSE)</f>
        <v>0.2273</v>
      </c>
      <c r="R558">
        <f>dataset_17[[#This Row],[Temp]]-dataset_17[[#This Row],[Atemp]]</f>
        <v>-2.7299999999999991E-2</v>
      </c>
      <c r="S558">
        <f>VLOOKUP(dataset_17[[#This Row],[Instant]],dataset_2!B557:H1167,3,FALSE)</f>
        <v>0.64</v>
      </c>
      <c r="T558">
        <f>VLOOKUP(dataset_17[[#This Row],[Instant]],dataset_2!B557:H1167,4,FALSE)</f>
        <v>8.9599999999999999E-2</v>
      </c>
      <c r="U558">
        <f>VLOOKUP(dataset_17[[#This Row],[Instant]],dataset_2!B557:H1167,5,FALSE)</f>
        <v>10</v>
      </c>
      <c r="V558">
        <f>VLOOKUP(dataset_17[[#This Row],[Instant]],dataset_2!B557:H1167,6,FALSE)</f>
        <v>134</v>
      </c>
      <c r="W558">
        <f>VLOOKUP(dataset_17[[#This Row],[Instant]],dataset_2!B557:H1167,7,FALSE)</f>
        <v>144</v>
      </c>
      <c r="X558">
        <f>IF(dataset_17[[#This Row],[cnt]]&gt;0,LN(dataset_17[[#This Row],[cnt]]),0)</f>
        <v>4.9698132995760007</v>
      </c>
    </row>
    <row r="559" spans="1:24" x14ac:dyDescent="0.3">
      <c r="A559">
        <v>558</v>
      </c>
      <c r="B559" s="1">
        <v>40568</v>
      </c>
      <c r="C559">
        <f>YEAR(dataset_17[[#This Row],[Date Day]])</f>
        <v>2011</v>
      </c>
      <c r="D559" s="1" t="str">
        <f>TEXT(dataset_17[[#This Row],[Date Day]],"MMM")</f>
        <v>Jan</v>
      </c>
      <c r="E559" t="str">
        <f t="shared" si="17"/>
        <v>Q1</v>
      </c>
      <c r="F559">
        <v>1</v>
      </c>
      <c r="G559" s="2">
        <v>0</v>
      </c>
      <c r="H559" s="2">
        <v>1</v>
      </c>
      <c r="I559">
        <v>10</v>
      </c>
      <c r="J559" t="b">
        <v>0</v>
      </c>
      <c r="K559">
        <v>2</v>
      </c>
      <c r="L559" t="str">
        <f t="shared" si="16"/>
        <v>Weekday</v>
      </c>
      <c r="M559" t="str" cm="1">
        <f t="array" ref="M559">_xlfn.IFS(I559&lt;6,"Night", I559&lt;12,"Morning", I559&lt;18,"Afternoon", TRUE,"Evening")</f>
        <v>Morning</v>
      </c>
      <c r="N559">
        <v>2</v>
      </c>
      <c r="O559" t="str">
        <f>IF(dataset_17[[#This Row],[Weathersit]]=1,"Clear",IF(dataset_17[[#This Row],[Weathersit]]=2,"Cloudy","Rainy"))</f>
        <v>Cloudy</v>
      </c>
      <c r="P559">
        <v>0.22</v>
      </c>
      <c r="Q559">
        <f>VLOOKUP(dataset_17[[#This Row],[Instant]],dataset_2!B558:H1168,2,FALSE)</f>
        <v>0.2424</v>
      </c>
      <c r="R559">
        <f>dataset_17[[#This Row],[Temp]]-dataset_17[[#This Row],[Atemp]]</f>
        <v>-2.2400000000000003E-2</v>
      </c>
      <c r="S559">
        <f>VLOOKUP(dataset_17[[#This Row],[Instant]],dataset_2!B558:H1168,3,FALSE)</f>
        <v>0.6</v>
      </c>
      <c r="T559">
        <f>VLOOKUP(dataset_17[[#This Row],[Instant]],dataset_2!B558:H1168,4,FALSE)</f>
        <v>0.1045</v>
      </c>
      <c r="U559">
        <f>VLOOKUP(dataset_17[[#This Row],[Instant]],dataset_2!B558:H1168,5,FALSE)</f>
        <v>6</v>
      </c>
      <c r="V559">
        <f>VLOOKUP(dataset_17[[#This Row],[Instant]],dataset_2!B558:H1168,6,FALSE)</f>
        <v>49</v>
      </c>
      <c r="W559">
        <f>VLOOKUP(dataset_17[[#This Row],[Instant]],dataset_2!B558:H1168,7,FALSE)</f>
        <v>55</v>
      </c>
      <c r="X559">
        <f>IF(dataset_17[[#This Row],[cnt]]&gt;0,LN(dataset_17[[#This Row],[cnt]]),0)</f>
        <v>4.0073331852324712</v>
      </c>
    </row>
    <row r="560" spans="1:24" x14ac:dyDescent="0.3">
      <c r="A560">
        <v>559</v>
      </c>
      <c r="B560" s="1">
        <v>40568</v>
      </c>
      <c r="C560">
        <f>YEAR(dataset_17[[#This Row],[Date Day]])</f>
        <v>2011</v>
      </c>
      <c r="D560" s="1" t="str">
        <f>TEXT(dataset_17[[#This Row],[Date Day]],"MMM")</f>
        <v>Jan</v>
      </c>
      <c r="E560" t="str">
        <f t="shared" si="17"/>
        <v>Q1</v>
      </c>
      <c r="F560">
        <v>1</v>
      </c>
      <c r="G560" s="2">
        <v>0</v>
      </c>
      <c r="H560" s="2">
        <v>1</v>
      </c>
      <c r="I560">
        <v>11</v>
      </c>
      <c r="J560" t="b">
        <v>0</v>
      </c>
      <c r="K560">
        <v>2</v>
      </c>
      <c r="L560" t="str">
        <f t="shared" si="16"/>
        <v>Weekday</v>
      </c>
      <c r="M560" t="str" cm="1">
        <f t="array" ref="M560">_xlfn.IFS(I560&lt;6,"Night", I560&lt;12,"Morning", I560&lt;18,"Afternoon", TRUE,"Evening")</f>
        <v>Morning</v>
      </c>
      <c r="N560">
        <v>2</v>
      </c>
      <c r="O560" t="str">
        <f>IF(dataset_17[[#This Row],[Weathersit]]=1,"Clear",IF(dataset_17[[#This Row],[Weathersit]]=2,"Cloudy","Rainy"))</f>
        <v>Cloudy</v>
      </c>
      <c r="P560">
        <v>0.24</v>
      </c>
      <c r="Q560">
        <f>VLOOKUP(dataset_17[[#This Row],[Instant]],dataset_2!B559:H1169,2,FALSE)</f>
        <v>0.2424</v>
      </c>
      <c r="R560">
        <f>dataset_17[[#This Row],[Temp]]-dataset_17[[#This Row],[Atemp]]</f>
        <v>-2.4000000000000132E-3</v>
      </c>
      <c r="S560">
        <f>VLOOKUP(dataset_17[[#This Row],[Instant]],dataset_2!B559:H1169,3,FALSE)</f>
        <v>0.6</v>
      </c>
      <c r="T560">
        <f>VLOOKUP(dataset_17[[#This Row],[Instant]],dataset_2!B559:H1169,4,FALSE)</f>
        <v>0.1343</v>
      </c>
      <c r="U560">
        <f>VLOOKUP(dataset_17[[#This Row],[Instant]],dataset_2!B559:H1169,5,FALSE)</f>
        <v>6</v>
      </c>
      <c r="V560">
        <f>VLOOKUP(dataset_17[[#This Row],[Instant]],dataset_2!B559:H1169,6,FALSE)</f>
        <v>55</v>
      </c>
      <c r="W560">
        <f>VLOOKUP(dataset_17[[#This Row],[Instant]],dataset_2!B559:H1169,7,FALSE)</f>
        <v>61</v>
      </c>
      <c r="X560">
        <f>IF(dataset_17[[#This Row],[cnt]]&gt;0,LN(dataset_17[[#This Row],[cnt]]),0)</f>
        <v>4.1108738641733114</v>
      </c>
    </row>
    <row r="561" spans="1:24" x14ac:dyDescent="0.3">
      <c r="A561">
        <v>560</v>
      </c>
      <c r="B561" s="1">
        <v>40568</v>
      </c>
      <c r="C561">
        <f>YEAR(dataset_17[[#This Row],[Date Day]])</f>
        <v>2011</v>
      </c>
      <c r="D561" s="1" t="str">
        <f>TEXT(dataset_17[[#This Row],[Date Day]],"MMM")</f>
        <v>Jan</v>
      </c>
      <c r="E561" t="str">
        <f t="shared" si="17"/>
        <v>Q1</v>
      </c>
      <c r="F561">
        <v>1</v>
      </c>
      <c r="G561" s="2">
        <v>0</v>
      </c>
      <c r="H561" s="2">
        <v>1</v>
      </c>
      <c r="I561">
        <v>12</v>
      </c>
      <c r="J561" t="b">
        <v>0</v>
      </c>
      <c r="K561">
        <v>2</v>
      </c>
      <c r="L561" t="str">
        <f t="shared" si="16"/>
        <v>Weekday</v>
      </c>
      <c r="M561" t="str" cm="1">
        <f t="array" ref="M561">_xlfn.IFS(I561&lt;6,"Night", I561&lt;12,"Morning", I561&lt;18,"Afternoon", TRUE,"Evening")</f>
        <v>Afternoon</v>
      </c>
      <c r="N561">
        <v>2</v>
      </c>
      <c r="O561" t="str">
        <f>IF(dataset_17[[#This Row],[Weathersit]]=1,"Clear",IF(dataset_17[[#This Row],[Weathersit]]=2,"Cloudy","Rainy"))</f>
        <v>Cloudy</v>
      </c>
      <c r="P561">
        <v>0.26</v>
      </c>
      <c r="Q561">
        <f>VLOOKUP(dataset_17[[#This Row],[Instant]],dataset_2!B560:H1170,2,FALSE)</f>
        <v>0.28789999999999999</v>
      </c>
      <c r="R561">
        <f>dataset_17[[#This Row],[Temp]]-dataset_17[[#This Row],[Atemp]]</f>
        <v>-2.789999999999998E-2</v>
      </c>
      <c r="S561">
        <f>VLOOKUP(dataset_17[[#This Row],[Instant]],dataset_2!B560:H1170,3,FALSE)</f>
        <v>0.56000000000000005</v>
      </c>
      <c r="T561">
        <f>VLOOKUP(dataset_17[[#This Row],[Instant]],dataset_2!B560:H1170,4,FALSE)</f>
        <v>8.9599999999999999E-2</v>
      </c>
      <c r="U561">
        <f>VLOOKUP(dataset_17[[#This Row],[Instant]],dataset_2!B560:H1170,5,FALSE)</f>
        <v>21</v>
      </c>
      <c r="V561">
        <f>VLOOKUP(dataset_17[[#This Row],[Instant]],dataset_2!B560:H1170,6,FALSE)</f>
        <v>85</v>
      </c>
      <c r="W561">
        <f>VLOOKUP(dataset_17[[#This Row],[Instant]],dataset_2!B560:H1170,7,FALSE)</f>
        <v>106</v>
      </c>
      <c r="X561">
        <f>IF(dataset_17[[#This Row],[cnt]]&gt;0,LN(dataset_17[[#This Row],[cnt]]),0)</f>
        <v>4.6634390941120669</v>
      </c>
    </row>
    <row r="562" spans="1:24" x14ac:dyDescent="0.3">
      <c r="A562">
        <v>561</v>
      </c>
      <c r="B562" s="1">
        <v>40568</v>
      </c>
      <c r="C562">
        <f>YEAR(dataset_17[[#This Row],[Date Day]])</f>
        <v>2011</v>
      </c>
      <c r="D562" s="1" t="str">
        <f>TEXT(dataset_17[[#This Row],[Date Day]],"MMM")</f>
        <v>Jan</v>
      </c>
      <c r="E562" t="str">
        <f t="shared" si="17"/>
        <v>Q1</v>
      </c>
      <c r="F562">
        <v>1</v>
      </c>
      <c r="G562" s="2">
        <v>0</v>
      </c>
      <c r="H562" s="2">
        <v>1</v>
      </c>
      <c r="I562">
        <v>13</v>
      </c>
      <c r="J562" t="b">
        <v>0</v>
      </c>
      <c r="K562">
        <v>2</v>
      </c>
      <c r="L562" t="str">
        <f t="shared" si="16"/>
        <v>Weekday</v>
      </c>
      <c r="M562" t="str" cm="1">
        <f t="array" ref="M562">_xlfn.IFS(I562&lt;6,"Night", I562&lt;12,"Morning", I562&lt;18,"Afternoon", TRUE,"Evening")</f>
        <v>Afternoon</v>
      </c>
      <c r="N562">
        <v>2</v>
      </c>
      <c r="O562" t="str">
        <f>IF(dataset_17[[#This Row],[Weathersit]]=1,"Clear",IF(dataset_17[[#This Row],[Weathersit]]=2,"Cloudy","Rainy"))</f>
        <v>Cloudy</v>
      </c>
      <c r="P562">
        <v>0.26</v>
      </c>
      <c r="Q562">
        <f>VLOOKUP(dataset_17[[#This Row],[Instant]],dataset_2!B561:H1171,2,FALSE)</f>
        <v>0.2727</v>
      </c>
      <c r="R562">
        <f>dataset_17[[#This Row],[Temp]]-dataset_17[[#This Row],[Atemp]]</f>
        <v>-1.2699999999999989E-2</v>
      </c>
      <c r="S562">
        <f>VLOOKUP(dataset_17[[#This Row],[Instant]],dataset_2!B561:H1171,3,FALSE)</f>
        <v>0.56000000000000005</v>
      </c>
      <c r="T562">
        <f>VLOOKUP(dataset_17[[#This Row],[Instant]],dataset_2!B561:H1171,4,FALSE)</f>
        <v>0.1343</v>
      </c>
      <c r="U562">
        <f>VLOOKUP(dataset_17[[#This Row],[Instant]],dataset_2!B561:H1171,5,FALSE)</f>
        <v>21</v>
      </c>
      <c r="V562">
        <f>VLOOKUP(dataset_17[[#This Row],[Instant]],dataset_2!B561:H1171,6,FALSE)</f>
        <v>72</v>
      </c>
      <c r="W562">
        <f>VLOOKUP(dataset_17[[#This Row],[Instant]],dataset_2!B561:H1171,7,FALSE)</f>
        <v>93</v>
      </c>
      <c r="X562">
        <f>IF(dataset_17[[#This Row],[cnt]]&gt;0,LN(dataset_17[[#This Row],[cnt]]),0)</f>
        <v>4.5325994931532563</v>
      </c>
    </row>
    <row r="563" spans="1:24" x14ac:dyDescent="0.3">
      <c r="A563">
        <v>562</v>
      </c>
      <c r="B563" s="1">
        <v>40568</v>
      </c>
      <c r="C563">
        <f>YEAR(dataset_17[[#This Row],[Date Day]])</f>
        <v>2011</v>
      </c>
      <c r="D563" s="1" t="str">
        <f>TEXT(dataset_17[[#This Row],[Date Day]],"MMM")</f>
        <v>Jan</v>
      </c>
      <c r="E563" t="str">
        <f t="shared" si="17"/>
        <v>Q1</v>
      </c>
      <c r="F563">
        <v>1</v>
      </c>
      <c r="G563" s="2">
        <v>0</v>
      </c>
      <c r="H563" s="2">
        <v>1</v>
      </c>
      <c r="I563">
        <v>14</v>
      </c>
      <c r="J563" t="b">
        <v>0</v>
      </c>
      <c r="K563">
        <v>2</v>
      </c>
      <c r="L563" t="str">
        <f t="shared" si="16"/>
        <v>Weekday</v>
      </c>
      <c r="M563" t="str" cm="1">
        <f t="array" ref="M563">_xlfn.IFS(I563&lt;6,"Night", I563&lt;12,"Morning", I563&lt;18,"Afternoon", TRUE,"Evening")</f>
        <v>Afternoon</v>
      </c>
      <c r="N563">
        <v>2</v>
      </c>
      <c r="O563" t="str">
        <f>IF(dataset_17[[#This Row],[Weathersit]]=1,"Clear",IF(dataset_17[[#This Row],[Weathersit]]=2,"Cloudy","Rainy"))</f>
        <v>Cloudy</v>
      </c>
      <c r="P563">
        <v>0.3</v>
      </c>
      <c r="Q563">
        <f>VLOOKUP(dataset_17[[#This Row],[Instant]],dataset_2!B562:H1172,2,FALSE)</f>
        <v>0.33329999999999999</v>
      </c>
      <c r="R563">
        <f>dataset_17[[#This Row],[Temp]]-dataset_17[[#This Row],[Atemp]]</f>
        <v>-3.3299999999999996E-2</v>
      </c>
      <c r="S563">
        <f>VLOOKUP(dataset_17[[#This Row],[Instant]],dataset_2!B562:H1172,3,FALSE)</f>
        <v>0.45</v>
      </c>
      <c r="T563">
        <f>VLOOKUP(dataset_17[[#This Row],[Instant]],dataset_2!B562:H1172,4,FALSE)</f>
        <v>0</v>
      </c>
      <c r="U563">
        <f>VLOOKUP(dataset_17[[#This Row],[Instant]],dataset_2!B562:H1172,5,FALSE)</f>
        <v>11</v>
      </c>
      <c r="V563">
        <f>VLOOKUP(dataset_17[[#This Row],[Instant]],dataset_2!B562:H1172,6,FALSE)</f>
        <v>57</v>
      </c>
      <c r="W563">
        <f>VLOOKUP(dataset_17[[#This Row],[Instant]],dataset_2!B562:H1172,7,FALSE)</f>
        <v>68</v>
      </c>
      <c r="X563">
        <f>IF(dataset_17[[#This Row],[cnt]]&gt;0,LN(dataset_17[[#This Row],[cnt]]),0)</f>
        <v>4.219507705176107</v>
      </c>
    </row>
    <row r="564" spans="1:24" x14ac:dyDescent="0.3">
      <c r="A564">
        <v>563</v>
      </c>
      <c r="B564" s="1">
        <v>40568</v>
      </c>
      <c r="C564">
        <f>YEAR(dataset_17[[#This Row],[Date Day]])</f>
        <v>2011</v>
      </c>
      <c r="D564" s="1" t="str">
        <f>TEXT(dataset_17[[#This Row],[Date Day]],"MMM")</f>
        <v>Jan</v>
      </c>
      <c r="E564" t="str">
        <f t="shared" si="17"/>
        <v>Q1</v>
      </c>
      <c r="F564">
        <v>1</v>
      </c>
      <c r="G564" s="2">
        <v>0</v>
      </c>
      <c r="H564" s="2">
        <v>1</v>
      </c>
      <c r="I564">
        <v>15</v>
      </c>
      <c r="J564" t="b">
        <v>0</v>
      </c>
      <c r="K564">
        <v>2</v>
      </c>
      <c r="L564" t="str">
        <f t="shared" si="16"/>
        <v>Weekday</v>
      </c>
      <c r="M564" t="str" cm="1">
        <f t="array" ref="M564">_xlfn.IFS(I564&lt;6,"Night", I564&lt;12,"Morning", I564&lt;18,"Afternoon", TRUE,"Evening")</f>
        <v>Afternoon</v>
      </c>
      <c r="N564">
        <v>2</v>
      </c>
      <c r="O564" t="str">
        <f>IF(dataset_17[[#This Row],[Weathersit]]=1,"Clear",IF(dataset_17[[#This Row],[Weathersit]]=2,"Cloudy","Rainy"))</f>
        <v>Cloudy</v>
      </c>
      <c r="P564">
        <v>0.32</v>
      </c>
      <c r="Q564">
        <f>VLOOKUP(dataset_17[[#This Row],[Instant]],dataset_2!B563:H1173,2,FALSE)</f>
        <v>0.34849999999999998</v>
      </c>
      <c r="R564">
        <f>dataset_17[[#This Row],[Temp]]-dataset_17[[#This Row],[Atemp]]</f>
        <v>-2.849999999999997E-2</v>
      </c>
      <c r="S564">
        <f>VLOOKUP(dataset_17[[#This Row],[Instant]],dataset_2!B563:H1173,3,FALSE)</f>
        <v>0.42</v>
      </c>
      <c r="T564">
        <f>VLOOKUP(dataset_17[[#This Row],[Instant]],dataset_2!B563:H1173,4,FALSE)</f>
        <v>0</v>
      </c>
      <c r="U564">
        <f>VLOOKUP(dataset_17[[#This Row],[Instant]],dataset_2!B563:H1173,5,FALSE)</f>
        <v>21</v>
      </c>
      <c r="V564">
        <f>VLOOKUP(dataset_17[[#This Row],[Instant]],dataset_2!B563:H1173,6,FALSE)</f>
        <v>63</v>
      </c>
      <c r="W564">
        <f>VLOOKUP(dataset_17[[#This Row],[Instant]],dataset_2!B563:H1173,7,FALSE)</f>
        <v>84</v>
      </c>
      <c r="X564">
        <f>IF(dataset_17[[#This Row],[cnt]]&gt;0,LN(dataset_17[[#This Row],[cnt]]),0)</f>
        <v>4.4308167988433134</v>
      </c>
    </row>
    <row r="565" spans="1:24" x14ac:dyDescent="0.3">
      <c r="A565">
        <v>564</v>
      </c>
      <c r="B565" s="1">
        <v>40568</v>
      </c>
      <c r="C565">
        <f>YEAR(dataset_17[[#This Row],[Date Day]])</f>
        <v>2011</v>
      </c>
      <c r="D565" s="1" t="str">
        <f>TEXT(dataset_17[[#This Row],[Date Day]],"MMM")</f>
        <v>Jan</v>
      </c>
      <c r="E565" t="str">
        <f t="shared" si="17"/>
        <v>Q1</v>
      </c>
      <c r="F565">
        <v>1</v>
      </c>
      <c r="G565" s="2">
        <v>0</v>
      </c>
      <c r="H565" s="2">
        <v>1</v>
      </c>
      <c r="I565">
        <v>16</v>
      </c>
      <c r="J565" t="b">
        <v>0</v>
      </c>
      <c r="K565">
        <v>2</v>
      </c>
      <c r="L565" t="str">
        <f t="shared" si="16"/>
        <v>Weekday</v>
      </c>
      <c r="M565" t="str" cm="1">
        <f t="array" ref="M565">_xlfn.IFS(I565&lt;6,"Night", I565&lt;12,"Morning", I565&lt;18,"Afternoon", TRUE,"Evening")</f>
        <v>Afternoon</v>
      </c>
      <c r="N565">
        <v>2</v>
      </c>
      <c r="O565" t="str">
        <f>IF(dataset_17[[#This Row],[Weathersit]]=1,"Clear",IF(dataset_17[[#This Row],[Weathersit]]=2,"Cloudy","Rainy"))</f>
        <v>Cloudy</v>
      </c>
      <c r="P565">
        <v>0.32</v>
      </c>
      <c r="Q565">
        <f>VLOOKUP(dataset_17[[#This Row],[Instant]],dataset_2!B564:H1174,2,FALSE)</f>
        <v>0.34849999999999998</v>
      </c>
      <c r="R565">
        <f>dataset_17[[#This Row],[Temp]]-dataset_17[[#This Row],[Atemp]]</f>
        <v>-2.849999999999997E-2</v>
      </c>
      <c r="S565">
        <f>VLOOKUP(dataset_17[[#This Row],[Instant]],dataset_2!B564:H1174,3,FALSE)</f>
        <v>0.42</v>
      </c>
      <c r="T565">
        <f>VLOOKUP(dataset_17[[#This Row],[Instant]],dataset_2!B564:H1174,4,FALSE)</f>
        <v>0</v>
      </c>
      <c r="U565">
        <f>VLOOKUP(dataset_17[[#This Row],[Instant]],dataset_2!B564:H1174,5,FALSE)</f>
        <v>14</v>
      </c>
      <c r="V565">
        <f>VLOOKUP(dataset_17[[#This Row],[Instant]],dataset_2!B564:H1174,6,FALSE)</f>
        <v>102</v>
      </c>
      <c r="W565">
        <f>VLOOKUP(dataset_17[[#This Row],[Instant]],dataset_2!B564:H1174,7,FALSE)</f>
        <v>116</v>
      </c>
      <c r="X565">
        <f>IF(dataset_17[[#This Row],[cnt]]&gt;0,LN(dataset_17[[#This Row],[cnt]]),0)</f>
        <v>4.7535901911063645</v>
      </c>
    </row>
    <row r="566" spans="1:24" x14ac:dyDescent="0.3">
      <c r="A566">
        <v>565</v>
      </c>
      <c r="B566" s="1">
        <v>40568</v>
      </c>
      <c r="C566">
        <f>YEAR(dataset_17[[#This Row],[Date Day]])</f>
        <v>2011</v>
      </c>
      <c r="D566" s="1" t="str">
        <f>TEXT(dataset_17[[#This Row],[Date Day]],"MMM")</f>
        <v>Jan</v>
      </c>
      <c r="E566" t="str">
        <f t="shared" si="17"/>
        <v>Q1</v>
      </c>
      <c r="F566">
        <v>1</v>
      </c>
      <c r="G566" s="2">
        <v>0</v>
      </c>
      <c r="H566" s="2">
        <v>1</v>
      </c>
      <c r="I566">
        <v>17</v>
      </c>
      <c r="J566" t="b">
        <v>0</v>
      </c>
      <c r="K566">
        <v>2</v>
      </c>
      <c r="L566" t="str">
        <f t="shared" si="16"/>
        <v>Weekday</v>
      </c>
      <c r="M566" t="str" cm="1">
        <f t="array" ref="M566">_xlfn.IFS(I566&lt;6,"Night", I566&lt;12,"Morning", I566&lt;18,"Afternoon", TRUE,"Evening")</f>
        <v>Afternoon</v>
      </c>
      <c r="N566">
        <v>1</v>
      </c>
      <c r="O566" t="str">
        <f>IF(dataset_17[[#This Row],[Weathersit]]=1,"Clear",IF(dataset_17[[#This Row],[Weathersit]]=2,"Cloudy","Rainy"))</f>
        <v>Clear</v>
      </c>
      <c r="P566">
        <v>0.3</v>
      </c>
      <c r="Q566">
        <f>VLOOKUP(dataset_17[[#This Row],[Instant]],dataset_2!B565:H1175,2,FALSE)</f>
        <v>0.33329999999999999</v>
      </c>
      <c r="R566">
        <f>dataset_17[[#This Row],[Temp]]-dataset_17[[#This Row],[Atemp]]</f>
        <v>-3.3299999999999996E-2</v>
      </c>
      <c r="S566">
        <f>VLOOKUP(dataset_17[[#This Row],[Instant]],dataset_2!B565:H1175,3,FALSE)</f>
        <v>0.45</v>
      </c>
      <c r="T566">
        <f>VLOOKUP(dataset_17[[#This Row],[Instant]],dataset_2!B565:H1175,4,FALSE)</f>
        <v>0</v>
      </c>
      <c r="U566">
        <f>VLOOKUP(dataset_17[[#This Row],[Instant]],dataset_2!B565:H1175,5,FALSE)</f>
        <v>14</v>
      </c>
      <c r="V566">
        <f>VLOOKUP(dataset_17[[#This Row],[Instant]],dataset_2!B565:H1175,6,FALSE)</f>
        <v>208</v>
      </c>
      <c r="W566">
        <f>VLOOKUP(dataset_17[[#This Row],[Instant]],dataset_2!B565:H1175,7,FALSE)</f>
        <v>222</v>
      </c>
      <c r="X566">
        <f>IF(dataset_17[[#This Row],[cnt]]&gt;0,LN(dataset_17[[#This Row],[cnt]]),0)</f>
        <v>5.4026773818722793</v>
      </c>
    </row>
    <row r="567" spans="1:24" x14ac:dyDescent="0.3">
      <c r="A567">
        <v>566</v>
      </c>
      <c r="B567" s="1">
        <v>40568</v>
      </c>
      <c r="C567">
        <f>YEAR(dataset_17[[#This Row],[Date Day]])</f>
        <v>2011</v>
      </c>
      <c r="D567" s="1" t="str">
        <f>TEXT(dataset_17[[#This Row],[Date Day]],"MMM")</f>
        <v>Jan</v>
      </c>
      <c r="E567" t="str">
        <f t="shared" si="17"/>
        <v>Q1</v>
      </c>
      <c r="F567">
        <v>1</v>
      </c>
      <c r="G567" s="2">
        <v>0</v>
      </c>
      <c r="H567" s="2">
        <v>1</v>
      </c>
      <c r="I567">
        <v>18</v>
      </c>
      <c r="J567" t="b">
        <v>0</v>
      </c>
      <c r="K567">
        <v>2</v>
      </c>
      <c r="L567" t="str">
        <f t="shared" si="16"/>
        <v>Weekday</v>
      </c>
      <c r="M567" t="str" cm="1">
        <f t="array" ref="M567">_xlfn.IFS(I567&lt;6,"Night", I567&lt;12,"Morning", I567&lt;18,"Afternoon", TRUE,"Evening")</f>
        <v>Evening</v>
      </c>
      <c r="N567">
        <v>2</v>
      </c>
      <c r="O567" t="str">
        <f>IF(dataset_17[[#This Row],[Weathersit]]=1,"Clear",IF(dataset_17[[#This Row],[Weathersit]]=2,"Cloudy","Rainy"))</f>
        <v>Cloudy</v>
      </c>
      <c r="P567">
        <v>0.3</v>
      </c>
      <c r="Q567">
        <f>VLOOKUP(dataset_17[[#This Row],[Instant]],dataset_2!B566:H1176,2,FALSE)</f>
        <v>0.31819999999999998</v>
      </c>
      <c r="R567">
        <f>dataset_17[[#This Row],[Temp]]-dataset_17[[#This Row],[Atemp]]</f>
        <v>-1.8199999999999994E-2</v>
      </c>
      <c r="S567">
        <f>VLOOKUP(dataset_17[[#This Row],[Instant]],dataset_2!B566:H1176,3,FALSE)</f>
        <v>0.49</v>
      </c>
      <c r="T567">
        <f>VLOOKUP(dataset_17[[#This Row],[Instant]],dataset_2!B566:H1176,4,FALSE)</f>
        <v>8.9599999999999999E-2</v>
      </c>
      <c r="U567">
        <f>VLOOKUP(dataset_17[[#This Row],[Instant]],dataset_2!B566:H1176,5,FALSE)</f>
        <v>7</v>
      </c>
      <c r="V567">
        <f>VLOOKUP(dataset_17[[#This Row],[Instant]],dataset_2!B566:H1176,6,FALSE)</f>
        <v>218</v>
      </c>
      <c r="W567">
        <f>VLOOKUP(dataset_17[[#This Row],[Instant]],dataset_2!B566:H1176,7,FALSE)</f>
        <v>225</v>
      </c>
      <c r="X567">
        <f>IF(dataset_17[[#This Row],[cnt]]&gt;0,LN(dataset_17[[#This Row],[cnt]]),0)</f>
        <v>5.4161004022044201</v>
      </c>
    </row>
    <row r="568" spans="1:24" x14ac:dyDescent="0.3">
      <c r="A568">
        <v>567</v>
      </c>
      <c r="B568" s="1">
        <v>40568</v>
      </c>
      <c r="C568">
        <f>YEAR(dataset_17[[#This Row],[Date Day]])</f>
        <v>2011</v>
      </c>
      <c r="D568" s="1" t="str">
        <f>TEXT(dataset_17[[#This Row],[Date Day]],"MMM")</f>
        <v>Jan</v>
      </c>
      <c r="E568" t="str">
        <f t="shared" si="17"/>
        <v>Q1</v>
      </c>
      <c r="F568">
        <v>1</v>
      </c>
      <c r="G568" s="2">
        <v>0</v>
      </c>
      <c r="H568" s="2">
        <v>1</v>
      </c>
      <c r="I568">
        <v>19</v>
      </c>
      <c r="J568" t="b">
        <v>0</v>
      </c>
      <c r="K568">
        <v>2</v>
      </c>
      <c r="L568" t="str">
        <f t="shared" si="16"/>
        <v>Weekday</v>
      </c>
      <c r="M568" t="str" cm="1">
        <f t="array" ref="M568">_xlfn.IFS(I568&lt;6,"Night", I568&lt;12,"Morning", I568&lt;18,"Afternoon", TRUE,"Evening")</f>
        <v>Evening</v>
      </c>
      <c r="N568">
        <v>2</v>
      </c>
      <c r="O568" t="str">
        <f>IF(dataset_17[[#This Row],[Weathersit]]=1,"Clear",IF(dataset_17[[#This Row],[Weathersit]]=2,"Cloudy","Rainy"))</f>
        <v>Cloudy</v>
      </c>
      <c r="P568">
        <v>0.26</v>
      </c>
      <c r="Q568">
        <f>VLOOKUP(dataset_17[[#This Row],[Instant]],dataset_2!B567:H1177,2,FALSE)</f>
        <v>0.2576</v>
      </c>
      <c r="R568">
        <f>dataset_17[[#This Row],[Temp]]-dataset_17[[#This Row],[Atemp]]</f>
        <v>2.4000000000000132E-3</v>
      </c>
      <c r="S568">
        <f>VLOOKUP(dataset_17[[#This Row],[Instant]],dataset_2!B567:H1177,3,FALSE)</f>
        <v>0.65</v>
      </c>
      <c r="T568">
        <f>VLOOKUP(dataset_17[[#This Row],[Instant]],dataset_2!B567:H1177,4,FALSE)</f>
        <v>0.16420000000000001</v>
      </c>
      <c r="U568">
        <f>VLOOKUP(dataset_17[[#This Row],[Instant]],dataset_2!B567:H1177,5,FALSE)</f>
        <v>13</v>
      </c>
      <c r="V568">
        <f>VLOOKUP(dataset_17[[#This Row],[Instant]],dataset_2!B567:H1177,6,FALSE)</f>
        <v>133</v>
      </c>
      <c r="W568">
        <f>VLOOKUP(dataset_17[[#This Row],[Instant]],dataset_2!B567:H1177,7,FALSE)</f>
        <v>146</v>
      </c>
      <c r="X568">
        <f>IF(dataset_17[[#This Row],[cnt]]&gt;0,LN(dataset_17[[#This Row],[cnt]]),0)</f>
        <v>4.9836066217083363</v>
      </c>
    </row>
    <row r="569" spans="1:24" x14ac:dyDescent="0.3">
      <c r="A569">
        <v>568</v>
      </c>
      <c r="B569" s="1">
        <v>40568</v>
      </c>
      <c r="C569">
        <f>YEAR(dataset_17[[#This Row],[Date Day]])</f>
        <v>2011</v>
      </c>
      <c r="D569" s="1" t="str">
        <f>TEXT(dataset_17[[#This Row],[Date Day]],"MMM")</f>
        <v>Jan</v>
      </c>
      <c r="E569" t="str">
        <f t="shared" si="17"/>
        <v>Q1</v>
      </c>
      <c r="F569">
        <v>1</v>
      </c>
      <c r="G569" s="2">
        <v>0</v>
      </c>
      <c r="H569" s="2">
        <v>1</v>
      </c>
      <c r="I569">
        <v>20</v>
      </c>
      <c r="J569" t="b">
        <v>0</v>
      </c>
      <c r="K569">
        <v>2</v>
      </c>
      <c r="L569" t="str">
        <f t="shared" si="16"/>
        <v>Weekday</v>
      </c>
      <c r="M569" t="str" cm="1">
        <f t="array" ref="M569">_xlfn.IFS(I569&lt;6,"Night", I569&lt;12,"Morning", I569&lt;18,"Afternoon", TRUE,"Evening")</f>
        <v>Evening</v>
      </c>
      <c r="N569">
        <v>1</v>
      </c>
      <c r="O569" t="str">
        <f>IF(dataset_17[[#This Row],[Weathersit]]=1,"Clear",IF(dataset_17[[#This Row],[Weathersit]]=2,"Cloudy","Rainy"))</f>
        <v>Clear</v>
      </c>
      <c r="P569">
        <v>0.24</v>
      </c>
      <c r="Q569">
        <f>VLOOKUP(dataset_17[[#This Row],[Instant]],dataset_2!B568:H1178,2,FALSE)</f>
        <v>0.2273</v>
      </c>
      <c r="R569">
        <f>dataset_17[[#This Row],[Temp]]-dataset_17[[#This Row],[Atemp]]</f>
        <v>1.2699999999999989E-2</v>
      </c>
      <c r="S569">
        <f>VLOOKUP(dataset_17[[#This Row],[Instant]],dataset_2!B568:H1178,3,FALSE)</f>
        <v>0.65</v>
      </c>
      <c r="T569">
        <f>VLOOKUP(dataset_17[[#This Row],[Instant]],dataset_2!B568:H1178,4,FALSE)</f>
        <v>0.19400000000000001</v>
      </c>
      <c r="U569">
        <f>VLOOKUP(dataset_17[[#This Row],[Instant]],dataset_2!B568:H1178,5,FALSE)</f>
        <v>16</v>
      </c>
      <c r="V569">
        <f>VLOOKUP(dataset_17[[#This Row],[Instant]],dataset_2!B568:H1178,6,FALSE)</f>
        <v>103</v>
      </c>
      <c r="W569">
        <f>VLOOKUP(dataset_17[[#This Row],[Instant]],dataset_2!B568:H1178,7,FALSE)</f>
        <v>119</v>
      </c>
      <c r="X569">
        <f>IF(dataset_17[[#This Row],[cnt]]&gt;0,LN(dataset_17[[#This Row],[cnt]]),0)</f>
        <v>4.7791234931115296</v>
      </c>
    </row>
    <row r="570" spans="1:24" x14ac:dyDescent="0.3">
      <c r="A570">
        <v>569</v>
      </c>
      <c r="B570" s="1">
        <v>40568</v>
      </c>
      <c r="C570">
        <f>YEAR(dataset_17[[#This Row],[Date Day]])</f>
        <v>2011</v>
      </c>
      <c r="D570" s="1" t="str">
        <f>TEXT(dataset_17[[#This Row],[Date Day]],"MMM")</f>
        <v>Jan</v>
      </c>
      <c r="E570" t="str">
        <f t="shared" si="17"/>
        <v>Q1</v>
      </c>
      <c r="F570">
        <v>1</v>
      </c>
      <c r="G570" s="2">
        <v>0</v>
      </c>
      <c r="H570" s="2">
        <v>1</v>
      </c>
      <c r="I570">
        <v>21</v>
      </c>
      <c r="J570" t="b">
        <v>0</v>
      </c>
      <c r="K570">
        <v>2</v>
      </c>
      <c r="L570" t="str">
        <f t="shared" si="16"/>
        <v>Weekday</v>
      </c>
      <c r="M570" t="str" cm="1">
        <f t="array" ref="M570">_xlfn.IFS(I570&lt;6,"Night", I570&lt;12,"Morning", I570&lt;18,"Afternoon", TRUE,"Evening")</f>
        <v>Evening</v>
      </c>
      <c r="N570">
        <v>1</v>
      </c>
      <c r="O570" t="str">
        <f>IF(dataset_17[[#This Row],[Weathersit]]=1,"Clear",IF(dataset_17[[#This Row],[Weathersit]]=2,"Cloudy","Rainy"))</f>
        <v>Clear</v>
      </c>
      <c r="P570">
        <v>0.24</v>
      </c>
      <c r="Q570">
        <f>VLOOKUP(dataset_17[[#This Row],[Instant]],dataset_2!B569:H1179,2,FALSE)</f>
        <v>0.2273</v>
      </c>
      <c r="R570">
        <f>dataset_17[[#This Row],[Temp]]-dataset_17[[#This Row],[Atemp]]</f>
        <v>1.2699999999999989E-2</v>
      </c>
      <c r="S570">
        <f>VLOOKUP(dataset_17[[#This Row],[Instant]],dataset_2!B569:H1179,3,FALSE)</f>
        <v>0.65</v>
      </c>
      <c r="T570">
        <f>VLOOKUP(dataset_17[[#This Row],[Instant]],dataset_2!B569:H1179,4,FALSE)</f>
        <v>0.19400000000000001</v>
      </c>
      <c r="U570">
        <f>VLOOKUP(dataset_17[[#This Row],[Instant]],dataset_2!B569:H1179,5,FALSE)</f>
        <v>5</v>
      </c>
      <c r="V570">
        <f>VLOOKUP(dataset_17[[#This Row],[Instant]],dataset_2!B569:H1179,6,FALSE)</f>
        <v>40</v>
      </c>
      <c r="W570">
        <f>VLOOKUP(dataset_17[[#This Row],[Instant]],dataset_2!B569:H1179,7,FALSE)</f>
        <v>45</v>
      </c>
      <c r="X570">
        <f>IF(dataset_17[[#This Row],[cnt]]&gt;0,LN(dataset_17[[#This Row],[cnt]]),0)</f>
        <v>3.8066624897703196</v>
      </c>
    </row>
    <row r="571" spans="1:24" x14ac:dyDescent="0.3">
      <c r="A571">
        <v>570</v>
      </c>
      <c r="B571" s="1">
        <v>40568</v>
      </c>
      <c r="C571">
        <f>YEAR(dataset_17[[#This Row],[Date Day]])</f>
        <v>2011</v>
      </c>
      <c r="D571" s="1" t="str">
        <f>TEXT(dataset_17[[#This Row],[Date Day]],"MMM")</f>
        <v>Jan</v>
      </c>
      <c r="E571" t="str">
        <f t="shared" si="17"/>
        <v>Q1</v>
      </c>
      <c r="F571">
        <v>1</v>
      </c>
      <c r="G571" s="2">
        <v>0</v>
      </c>
      <c r="H571" s="2">
        <v>1</v>
      </c>
      <c r="I571">
        <v>22</v>
      </c>
      <c r="J571" t="b">
        <v>0</v>
      </c>
      <c r="K571">
        <v>2</v>
      </c>
      <c r="L571" t="str">
        <f t="shared" si="16"/>
        <v>Weekday</v>
      </c>
      <c r="M571" t="str" cm="1">
        <f t="array" ref="M571">_xlfn.IFS(I571&lt;6,"Night", I571&lt;12,"Morning", I571&lt;18,"Afternoon", TRUE,"Evening")</f>
        <v>Evening</v>
      </c>
      <c r="N571">
        <v>1</v>
      </c>
      <c r="O571" t="str">
        <f>IF(dataset_17[[#This Row],[Weathersit]]=1,"Clear",IF(dataset_17[[#This Row],[Weathersit]]=2,"Cloudy","Rainy"))</f>
        <v>Clear</v>
      </c>
      <c r="P571">
        <v>0.22</v>
      </c>
      <c r="Q571">
        <f>VLOOKUP(dataset_17[[#This Row],[Instant]],dataset_2!B570:H1180,2,FALSE)</f>
        <v>0.2273</v>
      </c>
      <c r="R571">
        <f>dataset_17[[#This Row],[Temp]]-dataset_17[[#This Row],[Atemp]]</f>
        <v>-7.3000000000000009E-3</v>
      </c>
      <c r="S571">
        <f>VLOOKUP(dataset_17[[#This Row],[Instant]],dataset_2!B570:H1180,3,FALSE)</f>
        <v>0.64</v>
      </c>
      <c r="T571">
        <f>VLOOKUP(dataset_17[[#This Row],[Instant]],dataset_2!B570:H1180,4,FALSE)</f>
        <v>0.16420000000000001</v>
      </c>
      <c r="U571">
        <f>VLOOKUP(dataset_17[[#This Row],[Instant]],dataset_2!B570:H1180,5,FALSE)</f>
        <v>4</v>
      </c>
      <c r="V571">
        <f>VLOOKUP(dataset_17[[#This Row],[Instant]],dataset_2!B570:H1180,6,FALSE)</f>
        <v>49</v>
      </c>
      <c r="W571">
        <f>VLOOKUP(dataset_17[[#This Row],[Instant]],dataset_2!B570:H1180,7,FALSE)</f>
        <v>53</v>
      </c>
      <c r="X571">
        <f>IF(dataset_17[[#This Row],[cnt]]&gt;0,LN(dataset_17[[#This Row],[cnt]]),0)</f>
        <v>3.970291913552122</v>
      </c>
    </row>
    <row r="572" spans="1:24" x14ac:dyDescent="0.3">
      <c r="A572">
        <v>571</v>
      </c>
      <c r="B572" s="1">
        <v>40568</v>
      </c>
      <c r="C572">
        <f>YEAR(dataset_17[[#This Row],[Date Day]])</f>
        <v>2011</v>
      </c>
      <c r="D572" s="1" t="str">
        <f>TEXT(dataset_17[[#This Row],[Date Day]],"MMM")</f>
        <v>Jan</v>
      </c>
      <c r="E572" t="str">
        <f t="shared" si="17"/>
        <v>Q1</v>
      </c>
      <c r="F572">
        <v>1</v>
      </c>
      <c r="G572" s="2">
        <v>0</v>
      </c>
      <c r="H572" s="2">
        <v>1</v>
      </c>
      <c r="I572">
        <v>23</v>
      </c>
      <c r="J572" t="b">
        <v>0</v>
      </c>
      <c r="K572">
        <v>2</v>
      </c>
      <c r="L572" t="str">
        <f t="shared" si="16"/>
        <v>Weekday</v>
      </c>
      <c r="M572" t="str" cm="1">
        <f t="array" ref="M572">_xlfn.IFS(I572&lt;6,"Night", I572&lt;12,"Morning", I572&lt;18,"Afternoon", TRUE,"Evening")</f>
        <v>Evening</v>
      </c>
      <c r="N572">
        <v>2</v>
      </c>
      <c r="O572" t="str">
        <f>IF(dataset_17[[#This Row],[Weathersit]]=1,"Clear",IF(dataset_17[[#This Row],[Weathersit]]=2,"Cloudy","Rainy"))</f>
        <v>Cloudy</v>
      </c>
      <c r="P572">
        <v>0.22</v>
      </c>
      <c r="Q572">
        <f>VLOOKUP(dataset_17[[#This Row],[Instant]],dataset_2!B571:H1181,2,FALSE)</f>
        <v>0.2273</v>
      </c>
      <c r="R572">
        <f>dataset_17[[#This Row],[Temp]]-dataset_17[[#This Row],[Atemp]]</f>
        <v>-7.3000000000000009E-3</v>
      </c>
      <c r="S572">
        <f>VLOOKUP(dataset_17[[#This Row],[Instant]],dataset_2!B571:H1181,3,FALSE)</f>
        <v>0.64</v>
      </c>
      <c r="T572">
        <f>VLOOKUP(dataset_17[[#This Row],[Instant]],dataset_2!B571:H1181,4,FALSE)</f>
        <v>0.16420000000000001</v>
      </c>
      <c r="U572">
        <f>VLOOKUP(dataset_17[[#This Row],[Instant]],dataset_2!B571:H1181,5,FALSE)</f>
        <v>3</v>
      </c>
      <c r="V572">
        <f>VLOOKUP(dataset_17[[#This Row],[Instant]],dataset_2!B571:H1181,6,FALSE)</f>
        <v>37</v>
      </c>
      <c r="W572">
        <f>VLOOKUP(dataset_17[[#This Row],[Instant]],dataset_2!B571:H1181,7,FALSE)</f>
        <v>40</v>
      </c>
      <c r="X572">
        <f>IF(dataset_17[[#This Row],[cnt]]&gt;0,LN(dataset_17[[#This Row],[cnt]]),0)</f>
        <v>3.6888794541139363</v>
      </c>
    </row>
    <row r="573" spans="1:24" x14ac:dyDescent="0.3">
      <c r="A573">
        <v>572</v>
      </c>
      <c r="B573" s="1">
        <v>40569</v>
      </c>
      <c r="C573">
        <f>YEAR(dataset_17[[#This Row],[Date Day]])</f>
        <v>2011</v>
      </c>
      <c r="D573" s="1" t="str">
        <f>TEXT(dataset_17[[#This Row],[Date Day]],"MMM")</f>
        <v>Jan</v>
      </c>
      <c r="E573" t="str">
        <f t="shared" si="17"/>
        <v>Q1</v>
      </c>
      <c r="F573">
        <v>1</v>
      </c>
      <c r="G573" s="2">
        <v>0</v>
      </c>
      <c r="H573" s="2">
        <v>1</v>
      </c>
      <c r="I573">
        <v>0</v>
      </c>
      <c r="J573" t="b">
        <v>0</v>
      </c>
      <c r="K573">
        <v>3</v>
      </c>
      <c r="L573" t="str">
        <f t="shared" si="16"/>
        <v>Weekday</v>
      </c>
      <c r="M573" t="str" cm="1">
        <f t="array" ref="M573">_xlfn.IFS(I573&lt;6,"Night", I573&lt;12,"Morning", I573&lt;18,"Afternoon", TRUE,"Evening")</f>
        <v>Night</v>
      </c>
      <c r="N573">
        <v>2</v>
      </c>
      <c r="O573" t="str">
        <f>IF(dataset_17[[#This Row],[Weathersit]]=1,"Clear",IF(dataset_17[[#This Row],[Weathersit]]=2,"Cloudy","Rainy"))</f>
        <v>Cloudy</v>
      </c>
      <c r="P573">
        <v>0.22</v>
      </c>
      <c r="Q573">
        <f>VLOOKUP(dataset_17[[#This Row],[Instant]],dataset_2!B572:H1182,2,FALSE)</f>
        <v>0.2273</v>
      </c>
      <c r="R573">
        <f>dataset_17[[#This Row],[Temp]]-dataset_17[[#This Row],[Atemp]]</f>
        <v>-7.3000000000000009E-3</v>
      </c>
      <c r="S573">
        <f>VLOOKUP(dataset_17[[#This Row],[Instant]],dataset_2!B572:H1182,3,FALSE)</f>
        <v>0.69</v>
      </c>
      <c r="T573">
        <f>VLOOKUP(dataset_17[[#This Row],[Instant]],dataset_2!B572:H1182,4,FALSE)</f>
        <v>0.1343</v>
      </c>
      <c r="U573">
        <f>VLOOKUP(dataset_17[[#This Row],[Instant]],dataset_2!B572:H1182,5,FALSE)</f>
        <v>3</v>
      </c>
      <c r="V573">
        <f>VLOOKUP(dataset_17[[#This Row],[Instant]],dataset_2!B572:H1182,6,FALSE)</f>
        <v>14</v>
      </c>
      <c r="W573">
        <f>VLOOKUP(dataset_17[[#This Row],[Instant]],dataset_2!B572:H1182,7,FALSE)</f>
        <v>17</v>
      </c>
      <c r="X573">
        <f>IF(dataset_17[[#This Row],[cnt]]&gt;0,LN(dataset_17[[#This Row],[cnt]]),0)</f>
        <v>2.8332133440562162</v>
      </c>
    </row>
    <row r="574" spans="1:24" x14ac:dyDescent="0.3">
      <c r="A574">
        <v>573</v>
      </c>
      <c r="B574" s="1">
        <v>40569</v>
      </c>
      <c r="C574">
        <f>YEAR(dataset_17[[#This Row],[Date Day]])</f>
        <v>2011</v>
      </c>
      <c r="D574" s="1" t="str">
        <f>TEXT(dataset_17[[#This Row],[Date Day]],"MMM")</f>
        <v>Jan</v>
      </c>
      <c r="E574" t="str">
        <f t="shared" si="17"/>
        <v>Q1</v>
      </c>
      <c r="F574">
        <v>1</v>
      </c>
      <c r="G574" s="2">
        <v>0</v>
      </c>
      <c r="H574" s="2">
        <v>1</v>
      </c>
      <c r="I574">
        <v>1</v>
      </c>
      <c r="J574" t="b">
        <v>0</v>
      </c>
      <c r="K574">
        <v>3</v>
      </c>
      <c r="L574" t="str">
        <f t="shared" si="16"/>
        <v>Weekday</v>
      </c>
      <c r="M574" t="str" cm="1">
        <f t="array" ref="M574">_xlfn.IFS(I574&lt;6,"Night", I574&lt;12,"Morning", I574&lt;18,"Afternoon", TRUE,"Evening")</f>
        <v>Night</v>
      </c>
      <c r="N574">
        <v>2</v>
      </c>
      <c r="O574" t="str">
        <f>IF(dataset_17[[#This Row],[Weathersit]]=1,"Clear",IF(dataset_17[[#This Row],[Weathersit]]=2,"Cloudy","Rainy"))</f>
        <v>Cloudy</v>
      </c>
      <c r="P574">
        <v>0.24</v>
      </c>
      <c r="Q574">
        <f>VLOOKUP(dataset_17[[#This Row],[Instant]],dataset_2!B573:H1183,2,FALSE)</f>
        <v>0.2424</v>
      </c>
      <c r="R574">
        <f>dataset_17[[#This Row],[Temp]]-dataset_17[[#This Row],[Atemp]]</f>
        <v>-2.4000000000000132E-3</v>
      </c>
      <c r="S574">
        <f>VLOOKUP(dataset_17[[#This Row],[Instant]],dataset_2!B573:H1183,3,FALSE)</f>
        <v>0.65</v>
      </c>
      <c r="T574">
        <f>VLOOKUP(dataset_17[[#This Row],[Instant]],dataset_2!B573:H1183,4,FALSE)</f>
        <v>0.1343</v>
      </c>
      <c r="U574">
        <f>VLOOKUP(dataset_17[[#This Row],[Instant]],dataset_2!B573:H1183,5,FALSE)</f>
        <v>0</v>
      </c>
      <c r="V574">
        <f>VLOOKUP(dataset_17[[#This Row],[Instant]],dataset_2!B573:H1183,6,FALSE)</f>
        <v>5</v>
      </c>
      <c r="W574">
        <f>VLOOKUP(dataset_17[[#This Row],[Instant]],dataset_2!B573:H1183,7,FALSE)</f>
        <v>5</v>
      </c>
      <c r="X574">
        <f>IF(dataset_17[[#This Row],[cnt]]&gt;0,LN(dataset_17[[#This Row],[cnt]]),0)</f>
        <v>1.6094379124341003</v>
      </c>
    </row>
    <row r="575" spans="1:24" x14ac:dyDescent="0.3">
      <c r="A575">
        <v>574</v>
      </c>
      <c r="B575" s="1">
        <v>40569</v>
      </c>
      <c r="C575">
        <f>YEAR(dataset_17[[#This Row],[Date Day]])</f>
        <v>2011</v>
      </c>
      <c r="D575" s="1" t="str">
        <f>TEXT(dataset_17[[#This Row],[Date Day]],"MMM")</f>
        <v>Jan</v>
      </c>
      <c r="E575" t="str">
        <f t="shared" si="17"/>
        <v>Q1</v>
      </c>
      <c r="F575">
        <v>1</v>
      </c>
      <c r="G575" s="2">
        <v>0</v>
      </c>
      <c r="H575" s="2">
        <v>1</v>
      </c>
      <c r="I575">
        <v>2</v>
      </c>
      <c r="J575" t="b">
        <v>0</v>
      </c>
      <c r="K575">
        <v>3</v>
      </c>
      <c r="L575" t="str">
        <f t="shared" si="16"/>
        <v>Weekday</v>
      </c>
      <c r="M575" t="str" cm="1">
        <f t="array" ref="M575">_xlfn.IFS(I575&lt;6,"Night", I575&lt;12,"Morning", I575&lt;18,"Afternoon", TRUE,"Evening")</f>
        <v>Night</v>
      </c>
      <c r="N575">
        <v>3</v>
      </c>
      <c r="O575" t="str">
        <f>IF(dataset_17[[#This Row],[Weathersit]]=1,"Clear",IF(dataset_17[[#This Row],[Weathersit]]=2,"Cloudy","Rainy"))</f>
        <v>Rainy</v>
      </c>
      <c r="P575">
        <v>0.22</v>
      </c>
      <c r="Q575">
        <f>VLOOKUP(dataset_17[[#This Row],[Instant]],dataset_2!B574:H1184,2,FALSE)</f>
        <v>0.2273</v>
      </c>
      <c r="R575">
        <f>dataset_17[[#This Row],[Temp]]-dataset_17[[#This Row],[Atemp]]</f>
        <v>-7.3000000000000009E-3</v>
      </c>
      <c r="S575">
        <f>VLOOKUP(dataset_17[[#This Row],[Instant]],dataset_2!B574:H1184,3,FALSE)</f>
        <v>0.69</v>
      </c>
      <c r="T575">
        <f>VLOOKUP(dataset_17[[#This Row],[Instant]],dataset_2!B574:H1184,4,FALSE)</f>
        <v>0.19400000000000001</v>
      </c>
      <c r="U575">
        <f>VLOOKUP(dataset_17[[#This Row],[Instant]],dataset_2!B574:H1184,5,FALSE)</f>
        <v>3</v>
      </c>
      <c r="V575">
        <f>VLOOKUP(dataset_17[[#This Row],[Instant]],dataset_2!B574:H1184,6,FALSE)</f>
        <v>7</v>
      </c>
      <c r="W575">
        <f>VLOOKUP(dataset_17[[#This Row],[Instant]],dataset_2!B574:H1184,7,FALSE)</f>
        <v>10</v>
      </c>
      <c r="X575">
        <f>IF(dataset_17[[#This Row],[cnt]]&gt;0,LN(dataset_17[[#This Row],[cnt]]),0)</f>
        <v>2.3025850929940459</v>
      </c>
    </row>
    <row r="576" spans="1:24" x14ac:dyDescent="0.3">
      <c r="A576">
        <v>575</v>
      </c>
      <c r="B576" s="1">
        <v>40569</v>
      </c>
      <c r="C576">
        <f>YEAR(dataset_17[[#This Row],[Date Day]])</f>
        <v>2011</v>
      </c>
      <c r="D576" s="1" t="str">
        <f>TEXT(dataset_17[[#This Row],[Date Day]],"MMM")</f>
        <v>Jan</v>
      </c>
      <c r="E576" t="str">
        <f t="shared" si="17"/>
        <v>Q1</v>
      </c>
      <c r="F576">
        <v>1</v>
      </c>
      <c r="G576" s="2">
        <v>0</v>
      </c>
      <c r="H576" s="2">
        <v>1</v>
      </c>
      <c r="I576">
        <v>5</v>
      </c>
      <c r="J576" t="b">
        <v>0</v>
      </c>
      <c r="K576">
        <v>3</v>
      </c>
      <c r="L576" t="str">
        <f t="shared" si="16"/>
        <v>Weekday</v>
      </c>
      <c r="M576" t="str" cm="1">
        <f t="array" ref="M576">_xlfn.IFS(I576&lt;6,"Night", I576&lt;12,"Morning", I576&lt;18,"Afternoon", TRUE,"Evening")</f>
        <v>Night</v>
      </c>
      <c r="N576">
        <v>3</v>
      </c>
      <c r="O576" t="str">
        <f>IF(dataset_17[[#This Row],[Weathersit]]=1,"Clear",IF(dataset_17[[#This Row],[Weathersit]]=2,"Cloudy","Rainy"))</f>
        <v>Rainy</v>
      </c>
      <c r="P576">
        <v>0.2</v>
      </c>
      <c r="Q576">
        <f>VLOOKUP(dataset_17[[#This Row],[Instant]],dataset_2!B575:H1185,2,FALSE)</f>
        <v>0.18179999999999999</v>
      </c>
      <c r="R576">
        <f>dataset_17[[#This Row],[Temp]]-dataset_17[[#This Row],[Atemp]]</f>
        <v>1.8200000000000022E-2</v>
      </c>
      <c r="S576">
        <f>VLOOKUP(dataset_17[[#This Row],[Instant]],dataset_2!B575:H1185,3,FALSE)</f>
        <v>0.86</v>
      </c>
      <c r="T576">
        <f>VLOOKUP(dataset_17[[#This Row],[Instant]],dataset_2!B575:H1185,4,FALSE)</f>
        <v>0.28360000000000002</v>
      </c>
      <c r="U576">
        <f>VLOOKUP(dataset_17[[#This Row],[Instant]],dataset_2!B575:H1185,5,FALSE)</f>
        <v>0</v>
      </c>
      <c r="V576">
        <f>VLOOKUP(dataset_17[[#This Row],[Instant]],dataset_2!B575:H1185,6,FALSE)</f>
        <v>1</v>
      </c>
      <c r="W576">
        <f>VLOOKUP(dataset_17[[#This Row],[Instant]],dataset_2!B575:H1185,7,FALSE)</f>
        <v>1</v>
      </c>
      <c r="X576">
        <f>IF(dataset_17[[#This Row],[cnt]]&gt;0,LN(dataset_17[[#This Row],[cnt]]),0)</f>
        <v>0</v>
      </c>
    </row>
    <row r="577" spans="1:24" x14ac:dyDescent="0.3">
      <c r="A577">
        <v>576</v>
      </c>
      <c r="B577" s="1">
        <v>40569</v>
      </c>
      <c r="C577">
        <f>YEAR(dataset_17[[#This Row],[Date Day]])</f>
        <v>2011</v>
      </c>
      <c r="D577" s="1" t="str">
        <f>TEXT(dataset_17[[#This Row],[Date Day]],"MMM")</f>
        <v>Jan</v>
      </c>
      <c r="E577" t="str">
        <f t="shared" si="17"/>
        <v>Q1</v>
      </c>
      <c r="F577">
        <v>1</v>
      </c>
      <c r="G577" s="2">
        <v>0</v>
      </c>
      <c r="H577" s="2">
        <v>1</v>
      </c>
      <c r="I577">
        <v>6</v>
      </c>
      <c r="J577" t="b">
        <v>0</v>
      </c>
      <c r="K577">
        <v>3</v>
      </c>
      <c r="L577" t="str">
        <f t="shared" si="16"/>
        <v>Weekday</v>
      </c>
      <c r="M577" t="str" cm="1">
        <f t="array" ref="M577">_xlfn.IFS(I577&lt;6,"Night", I577&lt;12,"Morning", I577&lt;18,"Afternoon", TRUE,"Evening")</f>
        <v>Morning</v>
      </c>
      <c r="N577">
        <v>3</v>
      </c>
      <c r="O577" t="str">
        <f>IF(dataset_17[[#This Row],[Weathersit]]=1,"Clear",IF(dataset_17[[#This Row],[Weathersit]]=2,"Cloudy","Rainy"))</f>
        <v>Rainy</v>
      </c>
      <c r="P577">
        <v>0.2</v>
      </c>
      <c r="Q577">
        <f>VLOOKUP(dataset_17[[#This Row],[Instant]],dataset_2!B576:H1186,2,FALSE)</f>
        <v>0.18179999999999999</v>
      </c>
      <c r="R577">
        <f>dataset_17[[#This Row],[Temp]]-dataset_17[[#This Row],[Atemp]]</f>
        <v>1.8200000000000022E-2</v>
      </c>
      <c r="S577">
        <f>VLOOKUP(dataset_17[[#This Row],[Instant]],dataset_2!B576:H1186,3,FALSE)</f>
        <v>0.86</v>
      </c>
      <c r="T577">
        <f>VLOOKUP(dataset_17[[#This Row],[Instant]],dataset_2!B576:H1186,4,FALSE)</f>
        <v>0.28360000000000002</v>
      </c>
      <c r="U577">
        <f>VLOOKUP(dataset_17[[#This Row],[Instant]],dataset_2!B576:H1186,5,FALSE)</f>
        <v>0</v>
      </c>
      <c r="V577">
        <f>VLOOKUP(dataset_17[[#This Row],[Instant]],dataset_2!B576:H1186,6,FALSE)</f>
        <v>8</v>
      </c>
      <c r="W577">
        <f>VLOOKUP(dataset_17[[#This Row],[Instant]],dataset_2!B576:H1186,7,FALSE)</f>
        <v>8</v>
      </c>
      <c r="X577">
        <f>IF(dataset_17[[#This Row],[cnt]]&gt;0,LN(dataset_17[[#This Row],[cnt]]),0)</f>
        <v>2.0794415416798357</v>
      </c>
    </row>
    <row r="578" spans="1:24" x14ac:dyDescent="0.3">
      <c r="A578">
        <v>577</v>
      </c>
      <c r="B578" s="1">
        <v>40569</v>
      </c>
      <c r="C578">
        <f>YEAR(dataset_17[[#This Row],[Date Day]])</f>
        <v>2011</v>
      </c>
      <c r="D578" s="1" t="str">
        <f>TEXT(dataset_17[[#This Row],[Date Day]],"MMM")</f>
        <v>Jan</v>
      </c>
      <c r="E578" t="str">
        <f t="shared" si="17"/>
        <v>Q1</v>
      </c>
      <c r="F578">
        <v>1</v>
      </c>
      <c r="G578" s="2">
        <v>0</v>
      </c>
      <c r="H578" s="2">
        <v>1</v>
      </c>
      <c r="I578">
        <v>7</v>
      </c>
      <c r="J578" t="b">
        <v>0</v>
      </c>
      <c r="K578">
        <v>3</v>
      </c>
      <c r="L578" t="str">
        <f t="shared" ref="L578:L641" si="18">IF(OR(K578=0,K578=6),"Weekend","Weekday")</f>
        <v>Weekday</v>
      </c>
      <c r="M578" t="str" cm="1">
        <f t="array" ref="M578">_xlfn.IFS(I578&lt;6,"Night", I578&lt;12,"Morning", I578&lt;18,"Afternoon", TRUE,"Evening")</f>
        <v>Morning</v>
      </c>
      <c r="N578">
        <v>3</v>
      </c>
      <c r="O578" t="str">
        <f>IF(dataset_17[[#This Row],[Weathersit]]=1,"Clear",IF(dataset_17[[#This Row],[Weathersit]]=2,"Cloudy","Rainy"))</f>
        <v>Rainy</v>
      </c>
      <c r="P578">
        <v>0.22</v>
      </c>
      <c r="Q578">
        <f>VLOOKUP(dataset_17[[#This Row],[Instant]],dataset_2!B577:H1187,2,FALSE)</f>
        <v>0.21210000000000001</v>
      </c>
      <c r="R578">
        <f>dataset_17[[#This Row],[Temp]]-dataset_17[[#This Row],[Atemp]]</f>
        <v>7.8999999999999904E-3</v>
      </c>
      <c r="S578">
        <f>VLOOKUP(dataset_17[[#This Row],[Instant]],dataset_2!B577:H1187,3,FALSE)</f>
        <v>0.87</v>
      </c>
      <c r="T578">
        <f>VLOOKUP(dataset_17[[#This Row],[Instant]],dataset_2!B577:H1187,4,FALSE)</f>
        <v>0.29849999999999999</v>
      </c>
      <c r="U578">
        <f>VLOOKUP(dataset_17[[#This Row],[Instant]],dataset_2!B577:H1187,5,FALSE)</f>
        <v>1</v>
      </c>
      <c r="V578">
        <f>VLOOKUP(dataset_17[[#This Row],[Instant]],dataset_2!B577:H1187,6,FALSE)</f>
        <v>29</v>
      </c>
      <c r="W578">
        <f>VLOOKUP(dataset_17[[#This Row],[Instant]],dataset_2!B577:H1187,7,FALSE)</f>
        <v>30</v>
      </c>
      <c r="X578">
        <f>IF(dataset_17[[#This Row],[cnt]]&gt;0,LN(dataset_17[[#This Row],[cnt]]),0)</f>
        <v>3.4011973816621555</v>
      </c>
    </row>
    <row r="579" spans="1:24" x14ac:dyDescent="0.3">
      <c r="A579">
        <v>578</v>
      </c>
      <c r="B579" s="1">
        <v>40569</v>
      </c>
      <c r="C579">
        <f>YEAR(dataset_17[[#This Row],[Date Day]])</f>
        <v>2011</v>
      </c>
      <c r="D579" s="1" t="str">
        <f>TEXT(dataset_17[[#This Row],[Date Day]],"MMM")</f>
        <v>Jan</v>
      </c>
      <c r="E579" t="str">
        <f t="shared" ref="E579:E642" si="19">"Q" &amp; INT((MONTH(B579)-1)/3)+1</f>
        <v>Q1</v>
      </c>
      <c r="F579">
        <v>1</v>
      </c>
      <c r="G579" s="2">
        <v>0</v>
      </c>
      <c r="H579" s="2">
        <v>1</v>
      </c>
      <c r="I579">
        <v>8</v>
      </c>
      <c r="J579" t="b">
        <v>0</v>
      </c>
      <c r="K579">
        <v>3</v>
      </c>
      <c r="L579" t="str">
        <f t="shared" si="18"/>
        <v>Weekday</v>
      </c>
      <c r="M579" t="str" cm="1">
        <f t="array" ref="M579">_xlfn.IFS(I579&lt;6,"Night", I579&lt;12,"Morning", I579&lt;18,"Afternoon", TRUE,"Evening")</f>
        <v>Morning</v>
      </c>
      <c r="N579">
        <v>3</v>
      </c>
      <c r="O579" t="str">
        <f>IF(dataset_17[[#This Row],[Weathersit]]=1,"Clear",IF(dataset_17[[#This Row],[Weathersit]]=2,"Cloudy","Rainy"))</f>
        <v>Rainy</v>
      </c>
      <c r="P579">
        <v>0.22</v>
      </c>
      <c r="Q579">
        <f>VLOOKUP(dataset_17[[#This Row],[Instant]],dataset_2!B578:H1188,2,FALSE)</f>
        <v>0.21210000000000001</v>
      </c>
      <c r="R579">
        <f>dataset_17[[#This Row],[Temp]]-dataset_17[[#This Row],[Atemp]]</f>
        <v>7.8999999999999904E-3</v>
      </c>
      <c r="S579">
        <f>VLOOKUP(dataset_17[[#This Row],[Instant]],dataset_2!B578:H1188,3,FALSE)</f>
        <v>0.87</v>
      </c>
      <c r="T579">
        <f>VLOOKUP(dataset_17[[#This Row],[Instant]],dataset_2!B578:H1188,4,FALSE)</f>
        <v>0.29849999999999999</v>
      </c>
      <c r="U579">
        <f>VLOOKUP(dataset_17[[#This Row],[Instant]],dataset_2!B578:H1188,5,FALSE)</f>
        <v>3</v>
      </c>
      <c r="V579">
        <f>VLOOKUP(dataset_17[[#This Row],[Instant]],dataset_2!B578:H1188,6,FALSE)</f>
        <v>69</v>
      </c>
      <c r="W579">
        <f>VLOOKUP(dataset_17[[#This Row],[Instant]],dataset_2!B578:H1188,7,FALSE)</f>
        <v>72</v>
      </c>
      <c r="X579">
        <f>IF(dataset_17[[#This Row],[cnt]]&gt;0,LN(dataset_17[[#This Row],[cnt]]),0)</f>
        <v>4.2766661190160553</v>
      </c>
    </row>
    <row r="580" spans="1:24" x14ac:dyDescent="0.3">
      <c r="A580">
        <v>579</v>
      </c>
      <c r="B580" s="1">
        <v>40569</v>
      </c>
      <c r="C580">
        <f>YEAR(dataset_17[[#This Row],[Date Day]])</f>
        <v>2011</v>
      </c>
      <c r="D580" s="1" t="str">
        <f>TEXT(dataset_17[[#This Row],[Date Day]],"MMM")</f>
        <v>Jan</v>
      </c>
      <c r="E580" t="str">
        <f t="shared" si="19"/>
        <v>Q1</v>
      </c>
      <c r="F580">
        <v>1</v>
      </c>
      <c r="G580" s="2">
        <v>0</v>
      </c>
      <c r="H580" s="2">
        <v>1</v>
      </c>
      <c r="I580">
        <v>9</v>
      </c>
      <c r="J580" t="b">
        <v>0</v>
      </c>
      <c r="K580">
        <v>3</v>
      </c>
      <c r="L580" t="str">
        <f t="shared" si="18"/>
        <v>Weekday</v>
      </c>
      <c r="M580" t="str" cm="1">
        <f t="array" ref="M580">_xlfn.IFS(I580&lt;6,"Night", I580&lt;12,"Morning", I580&lt;18,"Afternoon", TRUE,"Evening")</f>
        <v>Morning</v>
      </c>
      <c r="N580">
        <v>3</v>
      </c>
      <c r="O580" t="str">
        <f>IF(dataset_17[[#This Row],[Weathersit]]=1,"Clear",IF(dataset_17[[#This Row],[Weathersit]]=2,"Cloudy","Rainy"))</f>
        <v>Rainy</v>
      </c>
      <c r="P580">
        <v>0.22</v>
      </c>
      <c r="Q580">
        <f>VLOOKUP(dataset_17[[#This Row],[Instant]],dataset_2!B579:H1189,2,FALSE)</f>
        <v>0.21210000000000001</v>
      </c>
      <c r="R580">
        <f>dataset_17[[#This Row],[Temp]]-dataset_17[[#This Row],[Atemp]]</f>
        <v>7.8999999999999904E-3</v>
      </c>
      <c r="S580">
        <f>VLOOKUP(dataset_17[[#This Row],[Instant]],dataset_2!B579:H1189,3,FALSE)</f>
        <v>0.87</v>
      </c>
      <c r="T580">
        <f>VLOOKUP(dataset_17[[#This Row],[Instant]],dataset_2!B579:H1189,4,FALSE)</f>
        <v>0.29849999999999999</v>
      </c>
      <c r="U580">
        <f>VLOOKUP(dataset_17[[#This Row],[Instant]],dataset_2!B579:H1189,5,FALSE)</f>
        <v>3</v>
      </c>
      <c r="V580">
        <f>VLOOKUP(dataset_17[[#This Row],[Instant]],dataset_2!B579:H1189,6,FALSE)</f>
        <v>55</v>
      </c>
      <c r="W580">
        <f>VLOOKUP(dataset_17[[#This Row],[Instant]],dataset_2!B579:H1189,7,FALSE)</f>
        <v>58</v>
      </c>
      <c r="X580">
        <f>IF(dataset_17[[#This Row],[cnt]]&gt;0,LN(dataset_17[[#This Row],[cnt]]),0)</f>
        <v>4.0604430105464191</v>
      </c>
    </row>
    <row r="581" spans="1:24" x14ac:dyDescent="0.3">
      <c r="A581">
        <v>580</v>
      </c>
      <c r="B581" s="1">
        <v>40569</v>
      </c>
      <c r="C581">
        <f>YEAR(dataset_17[[#This Row],[Date Day]])</f>
        <v>2011</v>
      </c>
      <c r="D581" s="1" t="str">
        <f>TEXT(dataset_17[[#This Row],[Date Day]],"MMM")</f>
        <v>Jan</v>
      </c>
      <c r="E581" t="str">
        <f t="shared" si="19"/>
        <v>Q1</v>
      </c>
      <c r="F581">
        <v>1</v>
      </c>
      <c r="G581" s="2">
        <v>0</v>
      </c>
      <c r="H581" s="2">
        <v>1</v>
      </c>
      <c r="I581">
        <v>10</v>
      </c>
      <c r="J581" t="b">
        <v>0</v>
      </c>
      <c r="K581">
        <v>3</v>
      </c>
      <c r="L581" t="str">
        <f t="shared" si="18"/>
        <v>Weekday</v>
      </c>
      <c r="M581" t="str" cm="1">
        <f t="array" ref="M581">_xlfn.IFS(I581&lt;6,"Night", I581&lt;12,"Morning", I581&lt;18,"Afternoon", TRUE,"Evening")</f>
        <v>Morning</v>
      </c>
      <c r="N581">
        <v>3</v>
      </c>
      <c r="O581" t="str">
        <f>IF(dataset_17[[#This Row],[Weathersit]]=1,"Clear",IF(dataset_17[[#This Row],[Weathersit]]=2,"Cloudy","Rainy"))</f>
        <v>Rainy</v>
      </c>
      <c r="P581">
        <v>0.22</v>
      </c>
      <c r="Q581">
        <f>VLOOKUP(dataset_17[[#This Row],[Instant]],dataset_2!B580:H1190,2,FALSE)</f>
        <v>0.21210000000000001</v>
      </c>
      <c r="R581">
        <f>dataset_17[[#This Row],[Temp]]-dataset_17[[#This Row],[Atemp]]</f>
        <v>7.8999999999999904E-3</v>
      </c>
      <c r="S581">
        <f>VLOOKUP(dataset_17[[#This Row],[Instant]],dataset_2!B580:H1190,3,FALSE)</f>
        <v>0.93</v>
      </c>
      <c r="T581">
        <f>VLOOKUP(dataset_17[[#This Row],[Instant]],dataset_2!B580:H1190,4,FALSE)</f>
        <v>0.28360000000000002</v>
      </c>
      <c r="U581">
        <f>VLOOKUP(dataset_17[[#This Row],[Instant]],dataset_2!B580:H1190,5,FALSE)</f>
        <v>2</v>
      </c>
      <c r="V581">
        <f>VLOOKUP(dataset_17[[#This Row],[Instant]],dataset_2!B580:H1190,6,FALSE)</f>
        <v>26</v>
      </c>
      <c r="W581">
        <f>VLOOKUP(dataset_17[[#This Row],[Instant]],dataset_2!B580:H1190,7,FALSE)</f>
        <v>28</v>
      </c>
      <c r="X581">
        <f>IF(dataset_17[[#This Row],[cnt]]&gt;0,LN(dataset_17[[#This Row],[cnt]]),0)</f>
        <v>3.3322045101752038</v>
      </c>
    </row>
    <row r="582" spans="1:24" x14ac:dyDescent="0.3">
      <c r="A582">
        <v>581</v>
      </c>
      <c r="B582" s="1">
        <v>40569</v>
      </c>
      <c r="C582">
        <f>YEAR(dataset_17[[#This Row],[Date Day]])</f>
        <v>2011</v>
      </c>
      <c r="D582" s="1" t="str">
        <f>TEXT(dataset_17[[#This Row],[Date Day]],"MMM")</f>
        <v>Jan</v>
      </c>
      <c r="E582" t="str">
        <f t="shared" si="19"/>
        <v>Q1</v>
      </c>
      <c r="F582">
        <v>1</v>
      </c>
      <c r="G582" s="2">
        <v>0</v>
      </c>
      <c r="H582" s="2">
        <v>1</v>
      </c>
      <c r="I582">
        <v>11</v>
      </c>
      <c r="J582" t="b">
        <v>0</v>
      </c>
      <c r="K582">
        <v>3</v>
      </c>
      <c r="L582" t="str">
        <f t="shared" si="18"/>
        <v>Weekday</v>
      </c>
      <c r="M582" t="str" cm="1">
        <f t="array" ref="M582">_xlfn.IFS(I582&lt;6,"Night", I582&lt;12,"Morning", I582&lt;18,"Afternoon", TRUE,"Evening")</f>
        <v>Morning</v>
      </c>
      <c r="N582">
        <v>3</v>
      </c>
      <c r="O582" t="str">
        <f>IF(dataset_17[[#This Row],[Weathersit]]=1,"Clear",IF(dataset_17[[#This Row],[Weathersit]]=2,"Cloudy","Rainy"))</f>
        <v>Rainy</v>
      </c>
      <c r="P582">
        <v>0.22</v>
      </c>
      <c r="Q582">
        <f>VLOOKUP(dataset_17[[#This Row],[Instant]],dataset_2!B581:H1191,2,FALSE)</f>
        <v>0.19700000000000001</v>
      </c>
      <c r="R582">
        <f>dataset_17[[#This Row],[Temp]]-dataset_17[[#This Row],[Atemp]]</f>
        <v>2.2999999999999993E-2</v>
      </c>
      <c r="S582">
        <f>VLOOKUP(dataset_17[[#This Row],[Instant]],dataset_2!B581:H1191,3,FALSE)</f>
        <v>0.93</v>
      </c>
      <c r="T582">
        <f>VLOOKUP(dataset_17[[#This Row],[Instant]],dataset_2!B581:H1191,4,FALSE)</f>
        <v>0.32840000000000003</v>
      </c>
      <c r="U582">
        <f>VLOOKUP(dataset_17[[#This Row],[Instant]],dataset_2!B581:H1191,5,FALSE)</f>
        <v>6</v>
      </c>
      <c r="V582">
        <f>VLOOKUP(dataset_17[[#This Row],[Instant]],dataset_2!B581:H1191,6,FALSE)</f>
        <v>35</v>
      </c>
      <c r="W582">
        <f>VLOOKUP(dataset_17[[#This Row],[Instant]],dataset_2!B581:H1191,7,FALSE)</f>
        <v>41</v>
      </c>
      <c r="X582">
        <f>IF(dataset_17[[#This Row],[cnt]]&gt;0,LN(dataset_17[[#This Row],[cnt]]),0)</f>
        <v>3.713572066704308</v>
      </c>
    </row>
    <row r="583" spans="1:24" x14ac:dyDescent="0.3">
      <c r="A583">
        <v>582</v>
      </c>
      <c r="B583" s="1">
        <v>40569</v>
      </c>
      <c r="C583">
        <f>YEAR(dataset_17[[#This Row],[Date Day]])</f>
        <v>2011</v>
      </c>
      <c r="D583" s="1" t="str">
        <f>TEXT(dataset_17[[#This Row],[Date Day]],"MMM")</f>
        <v>Jan</v>
      </c>
      <c r="E583" t="str">
        <f t="shared" si="19"/>
        <v>Q1</v>
      </c>
      <c r="F583">
        <v>1</v>
      </c>
      <c r="G583" s="2">
        <v>0</v>
      </c>
      <c r="H583" s="2">
        <v>1</v>
      </c>
      <c r="I583">
        <v>12</v>
      </c>
      <c r="J583" t="b">
        <v>0</v>
      </c>
      <c r="K583">
        <v>3</v>
      </c>
      <c r="L583" t="str">
        <f t="shared" si="18"/>
        <v>Weekday</v>
      </c>
      <c r="M583" t="str" cm="1">
        <f t="array" ref="M583">_xlfn.IFS(I583&lt;6,"Night", I583&lt;12,"Morning", I583&lt;18,"Afternoon", TRUE,"Evening")</f>
        <v>Afternoon</v>
      </c>
      <c r="N583">
        <v>3</v>
      </c>
      <c r="O583" t="str">
        <f>IF(dataset_17[[#This Row],[Weathersit]]=1,"Clear",IF(dataset_17[[#This Row],[Weathersit]]=2,"Cloudy","Rainy"))</f>
        <v>Rainy</v>
      </c>
      <c r="P583">
        <v>0.22</v>
      </c>
      <c r="Q583">
        <f>VLOOKUP(dataset_17[[#This Row],[Instant]],dataset_2!B582:H1192,2,FALSE)</f>
        <v>0.19700000000000001</v>
      </c>
      <c r="R583">
        <f>dataset_17[[#This Row],[Temp]]-dataset_17[[#This Row],[Atemp]]</f>
        <v>2.2999999999999993E-2</v>
      </c>
      <c r="S583">
        <f>VLOOKUP(dataset_17[[#This Row],[Instant]],dataset_2!B582:H1192,3,FALSE)</f>
        <v>0.93</v>
      </c>
      <c r="T583">
        <f>VLOOKUP(dataset_17[[#This Row],[Instant]],dataset_2!B582:H1192,4,FALSE)</f>
        <v>0.32840000000000003</v>
      </c>
      <c r="U583">
        <f>VLOOKUP(dataset_17[[#This Row],[Instant]],dataset_2!B582:H1192,5,FALSE)</f>
        <v>7</v>
      </c>
      <c r="V583">
        <f>VLOOKUP(dataset_17[[#This Row],[Instant]],dataset_2!B582:H1192,6,FALSE)</f>
        <v>41</v>
      </c>
      <c r="W583">
        <f>VLOOKUP(dataset_17[[#This Row],[Instant]],dataset_2!B582:H1192,7,FALSE)</f>
        <v>48</v>
      </c>
      <c r="X583">
        <f>IF(dataset_17[[#This Row],[cnt]]&gt;0,LN(dataset_17[[#This Row],[cnt]]),0)</f>
        <v>3.8712010109078911</v>
      </c>
    </row>
    <row r="584" spans="1:24" x14ac:dyDescent="0.3">
      <c r="A584">
        <v>583</v>
      </c>
      <c r="B584" s="1">
        <v>40569</v>
      </c>
      <c r="C584">
        <f>YEAR(dataset_17[[#This Row],[Date Day]])</f>
        <v>2011</v>
      </c>
      <c r="D584" s="1" t="str">
        <f>TEXT(dataset_17[[#This Row],[Date Day]],"MMM")</f>
        <v>Jan</v>
      </c>
      <c r="E584" t="str">
        <f t="shared" si="19"/>
        <v>Q1</v>
      </c>
      <c r="F584">
        <v>1</v>
      </c>
      <c r="G584" s="2">
        <v>0</v>
      </c>
      <c r="H584" s="2">
        <v>1</v>
      </c>
      <c r="I584">
        <v>13</v>
      </c>
      <c r="J584" t="b">
        <v>0</v>
      </c>
      <c r="K584">
        <v>3</v>
      </c>
      <c r="L584" t="str">
        <f t="shared" si="18"/>
        <v>Weekday</v>
      </c>
      <c r="M584" t="str" cm="1">
        <f t="array" ref="M584">_xlfn.IFS(I584&lt;6,"Night", I584&lt;12,"Morning", I584&lt;18,"Afternoon", TRUE,"Evening")</f>
        <v>Afternoon</v>
      </c>
      <c r="N584">
        <v>3</v>
      </c>
      <c r="O584" t="str">
        <f>IF(dataset_17[[#This Row],[Weathersit]]=1,"Clear",IF(dataset_17[[#This Row],[Weathersit]]=2,"Cloudy","Rainy"))</f>
        <v>Rainy</v>
      </c>
      <c r="P584">
        <v>0.22</v>
      </c>
      <c r="Q584">
        <f>VLOOKUP(dataset_17[[#This Row],[Instant]],dataset_2!B583:H1193,2,FALSE)</f>
        <v>0.19700000000000001</v>
      </c>
      <c r="R584">
        <f>dataset_17[[#This Row],[Temp]]-dataset_17[[#This Row],[Atemp]]</f>
        <v>2.2999999999999993E-2</v>
      </c>
      <c r="S584">
        <f>VLOOKUP(dataset_17[[#This Row],[Instant]],dataset_2!B583:H1193,3,FALSE)</f>
        <v>0.93</v>
      </c>
      <c r="T584">
        <f>VLOOKUP(dataset_17[[#This Row],[Instant]],dataset_2!B583:H1193,4,FALSE)</f>
        <v>0.32840000000000003</v>
      </c>
      <c r="U584">
        <f>VLOOKUP(dataset_17[[#This Row],[Instant]],dataset_2!B583:H1193,5,FALSE)</f>
        <v>4</v>
      </c>
      <c r="V584">
        <f>VLOOKUP(dataset_17[[#This Row],[Instant]],dataset_2!B583:H1193,6,FALSE)</f>
        <v>43</v>
      </c>
      <c r="W584">
        <f>VLOOKUP(dataset_17[[#This Row],[Instant]],dataset_2!B583:H1193,7,FALSE)</f>
        <v>47</v>
      </c>
      <c r="X584">
        <f>IF(dataset_17[[#This Row],[cnt]]&gt;0,LN(dataset_17[[#This Row],[cnt]]),0)</f>
        <v>3.8501476017100584</v>
      </c>
    </row>
    <row r="585" spans="1:24" x14ac:dyDescent="0.3">
      <c r="A585">
        <v>584</v>
      </c>
      <c r="B585" s="1">
        <v>40569</v>
      </c>
      <c r="C585">
        <f>YEAR(dataset_17[[#This Row],[Date Day]])</f>
        <v>2011</v>
      </c>
      <c r="D585" s="1" t="str">
        <f>TEXT(dataset_17[[#This Row],[Date Day]],"MMM")</f>
        <v>Jan</v>
      </c>
      <c r="E585" t="str">
        <f t="shared" si="19"/>
        <v>Q1</v>
      </c>
      <c r="F585">
        <v>1</v>
      </c>
      <c r="G585" s="2">
        <v>0</v>
      </c>
      <c r="H585" s="2">
        <v>1</v>
      </c>
      <c r="I585">
        <v>14</v>
      </c>
      <c r="J585" t="b">
        <v>0</v>
      </c>
      <c r="K585">
        <v>3</v>
      </c>
      <c r="L585" t="str">
        <f t="shared" si="18"/>
        <v>Weekday</v>
      </c>
      <c r="M585" t="str" cm="1">
        <f t="array" ref="M585">_xlfn.IFS(I585&lt;6,"Night", I585&lt;12,"Morning", I585&lt;18,"Afternoon", TRUE,"Evening")</f>
        <v>Afternoon</v>
      </c>
      <c r="N585">
        <v>3</v>
      </c>
      <c r="O585" t="str">
        <f>IF(dataset_17[[#This Row],[Weathersit]]=1,"Clear",IF(dataset_17[[#This Row],[Weathersit]]=2,"Cloudy","Rainy"))</f>
        <v>Rainy</v>
      </c>
      <c r="P585">
        <v>0.22</v>
      </c>
      <c r="Q585">
        <f>VLOOKUP(dataset_17[[#This Row],[Instant]],dataset_2!B584:H1194,2,FALSE)</f>
        <v>0.19700000000000001</v>
      </c>
      <c r="R585">
        <f>dataset_17[[#This Row],[Temp]]-dataset_17[[#This Row],[Atemp]]</f>
        <v>2.2999999999999993E-2</v>
      </c>
      <c r="S585">
        <f>VLOOKUP(dataset_17[[#This Row],[Instant]],dataset_2!B584:H1194,3,FALSE)</f>
        <v>0.93</v>
      </c>
      <c r="T585">
        <f>VLOOKUP(dataset_17[[#This Row],[Instant]],dataset_2!B584:H1194,4,FALSE)</f>
        <v>0.35820000000000002</v>
      </c>
      <c r="U585">
        <f>VLOOKUP(dataset_17[[#This Row],[Instant]],dataset_2!B584:H1194,5,FALSE)</f>
        <v>0</v>
      </c>
      <c r="V585">
        <f>VLOOKUP(dataset_17[[#This Row],[Instant]],dataset_2!B584:H1194,6,FALSE)</f>
        <v>36</v>
      </c>
      <c r="W585">
        <f>VLOOKUP(dataset_17[[#This Row],[Instant]],dataset_2!B584:H1194,7,FALSE)</f>
        <v>36</v>
      </c>
      <c r="X585">
        <f>IF(dataset_17[[#This Row],[cnt]]&gt;0,LN(dataset_17[[#This Row],[cnt]]),0)</f>
        <v>3.5835189384561099</v>
      </c>
    </row>
    <row r="586" spans="1:24" x14ac:dyDescent="0.3">
      <c r="A586">
        <v>585</v>
      </c>
      <c r="B586" s="1">
        <v>40569</v>
      </c>
      <c r="C586">
        <f>YEAR(dataset_17[[#This Row],[Date Day]])</f>
        <v>2011</v>
      </c>
      <c r="D586" s="1" t="str">
        <f>TEXT(dataset_17[[#This Row],[Date Day]],"MMM")</f>
        <v>Jan</v>
      </c>
      <c r="E586" t="str">
        <f t="shared" si="19"/>
        <v>Q1</v>
      </c>
      <c r="F586">
        <v>1</v>
      </c>
      <c r="G586" s="2">
        <v>0</v>
      </c>
      <c r="H586" s="2">
        <v>1</v>
      </c>
      <c r="I586">
        <v>15</v>
      </c>
      <c r="J586" t="b">
        <v>0</v>
      </c>
      <c r="K586">
        <v>3</v>
      </c>
      <c r="L586" t="str">
        <f t="shared" si="18"/>
        <v>Weekday</v>
      </c>
      <c r="M586" t="str" cm="1">
        <f t="array" ref="M586">_xlfn.IFS(I586&lt;6,"Night", I586&lt;12,"Morning", I586&lt;18,"Afternoon", TRUE,"Evening")</f>
        <v>Afternoon</v>
      </c>
      <c r="N586">
        <v>3</v>
      </c>
      <c r="O586" t="str">
        <f>IF(dataset_17[[#This Row],[Weathersit]]=1,"Clear",IF(dataset_17[[#This Row],[Weathersit]]=2,"Cloudy","Rainy"))</f>
        <v>Rainy</v>
      </c>
      <c r="P586">
        <v>0.22</v>
      </c>
      <c r="Q586">
        <f>VLOOKUP(dataset_17[[#This Row],[Instant]],dataset_2!B585:H1195,2,FALSE)</f>
        <v>0.18179999999999999</v>
      </c>
      <c r="R586">
        <f>dataset_17[[#This Row],[Temp]]-dataset_17[[#This Row],[Atemp]]</f>
        <v>3.8200000000000012E-2</v>
      </c>
      <c r="S586">
        <f>VLOOKUP(dataset_17[[#This Row],[Instant]],dataset_2!B585:H1195,3,FALSE)</f>
        <v>0.93</v>
      </c>
      <c r="T586">
        <f>VLOOKUP(dataset_17[[#This Row],[Instant]],dataset_2!B585:H1195,4,FALSE)</f>
        <v>0.4627</v>
      </c>
      <c r="U586">
        <f>VLOOKUP(dataset_17[[#This Row],[Instant]],dataset_2!B585:H1195,5,FALSE)</f>
        <v>1</v>
      </c>
      <c r="V586">
        <f>VLOOKUP(dataset_17[[#This Row],[Instant]],dataset_2!B585:H1195,6,FALSE)</f>
        <v>42</v>
      </c>
      <c r="W586">
        <f>VLOOKUP(dataset_17[[#This Row],[Instant]],dataset_2!B585:H1195,7,FALSE)</f>
        <v>43</v>
      </c>
      <c r="X586">
        <f>IF(dataset_17[[#This Row],[cnt]]&gt;0,LN(dataset_17[[#This Row],[cnt]]),0)</f>
        <v>3.7612001156935624</v>
      </c>
    </row>
    <row r="587" spans="1:24" x14ac:dyDescent="0.3">
      <c r="A587">
        <v>586</v>
      </c>
      <c r="B587" s="1">
        <v>40569</v>
      </c>
      <c r="C587">
        <f>YEAR(dataset_17[[#This Row],[Date Day]])</f>
        <v>2011</v>
      </c>
      <c r="D587" s="1" t="str">
        <f>TEXT(dataset_17[[#This Row],[Date Day]],"MMM")</f>
        <v>Jan</v>
      </c>
      <c r="E587" t="str">
        <f t="shared" si="19"/>
        <v>Q1</v>
      </c>
      <c r="F587">
        <v>1</v>
      </c>
      <c r="G587" s="2">
        <v>0</v>
      </c>
      <c r="H587" s="2">
        <v>1</v>
      </c>
      <c r="I587">
        <v>16</v>
      </c>
      <c r="J587" t="b">
        <v>0</v>
      </c>
      <c r="K587">
        <v>3</v>
      </c>
      <c r="L587" t="str">
        <f t="shared" si="18"/>
        <v>Weekday</v>
      </c>
      <c r="M587" t="str" cm="1">
        <f t="array" ref="M587">_xlfn.IFS(I587&lt;6,"Night", I587&lt;12,"Morning", I587&lt;18,"Afternoon", TRUE,"Evening")</f>
        <v>Afternoon</v>
      </c>
      <c r="N587">
        <v>4</v>
      </c>
      <c r="O587" t="str">
        <f>IF(dataset_17[[#This Row],[Weathersit]]=1,"Clear",IF(dataset_17[[#This Row],[Weathersit]]=2,"Cloudy","Rainy"))</f>
        <v>Rainy</v>
      </c>
      <c r="P587">
        <v>0.22</v>
      </c>
      <c r="Q587">
        <f>VLOOKUP(dataset_17[[#This Row],[Instant]],dataset_2!B586:H1196,2,FALSE)</f>
        <v>0.19700000000000001</v>
      </c>
      <c r="R587">
        <f>dataset_17[[#This Row],[Temp]]-dataset_17[[#This Row],[Atemp]]</f>
        <v>2.2999999999999993E-2</v>
      </c>
      <c r="S587">
        <f>VLOOKUP(dataset_17[[#This Row],[Instant]],dataset_2!B586:H1196,3,FALSE)</f>
        <v>0.93</v>
      </c>
      <c r="T587">
        <f>VLOOKUP(dataset_17[[#This Row],[Instant]],dataset_2!B586:H1196,4,FALSE)</f>
        <v>0.32840000000000003</v>
      </c>
      <c r="U587">
        <f>VLOOKUP(dataset_17[[#This Row],[Instant]],dataset_2!B586:H1196,5,FALSE)</f>
        <v>1</v>
      </c>
      <c r="V587">
        <f>VLOOKUP(dataset_17[[#This Row],[Instant]],dataset_2!B586:H1196,6,FALSE)</f>
        <v>35</v>
      </c>
      <c r="W587">
        <f>VLOOKUP(dataset_17[[#This Row],[Instant]],dataset_2!B586:H1196,7,FALSE)</f>
        <v>36</v>
      </c>
      <c r="X587">
        <f>IF(dataset_17[[#This Row],[cnt]]&gt;0,LN(dataset_17[[#This Row],[cnt]]),0)</f>
        <v>3.5835189384561099</v>
      </c>
    </row>
    <row r="588" spans="1:24" x14ac:dyDescent="0.3">
      <c r="A588">
        <v>587</v>
      </c>
      <c r="B588" s="1">
        <v>40569</v>
      </c>
      <c r="C588">
        <f>YEAR(dataset_17[[#This Row],[Date Day]])</f>
        <v>2011</v>
      </c>
      <c r="D588" s="1" t="str">
        <f>TEXT(dataset_17[[#This Row],[Date Day]],"MMM")</f>
        <v>Jan</v>
      </c>
      <c r="E588" t="str">
        <f t="shared" si="19"/>
        <v>Q1</v>
      </c>
      <c r="F588">
        <v>1</v>
      </c>
      <c r="G588" s="2">
        <v>0</v>
      </c>
      <c r="H588" s="2">
        <v>1</v>
      </c>
      <c r="I588">
        <v>17</v>
      </c>
      <c r="J588" t="b">
        <v>0</v>
      </c>
      <c r="K588">
        <v>3</v>
      </c>
      <c r="L588" t="str">
        <f t="shared" si="18"/>
        <v>Weekday</v>
      </c>
      <c r="M588" t="str" cm="1">
        <f t="array" ref="M588">_xlfn.IFS(I588&lt;6,"Night", I588&lt;12,"Morning", I588&lt;18,"Afternoon", TRUE,"Evening")</f>
        <v>Afternoon</v>
      </c>
      <c r="N588">
        <v>3</v>
      </c>
      <c r="O588" t="str">
        <f>IF(dataset_17[[#This Row],[Weathersit]]=1,"Clear",IF(dataset_17[[#This Row],[Weathersit]]=2,"Cloudy","Rainy"))</f>
        <v>Rainy</v>
      </c>
      <c r="P588">
        <v>0.2</v>
      </c>
      <c r="Q588">
        <f>VLOOKUP(dataset_17[[#This Row],[Instant]],dataset_2!B587:H1197,2,FALSE)</f>
        <v>0.18179999999999999</v>
      </c>
      <c r="R588">
        <f>dataset_17[[#This Row],[Temp]]-dataset_17[[#This Row],[Atemp]]</f>
        <v>1.8200000000000022E-2</v>
      </c>
      <c r="S588">
        <f>VLOOKUP(dataset_17[[#This Row],[Instant]],dataset_2!B587:H1197,3,FALSE)</f>
        <v>0.93</v>
      </c>
      <c r="T588">
        <f>VLOOKUP(dataset_17[[#This Row],[Instant]],dataset_2!B587:H1197,4,FALSE)</f>
        <v>0.35820000000000002</v>
      </c>
      <c r="U588">
        <f>VLOOKUP(dataset_17[[#This Row],[Instant]],dataset_2!B587:H1197,5,FALSE)</f>
        <v>0</v>
      </c>
      <c r="V588">
        <f>VLOOKUP(dataset_17[[#This Row],[Instant]],dataset_2!B587:H1197,6,FALSE)</f>
        <v>26</v>
      </c>
      <c r="W588">
        <f>VLOOKUP(dataset_17[[#This Row],[Instant]],dataset_2!B587:H1197,7,FALSE)</f>
        <v>26</v>
      </c>
      <c r="X588">
        <f>IF(dataset_17[[#This Row],[cnt]]&gt;0,LN(dataset_17[[#This Row],[cnt]]),0)</f>
        <v>3.2580965380214821</v>
      </c>
    </row>
    <row r="589" spans="1:24" x14ac:dyDescent="0.3">
      <c r="A589">
        <v>588</v>
      </c>
      <c r="B589" s="1">
        <v>40570</v>
      </c>
      <c r="C589">
        <f>YEAR(dataset_17[[#This Row],[Date Day]])</f>
        <v>2011</v>
      </c>
      <c r="D589" s="1" t="str">
        <f>TEXT(dataset_17[[#This Row],[Date Day]],"MMM")</f>
        <v>Jan</v>
      </c>
      <c r="E589" t="str">
        <f t="shared" si="19"/>
        <v>Q1</v>
      </c>
      <c r="F589">
        <v>1</v>
      </c>
      <c r="G589" s="2">
        <v>0</v>
      </c>
      <c r="H589" s="2">
        <v>1</v>
      </c>
      <c r="I589">
        <v>16</v>
      </c>
      <c r="J589" t="b">
        <v>0</v>
      </c>
      <c r="K589">
        <v>4</v>
      </c>
      <c r="L589" t="str">
        <f t="shared" si="18"/>
        <v>Weekday</v>
      </c>
      <c r="M589" t="str" cm="1">
        <f t="array" ref="M589">_xlfn.IFS(I589&lt;6,"Night", I589&lt;12,"Morning", I589&lt;18,"Afternoon", TRUE,"Evening")</f>
        <v>Afternoon</v>
      </c>
      <c r="N589">
        <v>1</v>
      </c>
      <c r="O589" t="str">
        <f>IF(dataset_17[[#This Row],[Weathersit]]=1,"Clear",IF(dataset_17[[#This Row],[Weathersit]]=2,"Cloudy","Rainy"))</f>
        <v>Clear</v>
      </c>
      <c r="P589">
        <v>0.22</v>
      </c>
      <c r="Q589">
        <f>VLOOKUP(dataset_17[[#This Row],[Instant]],dataset_2!B588:H1198,2,FALSE)</f>
        <v>0.2273</v>
      </c>
      <c r="R589">
        <f>dataset_17[[#This Row],[Temp]]-dataset_17[[#This Row],[Atemp]]</f>
        <v>-7.3000000000000009E-3</v>
      </c>
      <c r="S589">
        <f>VLOOKUP(dataset_17[[#This Row],[Instant]],dataset_2!B588:H1198,3,FALSE)</f>
        <v>0.55000000000000004</v>
      </c>
      <c r="T589">
        <f>VLOOKUP(dataset_17[[#This Row],[Instant]],dataset_2!B588:H1198,4,FALSE)</f>
        <v>0.19400000000000001</v>
      </c>
      <c r="U589">
        <f>VLOOKUP(dataset_17[[#This Row],[Instant]],dataset_2!B588:H1198,5,FALSE)</f>
        <v>1</v>
      </c>
      <c r="V589">
        <f>VLOOKUP(dataset_17[[#This Row],[Instant]],dataset_2!B588:H1198,6,FALSE)</f>
        <v>23</v>
      </c>
      <c r="W589">
        <f>VLOOKUP(dataset_17[[#This Row],[Instant]],dataset_2!B588:H1198,7,FALSE)</f>
        <v>24</v>
      </c>
      <c r="X589">
        <f>IF(dataset_17[[#This Row],[cnt]]&gt;0,LN(dataset_17[[#This Row],[cnt]]),0)</f>
        <v>3.1780538303479458</v>
      </c>
    </row>
    <row r="590" spans="1:24" x14ac:dyDescent="0.3">
      <c r="A590">
        <v>589</v>
      </c>
      <c r="B590" s="1">
        <v>40570</v>
      </c>
      <c r="C590">
        <f>YEAR(dataset_17[[#This Row],[Date Day]])</f>
        <v>2011</v>
      </c>
      <c r="D590" s="1" t="str">
        <f>TEXT(dataset_17[[#This Row],[Date Day]],"MMM")</f>
        <v>Jan</v>
      </c>
      <c r="E590" t="str">
        <f t="shared" si="19"/>
        <v>Q1</v>
      </c>
      <c r="F590">
        <v>1</v>
      </c>
      <c r="G590" s="2">
        <v>0</v>
      </c>
      <c r="H590" s="2">
        <v>1</v>
      </c>
      <c r="I590">
        <v>17</v>
      </c>
      <c r="J590" t="b">
        <v>0</v>
      </c>
      <c r="K590">
        <v>4</v>
      </c>
      <c r="L590" t="str">
        <f t="shared" si="18"/>
        <v>Weekday</v>
      </c>
      <c r="M590" t="str" cm="1">
        <f t="array" ref="M590">_xlfn.IFS(I590&lt;6,"Night", I590&lt;12,"Morning", I590&lt;18,"Afternoon", TRUE,"Evening")</f>
        <v>Afternoon</v>
      </c>
      <c r="N590">
        <v>1</v>
      </c>
      <c r="O590" t="str">
        <f>IF(dataset_17[[#This Row],[Weathersit]]=1,"Clear",IF(dataset_17[[#This Row],[Weathersit]]=2,"Cloudy","Rainy"))</f>
        <v>Clear</v>
      </c>
      <c r="P590">
        <v>0.22</v>
      </c>
      <c r="Q590">
        <f>VLOOKUP(dataset_17[[#This Row],[Instant]],dataset_2!B589:H1199,2,FALSE)</f>
        <v>0.2424</v>
      </c>
      <c r="R590">
        <f>dataset_17[[#This Row],[Temp]]-dataset_17[[#This Row],[Atemp]]</f>
        <v>-2.2400000000000003E-2</v>
      </c>
      <c r="S590">
        <f>VLOOKUP(dataset_17[[#This Row],[Instant]],dataset_2!B589:H1199,3,FALSE)</f>
        <v>0.55000000000000004</v>
      </c>
      <c r="T590">
        <f>VLOOKUP(dataset_17[[#This Row],[Instant]],dataset_2!B589:H1199,4,FALSE)</f>
        <v>0.1045</v>
      </c>
      <c r="U590">
        <f>VLOOKUP(dataset_17[[#This Row],[Instant]],dataset_2!B589:H1199,5,FALSE)</f>
        <v>2</v>
      </c>
      <c r="V590">
        <f>VLOOKUP(dataset_17[[#This Row],[Instant]],dataset_2!B589:H1199,6,FALSE)</f>
        <v>82</v>
      </c>
      <c r="W590">
        <f>VLOOKUP(dataset_17[[#This Row],[Instant]],dataset_2!B589:H1199,7,FALSE)</f>
        <v>84</v>
      </c>
      <c r="X590">
        <f>IF(dataset_17[[#This Row],[cnt]]&gt;0,LN(dataset_17[[#This Row],[cnt]]),0)</f>
        <v>4.4308167988433134</v>
      </c>
    </row>
    <row r="591" spans="1:24" x14ac:dyDescent="0.3">
      <c r="A591">
        <v>590</v>
      </c>
      <c r="B591" s="1">
        <v>40570</v>
      </c>
      <c r="C591">
        <f>YEAR(dataset_17[[#This Row],[Date Day]])</f>
        <v>2011</v>
      </c>
      <c r="D591" s="1" t="str">
        <f>TEXT(dataset_17[[#This Row],[Date Day]],"MMM")</f>
        <v>Jan</v>
      </c>
      <c r="E591" t="str">
        <f t="shared" si="19"/>
        <v>Q1</v>
      </c>
      <c r="F591">
        <v>1</v>
      </c>
      <c r="G591" s="2">
        <v>0</v>
      </c>
      <c r="H591" s="2">
        <v>1</v>
      </c>
      <c r="I591">
        <v>18</v>
      </c>
      <c r="J591" t="b">
        <v>0</v>
      </c>
      <c r="K591">
        <v>4</v>
      </c>
      <c r="L591" t="str">
        <f t="shared" si="18"/>
        <v>Weekday</v>
      </c>
      <c r="M591" t="str" cm="1">
        <f t="array" ref="M591">_xlfn.IFS(I591&lt;6,"Night", I591&lt;12,"Morning", I591&lt;18,"Afternoon", TRUE,"Evening")</f>
        <v>Evening</v>
      </c>
      <c r="N591">
        <v>1</v>
      </c>
      <c r="O591" t="str">
        <f>IF(dataset_17[[#This Row],[Weathersit]]=1,"Clear",IF(dataset_17[[#This Row],[Weathersit]]=2,"Cloudy","Rainy"))</f>
        <v>Clear</v>
      </c>
      <c r="P591">
        <v>0.2</v>
      </c>
      <c r="Q591">
        <f>VLOOKUP(dataset_17[[#This Row],[Instant]],dataset_2!B590:H1200,2,FALSE)</f>
        <v>0.2273</v>
      </c>
      <c r="R591">
        <f>dataset_17[[#This Row],[Temp]]-dataset_17[[#This Row],[Atemp]]</f>
        <v>-2.7299999999999991E-2</v>
      </c>
      <c r="S591">
        <f>VLOOKUP(dataset_17[[#This Row],[Instant]],dataset_2!B590:H1200,3,FALSE)</f>
        <v>0.69</v>
      </c>
      <c r="T591">
        <f>VLOOKUP(dataset_17[[#This Row],[Instant]],dataset_2!B590:H1200,4,FALSE)</f>
        <v>8.9599999999999999E-2</v>
      </c>
      <c r="U591">
        <f>VLOOKUP(dataset_17[[#This Row],[Instant]],dataset_2!B590:H1200,5,FALSE)</f>
        <v>3</v>
      </c>
      <c r="V591">
        <f>VLOOKUP(dataset_17[[#This Row],[Instant]],dataset_2!B590:H1200,6,FALSE)</f>
        <v>101</v>
      </c>
      <c r="W591">
        <f>VLOOKUP(dataset_17[[#This Row],[Instant]],dataset_2!B590:H1200,7,FALSE)</f>
        <v>104</v>
      </c>
      <c r="X591">
        <f>IF(dataset_17[[#This Row],[cnt]]&gt;0,LN(dataset_17[[#This Row],[cnt]]),0)</f>
        <v>4.6443908991413725</v>
      </c>
    </row>
    <row r="592" spans="1:24" x14ac:dyDescent="0.3">
      <c r="A592">
        <v>591</v>
      </c>
      <c r="B592" s="1">
        <v>40570</v>
      </c>
      <c r="C592">
        <f>YEAR(dataset_17[[#This Row],[Date Day]])</f>
        <v>2011</v>
      </c>
      <c r="D592" s="1" t="str">
        <f>TEXT(dataset_17[[#This Row],[Date Day]],"MMM")</f>
        <v>Jan</v>
      </c>
      <c r="E592" t="str">
        <f t="shared" si="19"/>
        <v>Q1</v>
      </c>
      <c r="F592">
        <v>1</v>
      </c>
      <c r="G592" s="2">
        <v>0</v>
      </c>
      <c r="H592" s="2">
        <v>1</v>
      </c>
      <c r="I592">
        <v>19</v>
      </c>
      <c r="J592" t="b">
        <v>0</v>
      </c>
      <c r="K592">
        <v>4</v>
      </c>
      <c r="L592" t="str">
        <f t="shared" si="18"/>
        <v>Weekday</v>
      </c>
      <c r="M592" t="str" cm="1">
        <f t="array" ref="M592">_xlfn.IFS(I592&lt;6,"Night", I592&lt;12,"Morning", I592&lt;18,"Afternoon", TRUE,"Evening")</f>
        <v>Evening</v>
      </c>
      <c r="N592">
        <v>1</v>
      </c>
      <c r="O592" t="str">
        <f>IF(dataset_17[[#This Row],[Weathersit]]=1,"Clear",IF(dataset_17[[#This Row],[Weathersit]]=2,"Cloudy","Rainy"))</f>
        <v>Clear</v>
      </c>
      <c r="P592">
        <v>0.2</v>
      </c>
      <c r="Q592">
        <f>VLOOKUP(dataset_17[[#This Row],[Instant]],dataset_2!B591:H1201,2,FALSE)</f>
        <v>0.2273</v>
      </c>
      <c r="R592">
        <f>dataset_17[[#This Row],[Temp]]-dataset_17[[#This Row],[Atemp]]</f>
        <v>-2.7299999999999991E-2</v>
      </c>
      <c r="S592">
        <f>VLOOKUP(dataset_17[[#This Row],[Instant]],dataset_2!B591:H1201,3,FALSE)</f>
        <v>0.69</v>
      </c>
      <c r="T592">
        <f>VLOOKUP(dataset_17[[#This Row],[Instant]],dataset_2!B591:H1201,4,FALSE)</f>
        <v>8.9599999999999999E-2</v>
      </c>
      <c r="U592">
        <f>VLOOKUP(dataset_17[[#This Row],[Instant]],dataset_2!B591:H1201,5,FALSE)</f>
        <v>3</v>
      </c>
      <c r="V592">
        <f>VLOOKUP(dataset_17[[#This Row],[Instant]],dataset_2!B591:H1201,6,FALSE)</f>
        <v>76</v>
      </c>
      <c r="W592">
        <f>VLOOKUP(dataset_17[[#This Row],[Instant]],dataset_2!B591:H1201,7,FALSE)</f>
        <v>79</v>
      </c>
      <c r="X592">
        <f>IF(dataset_17[[#This Row],[cnt]]&gt;0,LN(dataset_17[[#This Row],[cnt]]),0)</f>
        <v>4.3694478524670215</v>
      </c>
    </row>
    <row r="593" spans="1:24" x14ac:dyDescent="0.3">
      <c r="A593">
        <v>592</v>
      </c>
      <c r="B593" s="1">
        <v>40570</v>
      </c>
      <c r="C593">
        <f>YEAR(dataset_17[[#This Row],[Date Day]])</f>
        <v>2011</v>
      </c>
      <c r="D593" s="1" t="str">
        <f>TEXT(dataset_17[[#This Row],[Date Day]],"MMM")</f>
        <v>Jan</v>
      </c>
      <c r="E593" t="str">
        <f t="shared" si="19"/>
        <v>Q1</v>
      </c>
      <c r="F593">
        <v>1</v>
      </c>
      <c r="G593" s="2">
        <v>0</v>
      </c>
      <c r="H593" s="2">
        <v>1</v>
      </c>
      <c r="I593">
        <v>20</v>
      </c>
      <c r="J593" t="b">
        <v>0</v>
      </c>
      <c r="K593">
        <v>4</v>
      </c>
      <c r="L593" t="str">
        <f t="shared" si="18"/>
        <v>Weekday</v>
      </c>
      <c r="M593" t="str" cm="1">
        <f t="array" ref="M593">_xlfn.IFS(I593&lt;6,"Night", I593&lt;12,"Morning", I593&lt;18,"Afternoon", TRUE,"Evening")</f>
        <v>Evening</v>
      </c>
      <c r="N593">
        <v>1</v>
      </c>
      <c r="O593" t="str">
        <f>IF(dataset_17[[#This Row],[Weathersit]]=1,"Clear",IF(dataset_17[[#This Row],[Weathersit]]=2,"Cloudy","Rainy"))</f>
        <v>Clear</v>
      </c>
      <c r="P593">
        <v>0.18</v>
      </c>
      <c r="Q593">
        <f>VLOOKUP(dataset_17[[#This Row],[Instant]],dataset_2!B592:H1202,2,FALSE)</f>
        <v>0.21210000000000001</v>
      </c>
      <c r="R593">
        <f>dataset_17[[#This Row],[Temp]]-dataset_17[[#This Row],[Atemp]]</f>
        <v>-3.2100000000000017E-2</v>
      </c>
      <c r="S593">
        <f>VLOOKUP(dataset_17[[#This Row],[Instant]],dataset_2!B592:H1202,3,FALSE)</f>
        <v>0.74</v>
      </c>
      <c r="T593">
        <f>VLOOKUP(dataset_17[[#This Row],[Instant]],dataset_2!B592:H1202,4,FALSE)</f>
        <v>8.9599999999999999E-2</v>
      </c>
      <c r="U593">
        <f>VLOOKUP(dataset_17[[#This Row],[Instant]],dataset_2!B592:H1202,5,FALSE)</f>
        <v>4</v>
      </c>
      <c r="V593">
        <f>VLOOKUP(dataset_17[[#This Row],[Instant]],dataset_2!B592:H1202,6,FALSE)</f>
        <v>55</v>
      </c>
      <c r="W593">
        <f>VLOOKUP(dataset_17[[#This Row],[Instant]],dataset_2!B592:H1202,7,FALSE)</f>
        <v>59</v>
      </c>
      <c r="X593">
        <f>IF(dataset_17[[#This Row],[cnt]]&gt;0,LN(dataset_17[[#This Row],[cnt]]),0)</f>
        <v>4.0775374439057197</v>
      </c>
    </row>
    <row r="594" spans="1:24" x14ac:dyDescent="0.3">
      <c r="A594">
        <v>593</v>
      </c>
      <c r="B594" s="1">
        <v>40570</v>
      </c>
      <c r="C594">
        <f>YEAR(dataset_17[[#This Row],[Date Day]])</f>
        <v>2011</v>
      </c>
      <c r="D594" s="1" t="str">
        <f>TEXT(dataset_17[[#This Row],[Date Day]],"MMM")</f>
        <v>Jan</v>
      </c>
      <c r="E594" t="str">
        <f t="shared" si="19"/>
        <v>Q1</v>
      </c>
      <c r="F594">
        <v>1</v>
      </c>
      <c r="G594" s="2">
        <v>0</v>
      </c>
      <c r="H594" s="2">
        <v>1</v>
      </c>
      <c r="I594">
        <v>21</v>
      </c>
      <c r="J594" t="b">
        <v>0</v>
      </c>
      <c r="K594">
        <v>4</v>
      </c>
      <c r="L594" t="str">
        <f t="shared" si="18"/>
        <v>Weekday</v>
      </c>
      <c r="M594" t="str" cm="1">
        <f t="array" ref="M594">_xlfn.IFS(I594&lt;6,"Night", I594&lt;12,"Morning", I594&lt;18,"Afternoon", TRUE,"Evening")</f>
        <v>Evening</v>
      </c>
      <c r="N594">
        <v>1</v>
      </c>
      <c r="O594" t="str">
        <f>IF(dataset_17[[#This Row],[Weathersit]]=1,"Clear",IF(dataset_17[[#This Row],[Weathersit]]=2,"Cloudy","Rainy"))</f>
        <v>Clear</v>
      </c>
      <c r="P594">
        <v>0.18</v>
      </c>
      <c r="Q594">
        <f>VLOOKUP(dataset_17[[#This Row],[Instant]],dataset_2!B593:H1203,2,FALSE)</f>
        <v>0.21210000000000001</v>
      </c>
      <c r="R594">
        <f>dataset_17[[#This Row],[Temp]]-dataset_17[[#This Row],[Atemp]]</f>
        <v>-3.2100000000000017E-2</v>
      </c>
      <c r="S594">
        <f>VLOOKUP(dataset_17[[#This Row],[Instant]],dataset_2!B593:H1203,3,FALSE)</f>
        <v>0.74</v>
      </c>
      <c r="T594">
        <f>VLOOKUP(dataset_17[[#This Row],[Instant]],dataset_2!B593:H1203,4,FALSE)</f>
        <v>8.9599999999999999E-2</v>
      </c>
      <c r="U594">
        <f>VLOOKUP(dataset_17[[#This Row],[Instant]],dataset_2!B593:H1203,5,FALSE)</f>
        <v>2</v>
      </c>
      <c r="V594">
        <f>VLOOKUP(dataset_17[[#This Row],[Instant]],dataset_2!B593:H1203,6,FALSE)</f>
        <v>36</v>
      </c>
      <c r="W594">
        <f>VLOOKUP(dataset_17[[#This Row],[Instant]],dataset_2!B593:H1203,7,FALSE)</f>
        <v>38</v>
      </c>
      <c r="X594">
        <f>IF(dataset_17[[#This Row],[cnt]]&gt;0,LN(dataset_17[[#This Row],[cnt]]),0)</f>
        <v>3.6375861597263857</v>
      </c>
    </row>
    <row r="595" spans="1:24" x14ac:dyDescent="0.3">
      <c r="A595">
        <v>594</v>
      </c>
      <c r="B595" s="1">
        <v>40570</v>
      </c>
      <c r="C595">
        <f>YEAR(dataset_17[[#This Row],[Date Day]])</f>
        <v>2011</v>
      </c>
      <c r="D595" s="1" t="str">
        <f>TEXT(dataset_17[[#This Row],[Date Day]],"MMM")</f>
        <v>Jan</v>
      </c>
      <c r="E595" t="str">
        <f t="shared" si="19"/>
        <v>Q1</v>
      </c>
      <c r="F595">
        <v>1</v>
      </c>
      <c r="G595" s="2">
        <v>0</v>
      </c>
      <c r="H595" s="2">
        <v>1</v>
      </c>
      <c r="I595">
        <v>22</v>
      </c>
      <c r="J595" t="b">
        <v>0</v>
      </c>
      <c r="K595">
        <v>4</v>
      </c>
      <c r="L595" t="str">
        <f t="shared" si="18"/>
        <v>Weekday</v>
      </c>
      <c r="M595" t="str" cm="1">
        <f t="array" ref="M595">_xlfn.IFS(I595&lt;6,"Night", I595&lt;12,"Morning", I595&lt;18,"Afternoon", TRUE,"Evening")</f>
        <v>Evening</v>
      </c>
      <c r="N595">
        <v>1</v>
      </c>
      <c r="O595" t="str">
        <f>IF(dataset_17[[#This Row],[Weathersit]]=1,"Clear",IF(dataset_17[[#This Row],[Weathersit]]=2,"Cloudy","Rainy"))</f>
        <v>Clear</v>
      </c>
      <c r="P595">
        <v>0.18</v>
      </c>
      <c r="Q595">
        <f>VLOOKUP(dataset_17[[#This Row],[Instant]],dataset_2!B594:H1204,2,FALSE)</f>
        <v>0.21210000000000001</v>
      </c>
      <c r="R595">
        <f>dataset_17[[#This Row],[Temp]]-dataset_17[[#This Row],[Atemp]]</f>
        <v>-3.2100000000000017E-2</v>
      </c>
      <c r="S595">
        <f>VLOOKUP(dataset_17[[#This Row],[Instant]],dataset_2!B594:H1204,3,FALSE)</f>
        <v>0.74</v>
      </c>
      <c r="T595">
        <f>VLOOKUP(dataset_17[[#This Row],[Instant]],dataset_2!B594:H1204,4,FALSE)</f>
        <v>8.9599999999999999E-2</v>
      </c>
      <c r="U595">
        <f>VLOOKUP(dataset_17[[#This Row],[Instant]],dataset_2!B594:H1204,5,FALSE)</f>
        <v>0</v>
      </c>
      <c r="V595">
        <f>VLOOKUP(dataset_17[[#This Row],[Instant]],dataset_2!B594:H1204,6,FALSE)</f>
        <v>27</v>
      </c>
      <c r="W595">
        <f>VLOOKUP(dataset_17[[#This Row],[Instant]],dataset_2!B594:H1204,7,FALSE)</f>
        <v>27</v>
      </c>
      <c r="X595">
        <f>IF(dataset_17[[#This Row],[cnt]]&gt;0,LN(dataset_17[[#This Row],[cnt]]),0)</f>
        <v>3.2958368660043291</v>
      </c>
    </row>
    <row r="596" spans="1:24" x14ac:dyDescent="0.3">
      <c r="A596">
        <v>595</v>
      </c>
      <c r="B596" s="1">
        <v>40570</v>
      </c>
      <c r="C596">
        <f>YEAR(dataset_17[[#This Row],[Date Day]])</f>
        <v>2011</v>
      </c>
      <c r="D596" s="1" t="str">
        <f>TEXT(dataset_17[[#This Row],[Date Day]],"MMM")</f>
        <v>Jan</v>
      </c>
      <c r="E596" t="str">
        <f t="shared" si="19"/>
        <v>Q1</v>
      </c>
      <c r="F596">
        <v>1</v>
      </c>
      <c r="G596" s="2">
        <v>0</v>
      </c>
      <c r="H596" s="2">
        <v>1</v>
      </c>
      <c r="I596">
        <v>23</v>
      </c>
      <c r="J596" t="b">
        <v>0</v>
      </c>
      <c r="K596">
        <v>4</v>
      </c>
      <c r="L596" t="str">
        <f t="shared" si="18"/>
        <v>Weekday</v>
      </c>
      <c r="M596" t="str" cm="1">
        <f t="array" ref="M596">_xlfn.IFS(I596&lt;6,"Night", I596&lt;12,"Morning", I596&lt;18,"Afternoon", TRUE,"Evening")</f>
        <v>Evening</v>
      </c>
      <c r="N596">
        <v>1</v>
      </c>
      <c r="O596" t="str">
        <f>IF(dataset_17[[#This Row],[Weathersit]]=1,"Clear",IF(dataset_17[[#This Row],[Weathersit]]=2,"Cloudy","Rainy"))</f>
        <v>Clear</v>
      </c>
      <c r="P596">
        <v>0.18</v>
      </c>
      <c r="Q596">
        <f>VLOOKUP(dataset_17[[#This Row],[Instant]],dataset_2!B595:H1205,2,FALSE)</f>
        <v>0.19700000000000001</v>
      </c>
      <c r="R596">
        <f>dataset_17[[#This Row],[Temp]]-dataset_17[[#This Row],[Atemp]]</f>
        <v>-1.7000000000000015E-2</v>
      </c>
      <c r="S596">
        <f>VLOOKUP(dataset_17[[#This Row],[Instant]],dataset_2!B595:H1205,3,FALSE)</f>
        <v>0.8</v>
      </c>
      <c r="T596">
        <f>VLOOKUP(dataset_17[[#This Row],[Instant]],dataset_2!B595:H1205,4,FALSE)</f>
        <v>0.16420000000000001</v>
      </c>
      <c r="U596">
        <f>VLOOKUP(dataset_17[[#This Row],[Instant]],dataset_2!B595:H1205,5,FALSE)</f>
        <v>0</v>
      </c>
      <c r="V596">
        <f>VLOOKUP(dataset_17[[#This Row],[Instant]],dataset_2!B595:H1205,6,FALSE)</f>
        <v>16</v>
      </c>
      <c r="W596">
        <f>VLOOKUP(dataset_17[[#This Row],[Instant]],dataset_2!B595:H1205,7,FALSE)</f>
        <v>16</v>
      </c>
      <c r="X596">
        <f>IF(dataset_17[[#This Row],[cnt]]&gt;0,LN(dataset_17[[#This Row],[cnt]]),0)</f>
        <v>2.7725887222397811</v>
      </c>
    </row>
    <row r="597" spans="1:24" x14ac:dyDescent="0.3">
      <c r="A597">
        <v>596</v>
      </c>
      <c r="B597" s="1">
        <v>40571</v>
      </c>
      <c r="C597">
        <f>YEAR(dataset_17[[#This Row],[Date Day]])</f>
        <v>2011</v>
      </c>
      <c r="D597" s="1" t="str">
        <f>TEXT(dataset_17[[#This Row],[Date Day]],"MMM")</f>
        <v>Jan</v>
      </c>
      <c r="E597" t="str">
        <f t="shared" si="19"/>
        <v>Q1</v>
      </c>
      <c r="F597">
        <v>1</v>
      </c>
      <c r="G597" s="2">
        <v>0</v>
      </c>
      <c r="H597" s="2">
        <v>1</v>
      </c>
      <c r="I597">
        <v>0</v>
      </c>
      <c r="J597" t="b">
        <v>0</v>
      </c>
      <c r="K597">
        <v>5</v>
      </c>
      <c r="L597" t="str">
        <f t="shared" si="18"/>
        <v>Weekday</v>
      </c>
      <c r="M597" t="str" cm="1">
        <f t="array" ref="M597">_xlfn.IFS(I597&lt;6,"Night", I597&lt;12,"Morning", I597&lt;18,"Afternoon", TRUE,"Evening")</f>
        <v>Night</v>
      </c>
      <c r="N597">
        <v>2</v>
      </c>
      <c r="O597" t="str">
        <f>IF(dataset_17[[#This Row],[Weathersit]]=1,"Clear",IF(dataset_17[[#This Row],[Weathersit]]=2,"Cloudy","Rainy"))</f>
        <v>Cloudy</v>
      </c>
      <c r="P597">
        <v>0.2</v>
      </c>
      <c r="Q597">
        <f>VLOOKUP(dataset_17[[#This Row],[Instant]],dataset_2!B596:H1206,2,FALSE)</f>
        <v>0.21210000000000001</v>
      </c>
      <c r="R597">
        <f>dataset_17[[#This Row],[Temp]]-dataset_17[[#This Row],[Atemp]]</f>
        <v>-1.21E-2</v>
      </c>
      <c r="S597">
        <f>VLOOKUP(dataset_17[[#This Row],[Instant]],dataset_2!B596:H1206,3,FALSE)</f>
        <v>0.75</v>
      </c>
      <c r="T597">
        <f>VLOOKUP(dataset_17[[#This Row],[Instant]],dataset_2!B596:H1206,4,FALSE)</f>
        <v>0.1343</v>
      </c>
      <c r="U597">
        <f>VLOOKUP(dataset_17[[#This Row],[Instant]],dataset_2!B596:H1206,5,FALSE)</f>
        <v>0</v>
      </c>
      <c r="V597">
        <f>VLOOKUP(dataset_17[[#This Row],[Instant]],dataset_2!B596:H1206,6,FALSE)</f>
        <v>9</v>
      </c>
      <c r="W597">
        <f>VLOOKUP(dataset_17[[#This Row],[Instant]],dataset_2!B596:H1206,7,FALSE)</f>
        <v>9</v>
      </c>
      <c r="X597">
        <f>IF(dataset_17[[#This Row],[cnt]]&gt;0,LN(dataset_17[[#This Row],[cnt]]),0)</f>
        <v>2.1972245773362196</v>
      </c>
    </row>
    <row r="598" spans="1:24" x14ac:dyDescent="0.3">
      <c r="A598">
        <v>597</v>
      </c>
      <c r="B598" s="1">
        <v>40571</v>
      </c>
      <c r="C598">
        <f>YEAR(dataset_17[[#This Row],[Date Day]])</f>
        <v>2011</v>
      </c>
      <c r="D598" s="1" t="str">
        <f>TEXT(dataset_17[[#This Row],[Date Day]],"MMM")</f>
        <v>Jan</v>
      </c>
      <c r="E598" t="str">
        <f t="shared" si="19"/>
        <v>Q1</v>
      </c>
      <c r="F598">
        <v>1</v>
      </c>
      <c r="G598" s="2">
        <v>0</v>
      </c>
      <c r="H598" s="2">
        <v>1</v>
      </c>
      <c r="I598">
        <v>1</v>
      </c>
      <c r="J598" t="b">
        <v>0</v>
      </c>
      <c r="K598">
        <v>5</v>
      </c>
      <c r="L598" t="str">
        <f t="shared" si="18"/>
        <v>Weekday</v>
      </c>
      <c r="M598" t="str" cm="1">
        <f t="array" ref="M598">_xlfn.IFS(I598&lt;6,"Night", I598&lt;12,"Morning", I598&lt;18,"Afternoon", TRUE,"Evening")</f>
        <v>Night</v>
      </c>
      <c r="N598">
        <v>2</v>
      </c>
      <c r="O598" t="str">
        <f>IF(dataset_17[[#This Row],[Weathersit]]=1,"Clear",IF(dataset_17[[#This Row],[Weathersit]]=2,"Cloudy","Rainy"))</f>
        <v>Cloudy</v>
      </c>
      <c r="P598">
        <v>0.2</v>
      </c>
      <c r="Q598">
        <f>VLOOKUP(dataset_17[[#This Row],[Instant]],dataset_2!B597:H1207,2,FALSE)</f>
        <v>0.21210000000000001</v>
      </c>
      <c r="R598">
        <f>dataset_17[[#This Row],[Temp]]-dataset_17[[#This Row],[Atemp]]</f>
        <v>-1.21E-2</v>
      </c>
      <c r="S598">
        <f>VLOOKUP(dataset_17[[#This Row],[Instant]],dataset_2!B597:H1207,3,FALSE)</f>
        <v>0.75</v>
      </c>
      <c r="T598">
        <f>VLOOKUP(dataset_17[[#This Row],[Instant]],dataset_2!B597:H1207,4,FALSE)</f>
        <v>0.1343</v>
      </c>
      <c r="U598">
        <f>VLOOKUP(dataset_17[[#This Row],[Instant]],dataset_2!B597:H1207,5,FALSE)</f>
        <v>1</v>
      </c>
      <c r="V598">
        <f>VLOOKUP(dataset_17[[#This Row],[Instant]],dataset_2!B597:H1207,6,FALSE)</f>
        <v>2</v>
      </c>
      <c r="W598">
        <f>VLOOKUP(dataset_17[[#This Row],[Instant]],dataset_2!B597:H1207,7,FALSE)</f>
        <v>3</v>
      </c>
      <c r="X598">
        <f>IF(dataset_17[[#This Row],[cnt]]&gt;0,LN(dataset_17[[#This Row],[cnt]]),0)</f>
        <v>1.0986122886681098</v>
      </c>
    </row>
    <row r="599" spans="1:24" x14ac:dyDescent="0.3">
      <c r="A599">
        <v>598</v>
      </c>
      <c r="B599" s="1">
        <v>40571</v>
      </c>
      <c r="C599">
        <f>YEAR(dataset_17[[#This Row],[Date Day]])</f>
        <v>2011</v>
      </c>
      <c r="D599" s="1" t="str">
        <f>TEXT(dataset_17[[#This Row],[Date Day]],"MMM")</f>
        <v>Jan</v>
      </c>
      <c r="E599" t="str">
        <f t="shared" si="19"/>
        <v>Q1</v>
      </c>
      <c r="F599">
        <v>1</v>
      </c>
      <c r="G599" s="2">
        <v>0</v>
      </c>
      <c r="H599" s="2">
        <v>1</v>
      </c>
      <c r="I599">
        <v>2</v>
      </c>
      <c r="J599" t="b">
        <v>0</v>
      </c>
      <c r="K599">
        <v>5</v>
      </c>
      <c r="L599" t="str">
        <f t="shared" si="18"/>
        <v>Weekday</v>
      </c>
      <c r="M599" t="str" cm="1">
        <f t="array" ref="M599">_xlfn.IFS(I599&lt;6,"Night", I599&lt;12,"Morning", I599&lt;18,"Afternoon", TRUE,"Evening")</f>
        <v>Night</v>
      </c>
      <c r="N599">
        <v>2</v>
      </c>
      <c r="O599" t="str">
        <f>IF(dataset_17[[#This Row],[Weathersit]]=1,"Clear",IF(dataset_17[[#This Row],[Weathersit]]=2,"Cloudy","Rainy"))</f>
        <v>Cloudy</v>
      </c>
      <c r="P599">
        <v>0.2</v>
      </c>
      <c r="Q599">
        <f>VLOOKUP(dataset_17[[#This Row],[Instant]],dataset_2!B598:H1208,2,FALSE)</f>
        <v>0.21210000000000001</v>
      </c>
      <c r="R599">
        <f>dataset_17[[#This Row],[Temp]]-dataset_17[[#This Row],[Atemp]]</f>
        <v>-1.21E-2</v>
      </c>
      <c r="S599">
        <f>VLOOKUP(dataset_17[[#This Row],[Instant]],dataset_2!B598:H1208,3,FALSE)</f>
        <v>0.75</v>
      </c>
      <c r="T599">
        <f>VLOOKUP(dataset_17[[#This Row],[Instant]],dataset_2!B598:H1208,4,FALSE)</f>
        <v>0.16420000000000001</v>
      </c>
      <c r="U599">
        <f>VLOOKUP(dataset_17[[#This Row],[Instant]],dataset_2!B598:H1208,5,FALSE)</f>
        <v>0</v>
      </c>
      <c r="V599">
        <f>VLOOKUP(dataset_17[[#This Row],[Instant]],dataset_2!B598:H1208,6,FALSE)</f>
        <v>2</v>
      </c>
      <c r="W599">
        <f>VLOOKUP(dataset_17[[#This Row],[Instant]],dataset_2!B598:H1208,7,FALSE)</f>
        <v>2</v>
      </c>
      <c r="X599">
        <f>IF(dataset_17[[#This Row],[cnt]]&gt;0,LN(dataset_17[[#This Row],[cnt]]),0)</f>
        <v>0.69314718055994529</v>
      </c>
    </row>
    <row r="600" spans="1:24" x14ac:dyDescent="0.3">
      <c r="A600">
        <v>599</v>
      </c>
      <c r="B600" s="1">
        <v>40571</v>
      </c>
      <c r="C600">
        <f>YEAR(dataset_17[[#This Row],[Date Day]])</f>
        <v>2011</v>
      </c>
      <c r="D600" s="1" t="str">
        <f>TEXT(dataset_17[[#This Row],[Date Day]],"MMM")</f>
        <v>Jan</v>
      </c>
      <c r="E600" t="str">
        <f t="shared" si="19"/>
        <v>Q1</v>
      </c>
      <c r="F600">
        <v>1</v>
      </c>
      <c r="G600" s="2">
        <v>0</v>
      </c>
      <c r="H600" s="2">
        <v>1</v>
      </c>
      <c r="I600">
        <v>3</v>
      </c>
      <c r="J600" t="b">
        <v>0</v>
      </c>
      <c r="K600">
        <v>5</v>
      </c>
      <c r="L600" t="str">
        <f t="shared" si="18"/>
        <v>Weekday</v>
      </c>
      <c r="M600" t="str" cm="1">
        <f t="array" ref="M600">_xlfn.IFS(I600&lt;6,"Night", I600&lt;12,"Morning", I600&lt;18,"Afternoon", TRUE,"Evening")</f>
        <v>Night</v>
      </c>
      <c r="N600">
        <v>2</v>
      </c>
      <c r="O600" t="str">
        <f>IF(dataset_17[[#This Row],[Weathersit]]=1,"Clear",IF(dataset_17[[#This Row],[Weathersit]]=2,"Cloudy","Rainy"))</f>
        <v>Cloudy</v>
      </c>
      <c r="P600">
        <v>0.2</v>
      </c>
      <c r="Q600">
        <f>VLOOKUP(dataset_17[[#This Row],[Instant]],dataset_2!B599:H1209,2,FALSE)</f>
        <v>0.2273</v>
      </c>
      <c r="R600">
        <f>dataset_17[[#This Row],[Temp]]-dataset_17[[#This Row],[Atemp]]</f>
        <v>-2.7299999999999991E-2</v>
      </c>
      <c r="S600">
        <f>VLOOKUP(dataset_17[[#This Row],[Instant]],dataset_2!B599:H1209,3,FALSE)</f>
        <v>0.75</v>
      </c>
      <c r="T600">
        <f>VLOOKUP(dataset_17[[#This Row],[Instant]],dataset_2!B599:H1209,4,FALSE)</f>
        <v>0.1045</v>
      </c>
      <c r="U600">
        <f>VLOOKUP(dataset_17[[#This Row],[Instant]],dataset_2!B599:H1209,5,FALSE)</f>
        <v>1</v>
      </c>
      <c r="V600">
        <f>VLOOKUP(dataset_17[[#This Row],[Instant]],dataset_2!B599:H1209,6,FALSE)</f>
        <v>0</v>
      </c>
      <c r="W600">
        <f>VLOOKUP(dataset_17[[#This Row],[Instant]],dataset_2!B599:H1209,7,FALSE)</f>
        <v>1</v>
      </c>
      <c r="X600">
        <f>IF(dataset_17[[#This Row],[cnt]]&gt;0,LN(dataset_17[[#This Row],[cnt]]),0)</f>
        <v>0</v>
      </c>
    </row>
    <row r="601" spans="1:24" x14ac:dyDescent="0.3">
      <c r="A601">
        <v>600</v>
      </c>
      <c r="B601" s="1">
        <v>40571</v>
      </c>
      <c r="C601">
        <f>YEAR(dataset_17[[#This Row],[Date Day]])</f>
        <v>2011</v>
      </c>
      <c r="D601" s="1" t="str">
        <f>TEXT(dataset_17[[#This Row],[Date Day]],"MMM")</f>
        <v>Jan</v>
      </c>
      <c r="E601" t="str">
        <f t="shared" si="19"/>
        <v>Q1</v>
      </c>
      <c r="F601">
        <v>1</v>
      </c>
      <c r="G601" s="2">
        <v>0</v>
      </c>
      <c r="H601" s="2">
        <v>1</v>
      </c>
      <c r="I601">
        <v>5</v>
      </c>
      <c r="J601" t="b">
        <v>0</v>
      </c>
      <c r="K601">
        <v>5</v>
      </c>
      <c r="L601" t="str">
        <f t="shared" si="18"/>
        <v>Weekday</v>
      </c>
      <c r="M601" t="str" cm="1">
        <f t="array" ref="M601">_xlfn.IFS(I601&lt;6,"Night", I601&lt;12,"Morning", I601&lt;18,"Afternoon", TRUE,"Evening")</f>
        <v>Night</v>
      </c>
      <c r="N601">
        <v>2</v>
      </c>
      <c r="O601" t="str">
        <f>IF(dataset_17[[#This Row],[Weathersit]]=1,"Clear",IF(dataset_17[[#This Row],[Weathersit]]=2,"Cloudy","Rainy"))</f>
        <v>Cloudy</v>
      </c>
      <c r="P601">
        <v>0.18</v>
      </c>
      <c r="Q601">
        <f>VLOOKUP(dataset_17[[#This Row],[Instant]],dataset_2!B600:H1210,2,FALSE)</f>
        <v>0.21210000000000001</v>
      </c>
      <c r="R601">
        <f>dataset_17[[#This Row],[Temp]]-dataset_17[[#This Row],[Atemp]]</f>
        <v>-3.2100000000000017E-2</v>
      </c>
      <c r="S601">
        <f>VLOOKUP(dataset_17[[#This Row],[Instant]],dataset_2!B600:H1210,3,FALSE)</f>
        <v>0.8</v>
      </c>
      <c r="T601">
        <f>VLOOKUP(dataset_17[[#This Row],[Instant]],dataset_2!B600:H1210,4,FALSE)</f>
        <v>0.1045</v>
      </c>
      <c r="U601">
        <f>VLOOKUP(dataset_17[[#This Row],[Instant]],dataset_2!B600:H1210,5,FALSE)</f>
        <v>0</v>
      </c>
      <c r="V601">
        <f>VLOOKUP(dataset_17[[#This Row],[Instant]],dataset_2!B600:H1210,6,FALSE)</f>
        <v>4</v>
      </c>
      <c r="W601">
        <f>VLOOKUP(dataset_17[[#This Row],[Instant]],dataset_2!B600:H1210,7,FALSE)</f>
        <v>4</v>
      </c>
      <c r="X601">
        <f>IF(dataset_17[[#This Row],[cnt]]&gt;0,LN(dataset_17[[#This Row],[cnt]]),0)</f>
        <v>1.3862943611198906</v>
      </c>
    </row>
    <row r="602" spans="1:24" x14ac:dyDescent="0.3">
      <c r="A602">
        <v>601</v>
      </c>
      <c r="B602" s="1">
        <v>40571</v>
      </c>
      <c r="C602">
        <f>YEAR(dataset_17[[#This Row],[Date Day]])</f>
        <v>2011</v>
      </c>
      <c r="D602" s="1" t="str">
        <f>TEXT(dataset_17[[#This Row],[Date Day]],"MMM")</f>
        <v>Jan</v>
      </c>
      <c r="E602" t="str">
        <f t="shared" si="19"/>
        <v>Q1</v>
      </c>
      <c r="F602">
        <v>1</v>
      </c>
      <c r="G602" s="2">
        <v>0</v>
      </c>
      <c r="H602" s="2">
        <v>1</v>
      </c>
      <c r="I602">
        <v>6</v>
      </c>
      <c r="J602" t="b">
        <v>0</v>
      </c>
      <c r="K602">
        <v>5</v>
      </c>
      <c r="L602" t="str">
        <f t="shared" si="18"/>
        <v>Weekday</v>
      </c>
      <c r="M602" t="str" cm="1">
        <f t="array" ref="M602">_xlfn.IFS(I602&lt;6,"Night", I602&lt;12,"Morning", I602&lt;18,"Afternoon", TRUE,"Evening")</f>
        <v>Morning</v>
      </c>
      <c r="N602">
        <v>2</v>
      </c>
      <c r="O602" t="str">
        <f>IF(dataset_17[[#This Row],[Weathersit]]=1,"Clear",IF(dataset_17[[#This Row],[Weathersit]]=2,"Cloudy","Rainy"))</f>
        <v>Cloudy</v>
      </c>
      <c r="P602">
        <v>0.18</v>
      </c>
      <c r="Q602">
        <f>VLOOKUP(dataset_17[[#This Row],[Instant]],dataset_2!B601:H1211,2,FALSE)</f>
        <v>0.19700000000000001</v>
      </c>
      <c r="R602">
        <f>dataset_17[[#This Row],[Temp]]-dataset_17[[#This Row],[Atemp]]</f>
        <v>-1.7000000000000015E-2</v>
      </c>
      <c r="S602">
        <f>VLOOKUP(dataset_17[[#This Row],[Instant]],dataset_2!B601:H1211,3,FALSE)</f>
        <v>0.8</v>
      </c>
      <c r="T602">
        <f>VLOOKUP(dataset_17[[#This Row],[Instant]],dataset_2!B601:H1211,4,FALSE)</f>
        <v>0.1343</v>
      </c>
      <c r="U602">
        <f>VLOOKUP(dataset_17[[#This Row],[Instant]],dataset_2!B601:H1211,5,FALSE)</f>
        <v>0</v>
      </c>
      <c r="V602">
        <f>VLOOKUP(dataset_17[[#This Row],[Instant]],dataset_2!B601:H1211,6,FALSE)</f>
        <v>16</v>
      </c>
      <c r="W602">
        <f>VLOOKUP(dataset_17[[#This Row],[Instant]],dataset_2!B601:H1211,7,FALSE)</f>
        <v>16</v>
      </c>
      <c r="X602">
        <f>IF(dataset_17[[#This Row],[cnt]]&gt;0,LN(dataset_17[[#This Row],[cnt]]),0)</f>
        <v>2.7725887222397811</v>
      </c>
    </row>
    <row r="603" spans="1:24" x14ac:dyDescent="0.3">
      <c r="A603">
        <v>602</v>
      </c>
      <c r="B603" s="1">
        <v>40571</v>
      </c>
      <c r="C603">
        <f>YEAR(dataset_17[[#This Row],[Date Day]])</f>
        <v>2011</v>
      </c>
      <c r="D603" s="1" t="str">
        <f>TEXT(dataset_17[[#This Row],[Date Day]],"MMM")</f>
        <v>Jan</v>
      </c>
      <c r="E603" t="str">
        <f t="shared" si="19"/>
        <v>Q1</v>
      </c>
      <c r="F603">
        <v>1</v>
      </c>
      <c r="G603" s="2">
        <v>0</v>
      </c>
      <c r="H603" s="2">
        <v>1</v>
      </c>
      <c r="I603">
        <v>7</v>
      </c>
      <c r="J603" t="b">
        <v>0</v>
      </c>
      <c r="K603">
        <v>5</v>
      </c>
      <c r="L603" t="str">
        <f t="shared" si="18"/>
        <v>Weekday</v>
      </c>
      <c r="M603" t="str" cm="1">
        <f t="array" ref="M603">_xlfn.IFS(I603&lt;6,"Night", I603&lt;12,"Morning", I603&lt;18,"Afternoon", TRUE,"Evening")</f>
        <v>Morning</v>
      </c>
      <c r="N603">
        <v>2</v>
      </c>
      <c r="O603" t="str">
        <f>IF(dataset_17[[#This Row],[Weathersit]]=1,"Clear",IF(dataset_17[[#This Row],[Weathersit]]=2,"Cloudy","Rainy"))</f>
        <v>Cloudy</v>
      </c>
      <c r="P603">
        <v>0.16</v>
      </c>
      <c r="Q603">
        <f>VLOOKUP(dataset_17[[#This Row],[Instant]],dataset_2!B602:H1212,2,FALSE)</f>
        <v>0.19700000000000001</v>
      </c>
      <c r="R603">
        <f>dataset_17[[#This Row],[Temp]]-dataset_17[[#This Row],[Atemp]]</f>
        <v>-3.7000000000000005E-2</v>
      </c>
      <c r="S603">
        <f>VLOOKUP(dataset_17[[#This Row],[Instant]],dataset_2!B602:H1212,3,FALSE)</f>
        <v>0.86</v>
      </c>
      <c r="T603">
        <f>VLOOKUP(dataset_17[[#This Row],[Instant]],dataset_2!B602:H1212,4,FALSE)</f>
        <v>8.9599999999999999E-2</v>
      </c>
      <c r="U603">
        <f>VLOOKUP(dataset_17[[#This Row],[Instant]],dataset_2!B602:H1212,5,FALSE)</f>
        <v>2</v>
      </c>
      <c r="V603">
        <f>VLOOKUP(dataset_17[[#This Row],[Instant]],dataset_2!B602:H1212,6,FALSE)</f>
        <v>58</v>
      </c>
      <c r="W603">
        <f>VLOOKUP(dataset_17[[#This Row],[Instant]],dataset_2!B602:H1212,7,FALSE)</f>
        <v>60</v>
      </c>
      <c r="X603">
        <f>IF(dataset_17[[#This Row],[cnt]]&gt;0,LN(dataset_17[[#This Row],[cnt]]),0)</f>
        <v>4.0943445622221004</v>
      </c>
    </row>
    <row r="604" spans="1:24" x14ac:dyDescent="0.3">
      <c r="A604">
        <v>603</v>
      </c>
      <c r="B604" s="1">
        <v>40571</v>
      </c>
      <c r="C604">
        <f>YEAR(dataset_17[[#This Row],[Date Day]])</f>
        <v>2011</v>
      </c>
      <c r="D604" s="1" t="str">
        <f>TEXT(dataset_17[[#This Row],[Date Day]],"MMM")</f>
        <v>Jan</v>
      </c>
      <c r="E604" t="str">
        <f t="shared" si="19"/>
        <v>Q1</v>
      </c>
      <c r="F604">
        <v>1</v>
      </c>
      <c r="G604" s="2">
        <v>0</v>
      </c>
      <c r="H604" s="2">
        <v>1</v>
      </c>
      <c r="I604">
        <v>8</v>
      </c>
      <c r="J604" t="b">
        <v>0</v>
      </c>
      <c r="K604">
        <v>5</v>
      </c>
      <c r="L604" t="str">
        <f t="shared" si="18"/>
        <v>Weekday</v>
      </c>
      <c r="M604" t="str" cm="1">
        <f t="array" ref="M604">_xlfn.IFS(I604&lt;6,"Night", I604&lt;12,"Morning", I604&lt;18,"Afternoon", TRUE,"Evening")</f>
        <v>Morning</v>
      </c>
      <c r="N604">
        <v>2</v>
      </c>
      <c r="O604" t="str">
        <f>IF(dataset_17[[#This Row],[Weathersit]]=1,"Clear",IF(dataset_17[[#This Row],[Weathersit]]=2,"Cloudy","Rainy"))</f>
        <v>Cloudy</v>
      </c>
      <c r="P604">
        <v>0.16</v>
      </c>
      <c r="Q604">
        <f>VLOOKUP(dataset_17[[#This Row],[Instant]],dataset_2!B603:H1213,2,FALSE)</f>
        <v>0.19700000000000001</v>
      </c>
      <c r="R604">
        <f>dataset_17[[#This Row],[Temp]]-dataset_17[[#This Row],[Atemp]]</f>
        <v>-3.7000000000000005E-2</v>
      </c>
      <c r="S604">
        <f>VLOOKUP(dataset_17[[#This Row],[Instant]],dataset_2!B603:H1213,3,FALSE)</f>
        <v>0.86</v>
      </c>
      <c r="T604">
        <f>VLOOKUP(dataset_17[[#This Row],[Instant]],dataset_2!B603:H1213,4,FALSE)</f>
        <v>8.9599999999999999E-2</v>
      </c>
      <c r="U604">
        <f>VLOOKUP(dataset_17[[#This Row],[Instant]],dataset_2!B603:H1213,5,FALSE)</f>
        <v>2</v>
      </c>
      <c r="V604">
        <f>VLOOKUP(dataset_17[[#This Row],[Instant]],dataset_2!B603:H1213,6,FALSE)</f>
        <v>155</v>
      </c>
      <c r="W604">
        <f>VLOOKUP(dataset_17[[#This Row],[Instant]],dataset_2!B603:H1213,7,FALSE)</f>
        <v>157</v>
      </c>
      <c r="X604">
        <f>IF(dataset_17[[#This Row],[cnt]]&gt;0,LN(dataset_17[[#This Row],[cnt]]),0)</f>
        <v>5.0562458053483077</v>
      </c>
    </row>
    <row r="605" spans="1:24" x14ac:dyDescent="0.3">
      <c r="A605">
        <v>604</v>
      </c>
      <c r="B605" s="1">
        <v>40571</v>
      </c>
      <c r="C605">
        <f>YEAR(dataset_17[[#This Row],[Date Day]])</f>
        <v>2011</v>
      </c>
      <c r="D605" s="1" t="str">
        <f>TEXT(dataset_17[[#This Row],[Date Day]],"MMM")</f>
        <v>Jan</v>
      </c>
      <c r="E605" t="str">
        <f t="shared" si="19"/>
        <v>Q1</v>
      </c>
      <c r="F605">
        <v>1</v>
      </c>
      <c r="G605" s="2">
        <v>0</v>
      </c>
      <c r="H605" s="2">
        <v>1</v>
      </c>
      <c r="I605">
        <v>9</v>
      </c>
      <c r="J605" t="b">
        <v>0</v>
      </c>
      <c r="K605">
        <v>5</v>
      </c>
      <c r="L605" t="str">
        <f t="shared" si="18"/>
        <v>Weekday</v>
      </c>
      <c r="M605" t="str" cm="1">
        <f t="array" ref="M605">_xlfn.IFS(I605&lt;6,"Night", I605&lt;12,"Morning", I605&lt;18,"Afternoon", TRUE,"Evening")</f>
        <v>Morning</v>
      </c>
      <c r="N605">
        <v>3</v>
      </c>
      <c r="O605" t="str">
        <f>IF(dataset_17[[#This Row],[Weathersit]]=1,"Clear",IF(dataset_17[[#This Row],[Weathersit]]=2,"Cloudy","Rainy"))</f>
        <v>Rainy</v>
      </c>
      <c r="P605">
        <v>0.18</v>
      </c>
      <c r="Q605">
        <f>VLOOKUP(dataset_17[[#This Row],[Instant]],dataset_2!B604:H1214,2,FALSE)</f>
        <v>0.21210000000000001</v>
      </c>
      <c r="R605">
        <f>dataset_17[[#This Row],[Temp]]-dataset_17[[#This Row],[Atemp]]</f>
        <v>-3.2100000000000017E-2</v>
      </c>
      <c r="S605">
        <f>VLOOKUP(dataset_17[[#This Row],[Instant]],dataset_2!B604:H1214,3,FALSE)</f>
        <v>0.86</v>
      </c>
      <c r="T605">
        <f>VLOOKUP(dataset_17[[#This Row],[Instant]],dataset_2!B604:H1214,4,FALSE)</f>
        <v>8.9599999999999999E-2</v>
      </c>
      <c r="U605">
        <f>VLOOKUP(dataset_17[[#This Row],[Instant]],dataset_2!B604:H1214,5,FALSE)</f>
        <v>6</v>
      </c>
      <c r="V605">
        <f>VLOOKUP(dataset_17[[#This Row],[Instant]],dataset_2!B604:H1214,6,FALSE)</f>
        <v>95</v>
      </c>
      <c r="W605">
        <f>VLOOKUP(dataset_17[[#This Row],[Instant]],dataset_2!B604:H1214,7,FALSE)</f>
        <v>101</v>
      </c>
      <c r="X605">
        <f>IF(dataset_17[[#This Row],[cnt]]&gt;0,LN(dataset_17[[#This Row],[cnt]]),0)</f>
        <v>4.6151205168412597</v>
      </c>
    </row>
    <row r="606" spans="1:24" x14ac:dyDescent="0.3">
      <c r="A606">
        <v>605</v>
      </c>
      <c r="B606" s="1">
        <v>40571</v>
      </c>
      <c r="C606">
        <f>YEAR(dataset_17[[#This Row],[Date Day]])</f>
        <v>2011</v>
      </c>
      <c r="D606" s="1" t="str">
        <f>TEXT(dataset_17[[#This Row],[Date Day]],"MMM")</f>
        <v>Jan</v>
      </c>
      <c r="E606" t="str">
        <f t="shared" si="19"/>
        <v>Q1</v>
      </c>
      <c r="F606">
        <v>1</v>
      </c>
      <c r="G606" s="2">
        <v>0</v>
      </c>
      <c r="H606" s="2">
        <v>1</v>
      </c>
      <c r="I606">
        <v>10</v>
      </c>
      <c r="J606" t="b">
        <v>0</v>
      </c>
      <c r="K606">
        <v>5</v>
      </c>
      <c r="L606" t="str">
        <f t="shared" si="18"/>
        <v>Weekday</v>
      </c>
      <c r="M606" t="str" cm="1">
        <f t="array" ref="M606">_xlfn.IFS(I606&lt;6,"Night", I606&lt;12,"Morning", I606&lt;18,"Afternoon", TRUE,"Evening")</f>
        <v>Morning</v>
      </c>
      <c r="N606">
        <v>3</v>
      </c>
      <c r="O606" t="str">
        <f>IF(dataset_17[[#This Row],[Weathersit]]=1,"Clear",IF(dataset_17[[#This Row],[Weathersit]]=2,"Cloudy","Rainy"))</f>
        <v>Rainy</v>
      </c>
      <c r="P606">
        <v>0.18</v>
      </c>
      <c r="Q606">
        <f>VLOOKUP(dataset_17[[#This Row],[Instant]],dataset_2!B605:H1215,2,FALSE)</f>
        <v>0.21210000000000001</v>
      </c>
      <c r="R606">
        <f>dataset_17[[#This Row],[Temp]]-dataset_17[[#This Row],[Atemp]]</f>
        <v>-3.2100000000000017E-2</v>
      </c>
      <c r="S606">
        <f>VLOOKUP(dataset_17[[#This Row],[Instant]],dataset_2!B605:H1215,3,FALSE)</f>
        <v>0.86</v>
      </c>
      <c r="T606">
        <f>VLOOKUP(dataset_17[[#This Row],[Instant]],dataset_2!B605:H1215,4,FALSE)</f>
        <v>0.1045</v>
      </c>
      <c r="U606">
        <f>VLOOKUP(dataset_17[[#This Row],[Instant]],dataset_2!B605:H1215,5,FALSE)</f>
        <v>0</v>
      </c>
      <c r="V606">
        <f>VLOOKUP(dataset_17[[#This Row],[Instant]],dataset_2!B605:H1215,6,FALSE)</f>
        <v>49</v>
      </c>
      <c r="W606">
        <f>VLOOKUP(dataset_17[[#This Row],[Instant]],dataset_2!B605:H1215,7,FALSE)</f>
        <v>49</v>
      </c>
      <c r="X606">
        <f>IF(dataset_17[[#This Row],[cnt]]&gt;0,LN(dataset_17[[#This Row],[cnt]]),0)</f>
        <v>3.8918202981106265</v>
      </c>
    </row>
    <row r="607" spans="1:24" x14ac:dyDescent="0.3">
      <c r="A607">
        <v>606</v>
      </c>
      <c r="B607" s="1">
        <v>40571</v>
      </c>
      <c r="C607">
        <f>YEAR(dataset_17[[#This Row],[Date Day]])</f>
        <v>2011</v>
      </c>
      <c r="D607" s="1" t="str">
        <f>TEXT(dataset_17[[#This Row],[Date Day]],"MMM")</f>
        <v>Jan</v>
      </c>
      <c r="E607" t="str">
        <f t="shared" si="19"/>
        <v>Q1</v>
      </c>
      <c r="F607">
        <v>1</v>
      </c>
      <c r="G607" s="2">
        <v>0</v>
      </c>
      <c r="H607" s="2">
        <v>1</v>
      </c>
      <c r="I607">
        <v>11</v>
      </c>
      <c r="J607" t="b">
        <v>0</v>
      </c>
      <c r="K607">
        <v>5</v>
      </c>
      <c r="L607" t="str">
        <f t="shared" si="18"/>
        <v>Weekday</v>
      </c>
      <c r="M607" t="str" cm="1">
        <f t="array" ref="M607">_xlfn.IFS(I607&lt;6,"Night", I607&lt;12,"Morning", I607&lt;18,"Afternoon", TRUE,"Evening")</f>
        <v>Morning</v>
      </c>
      <c r="N607">
        <v>3</v>
      </c>
      <c r="O607" t="str">
        <f>IF(dataset_17[[#This Row],[Weathersit]]=1,"Clear",IF(dataset_17[[#This Row],[Weathersit]]=2,"Cloudy","Rainy"))</f>
        <v>Rainy</v>
      </c>
      <c r="P607">
        <v>0.18</v>
      </c>
      <c r="Q607">
        <f>VLOOKUP(dataset_17[[#This Row],[Instant]],dataset_2!B606:H1216,2,FALSE)</f>
        <v>0.21210000000000001</v>
      </c>
      <c r="R607">
        <f>dataset_17[[#This Row],[Temp]]-dataset_17[[#This Row],[Atemp]]</f>
        <v>-3.2100000000000017E-2</v>
      </c>
      <c r="S607">
        <f>VLOOKUP(dataset_17[[#This Row],[Instant]],dataset_2!B606:H1216,3,FALSE)</f>
        <v>0.93</v>
      </c>
      <c r="T607">
        <f>VLOOKUP(dataset_17[[#This Row],[Instant]],dataset_2!B606:H1216,4,FALSE)</f>
        <v>0.1045</v>
      </c>
      <c r="U607">
        <f>VLOOKUP(dataset_17[[#This Row],[Instant]],dataset_2!B606:H1216,5,FALSE)</f>
        <v>0</v>
      </c>
      <c r="V607">
        <f>VLOOKUP(dataset_17[[#This Row],[Instant]],dataset_2!B606:H1216,6,FALSE)</f>
        <v>30</v>
      </c>
      <c r="W607">
        <f>VLOOKUP(dataset_17[[#This Row],[Instant]],dataset_2!B606:H1216,7,FALSE)</f>
        <v>30</v>
      </c>
      <c r="X607">
        <f>IF(dataset_17[[#This Row],[cnt]]&gt;0,LN(dataset_17[[#This Row],[cnt]]),0)</f>
        <v>3.4011973816621555</v>
      </c>
    </row>
    <row r="608" spans="1:24" x14ac:dyDescent="0.3">
      <c r="A608">
        <v>607</v>
      </c>
      <c r="B608" s="1">
        <v>40571</v>
      </c>
      <c r="C608">
        <f>YEAR(dataset_17[[#This Row],[Date Day]])</f>
        <v>2011</v>
      </c>
      <c r="D608" s="1" t="str">
        <f>TEXT(dataset_17[[#This Row],[Date Day]],"MMM")</f>
        <v>Jan</v>
      </c>
      <c r="E608" t="str">
        <f t="shared" si="19"/>
        <v>Q1</v>
      </c>
      <c r="F608">
        <v>1</v>
      </c>
      <c r="G608" s="2">
        <v>0</v>
      </c>
      <c r="H608" s="2">
        <v>1</v>
      </c>
      <c r="I608">
        <v>12</v>
      </c>
      <c r="J608" t="b">
        <v>0</v>
      </c>
      <c r="K608">
        <v>5</v>
      </c>
      <c r="L608" t="str">
        <f t="shared" si="18"/>
        <v>Weekday</v>
      </c>
      <c r="M608" t="str" cm="1">
        <f t="array" ref="M608">_xlfn.IFS(I608&lt;6,"Night", I608&lt;12,"Morning", I608&lt;18,"Afternoon", TRUE,"Evening")</f>
        <v>Afternoon</v>
      </c>
      <c r="N608">
        <v>3</v>
      </c>
      <c r="O608" t="str">
        <f>IF(dataset_17[[#This Row],[Weathersit]]=1,"Clear",IF(dataset_17[[#This Row],[Weathersit]]=2,"Cloudy","Rainy"))</f>
        <v>Rainy</v>
      </c>
      <c r="P608">
        <v>0.18</v>
      </c>
      <c r="Q608">
        <f>VLOOKUP(dataset_17[[#This Row],[Instant]],dataset_2!B607:H1217,2,FALSE)</f>
        <v>0.21210000000000001</v>
      </c>
      <c r="R608">
        <f>dataset_17[[#This Row],[Temp]]-dataset_17[[#This Row],[Atemp]]</f>
        <v>-3.2100000000000017E-2</v>
      </c>
      <c r="S608">
        <f>VLOOKUP(dataset_17[[#This Row],[Instant]],dataset_2!B607:H1217,3,FALSE)</f>
        <v>0.93</v>
      </c>
      <c r="T608">
        <f>VLOOKUP(dataset_17[[#This Row],[Instant]],dataset_2!B607:H1217,4,FALSE)</f>
        <v>0.1045</v>
      </c>
      <c r="U608">
        <f>VLOOKUP(dataset_17[[#This Row],[Instant]],dataset_2!B607:H1217,5,FALSE)</f>
        <v>1</v>
      </c>
      <c r="V608">
        <f>VLOOKUP(dataset_17[[#This Row],[Instant]],dataset_2!B607:H1217,6,FALSE)</f>
        <v>28</v>
      </c>
      <c r="W608">
        <f>VLOOKUP(dataset_17[[#This Row],[Instant]],dataset_2!B607:H1217,7,FALSE)</f>
        <v>29</v>
      </c>
      <c r="X608">
        <f>IF(dataset_17[[#This Row],[cnt]]&gt;0,LN(dataset_17[[#This Row],[cnt]]),0)</f>
        <v>3.3672958299864741</v>
      </c>
    </row>
    <row r="609" spans="1:24" x14ac:dyDescent="0.3">
      <c r="A609">
        <v>608</v>
      </c>
      <c r="B609" s="1">
        <v>40571</v>
      </c>
      <c r="C609">
        <f>YEAR(dataset_17[[#This Row],[Date Day]])</f>
        <v>2011</v>
      </c>
      <c r="D609" s="1" t="str">
        <f>TEXT(dataset_17[[#This Row],[Date Day]],"MMM")</f>
        <v>Jan</v>
      </c>
      <c r="E609" t="str">
        <f t="shared" si="19"/>
        <v>Q1</v>
      </c>
      <c r="F609">
        <v>1</v>
      </c>
      <c r="G609" s="2">
        <v>0</v>
      </c>
      <c r="H609" s="2">
        <v>1</v>
      </c>
      <c r="I609">
        <v>13</v>
      </c>
      <c r="J609" t="b">
        <v>0</v>
      </c>
      <c r="K609">
        <v>5</v>
      </c>
      <c r="L609" t="str">
        <f t="shared" si="18"/>
        <v>Weekday</v>
      </c>
      <c r="M609" t="str" cm="1">
        <f t="array" ref="M609">_xlfn.IFS(I609&lt;6,"Night", I609&lt;12,"Morning", I609&lt;18,"Afternoon", TRUE,"Evening")</f>
        <v>Afternoon</v>
      </c>
      <c r="N609">
        <v>3</v>
      </c>
      <c r="O609" t="str">
        <f>IF(dataset_17[[#This Row],[Weathersit]]=1,"Clear",IF(dataset_17[[#This Row],[Weathersit]]=2,"Cloudy","Rainy"))</f>
        <v>Rainy</v>
      </c>
      <c r="P609">
        <v>0.18</v>
      </c>
      <c r="Q609">
        <f>VLOOKUP(dataset_17[[#This Row],[Instant]],dataset_2!B608:H1218,2,FALSE)</f>
        <v>0.21210000000000001</v>
      </c>
      <c r="R609">
        <f>dataset_17[[#This Row],[Temp]]-dataset_17[[#This Row],[Atemp]]</f>
        <v>-3.2100000000000017E-2</v>
      </c>
      <c r="S609">
        <f>VLOOKUP(dataset_17[[#This Row],[Instant]],dataset_2!B608:H1218,3,FALSE)</f>
        <v>0.93</v>
      </c>
      <c r="T609">
        <f>VLOOKUP(dataset_17[[#This Row],[Instant]],dataset_2!B608:H1218,4,FALSE)</f>
        <v>0.1045</v>
      </c>
      <c r="U609">
        <f>VLOOKUP(dataset_17[[#This Row],[Instant]],dataset_2!B608:H1218,5,FALSE)</f>
        <v>0</v>
      </c>
      <c r="V609">
        <f>VLOOKUP(dataset_17[[#This Row],[Instant]],dataset_2!B608:H1218,6,FALSE)</f>
        <v>31</v>
      </c>
      <c r="W609">
        <f>VLOOKUP(dataset_17[[#This Row],[Instant]],dataset_2!B608:H1218,7,FALSE)</f>
        <v>31</v>
      </c>
      <c r="X609">
        <f>IF(dataset_17[[#This Row],[cnt]]&gt;0,LN(dataset_17[[#This Row],[cnt]]),0)</f>
        <v>3.4339872044851463</v>
      </c>
    </row>
    <row r="610" spans="1:24" x14ac:dyDescent="0.3">
      <c r="A610">
        <v>609</v>
      </c>
      <c r="B610" s="1">
        <v>40571</v>
      </c>
      <c r="C610">
        <f>YEAR(dataset_17[[#This Row],[Date Day]])</f>
        <v>2011</v>
      </c>
      <c r="D610" s="1" t="str">
        <f>TEXT(dataset_17[[#This Row],[Date Day]],"MMM")</f>
        <v>Jan</v>
      </c>
      <c r="E610" t="str">
        <f t="shared" si="19"/>
        <v>Q1</v>
      </c>
      <c r="F610">
        <v>1</v>
      </c>
      <c r="G610" s="2">
        <v>0</v>
      </c>
      <c r="H610" s="2">
        <v>1</v>
      </c>
      <c r="I610">
        <v>14</v>
      </c>
      <c r="J610" t="b">
        <v>0</v>
      </c>
      <c r="K610">
        <v>5</v>
      </c>
      <c r="L610" t="str">
        <f t="shared" si="18"/>
        <v>Weekday</v>
      </c>
      <c r="M610" t="str" cm="1">
        <f t="array" ref="M610">_xlfn.IFS(I610&lt;6,"Night", I610&lt;12,"Morning", I610&lt;18,"Afternoon", TRUE,"Evening")</f>
        <v>Afternoon</v>
      </c>
      <c r="N610">
        <v>3</v>
      </c>
      <c r="O610" t="str">
        <f>IF(dataset_17[[#This Row],[Weathersit]]=1,"Clear",IF(dataset_17[[#This Row],[Weathersit]]=2,"Cloudy","Rainy"))</f>
        <v>Rainy</v>
      </c>
      <c r="P610">
        <v>0.22</v>
      </c>
      <c r="Q610">
        <f>VLOOKUP(dataset_17[[#This Row],[Instant]],dataset_2!B609:H1219,2,FALSE)</f>
        <v>0.2727</v>
      </c>
      <c r="R610">
        <f>dataset_17[[#This Row],[Temp]]-dataset_17[[#This Row],[Atemp]]</f>
        <v>-5.2699999999999997E-2</v>
      </c>
      <c r="S610">
        <f>VLOOKUP(dataset_17[[#This Row],[Instant]],dataset_2!B609:H1219,3,FALSE)</f>
        <v>0.8</v>
      </c>
      <c r="T610">
        <f>VLOOKUP(dataset_17[[#This Row],[Instant]],dataset_2!B609:H1219,4,FALSE)</f>
        <v>0</v>
      </c>
      <c r="U610">
        <f>VLOOKUP(dataset_17[[#This Row],[Instant]],dataset_2!B609:H1219,5,FALSE)</f>
        <v>2</v>
      </c>
      <c r="V610">
        <f>VLOOKUP(dataset_17[[#This Row],[Instant]],dataset_2!B609:H1219,6,FALSE)</f>
        <v>36</v>
      </c>
      <c r="W610">
        <f>VLOOKUP(dataset_17[[#This Row],[Instant]],dataset_2!B609:H1219,7,FALSE)</f>
        <v>38</v>
      </c>
      <c r="X610">
        <f>IF(dataset_17[[#This Row],[cnt]]&gt;0,LN(dataset_17[[#This Row],[cnt]]),0)</f>
        <v>3.6375861597263857</v>
      </c>
    </row>
    <row r="611" spans="1:24" x14ac:dyDescent="0.3">
      <c r="A611">
        <v>610</v>
      </c>
      <c r="B611" s="1">
        <v>40571</v>
      </c>
      <c r="C611">
        <f>YEAR(dataset_17[[#This Row],[Date Day]])</f>
        <v>2011</v>
      </c>
      <c r="D611" s="1" t="str">
        <f>TEXT(dataset_17[[#This Row],[Date Day]],"MMM")</f>
        <v>Jan</v>
      </c>
      <c r="E611" t="str">
        <f t="shared" si="19"/>
        <v>Q1</v>
      </c>
      <c r="F611">
        <v>1</v>
      </c>
      <c r="G611" s="2">
        <v>0</v>
      </c>
      <c r="H611" s="2">
        <v>1</v>
      </c>
      <c r="I611">
        <v>15</v>
      </c>
      <c r="J611" t="b">
        <v>0</v>
      </c>
      <c r="K611">
        <v>5</v>
      </c>
      <c r="L611" t="str">
        <f t="shared" si="18"/>
        <v>Weekday</v>
      </c>
      <c r="M611" t="str" cm="1">
        <f t="array" ref="M611">_xlfn.IFS(I611&lt;6,"Night", I611&lt;12,"Morning", I611&lt;18,"Afternoon", TRUE,"Evening")</f>
        <v>Afternoon</v>
      </c>
      <c r="N611">
        <v>2</v>
      </c>
      <c r="O611" t="str">
        <f>IF(dataset_17[[#This Row],[Weathersit]]=1,"Clear",IF(dataset_17[[#This Row],[Weathersit]]=2,"Cloudy","Rainy"))</f>
        <v>Cloudy</v>
      </c>
      <c r="P611">
        <v>0.2</v>
      </c>
      <c r="Q611">
        <f>VLOOKUP(dataset_17[[#This Row],[Instant]],dataset_2!B610:H1220,2,FALSE)</f>
        <v>0.2576</v>
      </c>
      <c r="R611">
        <f>dataset_17[[#This Row],[Temp]]-dataset_17[[#This Row],[Atemp]]</f>
        <v>-5.7599999999999985E-2</v>
      </c>
      <c r="S611">
        <f>VLOOKUP(dataset_17[[#This Row],[Instant]],dataset_2!B610:H1220,3,FALSE)</f>
        <v>0.86</v>
      </c>
      <c r="T611">
        <f>VLOOKUP(dataset_17[[#This Row],[Instant]],dataset_2!B610:H1220,4,FALSE)</f>
        <v>0</v>
      </c>
      <c r="U611">
        <f>VLOOKUP(dataset_17[[#This Row],[Instant]],dataset_2!B610:H1220,5,FALSE)</f>
        <v>1</v>
      </c>
      <c r="V611">
        <f>VLOOKUP(dataset_17[[#This Row],[Instant]],dataset_2!B610:H1220,6,FALSE)</f>
        <v>40</v>
      </c>
      <c r="W611">
        <f>VLOOKUP(dataset_17[[#This Row],[Instant]],dataset_2!B610:H1220,7,FALSE)</f>
        <v>41</v>
      </c>
      <c r="X611">
        <f>IF(dataset_17[[#This Row],[cnt]]&gt;0,LN(dataset_17[[#This Row],[cnt]]),0)</f>
        <v>3.713572066704308</v>
      </c>
    </row>
    <row r="612" spans="1:24" x14ac:dyDescent="0.3">
      <c r="A612">
        <v>611</v>
      </c>
      <c r="B612" s="1">
        <v>40571</v>
      </c>
      <c r="C612">
        <f>YEAR(dataset_17[[#This Row],[Date Day]])</f>
        <v>2011</v>
      </c>
      <c r="D612" s="1" t="str">
        <f>TEXT(dataset_17[[#This Row],[Date Day]],"MMM")</f>
        <v>Jan</v>
      </c>
      <c r="E612" t="str">
        <f t="shared" si="19"/>
        <v>Q1</v>
      </c>
      <c r="F612">
        <v>1</v>
      </c>
      <c r="G612">
        <v>0</v>
      </c>
      <c r="H612">
        <v>1</v>
      </c>
      <c r="I612">
        <v>16</v>
      </c>
      <c r="J612" t="b">
        <v>0</v>
      </c>
      <c r="K612">
        <v>5</v>
      </c>
      <c r="L612" t="str">
        <f t="shared" si="18"/>
        <v>Weekday</v>
      </c>
      <c r="M612" t="str" cm="1">
        <f t="array" ref="M612">_xlfn.IFS(I612&lt;6,"Night", I612&lt;12,"Morning", I612&lt;18,"Afternoon", TRUE,"Evening")</f>
        <v>Afternoon</v>
      </c>
      <c r="N612">
        <v>1</v>
      </c>
      <c r="O612" t="str">
        <f>IF(dataset_17[[#This Row],[Weathersit]]=1,"Clear",IF(dataset_17[[#This Row],[Weathersit]]=2,"Cloudy","Rainy"))</f>
        <v>Clear</v>
      </c>
      <c r="P612">
        <v>0.22</v>
      </c>
      <c r="Q612">
        <v>0.2727</v>
      </c>
      <c r="R612">
        <f>dataset_17[[#This Row],[Temp]]-dataset_17[[#This Row],[Atemp]]</f>
        <v>-5.2699999999999997E-2</v>
      </c>
      <c r="S612">
        <v>0.8</v>
      </c>
      <c r="T612">
        <v>0</v>
      </c>
      <c r="U612">
        <v>10</v>
      </c>
      <c r="V612">
        <v>70</v>
      </c>
      <c r="W612">
        <v>80</v>
      </c>
      <c r="X612">
        <f>IF(dataset_17[[#This Row],[cnt]]&gt;0,LN(dataset_17[[#This Row],[cnt]]),0)</f>
        <v>4.3820266346738812</v>
      </c>
    </row>
    <row r="613" spans="1:24" x14ac:dyDescent="0.3">
      <c r="A613">
        <v>612</v>
      </c>
      <c r="B613" s="1">
        <v>40571</v>
      </c>
      <c r="C613">
        <f>YEAR(dataset_17[[#This Row],[Date Day]])</f>
        <v>2011</v>
      </c>
      <c r="D613" s="1" t="str">
        <f>TEXT(dataset_17[[#This Row],[Date Day]],"MMM")</f>
        <v>Jan</v>
      </c>
      <c r="E613" t="str">
        <f t="shared" si="19"/>
        <v>Q1</v>
      </c>
      <c r="F613">
        <v>1</v>
      </c>
      <c r="G613">
        <v>0</v>
      </c>
      <c r="H613">
        <v>1</v>
      </c>
      <c r="I613">
        <v>17</v>
      </c>
      <c r="J613" t="b">
        <v>0</v>
      </c>
      <c r="K613">
        <v>5</v>
      </c>
      <c r="L613" t="str">
        <f t="shared" si="18"/>
        <v>Weekday</v>
      </c>
      <c r="M613" t="str" cm="1">
        <f t="array" ref="M613">_xlfn.IFS(I613&lt;6,"Night", I613&lt;12,"Morning", I613&lt;18,"Afternoon", TRUE,"Evening")</f>
        <v>Afternoon</v>
      </c>
      <c r="N613">
        <v>1</v>
      </c>
      <c r="O613" t="str">
        <f>IF(dataset_17[[#This Row],[Weathersit]]=1,"Clear",IF(dataset_17[[#This Row],[Weathersit]]=2,"Cloudy","Rainy"))</f>
        <v>Clear</v>
      </c>
      <c r="P613">
        <v>0.24</v>
      </c>
      <c r="Q613">
        <v>0.2424</v>
      </c>
      <c r="R613">
        <f>dataset_17[[#This Row],[Temp]]-dataset_17[[#This Row],[Atemp]]</f>
        <v>-2.4000000000000132E-3</v>
      </c>
      <c r="S613">
        <v>0.75</v>
      </c>
      <c r="T613">
        <v>0.1343</v>
      </c>
      <c r="U613">
        <v>2</v>
      </c>
      <c r="V613">
        <v>147</v>
      </c>
      <c r="W613">
        <v>149</v>
      </c>
      <c r="X613">
        <f>IF(dataset_17[[#This Row],[cnt]]&gt;0,LN(dataset_17[[#This Row],[cnt]]),0)</f>
        <v>5.0039463059454592</v>
      </c>
    </row>
    <row r="614" spans="1:24" x14ac:dyDescent="0.3">
      <c r="A614">
        <v>613</v>
      </c>
      <c r="B614" s="1">
        <v>40571</v>
      </c>
      <c r="C614">
        <f>YEAR(dataset_17[[#This Row],[Date Day]])</f>
        <v>2011</v>
      </c>
      <c r="D614" s="1" t="str">
        <f>TEXT(dataset_17[[#This Row],[Date Day]],"MMM")</f>
        <v>Jan</v>
      </c>
      <c r="E614" t="str">
        <f t="shared" si="19"/>
        <v>Q1</v>
      </c>
      <c r="F614">
        <v>1</v>
      </c>
      <c r="G614">
        <v>0</v>
      </c>
      <c r="H614">
        <v>1</v>
      </c>
      <c r="I614">
        <v>18</v>
      </c>
      <c r="J614" t="b">
        <v>0</v>
      </c>
      <c r="K614">
        <v>5</v>
      </c>
      <c r="L614" t="str">
        <f t="shared" si="18"/>
        <v>Weekday</v>
      </c>
      <c r="M614" t="str" cm="1">
        <f t="array" ref="M614">_xlfn.IFS(I614&lt;6,"Night", I614&lt;12,"Morning", I614&lt;18,"Afternoon", TRUE,"Evening")</f>
        <v>Evening</v>
      </c>
      <c r="N614">
        <v>1</v>
      </c>
      <c r="O614" t="str">
        <f>IF(dataset_17[[#This Row],[Weathersit]]=1,"Clear",IF(dataset_17[[#This Row],[Weathersit]]=2,"Cloudy","Rainy"))</f>
        <v>Clear</v>
      </c>
      <c r="P614">
        <v>0.24</v>
      </c>
      <c r="Q614">
        <v>0.2273</v>
      </c>
      <c r="R614">
        <f>dataset_17[[#This Row],[Temp]]-dataset_17[[#This Row],[Atemp]]</f>
        <v>1.2699999999999989E-2</v>
      </c>
      <c r="S614">
        <v>0.75</v>
      </c>
      <c r="T614">
        <v>0.19400000000000001</v>
      </c>
      <c r="U614">
        <v>2</v>
      </c>
      <c r="V614">
        <v>107</v>
      </c>
      <c r="W614">
        <v>109</v>
      </c>
      <c r="X614">
        <f>IF(dataset_17[[#This Row],[cnt]]&gt;0,LN(dataset_17[[#This Row],[cnt]]),0)</f>
        <v>4.6913478822291435</v>
      </c>
    </row>
    <row r="615" spans="1:24" x14ac:dyDescent="0.3">
      <c r="A615">
        <v>614</v>
      </c>
      <c r="B615" s="1">
        <v>40571</v>
      </c>
      <c r="C615">
        <f>YEAR(dataset_17[[#This Row],[Date Day]])</f>
        <v>2011</v>
      </c>
      <c r="D615" s="1" t="str">
        <f>TEXT(dataset_17[[#This Row],[Date Day]],"MMM")</f>
        <v>Jan</v>
      </c>
      <c r="E615" t="str">
        <f t="shared" si="19"/>
        <v>Q1</v>
      </c>
      <c r="F615">
        <v>1</v>
      </c>
      <c r="G615">
        <v>0</v>
      </c>
      <c r="H615">
        <v>1</v>
      </c>
      <c r="I615">
        <v>19</v>
      </c>
      <c r="J615" t="b">
        <v>0</v>
      </c>
      <c r="K615">
        <v>5</v>
      </c>
      <c r="L615" t="str">
        <f t="shared" si="18"/>
        <v>Weekday</v>
      </c>
      <c r="M615" t="str" cm="1">
        <f t="array" ref="M615">_xlfn.IFS(I615&lt;6,"Night", I615&lt;12,"Morning", I615&lt;18,"Afternoon", TRUE,"Evening")</f>
        <v>Evening</v>
      </c>
      <c r="N615">
        <v>2</v>
      </c>
      <c r="O615" t="str">
        <f>IF(dataset_17[[#This Row],[Weathersit]]=1,"Clear",IF(dataset_17[[#This Row],[Weathersit]]=2,"Cloudy","Rainy"))</f>
        <v>Cloudy</v>
      </c>
      <c r="P615">
        <v>0.24</v>
      </c>
      <c r="Q615">
        <v>0.2424</v>
      </c>
      <c r="R615">
        <f>dataset_17[[#This Row],[Temp]]-dataset_17[[#This Row],[Atemp]]</f>
        <v>-2.4000000000000132E-3</v>
      </c>
      <c r="S615">
        <v>0.75</v>
      </c>
      <c r="T615">
        <v>0.1343</v>
      </c>
      <c r="U615">
        <v>5</v>
      </c>
      <c r="V615">
        <v>84</v>
      </c>
      <c r="W615">
        <v>89</v>
      </c>
      <c r="X615">
        <f>IF(dataset_17[[#This Row],[cnt]]&gt;0,LN(dataset_17[[#This Row],[cnt]]),0)</f>
        <v>4.4886363697321396</v>
      </c>
    </row>
    <row r="616" spans="1:24" x14ac:dyDescent="0.3">
      <c r="A616">
        <v>615</v>
      </c>
      <c r="B616" s="1">
        <v>40571</v>
      </c>
      <c r="C616">
        <f>YEAR(dataset_17[[#This Row],[Date Day]])</f>
        <v>2011</v>
      </c>
      <c r="D616" s="1" t="str">
        <f>TEXT(dataset_17[[#This Row],[Date Day]],"MMM")</f>
        <v>Jan</v>
      </c>
      <c r="E616" t="str">
        <f t="shared" si="19"/>
        <v>Q1</v>
      </c>
      <c r="F616">
        <v>1</v>
      </c>
      <c r="G616">
        <v>0</v>
      </c>
      <c r="H616">
        <v>1</v>
      </c>
      <c r="I616">
        <v>20</v>
      </c>
      <c r="J616" t="b">
        <v>0</v>
      </c>
      <c r="K616">
        <v>5</v>
      </c>
      <c r="L616" t="str">
        <f t="shared" si="18"/>
        <v>Weekday</v>
      </c>
      <c r="M616" t="str" cm="1">
        <f t="array" ref="M616">_xlfn.IFS(I616&lt;6,"Night", I616&lt;12,"Morning", I616&lt;18,"Afternoon", TRUE,"Evening")</f>
        <v>Evening</v>
      </c>
      <c r="N616">
        <v>2</v>
      </c>
      <c r="O616" t="str">
        <f>IF(dataset_17[[#This Row],[Weathersit]]=1,"Clear",IF(dataset_17[[#This Row],[Weathersit]]=2,"Cloudy","Rainy"))</f>
        <v>Cloudy</v>
      </c>
      <c r="P616">
        <v>0.24</v>
      </c>
      <c r="Q616">
        <v>0.2273</v>
      </c>
      <c r="R616">
        <f>dataset_17[[#This Row],[Temp]]-dataset_17[[#This Row],[Atemp]]</f>
        <v>1.2699999999999989E-2</v>
      </c>
      <c r="S616">
        <v>0.7</v>
      </c>
      <c r="T616">
        <v>0.19400000000000001</v>
      </c>
      <c r="U616">
        <v>1</v>
      </c>
      <c r="V616">
        <v>61</v>
      </c>
      <c r="W616">
        <v>62</v>
      </c>
      <c r="X616">
        <f>IF(dataset_17[[#This Row],[cnt]]&gt;0,LN(dataset_17[[#This Row],[cnt]]),0)</f>
        <v>4.1271343850450917</v>
      </c>
    </row>
    <row r="617" spans="1:24" x14ac:dyDescent="0.3">
      <c r="A617">
        <v>616</v>
      </c>
      <c r="B617" s="1">
        <v>40571</v>
      </c>
      <c r="C617">
        <f>YEAR(dataset_17[[#This Row],[Date Day]])</f>
        <v>2011</v>
      </c>
      <c r="D617" s="1" t="str">
        <f>TEXT(dataset_17[[#This Row],[Date Day]],"MMM")</f>
        <v>Jan</v>
      </c>
      <c r="E617" t="str">
        <f t="shared" si="19"/>
        <v>Q1</v>
      </c>
      <c r="F617">
        <v>1</v>
      </c>
      <c r="G617">
        <v>0</v>
      </c>
      <c r="H617">
        <v>1</v>
      </c>
      <c r="I617">
        <v>21</v>
      </c>
      <c r="J617" t="b">
        <v>0</v>
      </c>
      <c r="K617">
        <v>5</v>
      </c>
      <c r="L617" t="str">
        <f t="shared" si="18"/>
        <v>Weekday</v>
      </c>
      <c r="M617" t="str" cm="1">
        <f t="array" ref="M617">_xlfn.IFS(I617&lt;6,"Night", I617&lt;12,"Morning", I617&lt;18,"Afternoon", TRUE,"Evening")</f>
        <v>Evening</v>
      </c>
      <c r="N617">
        <v>2</v>
      </c>
      <c r="O617" t="str">
        <f>IF(dataset_17[[#This Row],[Weathersit]]=1,"Clear",IF(dataset_17[[#This Row],[Weathersit]]=2,"Cloudy","Rainy"))</f>
        <v>Cloudy</v>
      </c>
      <c r="P617">
        <v>0.22</v>
      </c>
      <c r="Q617">
        <v>0.2273</v>
      </c>
      <c r="R617">
        <f>dataset_17[[#This Row],[Temp]]-dataset_17[[#This Row],[Atemp]]</f>
        <v>-7.3000000000000009E-3</v>
      </c>
      <c r="S617">
        <v>0.75</v>
      </c>
      <c r="T617">
        <v>0.1343</v>
      </c>
      <c r="U617">
        <v>1</v>
      </c>
      <c r="V617">
        <v>57</v>
      </c>
      <c r="W617">
        <v>58</v>
      </c>
      <c r="X617">
        <f>IF(dataset_17[[#This Row],[cnt]]&gt;0,LN(dataset_17[[#This Row],[cnt]]),0)</f>
        <v>4.0604430105464191</v>
      </c>
    </row>
    <row r="618" spans="1:24" x14ac:dyDescent="0.3">
      <c r="A618">
        <v>617</v>
      </c>
      <c r="B618" s="1">
        <v>40571</v>
      </c>
      <c r="C618">
        <f>YEAR(dataset_17[[#This Row],[Date Day]])</f>
        <v>2011</v>
      </c>
      <c r="D618" s="1" t="str">
        <f>TEXT(dataset_17[[#This Row],[Date Day]],"MMM")</f>
        <v>Jan</v>
      </c>
      <c r="E618" t="str">
        <f t="shared" si="19"/>
        <v>Q1</v>
      </c>
      <c r="F618">
        <v>1</v>
      </c>
      <c r="G618">
        <v>0</v>
      </c>
      <c r="H618">
        <v>1</v>
      </c>
      <c r="I618">
        <v>22</v>
      </c>
      <c r="J618" t="b">
        <v>0</v>
      </c>
      <c r="K618">
        <v>5</v>
      </c>
      <c r="L618" t="str">
        <f t="shared" si="18"/>
        <v>Weekday</v>
      </c>
      <c r="M618" t="str" cm="1">
        <f t="array" ref="M618">_xlfn.IFS(I618&lt;6,"Night", I618&lt;12,"Morning", I618&lt;18,"Afternoon", TRUE,"Evening")</f>
        <v>Evening</v>
      </c>
      <c r="N618">
        <v>1</v>
      </c>
      <c r="O618" t="str">
        <f>IF(dataset_17[[#This Row],[Weathersit]]=1,"Clear",IF(dataset_17[[#This Row],[Weathersit]]=2,"Cloudy","Rainy"))</f>
        <v>Clear</v>
      </c>
      <c r="P618">
        <v>0.24</v>
      </c>
      <c r="Q618">
        <v>0.21210000000000001</v>
      </c>
      <c r="R618">
        <f>dataset_17[[#This Row],[Temp]]-dataset_17[[#This Row],[Atemp]]</f>
        <v>2.789999999999998E-2</v>
      </c>
      <c r="S618">
        <v>0.65</v>
      </c>
      <c r="T618">
        <v>0.35820000000000002</v>
      </c>
      <c r="U618">
        <v>0</v>
      </c>
      <c r="V618">
        <v>26</v>
      </c>
      <c r="W618">
        <v>26</v>
      </c>
      <c r="X618">
        <f>IF(dataset_17[[#This Row],[cnt]]&gt;0,LN(dataset_17[[#This Row],[cnt]]),0)</f>
        <v>3.2580965380214821</v>
      </c>
    </row>
    <row r="619" spans="1:24" x14ac:dyDescent="0.3">
      <c r="A619">
        <v>618</v>
      </c>
      <c r="B619" s="1">
        <v>40571</v>
      </c>
      <c r="C619">
        <f>YEAR(dataset_17[[#This Row],[Date Day]])</f>
        <v>2011</v>
      </c>
      <c r="D619" s="1" t="str">
        <f>TEXT(dataset_17[[#This Row],[Date Day]],"MMM")</f>
        <v>Jan</v>
      </c>
      <c r="E619" t="str">
        <f t="shared" si="19"/>
        <v>Q1</v>
      </c>
      <c r="F619">
        <v>1</v>
      </c>
      <c r="G619">
        <v>0</v>
      </c>
      <c r="H619">
        <v>1</v>
      </c>
      <c r="I619">
        <v>23</v>
      </c>
      <c r="J619" t="b">
        <v>0</v>
      </c>
      <c r="K619">
        <v>5</v>
      </c>
      <c r="L619" t="str">
        <f t="shared" si="18"/>
        <v>Weekday</v>
      </c>
      <c r="M619" t="str" cm="1">
        <f t="array" ref="M619">_xlfn.IFS(I619&lt;6,"Night", I619&lt;12,"Morning", I619&lt;18,"Afternoon", TRUE,"Evening")</f>
        <v>Evening</v>
      </c>
      <c r="N619">
        <v>1</v>
      </c>
      <c r="O619" t="str">
        <f>IF(dataset_17[[#This Row],[Weathersit]]=1,"Clear",IF(dataset_17[[#This Row],[Weathersit]]=2,"Cloudy","Rainy"))</f>
        <v>Clear</v>
      </c>
      <c r="P619">
        <v>0.24</v>
      </c>
      <c r="Q619">
        <v>0.2273</v>
      </c>
      <c r="R619">
        <f>dataset_17[[#This Row],[Temp]]-dataset_17[[#This Row],[Atemp]]</f>
        <v>1.2699999999999989E-2</v>
      </c>
      <c r="S619">
        <v>0.6</v>
      </c>
      <c r="T619">
        <v>0.22389999999999999</v>
      </c>
      <c r="U619">
        <v>1</v>
      </c>
      <c r="V619">
        <v>22</v>
      </c>
      <c r="W619">
        <v>23</v>
      </c>
      <c r="X619">
        <f>IF(dataset_17[[#This Row],[cnt]]&gt;0,LN(dataset_17[[#This Row],[cnt]]),0)</f>
        <v>3.1354942159291497</v>
      </c>
    </row>
    <row r="620" spans="1:24" x14ac:dyDescent="0.3">
      <c r="A620">
        <v>619</v>
      </c>
      <c r="B620" s="1">
        <v>40572</v>
      </c>
      <c r="C620">
        <f>YEAR(dataset_17[[#This Row],[Date Day]])</f>
        <v>2011</v>
      </c>
      <c r="D620" s="1" t="str">
        <f>TEXT(dataset_17[[#This Row],[Date Day]],"MMM")</f>
        <v>Jan</v>
      </c>
      <c r="E620" t="str">
        <f t="shared" si="19"/>
        <v>Q1</v>
      </c>
      <c r="F620">
        <v>1</v>
      </c>
      <c r="G620">
        <v>0</v>
      </c>
      <c r="H620">
        <v>1</v>
      </c>
      <c r="I620">
        <v>0</v>
      </c>
      <c r="J620" t="b">
        <v>0</v>
      </c>
      <c r="K620">
        <v>6</v>
      </c>
      <c r="L620" t="str">
        <f t="shared" si="18"/>
        <v>Weekend</v>
      </c>
      <c r="M620" t="str" cm="1">
        <f t="array" ref="M620">_xlfn.IFS(I620&lt;6,"Night", I620&lt;12,"Morning", I620&lt;18,"Afternoon", TRUE,"Evening")</f>
        <v>Night</v>
      </c>
      <c r="N620">
        <v>1</v>
      </c>
      <c r="O620" t="str">
        <f>IF(dataset_17[[#This Row],[Weathersit]]=1,"Clear",IF(dataset_17[[#This Row],[Weathersit]]=2,"Cloudy","Rainy"))</f>
        <v>Clear</v>
      </c>
      <c r="P620">
        <v>0.22</v>
      </c>
      <c r="Q620">
        <v>0.19700000000000001</v>
      </c>
      <c r="R620">
        <f>dataset_17[[#This Row],[Temp]]-dataset_17[[#This Row],[Atemp]]</f>
        <v>2.2999999999999993E-2</v>
      </c>
      <c r="S620">
        <v>0.64</v>
      </c>
      <c r="T620">
        <v>0.35820000000000002</v>
      </c>
      <c r="U620">
        <v>2</v>
      </c>
      <c r="V620">
        <v>26</v>
      </c>
      <c r="W620">
        <v>28</v>
      </c>
      <c r="X620">
        <f>IF(dataset_17[[#This Row],[cnt]]&gt;0,LN(dataset_17[[#This Row],[cnt]]),0)</f>
        <v>3.3322045101752038</v>
      </c>
    </row>
    <row r="621" spans="1:24" x14ac:dyDescent="0.3">
      <c r="A621">
        <v>620</v>
      </c>
      <c r="B621" s="1">
        <v>40572</v>
      </c>
      <c r="C621">
        <f>YEAR(dataset_17[[#This Row],[Date Day]])</f>
        <v>2011</v>
      </c>
      <c r="D621" s="1" t="str">
        <f>TEXT(dataset_17[[#This Row],[Date Day]],"MMM")</f>
        <v>Jan</v>
      </c>
      <c r="E621" t="str">
        <f t="shared" si="19"/>
        <v>Q1</v>
      </c>
      <c r="F621">
        <v>1</v>
      </c>
      <c r="G621">
        <v>0</v>
      </c>
      <c r="H621">
        <v>1</v>
      </c>
      <c r="I621">
        <v>1</v>
      </c>
      <c r="J621" t="b">
        <v>0</v>
      </c>
      <c r="K621">
        <v>6</v>
      </c>
      <c r="L621" t="str">
        <f t="shared" si="18"/>
        <v>Weekend</v>
      </c>
      <c r="M621" t="str" cm="1">
        <f t="array" ref="M621">_xlfn.IFS(I621&lt;6,"Night", I621&lt;12,"Morning", I621&lt;18,"Afternoon", TRUE,"Evening")</f>
        <v>Night</v>
      </c>
      <c r="N621">
        <v>1</v>
      </c>
      <c r="O621" t="str">
        <f>IF(dataset_17[[#This Row],[Weathersit]]=1,"Clear",IF(dataset_17[[#This Row],[Weathersit]]=2,"Cloudy","Rainy"))</f>
        <v>Clear</v>
      </c>
      <c r="P621">
        <v>0.22</v>
      </c>
      <c r="Q621">
        <v>0.2273</v>
      </c>
      <c r="R621">
        <f>dataset_17[[#This Row],[Temp]]-dataset_17[[#This Row],[Atemp]]</f>
        <v>-7.3000000000000009E-3</v>
      </c>
      <c r="S621">
        <v>0.64</v>
      </c>
      <c r="T621">
        <v>0.19400000000000001</v>
      </c>
      <c r="U621">
        <v>0</v>
      </c>
      <c r="V621">
        <v>20</v>
      </c>
      <c r="W621">
        <v>20</v>
      </c>
      <c r="X621">
        <f>IF(dataset_17[[#This Row],[cnt]]&gt;0,LN(dataset_17[[#This Row],[cnt]]),0)</f>
        <v>2.9957322735539909</v>
      </c>
    </row>
    <row r="622" spans="1:24" x14ac:dyDescent="0.3">
      <c r="A622">
        <v>621</v>
      </c>
      <c r="B622" s="1">
        <v>40572</v>
      </c>
      <c r="C622">
        <f>YEAR(dataset_17[[#This Row],[Date Day]])</f>
        <v>2011</v>
      </c>
      <c r="D622" s="1" t="str">
        <f>TEXT(dataset_17[[#This Row],[Date Day]],"MMM")</f>
        <v>Jan</v>
      </c>
      <c r="E622" t="str">
        <f t="shared" si="19"/>
        <v>Q1</v>
      </c>
      <c r="F622">
        <v>1</v>
      </c>
      <c r="G622">
        <v>0</v>
      </c>
      <c r="H622">
        <v>1</v>
      </c>
      <c r="I622">
        <v>2</v>
      </c>
      <c r="J622" t="b">
        <v>0</v>
      </c>
      <c r="K622">
        <v>6</v>
      </c>
      <c r="L622" t="str">
        <f t="shared" si="18"/>
        <v>Weekend</v>
      </c>
      <c r="M622" t="str" cm="1">
        <f t="array" ref="M622">_xlfn.IFS(I622&lt;6,"Night", I622&lt;12,"Morning", I622&lt;18,"Afternoon", TRUE,"Evening")</f>
        <v>Night</v>
      </c>
      <c r="N622">
        <v>1</v>
      </c>
      <c r="O622" t="str">
        <f>IF(dataset_17[[#This Row],[Weathersit]]=1,"Clear",IF(dataset_17[[#This Row],[Weathersit]]=2,"Cloudy","Rainy"))</f>
        <v>Clear</v>
      </c>
      <c r="P622">
        <v>0.22</v>
      </c>
      <c r="Q622">
        <v>0.2273</v>
      </c>
      <c r="R622">
        <f>dataset_17[[#This Row],[Temp]]-dataset_17[[#This Row],[Atemp]]</f>
        <v>-7.3000000000000009E-3</v>
      </c>
      <c r="S622">
        <v>0.64</v>
      </c>
      <c r="T622">
        <v>0.16420000000000001</v>
      </c>
      <c r="U622">
        <v>0</v>
      </c>
      <c r="V622">
        <v>15</v>
      </c>
      <c r="W622">
        <v>15</v>
      </c>
      <c r="X622">
        <f>IF(dataset_17[[#This Row],[cnt]]&gt;0,LN(dataset_17[[#This Row],[cnt]]),0)</f>
        <v>2.7080502011022101</v>
      </c>
    </row>
    <row r="623" spans="1:24" x14ac:dyDescent="0.3">
      <c r="A623">
        <v>622</v>
      </c>
      <c r="B623" s="1">
        <v>40572</v>
      </c>
      <c r="C623">
        <f>YEAR(dataset_17[[#This Row],[Date Day]])</f>
        <v>2011</v>
      </c>
      <c r="D623" s="1" t="str">
        <f>TEXT(dataset_17[[#This Row],[Date Day]],"MMM")</f>
        <v>Jan</v>
      </c>
      <c r="E623" t="str">
        <f t="shared" si="19"/>
        <v>Q1</v>
      </c>
      <c r="F623">
        <v>1</v>
      </c>
      <c r="G623">
        <v>0</v>
      </c>
      <c r="H623">
        <v>1</v>
      </c>
      <c r="I623">
        <v>3</v>
      </c>
      <c r="J623" t="b">
        <v>0</v>
      </c>
      <c r="K623">
        <v>6</v>
      </c>
      <c r="L623" t="str">
        <f t="shared" si="18"/>
        <v>Weekend</v>
      </c>
      <c r="M623" t="str" cm="1">
        <f t="array" ref="M623">_xlfn.IFS(I623&lt;6,"Night", I623&lt;12,"Morning", I623&lt;18,"Afternoon", TRUE,"Evening")</f>
        <v>Night</v>
      </c>
      <c r="N623">
        <v>1</v>
      </c>
      <c r="O623" t="str">
        <f>IF(dataset_17[[#This Row],[Weathersit]]=1,"Clear",IF(dataset_17[[#This Row],[Weathersit]]=2,"Cloudy","Rainy"))</f>
        <v>Clear</v>
      </c>
      <c r="P623">
        <v>0.2</v>
      </c>
      <c r="Q623">
        <v>0.21210000000000001</v>
      </c>
      <c r="R623">
        <f>dataset_17[[#This Row],[Temp]]-dataset_17[[#This Row],[Atemp]]</f>
        <v>-1.21E-2</v>
      </c>
      <c r="S623">
        <v>0.64</v>
      </c>
      <c r="T623">
        <v>0.1343</v>
      </c>
      <c r="U623">
        <v>3</v>
      </c>
      <c r="V623">
        <v>5</v>
      </c>
      <c r="W623">
        <v>8</v>
      </c>
      <c r="X623">
        <f>IF(dataset_17[[#This Row],[cnt]]&gt;0,LN(dataset_17[[#This Row],[cnt]]),0)</f>
        <v>2.0794415416798357</v>
      </c>
    </row>
    <row r="624" spans="1:24" x14ac:dyDescent="0.3">
      <c r="A624">
        <v>623</v>
      </c>
      <c r="B624" s="1">
        <v>40572</v>
      </c>
      <c r="C624">
        <f>YEAR(dataset_17[[#This Row],[Date Day]])</f>
        <v>2011</v>
      </c>
      <c r="D624" s="1" t="str">
        <f>TEXT(dataset_17[[#This Row],[Date Day]],"MMM")</f>
        <v>Jan</v>
      </c>
      <c r="E624" t="str">
        <f t="shared" si="19"/>
        <v>Q1</v>
      </c>
      <c r="F624">
        <v>1</v>
      </c>
      <c r="G624">
        <v>0</v>
      </c>
      <c r="H624">
        <v>1</v>
      </c>
      <c r="I624">
        <v>4</v>
      </c>
      <c r="J624" t="b">
        <v>0</v>
      </c>
      <c r="K624">
        <v>6</v>
      </c>
      <c r="L624" t="str">
        <f t="shared" si="18"/>
        <v>Weekend</v>
      </c>
      <c r="M624" t="str" cm="1">
        <f t="array" ref="M624">_xlfn.IFS(I624&lt;6,"Night", I624&lt;12,"Morning", I624&lt;18,"Afternoon", TRUE,"Evening")</f>
        <v>Night</v>
      </c>
      <c r="N624">
        <v>1</v>
      </c>
      <c r="O624" t="str">
        <f>IF(dataset_17[[#This Row],[Weathersit]]=1,"Clear",IF(dataset_17[[#This Row],[Weathersit]]=2,"Cloudy","Rainy"))</f>
        <v>Clear</v>
      </c>
      <c r="P624">
        <v>0.16</v>
      </c>
      <c r="Q624">
        <v>0.18179999999999999</v>
      </c>
      <c r="R624">
        <f>dataset_17[[#This Row],[Temp]]-dataset_17[[#This Row],[Atemp]]</f>
        <v>-2.1799999999999986E-2</v>
      </c>
      <c r="S624">
        <v>0.69</v>
      </c>
      <c r="T624">
        <v>0.1045</v>
      </c>
      <c r="U624">
        <v>1</v>
      </c>
      <c r="V624">
        <v>2</v>
      </c>
      <c r="W624">
        <v>3</v>
      </c>
      <c r="X624">
        <f>IF(dataset_17[[#This Row],[cnt]]&gt;0,LN(dataset_17[[#This Row],[cnt]]),0)</f>
        <v>1.0986122886681098</v>
      </c>
    </row>
    <row r="625" spans="1:24" x14ac:dyDescent="0.3">
      <c r="A625">
        <v>624</v>
      </c>
      <c r="B625" s="1">
        <v>40572</v>
      </c>
      <c r="C625">
        <f>YEAR(dataset_17[[#This Row],[Date Day]])</f>
        <v>2011</v>
      </c>
      <c r="D625" s="1" t="str">
        <f>TEXT(dataset_17[[#This Row],[Date Day]],"MMM")</f>
        <v>Jan</v>
      </c>
      <c r="E625" t="str">
        <f t="shared" si="19"/>
        <v>Q1</v>
      </c>
      <c r="F625">
        <v>1</v>
      </c>
      <c r="G625">
        <v>0</v>
      </c>
      <c r="H625">
        <v>1</v>
      </c>
      <c r="I625">
        <v>6</v>
      </c>
      <c r="J625" t="b">
        <v>0</v>
      </c>
      <c r="K625">
        <v>6</v>
      </c>
      <c r="L625" t="str">
        <f t="shared" si="18"/>
        <v>Weekend</v>
      </c>
      <c r="M625" t="str" cm="1">
        <f t="array" ref="M625">_xlfn.IFS(I625&lt;6,"Night", I625&lt;12,"Morning", I625&lt;18,"Afternoon", TRUE,"Evening")</f>
        <v>Morning</v>
      </c>
      <c r="N625">
        <v>1</v>
      </c>
      <c r="O625" t="str">
        <f>IF(dataset_17[[#This Row],[Weathersit]]=1,"Clear",IF(dataset_17[[#This Row],[Weathersit]]=2,"Cloudy","Rainy"))</f>
        <v>Clear</v>
      </c>
      <c r="P625">
        <v>0.16</v>
      </c>
      <c r="Q625">
        <v>0.18179999999999999</v>
      </c>
      <c r="R625">
        <f>dataset_17[[#This Row],[Temp]]-dataset_17[[#This Row],[Atemp]]</f>
        <v>-2.1799999999999986E-2</v>
      </c>
      <c r="S625">
        <v>0.64</v>
      </c>
      <c r="T625">
        <v>0.1343</v>
      </c>
      <c r="U625">
        <v>0</v>
      </c>
      <c r="V625">
        <v>2</v>
      </c>
      <c r="W625">
        <v>2</v>
      </c>
      <c r="X625">
        <f>IF(dataset_17[[#This Row],[cnt]]&gt;0,LN(dataset_17[[#This Row],[cnt]]),0)</f>
        <v>0.69314718055994529</v>
      </c>
    </row>
    <row r="626" spans="1:24" x14ac:dyDescent="0.3">
      <c r="A626">
        <v>625</v>
      </c>
      <c r="B626" s="1">
        <v>40572</v>
      </c>
      <c r="C626">
        <f>YEAR(dataset_17[[#This Row],[Date Day]])</f>
        <v>2011</v>
      </c>
      <c r="D626" s="1" t="str">
        <f>TEXT(dataset_17[[#This Row],[Date Day]],"MMM")</f>
        <v>Jan</v>
      </c>
      <c r="E626" t="str">
        <f t="shared" si="19"/>
        <v>Q1</v>
      </c>
      <c r="F626">
        <v>1</v>
      </c>
      <c r="G626">
        <v>0</v>
      </c>
      <c r="H626">
        <v>1</v>
      </c>
      <c r="I626">
        <v>7</v>
      </c>
      <c r="J626" t="b">
        <v>0</v>
      </c>
      <c r="K626">
        <v>6</v>
      </c>
      <c r="L626" t="str">
        <f t="shared" si="18"/>
        <v>Weekend</v>
      </c>
      <c r="M626" t="str" cm="1">
        <f t="array" ref="M626">_xlfn.IFS(I626&lt;6,"Night", I626&lt;12,"Morning", I626&lt;18,"Afternoon", TRUE,"Evening")</f>
        <v>Morning</v>
      </c>
      <c r="N626">
        <v>1</v>
      </c>
      <c r="O626" t="str">
        <f>IF(dataset_17[[#This Row],[Weathersit]]=1,"Clear",IF(dataset_17[[#This Row],[Weathersit]]=2,"Cloudy","Rainy"))</f>
        <v>Clear</v>
      </c>
      <c r="P626">
        <v>0.16</v>
      </c>
      <c r="Q626">
        <v>0.18179999999999999</v>
      </c>
      <c r="R626">
        <f>dataset_17[[#This Row],[Temp]]-dataset_17[[#This Row],[Atemp]]</f>
        <v>-2.1799999999999986E-2</v>
      </c>
      <c r="S626">
        <v>0.59</v>
      </c>
      <c r="T626">
        <v>0.1045</v>
      </c>
      <c r="U626">
        <v>1</v>
      </c>
      <c r="V626">
        <v>4</v>
      </c>
      <c r="W626">
        <v>5</v>
      </c>
      <c r="X626">
        <f>IF(dataset_17[[#This Row],[cnt]]&gt;0,LN(dataset_17[[#This Row],[cnt]]),0)</f>
        <v>1.6094379124341003</v>
      </c>
    </row>
    <row r="627" spans="1:24" x14ac:dyDescent="0.3">
      <c r="A627">
        <v>626</v>
      </c>
      <c r="B627" s="1">
        <v>40572</v>
      </c>
      <c r="C627">
        <f>YEAR(dataset_17[[#This Row],[Date Day]])</f>
        <v>2011</v>
      </c>
      <c r="D627" s="1" t="str">
        <f>TEXT(dataset_17[[#This Row],[Date Day]],"MMM")</f>
        <v>Jan</v>
      </c>
      <c r="E627" t="str">
        <f t="shared" si="19"/>
        <v>Q1</v>
      </c>
      <c r="F627">
        <v>1</v>
      </c>
      <c r="G627">
        <v>0</v>
      </c>
      <c r="H627">
        <v>1</v>
      </c>
      <c r="I627">
        <v>8</v>
      </c>
      <c r="J627" t="b">
        <v>0</v>
      </c>
      <c r="K627">
        <v>6</v>
      </c>
      <c r="L627" t="str">
        <f t="shared" si="18"/>
        <v>Weekend</v>
      </c>
      <c r="M627" t="str" cm="1">
        <f t="array" ref="M627">_xlfn.IFS(I627&lt;6,"Night", I627&lt;12,"Morning", I627&lt;18,"Afternoon", TRUE,"Evening")</f>
        <v>Morning</v>
      </c>
      <c r="N627">
        <v>1</v>
      </c>
      <c r="O627" t="str">
        <f>IF(dataset_17[[#This Row],[Weathersit]]=1,"Clear",IF(dataset_17[[#This Row],[Weathersit]]=2,"Cloudy","Rainy"))</f>
        <v>Clear</v>
      </c>
      <c r="P627">
        <v>0.18</v>
      </c>
      <c r="Q627">
        <v>0.19700000000000001</v>
      </c>
      <c r="R627">
        <f>dataset_17[[#This Row],[Temp]]-dataset_17[[#This Row],[Atemp]]</f>
        <v>-1.7000000000000015E-2</v>
      </c>
      <c r="S627">
        <v>0.55000000000000004</v>
      </c>
      <c r="T627">
        <v>0.16420000000000001</v>
      </c>
      <c r="U627">
        <v>3</v>
      </c>
      <c r="V627">
        <v>31</v>
      </c>
      <c r="W627">
        <v>34</v>
      </c>
      <c r="X627">
        <f>IF(dataset_17[[#This Row],[cnt]]&gt;0,LN(dataset_17[[#This Row],[cnt]]),0)</f>
        <v>3.5263605246161616</v>
      </c>
    </row>
    <row r="628" spans="1:24" x14ac:dyDescent="0.3">
      <c r="A628">
        <v>627</v>
      </c>
      <c r="B628" s="1">
        <v>40572</v>
      </c>
      <c r="C628">
        <f>YEAR(dataset_17[[#This Row],[Date Day]])</f>
        <v>2011</v>
      </c>
      <c r="D628" s="1" t="str">
        <f>TEXT(dataset_17[[#This Row],[Date Day]],"MMM")</f>
        <v>Jan</v>
      </c>
      <c r="E628" t="str">
        <f t="shared" si="19"/>
        <v>Q1</v>
      </c>
      <c r="F628">
        <v>1</v>
      </c>
      <c r="G628">
        <v>0</v>
      </c>
      <c r="H628">
        <v>1</v>
      </c>
      <c r="I628">
        <v>9</v>
      </c>
      <c r="J628" t="b">
        <v>0</v>
      </c>
      <c r="K628">
        <v>6</v>
      </c>
      <c r="L628" t="str">
        <f t="shared" si="18"/>
        <v>Weekend</v>
      </c>
      <c r="M628" t="str" cm="1">
        <f t="array" ref="M628">_xlfn.IFS(I628&lt;6,"Night", I628&lt;12,"Morning", I628&lt;18,"Afternoon", TRUE,"Evening")</f>
        <v>Morning</v>
      </c>
      <c r="N628">
        <v>1</v>
      </c>
      <c r="O628" t="str">
        <f>IF(dataset_17[[#This Row],[Weathersit]]=1,"Clear",IF(dataset_17[[#This Row],[Weathersit]]=2,"Cloudy","Rainy"))</f>
        <v>Clear</v>
      </c>
      <c r="P628">
        <v>0.18</v>
      </c>
      <c r="Q628">
        <v>0.21210000000000001</v>
      </c>
      <c r="R628">
        <f>dataset_17[[#This Row],[Temp]]-dataset_17[[#This Row],[Atemp]]</f>
        <v>-3.2100000000000017E-2</v>
      </c>
      <c r="S628">
        <v>0.59</v>
      </c>
      <c r="T628">
        <v>8.9599999999999999E-2</v>
      </c>
      <c r="U628">
        <v>0</v>
      </c>
      <c r="V628">
        <v>34</v>
      </c>
      <c r="W628">
        <v>34</v>
      </c>
      <c r="X628">
        <f>IF(dataset_17[[#This Row],[cnt]]&gt;0,LN(dataset_17[[#This Row],[cnt]]),0)</f>
        <v>3.5263605246161616</v>
      </c>
    </row>
    <row r="629" spans="1:24" x14ac:dyDescent="0.3">
      <c r="A629">
        <v>628</v>
      </c>
      <c r="B629" s="1">
        <v>40572</v>
      </c>
      <c r="C629">
        <f>YEAR(dataset_17[[#This Row],[Date Day]])</f>
        <v>2011</v>
      </c>
      <c r="D629" s="1" t="str">
        <f>TEXT(dataset_17[[#This Row],[Date Day]],"MMM")</f>
        <v>Jan</v>
      </c>
      <c r="E629" t="str">
        <f t="shared" si="19"/>
        <v>Q1</v>
      </c>
      <c r="F629">
        <v>1</v>
      </c>
      <c r="G629">
        <v>0</v>
      </c>
      <c r="H629">
        <v>1</v>
      </c>
      <c r="I629">
        <v>10</v>
      </c>
      <c r="J629" t="b">
        <v>0</v>
      </c>
      <c r="K629">
        <v>6</v>
      </c>
      <c r="L629" t="str">
        <f t="shared" si="18"/>
        <v>Weekend</v>
      </c>
      <c r="M629" t="str" cm="1">
        <f t="array" ref="M629">_xlfn.IFS(I629&lt;6,"Night", I629&lt;12,"Morning", I629&lt;18,"Afternoon", TRUE,"Evening")</f>
        <v>Morning</v>
      </c>
      <c r="N629">
        <v>2</v>
      </c>
      <c r="O629" t="str">
        <f>IF(dataset_17[[#This Row],[Weathersit]]=1,"Clear",IF(dataset_17[[#This Row],[Weathersit]]=2,"Cloudy","Rainy"))</f>
        <v>Cloudy</v>
      </c>
      <c r="P629">
        <v>0.18</v>
      </c>
      <c r="Q629">
        <v>0.21210000000000001</v>
      </c>
      <c r="R629">
        <f>dataset_17[[#This Row],[Temp]]-dataset_17[[#This Row],[Atemp]]</f>
        <v>-3.2100000000000017E-2</v>
      </c>
      <c r="S629">
        <v>0.64</v>
      </c>
      <c r="T629">
        <v>0.1045</v>
      </c>
      <c r="U629">
        <v>4</v>
      </c>
      <c r="V629">
        <v>51</v>
      </c>
      <c r="W629">
        <v>55</v>
      </c>
      <c r="X629">
        <f>IF(dataset_17[[#This Row],[cnt]]&gt;0,LN(dataset_17[[#This Row],[cnt]]),0)</f>
        <v>4.0073331852324712</v>
      </c>
    </row>
    <row r="630" spans="1:24" x14ac:dyDescent="0.3">
      <c r="A630">
        <v>629</v>
      </c>
      <c r="B630" s="1">
        <v>40572</v>
      </c>
      <c r="C630">
        <f>YEAR(dataset_17[[#This Row],[Date Day]])</f>
        <v>2011</v>
      </c>
      <c r="D630" s="1" t="str">
        <f>TEXT(dataset_17[[#This Row],[Date Day]],"MMM")</f>
        <v>Jan</v>
      </c>
      <c r="E630" t="str">
        <f t="shared" si="19"/>
        <v>Q1</v>
      </c>
      <c r="F630">
        <v>1</v>
      </c>
      <c r="G630">
        <v>0</v>
      </c>
      <c r="H630">
        <v>1</v>
      </c>
      <c r="I630">
        <v>11</v>
      </c>
      <c r="J630" t="b">
        <v>0</v>
      </c>
      <c r="K630">
        <v>6</v>
      </c>
      <c r="L630" t="str">
        <f t="shared" si="18"/>
        <v>Weekend</v>
      </c>
      <c r="M630" t="str" cm="1">
        <f t="array" ref="M630">_xlfn.IFS(I630&lt;6,"Night", I630&lt;12,"Morning", I630&lt;18,"Afternoon", TRUE,"Evening")</f>
        <v>Morning</v>
      </c>
      <c r="N630">
        <v>2</v>
      </c>
      <c r="O630" t="str">
        <f>IF(dataset_17[[#This Row],[Weathersit]]=1,"Clear",IF(dataset_17[[#This Row],[Weathersit]]=2,"Cloudy","Rainy"))</f>
        <v>Cloudy</v>
      </c>
      <c r="P630">
        <v>0.18</v>
      </c>
      <c r="Q630">
        <v>0.19700000000000001</v>
      </c>
      <c r="R630">
        <f>dataset_17[[#This Row],[Temp]]-dataset_17[[#This Row],[Atemp]]</f>
        <v>-1.7000000000000015E-2</v>
      </c>
      <c r="S630">
        <v>0.64</v>
      </c>
      <c r="T630">
        <v>0.1343</v>
      </c>
      <c r="U630">
        <v>4</v>
      </c>
      <c r="V630">
        <v>60</v>
      </c>
      <c r="W630">
        <v>64</v>
      </c>
      <c r="X630">
        <f>IF(dataset_17[[#This Row],[cnt]]&gt;0,LN(dataset_17[[#This Row],[cnt]]),0)</f>
        <v>4.1588830833596715</v>
      </c>
    </row>
    <row r="631" spans="1:24" x14ac:dyDescent="0.3">
      <c r="A631">
        <v>630</v>
      </c>
      <c r="B631" s="1">
        <v>40572</v>
      </c>
      <c r="C631">
        <f>YEAR(dataset_17[[#This Row],[Date Day]])</f>
        <v>2011</v>
      </c>
      <c r="D631" s="1" t="str">
        <f>TEXT(dataset_17[[#This Row],[Date Day]],"MMM")</f>
        <v>Jan</v>
      </c>
      <c r="E631" t="str">
        <f t="shared" si="19"/>
        <v>Q1</v>
      </c>
      <c r="F631">
        <v>1</v>
      </c>
      <c r="G631">
        <v>0</v>
      </c>
      <c r="H631">
        <v>1</v>
      </c>
      <c r="I631">
        <v>12</v>
      </c>
      <c r="J631" t="b">
        <v>0</v>
      </c>
      <c r="K631">
        <v>6</v>
      </c>
      <c r="L631" t="str">
        <f t="shared" si="18"/>
        <v>Weekend</v>
      </c>
      <c r="M631" t="str" cm="1">
        <f t="array" ref="M631">_xlfn.IFS(I631&lt;6,"Night", I631&lt;12,"Morning", I631&lt;18,"Afternoon", TRUE,"Evening")</f>
        <v>Afternoon</v>
      </c>
      <c r="N631">
        <v>2</v>
      </c>
      <c r="O631" t="str">
        <f>IF(dataset_17[[#This Row],[Weathersit]]=1,"Clear",IF(dataset_17[[#This Row],[Weathersit]]=2,"Cloudy","Rainy"))</f>
        <v>Cloudy</v>
      </c>
      <c r="P631">
        <v>0.2</v>
      </c>
      <c r="Q631">
        <v>0.19700000000000001</v>
      </c>
      <c r="R631">
        <f>dataset_17[[#This Row],[Temp]]-dataset_17[[#This Row],[Atemp]]</f>
        <v>3.0000000000000027E-3</v>
      </c>
      <c r="S631">
        <v>0.59</v>
      </c>
      <c r="T631">
        <v>0.19400000000000001</v>
      </c>
      <c r="U631">
        <v>12</v>
      </c>
      <c r="V631">
        <v>66</v>
      </c>
      <c r="W631">
        <v>78</v>
      </c>
      <c r="X631">
        <f>IF(dataset_17[[#This Row],[cnt]]&gt;0,LN(dataset_17[[#This Row],[cnt]]),0)</f>
        <v>4.3567088266895917</v>
      </c>
    </row>
    <row r="632" spans="1:24" x14ac:dyDescent="0.3">
      <c r="A632">
        <v>631</v>
      </c>
      <c r="B632" s="1">
        <v>40572</v>
      </c>
      <c r="C632">
        <f>YEAR(dataset_17[[#This Row],[Date Day]])</f>
        <v>2011</v>
      </c>
      <c r="D632" s="1" t="str">
        <f>TEXT(dataset_17[[#This Row],[Date Day]],"MMM")</f>
        <v>Jan</v>
      </c>
      <c r="E632" t="str">
        <f t="shared" si="19"/>
        <v>Q1</v>
      </c>
      <c r="F632">
        <v>1</v>
      </c>
      <c r="G632">
        <v>0</v>
      </c>
      <c r="H632">
        <v>1</v>
      </c>
      <c r="I632">
        <v>13</v>
      </c>
      <c r="J632" t="b">
        <v>0</v>
      </c>
      <c r="K632">
        <v>6</v>
      </c>
      <c r="L632" t="str">
        <f t="shared" si="18"/>
        <v>Weekend</v>
      </c>
      <c r="M632" t="str" cm="1">
        <f t="array" ref="M632">_xlfn.IFS(I632&lt;6,"Night", I632&lt;12,"Morning", I632&lt;18,"Afternoon", TRUE,"Evening")</f>
        <v>Afternoon</v>
      </c>
      <c r="N632">
        <v>2</v>
      </c>
      <c r="O632" t="str">
        <f>IF(dataset_17[[#This Row],[Weathersit]]=1,"Clear",IF(dataset_17[[#This Row],[Weathersit]]=2,"Cloudy","Rainy"))</f>
        <v>Cloudy</v>
      </c>
      <c r="P632">
        <v>0.22</v>
      </c>
      <c r="Q632">
        <v>0.2273</v>
      </c>
      <c r="R632">
        <f>dataset_17[[#This Row],[Temp]]-dataset_17[[#This Row],[Atemp]]</f>
        <v>-7.3000000000000009E-3</v>
      </c>
      <c r="S632">
        <v>0.55000000000000004</v>
      </c>
      <c r="T632">
        <v>0.16420000000000001</v>
      </c>
      <c r="U632">
        <v>9</v>
      </c>
      <c r="V632">
        <v>56</v>
      </c>
      <c r="W632">
        <v>65</v>
      </c>
      <c r="X632">
        <f>IF(dataset_17[[#This Row],[cnt]]&gt;0,LN(dataset_17[[#This Row],[cnt]]),0)</f>
        <v>4.1743872698956368</v>
      </c>
    </row>
    <row r="633" spans="1:24" x14ac:dyDescent="0.3">
      <c r="A633">
        <v>632</v>
      </c>
      <c r="B633" s="1">
        <v>40572</v>
      </c>
      <c r="C633">
        <f>YEAR(dataset_17[[#This Row],[Date Day]])</f>
        <v>2011</v>
      </c>
      <c r="D633" s="1" t="str">
        <f>TEXT(dataset_17[[#This Row],[Date Day]],"MMM")</f>
        <v>Jan</v>
      </c>
      <c r="E633" t="str">
        <f t="shared" si="19"/>
        <v>Q1</v>
      </c>
      <c r="F633">
        <v>1</v>
      </c>
      <c r="G633">
        <v>0</v>
      </c>
      <c r="H633">
        <v>1</v>
      </c>
      <c r="I633">
        <v>14</v>
      </c>
      <c r="J633" t="b">
        <v>0</v>
      </c>
      <c r="K633">
        <v>6</v>
      </c>
      <c r="L633" t="str">
        <f t="shared" si="18"/>
        <v>Weekend</v>
      </c>
      <c r="M633" t="str" cm="1">
        <f t="array" ref="M633">_xlfn.IFS(I633&lt;6,"Night", I633&lt;12,"Morning", I633&lt;18,"Afternoon", TRUE,"Evening")</f>
        <v>Afternoon</v>
      </c>
      <c r="N633">
        <v>2</v>
      </c>
      <c r="O633" t="str">
        <f>IF(dataset_17[[#This Row],[Weathersit]]=1,"Clear",IF(dataset_17[[#This Row],[Weathersit]]=2,"Cloudy","Rainy"))</f>
        <v>Cloudy</v>
      </c>
      <c r="P633">
        <v>0.22</v>
      </c>
      <c r="Q633">
        <v>0.2273</v>
      </c>
      <c r="R633">
        <f>dataset_17[[#This Row],[Temp]]-dataset_17[[#This Row],[Atemp]]</f>
        <v>-7.3000000000000009E-3</v>
      </c>
      <c r="S633">
        <v>0.6</v>
      </c>
      <c r="T633">
        <v>0.1343</v>
      </c>
      <c r="U633">
        <v>10</v>
      </c>
      <c r="V633">
        <v>89</v>
      </c>
      <c r="W633">
        <v>99</v>
      </c>
      <c r="X633">
        <f>IF(dataset_17[[#This Row],[cnt]]&gt;0,LN(dataset_17[[#This Row],[cnt]]),0)</f>
        <v>4.5951198501345898</v>
      </c>
    </row>
    <row r="634" spans="1:24" x14ac:dyDescent="0.3">
      <c r="A634">
        <v>633</v>
      </c>
      <c r="B634" s="1">
        <v>40572</v>
      </c>
      <c r="C634">
        <f>YEAR(dataset_17[[#This Row],[Date Day]])</f>
        <v>2011</v>
      </c>
      <c r="D634" s="1" t="str">
        <f>TEXT(dataset_17[[#This Row],[Date Day]],"MMM")</f>
        <v>Jan</v>
      </c>
      <c r="E634" t="str">
        <f t="shared" si="19"/>
        <v>Q1</v>
      </c>
      <c r="F634">
        <v>1</v>
      </c>
      <c r="G634">
        <v>0</v>
      </c>
      <c r="H634">
        <v>1</v>
      </c>
      <c r="I634">
        <v>15</v>
      </c>
      <c r="J634" t="b">
        <v>0</v>
      </c>
      <c r="K634">
        <v>6</v>
      </c>
      <c r="L634" t="str">
        <f t="shared" si="18"/>
        <v>Weekend</v>
      </c>
      <c r="M634" t="str" cm="1">
        <f t="array" ref="M634">_xlfn.IFS(I634&lt;6,"Night", I634&lt;12,"Morning", I634&lt;18,"Afternoon", TRUE,"Evening")</f>
        <v>Afternoon</v>
      </c>
      <c r="N634">
        <v>1</v>
      </c>
      <c r="O634" t="str">
        <f>IF(dataset_17[[#This Row],[Weathersit]]=1,"Clear",IF(dataset_17[[#This Row],[Weathersit]]=2,"Cloudy","Rainy"))</f>
        <v>Clear</v>
      </c>
      <c r="P634">
        <v>0.22</v>
      </c>
      <c r="Q634">
        <v>0.21210000000000001</v>
      </c>
      <c r="R634">
        <f>dataset_17[[#This Row],[Temp]]-dataset_17[[#This Row],[Atemp]]</f>
        <v>7.8999999999999904E-3</v>
      </c>
      <c r="S634">
        <v>0.69</v>
      </c>
      <c r="T634">
        <v>0.25369999999999998</v>
      </c>
      <c r="U634">
        <v>22</v>
      </c>
      <c r="V634">
        <v>98</v>
      </c>
      <c r="W634">
        <v>120</v>
      </c>
      <c r="X634">
        <f>IF(dataset_17[[#This Row],[cnt]]&gt;0,LN(dataset_17[[#This Row],[cnt]]),0)</f>
        <v>4.7874917427820458</v>
      </c>
    </row>
    <row r="635" spans="1:24" x14ac:dyDescent="0.3">
      <c r="A635">
        <v>634</v>
      </c>
      <c r="B635" s="1">
        <v>40572</v>
      </c>
      <c r="C635">
        <f>YEAR(dataset_17[[#This Row],[Date Day]])</f>
        <v>2011</v>
      </c>
      <c r="D635" s="1" t="str">
        <f>TEXT(dataset_17[[#This Row],[Date Day]],"MMM")</f>
        <v>Jan</v>
      </c>
      <c r="E635" t="str">
        <f t="shared" si="19"/>
        <v>Q1</v>
      </c>
      <c r="F635">
        <v>1</v>
      </c>
      <c r="G635">
        <v>0</v>
      </c>
      <c r="H635">
        <v>1</v>
      </c>
      <c r="I635">
        <v>16</v>
      </c>
      <c r="J635" t="b">
        <v>0</v>
      </c>
      <c r="K635">
        <v>6</v>
      </c>
      <c r="L635" t="str">
        <f t="shared" si="18"/>
        <v>Weekend</v>
      </c>
      <c r="M635" t="str" cm="1">
        <f t="array" ref="M635">_xlfn.IFS(I635&lt;6,"Night", I635&lt;12,"Morning", I635&lt;18,"Afternoon", TRUE,"Evening")</f>
        <v>Afternoon</v>
      </c>
      <c r="N635">
        <v>1</v>
      </c>
      <c r="O635" t="str">
        <f>IF(dataset_17[[#This Row],[Weathersit]]=1,"Clear",IF(dataset_17[[#This Row],[Weathersit]]=2,"Cloudy","Rainy"))</f>
        <v>Clear</v>
      </c>
      <c r="P635">
        <v>0.24</v>
      </c>
      <c r="Q635">
        <v>0.2424</v>
      </c>
      <c r="R635">
        <f>dataset_17[[#This Row],[Temp]]-dataset_17[[#This Row],[Atemp]]</f>
        <v>-2.4000000000000132E-3</v>
      </c>
      <c r="S635">
        <v>0.6</v>
      </c>
      <c r="T635">
        <v>0.16420000000000001</v>
      </c>
      <c r="U635">
        <v>19</v>
      </c>
      <c r="V635">
        <v>88</v>
      </c>
      <c r="W635">
        <v>107</v>
      </c>
      <c r="X635">
        <f>IF(dataset_17[[#This Row],[cnt]]&gt;0,LN(dataset_17[[#This Row],[cnt]]),0)</f>
        <v>4.6728288344619058</v>
      </c>
    </row>
    <row r="636" spans="1:24" x14ac:dyDescent="0.3">
      <c r="A636">
        <v>635</v>
      </c>
      <c r="B636" s="1">
        <v>40572</v>
      </c>
      <c r="C636">
        <f>YEAR(dataset_17[[#This Row],[Date Day]])</f>
        <v>2011</v>
      </c>
      <c r="D636" s="1" t="str">
        <f>TEXT(dataset_17[[#This Row],[Date Day]],"MMM")</f>
        <v>Jan</v>
      </c>
      <c r="E636" t="str">
        <f t="shared" si="19"/>
        <v>Q1</v>
      </c>
      <c r="F636">
        <v>1</v>
      </c>
      <c r="G636">
        <v>0</v>
      </c>
      <c r="H636">
        <v>1</v>
      </c>
      <c r="I636">
        <v>17</v>
      </c>
      <c r="J636" t="b">
        <v>0</v>
      </c>
      <c r="K636">
        <v>6</v>
      </c>
      <c r="L636" t="str">
        <f t="shared" si="18"/>
        <v>Weekend</v>
      </c>
      <c r="M636" t="str" cm="1">
        <f t="array" ref="M636">_xlfn.IFS(I636&lt;6,"Night", I636&lt;12,"Morning", I636&lt;18,"Afternoon", TRUE,"Evening")</f>
        <v>Afternoon</v>
      </c>
      <c r="N636">
        <v>1</v>
      </c>
      <c r="O636" t="str">
        <f>IF(dataset_17[[#This Row],[Weathersit]]=1,"Clear",IF(dataset_17[[#This Row],[Weathersit]]=2,"Cloudy","Rainy"))</f>
        <v>Clear</v>
      </c>
      <c r="P636">
        <v>0.24</v>
      </c>
      <c r="Q636">
        <v>0.28789999999999999</v>
      </c>
      <c r="R636">
        <f>dataset_17[[#This Row],[Temp]]-dataset_17[[#This Row],[Atemp]]</f>
        <v>-4.7899999999999998E-2</v>
      </c>
      <c r="S636">
        <v>0.6</v>
      </c>
      <c r="T636">
        <v>0</v>
      </c>
      <c r="U636">
        <v>9</v>
      </c>
      <c r="V636">
        <v>82</v>
      </c>
      <c r="W636">
        <v>91</v>
      </c>
      <c r="X636">
        <f>IF(dataset_17[[#This Row],[cnt]]&gt;0,LN(dataset_17[[#This Row],[cnt]]),0)</f>
        <v>4.5108595065168497</v>
      </c>
    </row>
    <row r="637" spans="1:24" x14ac:dyDescent="0.3">
      <c r="A637">
        <v>636</v>
      </c>
      <c r="B637" s="1">
        <v>40572</v>
      </c>
      <c r="C637">
        <f>YEAR(dataset_17[[#This Row],[Date Day]])</f>
        <v>2011</v>
      </c>
      <c r="D637" s="1" t="str">
        <f>TEXT(dataset_17[[#This Row],[Date Day]],"MMM")</f>
        <v>Jan</v>
      </c>
      <c r="E637" t="str">
        <f t="shared" si="19"/>
        <v>Q1</v>
      </c>
      <c r="F637">
        <v>1</v>
      </c>
      <c r="G637">
        <v>0</v>
      </c>
      <c r="H637">
        <v>1</v>
      </c>
      <c r="I637">
        <v>18</v>
      </c>
      <c r="J637" t="b">
        <v>0</v>
      </c>
      <c r="K637">
        <v>6</v>
      </c>
      <c r="L637" t="str">
        <f t="shared" si="18"/>
        <v>Weekend</v>
      </c>
      <c r="M637" t="str" cm="1">
        <f t="array" ref="M637">_xlfn.IFS(I637&lt;6,"Night", I637&lt;12,"Morning", I637&lt;18,"Afternoon", TRUE,"Evening")</f>
        <v>Evening</v>
      </c>
      <c r="N637">
        <v>1</v>
      </c>
      <c r="O637" t="str">
        <f>IF(dataset_17[[#This Row],[Weathersit]]=1,"Clear",IF(dataset_17[[#This Row],[Weathersit]]=2,"Cloudy","Rainy"))</f>
        <v>Clear</v>
      </c>
      <c r="P637">
        <v>0.22</v>
      </c>
      <c r="Q637">
        <v>0.2273</v>
      </c>
      <c r="R637">
        <f>dataset_17[[#This Row],[Temp]]-dataset_17[[#This Row],[Atemp]]</f>
        <v>-7.3000000000000009E-3</v>
      </c>
      <c r="S637">
        <v>0.69</v>
      </c>
      <c r="T637">
        <v>0.1343</v>
      </c>
      <c r="U637">
        <v>9</v>
      </c>
      <c r="V637">
        <v>59</v>
      </c>
      <c r="W637">
        <v>68</v>
      </c>
      <c r="X637">
        <f>IF(dataset_17[[#This Row],[cnt]]&gt;0,LN(dataset_17[[#This Row],[cnt]]),0)</f>
        <v>4.219507705176107</v>
      </c>
    </row>
    <row r="638" spans="1:24" x14ac:dyDescent="0.3">
      <c r="A638">
        <v>637</v>
      </c>
      <c r="B638" s="1">
        <v>40572</v>
      </c>
      <c r="C638">
        <f>YEAR(dataset_17[[#This Row],[Date Day]])</f>
        <v>2011</v>
      </c>
      <c r="D638" s="1" t="str">
        <f>TEXT(dataset_17[[#This Row],[Date Day]],"MMM")</f>
        <v>Jan</v>
      </c>
      <c r="E638" t="str">
        <f t="shared" si="19"/>
        <v>Q1</v>
      </c>
      <c r="F638">
        <v>1</v>
      </c>
      <c r="G638">
        <v>0</v>
      </c>
      <c r="H638">
        <v>1</v>
      </c>
      <c r="I638">
        <v>19</v>
      </c>
      <c r="J638" t="b">
        <v>0</v>
      </c>
      <c r="K638">
        <v>6</v>
      </c>
      <c r="L638" t="str">
        <f t="shared" si="18"/>
        <v>Weekend</v>
      </c>
      <c r="M638" t="str" cm="1">
        <f t="array" ref="M638">_xlfn.IFS(I638&lt;6,"Night", I638&lt;12,"Morning", I638&lt;18,"Afternoon", TRUE,"Evening")</f>
        <v>Evening</v>
      </c>
      <c r="N638">
        <v>2</v>
      </c>
      <c r="O638" t="str">
        <f>IF(dataset_17[[#This Row],[Weathersit]]=1,"Clear",IF(dataset_17[[#This Row],[Weathersit]]=2,"Cloudy","Rainy"))</f>
        <v>Cloudy</v>
      </c>
      <c r="P638">
        <v>0.22</v>
      </c>
      <c r="Q638">
        <v>0.21210000000000001</v>
      </c>
      <c r="R638">
        <f>dataset_17[[#This Row],[Temp]]-dataset_17[[#This Row],[Atemp]]</f>
        <v>7.8999999999999904E-3</v>
      </c>
      <c r="S638">
        <v>0.69</v>
      </c>
      <c r="T638">
        <v>0.25369999999999998</v>
      </c>
      <c r="U638">
        <v>6</v>
      </c>
      <c r="V638">
        <v>52</v>
      </c>
      <c r="W638">
        <v>58</v>
      </c>
      <c r="X638">
        <f>IF(dataset_17[[#This Row],[cnt]]&gt;0,LN(dataset_17[[#This Row],[cnt]]),0)</f>
        <v>4.0604430105464191</v>
      </c>
    </row>
    <row r="639" spans="1:24" x14ac:dyDescent="0.3">
      <c r="A639">
        <v>638</v>
      </c>
      <c r="B639" s="1">
        <v>40572</v>
      </c>
      <c r="C639">
        <f>YEAR(dataset_17[[#This Row],[Date Day]])</f>
        <v>2011</v>
      </c>
      <c r="D639" s="1" t="str">
        <f>TEXT(dataset_17[[#This Row],[Date Day]],"MMM")</f>
        <v>Jan</v>
      </c>
      <c r="E639" t="str">
        <f t="shared" si="19"/>
        <v>Q1</v>
      </c>
      <c r="F639">
        <v>1</v>
      </c>
      <c r="G639">
        <v>0</v>
      </c>
      <c r="H639">
        <v>1</v>
      </c>
      <c r="I639">
        <v>20</v>
      </c>
      <c r="J639" t="b">
        <v>0</v>
      </c>
      <c r="K639">
        <v>6</v>
      </c>
      <c r="L639" t="str">
        <f t="shared" si="18"/>
        <v>Weekend</v>
      </c>
      <c r="M639" t="str" cm="1">
        <f t="array" ref="M639">_xlfn.IFS(I639&lt;6,"Night", I639&lt;12,"Morning", I639&lt;18,"Afternoon", TRUE,"Evening")</f>
        <v>Evening</v>
      </c>
      <c r="N639">
        <v>1</v>
      </c>
      <c r="O639" t="str">
        <f>IF(dataset_17[[#This Row],[Weathersit]]=1,"Clear",IF(dataset_17[[#This Row],[Weathersit]]=2,"Cloudy","Rainy"))</f>
        <v>Clear</v>
      </c>
      <c r="P639">
        <v>0.18</v>
      </c>
      <c r="Q639">
        <v>0.21210000000000001</v>
      </c>
      <c r="R639">
        <f>dataset_17[[#This Row],[Temp]]-dataset_17[[#This Row],[Atemp]]</f>
        <v>-3.2100000000000017E-2</v>
      </c>
      <c r="S639">
        <v>0.74</v>
      </c>
      <c r="T639">
        <v>8.9599999999999999E-2</v>
      </c>
      <c r="U639">
        <v>1</v>
      </c>
      <c r="V639">
        <v>42</v>
      </c>
      <c r="W639">
        <v>43</v>
      </c>
      <c r="X639">
        <f>IF(dataset_17[[#This Row],[cnt]]&gt;0,LN(dataset_17[[#This Row],[cnt]]),0)</f>
        <v>3.7612001156935624</v>
      </c>
    </row>
    <row r="640" spans="1:24" x14ac:dyDescent="0.3">
      <c r="A640">
        <v>639</v>
      </c>
      <c r="B640" s="1">
        <v>40572</v>
      </c>
      <c r="C640">
        <f>YEAR(dataset_17[[#This Row],[Date Day]])</f>
        <v>2011</v>
      </c>
      <c r="D640" s="1" t="str">
        <f>TEXT(dataset_17[[#This Row],[Date Day]],"MMM")</f>
        <v>Jan</v>
      </c>
      <c r="E640" t="str">
        <f t="shared" si="19"/>
        <v>Q1</v>
      </c>
      <c r="F640">
        <v>1</v>
      </c>
      <c r="G640">
        <v>0</v>
      </c>
      <c r="H640">
        <v>1</v>
      </c>
      <c r="I640">
        <v>21</v>
      </c>
      <c r="J640" t="b">
        <v>0</v>
      </c>
      <c r="K640">
        <v>6</v>
      </c>
      <c r="L640" t="str">
        <f t="shared" si="18"/>
        <v>Weekend</v>
      </c>
      <c r="M640" t="str" cm="1">
        <f t="array" ref="M640">_xlfn.IFS(I640&lt;6,"Night", I640&lt;12,"Morning", I640&lt;18,"Afternoon", TRUE,"Evening")</f>
        <v>Evening</v>
      </c>
      <c r="N640">
        <v>1</v>
      </c>
      <c r="O640" t="str">
        <f>IF(dataset_17[[#This Row],[Weathersit]]=1,"Clear",IF(dataset_17[[#This Row],[Weathersit]]=2,"Cloudy","Rainy"))</f>
        <v>Clear</v>
      </c>
      <c r="P640">
        <v>0.18</v>
      </c>
      <c r="Q640">
        <v>0.21210000000000001</v>
      </c>
      <c r="R640">
        <f>dataset_17[[#This Row],[Temp]]-dataset_17[[#This Row],[Atemp]]</f>
        <v>-3.2100000000000017E-2</v>
      </c>
      <c r="S640">
        <v>0.74</v>
      </c>
      <c r="T640">
        <v>8.9599999999999999E-2</v>
      </c>
      <c r="U640">
        <v>1</v>
      </c>
      <c r="V640">
        <v>35</v>
      </c>
      <c r="W640">
        <v>36</v>
      </c>
      <c r="X640">
        <f>IF(dataset_17[[#This Row],[cnt]]&gt;0,LN(dataset_17[[#This Row],[cnt]]),0)</f>
        <v>3.5835189384561099</v>
      </c>
    </row>
    <row r="641" spans="1:24" x14ac:dyDescent="0.3">
      <c r="A641">
        <v>640</v>
      </c>
      <c r="B641" s="1">
        <v>40572</v>
      </c>
      <c r="C641">
        <f>YEAR(dataset_17[[#This Row],[Date Day]])</f>
        <v>2011</v>
      </c>
      <c r="D641" s="1" t="str">
        <f>TEXT(dataset_17[[#This Row],[Date Day]],"MMM")</f>
        <v>Jan</v>
      </c>
      <c r="E641" t="str">
        <f t="shared" si="19"/>
        <v>Q1</v>
      </c>
      <c r="F641">
        <v>1</v>
      </c>
      <c r="G641">
        <v>0</v>
      </c>
      <c r="H641">
        <v>1</v>
      </c>
      <c r="I641">
        <v>22</v>
      </c>
      <c r="J641" t="b">
        <v>0</v>
      </c>
      <c r="K641">
        <v>6</v>
      </c>
      <c r="L641" t="str">
        <f t="shared" si="18"/>
        <v>Weekend</v>
      </c>
      <c r="M641" t="str" cm="1">
        <f t="array" ref="M641">_xlfn.IFS(I641&lt;6,"Night", I641&lt;12,"Morning", I641&lt;18,"Afternoon", TRUE,"Evening")</f>
        <v>Evening</v>
      </c>
      <c r="N641">
        <v>1</v>
      </c>
      <c r="O641" t="str">
        <f>IF(dataset_17[[#This Row],[Weathersit]]=1,"Clear",IF(dataset_17[[#This Row],[Weathersit]]=2,"Cloudy","Rainy"))</f>
        <v>Clear</v>
      </c>
      <c r="P641">
        <v>0.16</v>
      </c>
      <c r="Q641">
        <v>0.19700000000000001</v>
      </c>
      <c r="R641">
        <f>dataset_17[[#This Row],[Temp]]-dataset_17[[#This Row],[Atemp]]</f>
        <v>-3.7000000000000005E-2</v>
      </c>
      <c r="S641">
        <v>0.8</v>
      </c>
      <c r="T641">
        <v>8.9599999999999999E-2</v>
      </c>
      <c r="U641">
        <v>4</v>
      </c>
      <c r="V641">
        <v>28</v>
      </c>
      <c r="W641">
        <v>32</v>
      </c>
      <c r="X641">
        <f>IF(dataset_17[[#This Row],[cnt]]&gt;0,LN(dataset_17[[#This Row],[cnt]]),0)</f>
        <v>3.4657359027997265</v>
      </c>
    </row>
    <row r="642" spans="1:24" x14ac:dyDescent="0.3">
      <c r="A642">
        <v>641</v>
      </c>
      <c r="B642" s="1">
        <v>40572</v>
      </c>
      <c r="C642">
        <f>YEAR(dataset_17[[#This Row],[Date Day]])</f>
        <v>2011</v>
      </c>
      <c r="D642" s="1" t="str">
        <f>TEXT(dataset_17[[#This Row],[Date Day]],"MMM")</f>
        <v>Jan</v>
      </c>
      <c r="E642" t="str">
        <f t="shared" si="19"/>
        <v>Q1</v>
      </c>
      <c r="F642">
        <v>1</v>
      </c>
      <c r="G642">
        <v>0</v>
      </c>
      <c r="H642">
        <v>1</v>
      </c>
      <c r="I642">
        <v>23</v>
      </c>
      <c r="J642" t="b">
        <v>0</v>
      </c>
      <c r="K642">
        <v>6</v>
      </c>
      <c r="L642" t="str">
        <f t="shared" ref="L642:L705" si="20">IF(OR(K642=0,K642=6),"Weekend","Weekday")</f>
        <v>Weekend</v>
      </c>
      <c r="M642" t="str" cm="1">
        <f t="array" ref="M642">_xlfn.IFS(I642&lt;6,"Night", I642&lt;12,"Morning", I642&lt;18,"Afternoon", TRUE,"Evening")</f>
        <v>Evening</v>
      </c>
      <c r="N642">
        <v>1</v>
      </c>
      <c r="O642" t="str">
        <f>IF(dataset_17[[#This Row],[Weathersit]]=1,"Clear",IF(dataset_17[[#This Row],[Weathersit]]=2,"Cloudy","Rainy"))</f>
        <v>Clear</v>
      </c>
      <c r="P642">
        <v>0.16</v>
      </c>
      <c r="Q642">
        <v>0.19700000000000001</v>
      </c>
      <c r="R642">
        <f>dataset_17[[#This Row],[Temp]]-dataset_17[[#This Row],[Atemp]]</f>
        <v>-3.7000000000000005E-2</v>
      </c>
      <c r="S642">
        <v>0.8</v>
      </c>
      <c r="T642">
        <v>8.9599999999999999E-2</v>
      </c>
      <c r="U642">
        <v>3</v>
      </c>
      <c r="V642">
        <v>30</v>
      </c>
      <c r="W642">
        <v>33</v>
      </c>
      <c r="X642">
        <f>IF(dataset_17[[#This Row],[cnt]]&gt;0,LN(dataset_17[[#This Row],[cnt]]),0)</f>
        <v>3.4965075614664802</v>
      </c>
    </row>
    <row r="643" spans="1:24" x14ac:dyDescent="0.3">
      <c r="A643">
        <v>642</v>
      </c>
      <c r="B643" s="1">
        <v>40573</v>
      </c>
      <c r="C643">
        <f>YEAR(dataset_17[[#This Row],[Date Day]])</f>
        <v>2011</v>
      </c>
      <c r="D643" s="1" t="str">
        <f>TEXT(dataset_17[[#This Row],[Date Day]],"MMM")</f>
        <v>Jan</v>
      </c>
      <c r="E643" t="str">
        <f t="shared" ref="E643:E706" si="21">"Q" &amp; INT((MONTH(B643)-1)/3)+1</f>
        <v>Q1</v>
      </c>
      <c r="F643">
        <v>1</v>
      </c>
      <c r="G643">
        <v>0</v>
      </c>
      <c r="H643">
        <v>1</v>
      </c>
      <c r="I643">
        <v>0</v>
      </c>
      <c r="J643" t="b">
        <v>0</v>
      </c>
      <c r="K643">
        <v>0</v>
      </c>
      <c r="L643" t="str">
        <f t="shared" si="20"/>
        <v>Weekend</v>
      </c>
      <c r="M643" t="str" cm="1">
        <f t="array" ref="M643">_xlfn.IFS(I643&lt;6,"Night", I643&lt;12,"Morning", I643&lt;18,"Afternoon", TRUE,"Evening")</f>
        <v>Night</v>
      </c>
      <c r="N643">
        <v>1</v>
      </c>
      <c r="O643" t="str">
        <f>IF(dataset_17[[#This Row],[Weathersit]]=1,"Clear",IF(dataset_17[[#This Row],[Weathersit]]=2,"Cloudy","Rainy"))</f>
        <v>Clear</v>
      </c>
      <c r="P643">
        <v>0.16</v>
      </c>
      <c r="Q643">
        <v>0.18179999999999999</v>
      </c>
      <c r="R643">
        <f>dataset_17[[#This Row],[Temp]]-dataset_17[[#This Row],[Atemp]]</f>
        <v>-2.1799999999999986E-2</v>
      </c>
      <c r="S643">
        <v>0.8</v>
      </c>
      <c r="T643">
        <v>0.1045</v>
      </c>
      <c r="U643">
        <v>0</v>
      </c>
      <c r="V643">
        <v>33</v>
      </c>
      <c r="W643">
        <v>33</v>
      </c>
      <c r="X643">
        <f>IF(dataset_17[[#This Row],[cnt]]&gt;0,LN(dataset_17[[#This Row],[cnt]]),0)</f>
        <v>3.4965075614664802</v>
      </c>
    </row>
    <row r="644" spans="1:24" x14ac:dyDescent="0.3">
      <c r="A644">
        <v>643</v>
      </c>
      <c r="B644" s="1">
        <v>40573</v>
      </c>
      <c r="C644">
        <f>YEAR(dataset_17[[#This Row],[Date Day]])</f>
        <v>2011</v>
      </c>
      <c r="D644" s="1" t="str">
        <f>TEXT(dataset_17[[#This Row],[Date Day]],"MMM")</f>
        <v>Jan</v>
      </c>
      <c r="E644" t="str">
        <f t="shared" si="21"/>
        <v>Q1</v>
      </c>
      <c r="F644">
        <v>1</v>
      </c>
      <c r="G644">
        <v>0</v>
      </c>
      <c r="H644">
        <v>1</v>
      </c>
      <c r="I644">
        <v>1</v>
      </c>
      <c r="J644" t="b">
        <v>0</v>
      </c>
      <c r="K644">
        <v>0</v>
      </c>
      <c r="L644" t="str">
        <f t="shared" si="20"/>
        <v>Weekend</v>
      </c>
      <c r="M644" t="str" cm="1">
        <f t="array" ref="M644">_xlfn.IFS(I644&lt;6,"Night", I644&lt;12,"Morning", I644&lt;18,"Afternoon", TRUE,"Evening")</f>
        <v>Night</v>
      </c>
      <c r="N644">
        <v>1</v>
      </c>
      <c r="O644" t="str">
        <f>IF(dataset_17[[#This Row],[Weathersit]]=1,"Clear",IF(dataset_17[[#This Row],[Weathersit]]=2,"Cloudy","Rainy"))</f>
        <v>Clear</v>
      </c>
      <c r="P644">
        <v>0.14000000000000001</v>
      </c>
      <c r="Q644">
        <v>0.21210000000000001</v>
      </c>
      <c r="R644">
        <f>dataset_17[[#This Row],[Temp]]-dataset_17[[#This Row],[Atemp]]</f>
        <v>-7.2099999999999997E-2</v>
      </c>
      <c r="S644">
        <v>0.8</v>
      </c>
      <c r="T644">
        <v>0</v>
      </c>
      <c r="U644">
        <v>7</v>
      </c>
      <c r="V644">
        <v>22</v>
      </c>
      <c r="W644">
        <v>29</v>
      </c>
      <c r="X644">
        <f>IF(dataset_17[[#This Row],[cnt]]&gt;0,LN(dataset_17[[#This Row],[cnt]]),0)</f>
        <v>3.3672958299864741</v>
      </c>
    </row>
    <row r="645" spans="1:24" x14ac:dyDescent="0.3">
      <c r="A645">
        <v>644</v>
      </c>
      <c r="B645" s="1">
        <v>40573</v>
      </c>
      <c r="C645">
        <f>YEAR(dataset_17[[#This Row],[Date Day]])</f>
        <v>2011</v>
      </c>
      <c r="D645" s="1" t="str">
        <f>TEXT(dataset_17[[#This Row],[Date Day]],"MMM")</f>
        <v>Jan</v>
      </c>
      <c r="E645" t="str">
        <f t="shared" si="21"/>
        <v>Q1</v>
      </c>
      <c r="F645">
        <v>1</v>
      </c>
      <c r="G645">
        <v>0</v>
      </c>
      <c r="H645">
        <v>1</v>
      </c>
      <c r="I645">
        <v>2</v>
      </c>
      <c r="J645" t="b">
        <v>0</v>
      </c>
      <c r="K645">
        <v>0</v>
      </c>
      <c r="L645" t="str">
        <f t="shared" si="20"/>
        <v>Weekend</v>
      </c>
      <c r="M645" t="str" cm="1">
        <f t="array" ref="M645">_xlfn.IFS(I645&lt;6,"Night", I645&lt;12,"Morning", I645&lt;18,"Afternoon", TRUE,"Evening")</f>
        <v>Night</v>
      </c>
      <c r="N645">
        <v>1</v>
      </c>
      <c r="O645" t="str">
        <f>IF(dataset_17[[#This Row],[Weathersit]]=1,"Clear",IF(dataset_17[[#This Row],[Weathersit]]=2,"Cloudy","Rainy"))</f>
        <v>Clear</v>
      </c>
      <c r="P645">
        <v>0.16</v>
      </c>
      <c r="Q645">
        <v>0.2273</v>
      </c>
      <c r="R645">
        <f>dataset_17[[#This Row],[Temp]]-dataset_17[[#This Row],[Atemp]]</f>
        <v>-6.7299999999999999E-2</v>
      </c>
      <c r="S645">
        <v>0.8</v>
      </c>
      <c r="T645">
        <v>0</v>
      </c>
      <c r="U645">
        <v>1</v>
      </c>
      <c r="V645">
        <v>10</v>
      </c>
      <c r="W645">
        <v>11</v>
      </c>
      <c r="X645">
        <f>IF(dataset_17[[#This Row],[cnt]]&gt;0,LN(dataset_17[[#This Row],[cnt]]),0)</f>
        <v>2.3978952727983707</v>
      </c>
    </row>
    <row r="646" spans="1:24" x14ac:dyDescent="0.3">
      <c r="A646">
        <v>645</v>
      </c>
      <c r="B646" s="1">
        <v>40573</v>
      </c>
      <c r="C646">
        <f>YEAR(dataset_17[[#This Row],[Date Day]])</f>
        <v>2011</v>
      </c>
      <c r="D646" s="1" t="str">
        <f>TEXT(dataset_17[[#This Row],[Date Day]],"MMM")</f>
        <v>Jan</v>
      </c>
      <c r="E646" t="str">
        <f t="shared" si="21"/>
        <v>Q1</v>
      </c>
      <c r="F646">
        <v>1</v>
      </c>
      <c r="G646">
        <v>0</v>
      </c>
      <c r="H646">
        <v>1</v>
      </c>
      <c r="I646">
        <v>3</v>
      </c>
      <c r="J646" t="b">
        <v>0</v>
      </c>
      <c r="K646">
        <v>0</v>
      </c>
      <c r="L646" t="str">
        <f t="shared" si="20"/>
        <v>Weekend</v>
      </c>
      <c r="M646" t="str" cm="1">
        <f t="array" ref="M646">_xlfn.IFS(I646&lt;6,"Night", I646&lt;12,"Morning", I646&lt;18,"Afternoon", TRUE,"Evening")</f>
        <v>Night</v>
      </c>
      <c r="N646">
        <v>1</v>
      </c>
      <c r="O646" t="str">
        <f>IF(dataset_17[[#This Row],[Weathersit]]=1,"Clear",IF(dataset_17[[#This Row],[Weathersit]]=2,"Cloudy","Rainy"))</f>
        <v>Clear</v>
      </c>
      <c r="P646">
        <v>0.14000000000000001</v>
      </c>
      <c r="Q646">
        <v>0.21210000000000001</v>
      </c>
      <c r="R646">
        <f>dataset_17[[#This Row],[Temp]]-dataset_17[[#This Row],[Atemp]]</f>
        <v>-7.2099999999999997E-2</v>
      </c>
      <c r="S646">
        <v>0.93</v>
      </c>
      <c r="T646">
        <v>0</v>
      </c>
      <c r="U646">
        <v>1</v>
      </c>
      <c r="V646">
        <v>7</v>
      </c>
      <c r="W646">
        <v>8</v>
      </c>
      <c r="X646">
        <f>IF(dataset_17[[#This Row],[cnt]]&gt;0,LN(dataset_17[[#This Row],[cnt]]),0)</f>
        <v>2.0794415416798357</v>
      </c>
    </row>
    <row r="647" spans="1:24" x14ac:dyDescent="0.3">
      <c r="A647">
        <v>646</v>
      </c>
      <c r="B647" s="1">
        <v>40573</v>
      </c>
      <c r="C647">
        <f>YEAR(dataset_17[[#This Row],[Date Day]])</f>
        <v>2011</v>
      </c>
      <c r="D647" s="1" t="str">
        <f>TEXT(dataset_17[[#This Row],[Date Day]],"MMM")</f>
        <v>Jan</v>
      </c>
      <c r="E647" t="str">
        <f t="shared" si="21"/>
        <v>Q1</v>
      </c>
      <c r="F647">
        <v>1</v>
      </c>
      <c r="G647">
        <v>0</v>
      </c>
      <c r="H647">
        <v>1</v>
      </c>
      <c r="I647">
        <v>4</v>
      </c>
      <c r="J647" t="b">
        <v>0</v>
      </c>
      <c r="K647">
        <v>0</v>
      </c>
      <c r="L647" t="str">
        <f t="shared" si="20"/>
        <v>Weekend</v>
      </c>
      <c r="M647" t="str" cm="1">
        <f t="array" ref="M647">_xlfn.IFS(I647&lt;6,"Night", I647&lt;12,"Morning", I647&lt;18,"Afternoon", TRUE,"Evening")</f>
        <v>Night</v>
      </c>
      <c r="N647">
        <v>1</v>
      </c>
      <c r="O647" t="str">
        <f>IF(dataset_17[[#This Row],[Weathersit]]=1,"Clear",IF(dataset_17[[#This Row],[Weathersit]]=2,"Cloudy","Rainy"))</f>
        <v>Clear</v>
      </c>
      <c r="P647">
        <v>0.14000000000000001</v>
      </c>
      <c r="Q647">
        <v>0.21210000000000001</v>
      </c>
      <c r="R647">
        <f>dataset_17[[#This Row],[Temp]]-dataset_17[[#This Row],[Atemp]]</f>
        <v>-7.2099999999999997E-2</v>
      </c>
      <c r="S647">
        <v>0.93</v>
      </c>
      <c r="T647">
        <v>0</v>
      </c>
      <c r="U647">
        <v>0</v>
      </c>
      <c r="V647">
        <v>1</v>
      </c>
      <c r="W647">
        <v>1</v>
      </c>
      <c r="X647">
        <f>IF(dataset_17[[#This Row],[cnt]]&gt;0,LN(dataset_17[[#This Row],[cnt]]),0)</f>
        <v>0</v>
      </c>
    </row>
    <row r="648" spans="1:24" x14ac:dyDescent="0.3">
      <c r="A648">
        <v>647</v>
      </c>
      <c r="B648" s="1">
        <v>40573</v>
      </c>
      <c r="C648">
        <f>YEAR(dataset_17[[#This Row],[Date Day]])</f>
        <v>2011</v>
      </c>
      <c r="D648" s="1" t="str">
        <f>TEXT(dataset_17[[#This Row],[Date Day]],"MMM")</f>
        <v>Jan</v>
      </c>
      <c r="E648" t="str">
        <f t="shared" si="21"/>
        <v>Q1</v>
      </c>
      <c r="F648">
        <v>1</v>
      </c>
      <c r="G648">
        <v>0</v>
      </c>
      <c r="H648">
        <v>1</v>
      </c>
      <c r="I648">
        <v>5</v>
      </c>
      <c r="J648" t="b">
        <v>0</v>
      </c>
      <c r="K648">
        <v>0</v>
      </c>
      <c r="L648" t="str">
        <f t="shared" si="20"/>
        <v>Weekend</v>
      </c>
      <c r="M648" t="str" cm="1">
        <f t="array" ref="M648">_xlfn.IFS(I648&lt;6,"Night", I648&lt;12,"Morning", I648&lt;18,"Afternoon", TRUE,"Evening")</f>
        <v>Night</v>
      </c>
      <c r="N648">
        <v>1</v>
      </c>
      <c r="O648" t="str">
        <f>IF(dataset_17[[#This Row],[Weathersit]]=1,"Clear",IF(dataset_17[[#This Row],[Weathersit]]=2,"Cloudy","Rainy"))</f>
        <v>Clear</v>
      </c>
      <c r="P648">
        <v>0.14000000000000001</v>
      </c>
      <c r="Q648">
        <v>0.21210000000000001</v>
      </c>
      <c r="R648">
        <f>dataset_17[[#This Row],[Temp]]-dataset_17[[#This Row],[Atemp]]</f>
        <v>-7.2099999999999997E-2</v>
      </c>
      <c r="S648">
        <v>0.86</v>
      </c>
      <c r="T648">
        <v>0</v>
      </c>
      <c r="U648">
        <v>0</v>
      </c>
      <c r="V648">
        <v>3</v>
      </c>
      <c r="W648">
        <v>3</v>
      </c>
      <c r="X648">
        <f>IF(dataset_17[[#This Row],[cnt]]&gt;0,LN(dataset_17[[#This Row],[cnt]]),0)</f>
        <v>1.0986122886681098</v>
      </c>
    </row>
    <row r="649" spans="1:24" x14ac:dyDescent="0.3">
      <c r="A649">
        <v>648</v>
      </c>
      <c r="B649" s="1">
        <v>40573</v>
      </c>
      <c r="C649">
        <f>YEAR(dataset_17[[#This Row],[Date Day]])</f>
        <v>2011</v>
      </c>
      <c r="D649" s="1" t="str">
        <f>TEXT(dataset_17[[#This Row],[Date Day]],"MMM")</f>
        <v>Jan</v>
      </c>
      <c r="E649" t="str">
        <f t="shared" si="21"/>
        <v>Q1</v>
      </c>
      <c r="F649">
        <v>1</v>
      </c>
      <c r="G649">
        <v>0</v>
      </c>
      <c r="H649">
        <v>1</v>
      </c>
      <c r="I649">
        <v>7</v>
      </c>
      <c r="J649" t="b">
        <v>0</v>
      </c>
      <c r="K649">
        <v>0</v>
      </c>
      <c r="L649" t="str">
        <f t="shared" si="20"/>
        <v>Weekend</v>
      </c>
      <c r="M649" t="str" cm="1">
        <f t="array" ref="M649">_xlfn.IFS(I649&lt;6,"Night", I649&lt;12,"Morning", I649&lt;18,"Afternoon", TRUE,"Evening")</f>
        <v>Morning</v>
      </c>
      <c r="N649">
        <v>1</v>
      </c>
      <c r="O649" t="str">
        <f>IF(dataset_17[[#This Row],[Weathersit]]=1,"Clear",IF(dataset_17[[#This Row],[Weathersit]]=2,"Cloudy","Rainy"))</f>
        <v>Clear</v>
      </c>
      <c r="P649">
        <v>0.14000000000000001</v>
      </c>
      <c r="Q649">
        <v>0.21210000000000001</v>
      </c>
      <c r="R649">
        <f>dataset_17[[#This Row],[Temp]]-dataset_17[[#This Row],[Atemp]]</f>
        <v>-7.2099999999999997E-2</v>
      </c>
      <c r="S649">
        <v>0.86</v>
      </c>
      <c r="T649">
        <v>0</v>
      </c>
      <c r="U649">
        <v>0</v>
      </c>
      <c r="V649">
        <v>3</v>
      </c>
      <c r="W649">
        <v>3</v>
      </c>
      <c r="X649">
        <f>IF(dataset_17[[#This Row],[cnt]]&gt;0,LN(dataset_17[[#This Row],[cnt]]),0)</f>
        <v>1.0986122886681098</v>
      </c>
    </row>
    <row r="650" spans="1:24" x14ac:dyDescent="0.3">
      <c r="A650">
        <v>649</v>
      </c>
      <c r="B650" s="1">
        <v>40573</v>
      </c>
      <c r="C650">
        <f>YEAR(dataset_17[[#This Row],[Date Day]])</f>
        <v>2011</v>
      </c>
      <c r="D650" s="1" t="str">
        <f>TEXT(dataset_17[[#This Row],[Date Day]],"MMM")</f>
        <v>Jan</v>
      </c>
      <c r="E650" t="str">
        <f t="shared" si="21"/>
        <v>Q1</v>
      </c>
      <c r="F650">
        <v>1</v>
      </c>
      <c r="G650">
        <v>0</v>
      </c>
      <c r="H650">
        <v>1</v>
      </c>
      <c r="I650">
        <v>8</v>
      </c>
      <c r="J650" t="b">
        <v>0</v>
      </c>
      <c r="K650">
        <v>0</v>
      </c>
      <c r="L650" t="str">
        <f t="shared" si="20"/>
        <v>Weekend</v>
      </c>
      <c r="M650" t="str" cm="1">
        <f t="array" ref="M650">_xlfn.IFS(I650&lt;6,"Night", I650&lt;12,"Morning", I650&lt;18,"Afternoon", TRUE,"Evening")</f>
        <v>Morning</v>
      </c>
      <c r="N650">
        <v>2</v>
      </c>
      <c r="O650" t="str">
        <f>IF(dataset_17[[#This Row],[Weathersit]]=1,"Clear",IF(dataset_17[[#This Row],[Weathersit]]=2,"Cloudy","Rainy"))</f>
        <v>Cloudy</v>
      </c>
      <c r="P650">
        <v>0.14000000000000001</v>
      </c>
      <c r="Q650">
        <v>0.21210000000000001</v>
      </c>
      <c r="R650">
        <f>dataset_17[[#This Row],[Temp]]-dataset_17[[#This Row],[Atemp]]</f>
        <v>-7.2099999999999997E-2</v>
      </c>
      <c r="S650">
        <v>0.86</v>
      </c>
      <c r="T650">
        <v>0</v>
      </c>
      <c r="U650">
        <v>1</v>
      </c>
      <c r="V650">
        <v>11</v>
      </c>
      <c r="W650">
        <v>12</v>
      </c>
      <c r="X650">
        <f>IF(dataset_17[[#This Row],[cnt]]&gt;0,LN(dataset_17[[#This Row],[cnt]]),0)</f>
        <v>2.4849066497880004</v>
      </c>
    </row>
    <row r="651" spans="1:24" x14ac:dyDescent="0.3">
      <c r="A651">
        <v>650</v>
      </c>
      <c r="B651" s="1">
        <v>40573</v>
      </c>
      <c r="C651">
        <f>YEAR(dataset_17[[#This Row],[Date Day]])</f>
        <v>2011</v>
      </c>
      <c r="D651" s="1" t="str">
        <f>TEXT(dataset_17[[#This Row],[Date Day]],"MMM")</f>
        <v>Jan</v>
      </c>
      <c r="E651" t="str">
        <f t="shared" si="21"/>
        <v>Q1</v>
      </c>
      <c r="F651">
        <v>1</v>
      </c>
      <c r="G651">
        <v>0</v>
      </c>
      <c r="H651">
        <v>1</v>
      </c>
      <c r="I651">
        <v>9</v>
      </c>
      <c r="J651" t="b">
        <v>0</v>
      </c>
      <c r="K651">
        <v>0</v>
      </c>
      <c r="L651" t="str">
        <f t="shared" si="20"/>
        <v>Weekend</v>
      </c>
      <c r="M651" t="str" cm="1">
        <f t="array" ref="M651">_xlfn.IFS(I651&lt;6,"Night", I651&lt;12,"Morning", I651&lt;18,"Afternoon", TRUE,"Evening")</f>
        <v>Morning</v>
      </c>
      <c r="N651">
        <v>2</v>
      </c>
      <c r="O651" t="str">
        <f>IF(dataset_17[[#This Row],[Weathersit]]=1,"Clear",IF(dataset_17[[#This Row],[Weathersit]]=2,"Cloudy","Rainy"))</f>
        <v>Cloudy</v>
      </c>
      <c r="P651">
        <v>0.16</v>
      </c>
      <c r="Q651">
        <v>0.2273</v>
      </c>
      <c r="R651">
        <f>dataset_17[[#This Row],[Temp]]-dataset_17[[#This Row],[Atemp]]</f>
        <v>-6.7299999999999999E-2</v>
      </c>
      <c r="S651">
        <v>0.8</v>
      </c>
      <c r="T651">
        <v>0</v>
      </c>
      <c r="U651">
        <v>4</v>
      </c>
      <c r="V651">
        <v>34</v>
      </c>
      <c r="W651">
        <v>38</v>
      </c>
      <c r="X651">
        <f>IF(dataset_17[[#This Row],[cnt]]&gt;0,LN(dataset_17[[#This Row],[cnt]]),0)</f>
        <v>3.6375861597263857</v>
      </c>
    </row>
    <row r="652" spans="1:24" x14ac:dyDescent="0.3">
      <c r="A652">
        <v>651</v>
      </c>
      <c r="B652" s="1">
        <v>40573</v>
      </c>
      <c r="C652">
        <f>YEAR(dataset_17[[#This Row],[Date Day]])</f>
        <v>2011</v>
      </c>
      <c r="D652" s="1" t="str">
        <f>TEXT(dataset_17[[#This Row],[Date Day]],"MMM")</f>
        <v>Jan</v>
      </c>
      <c r="E652" t="str">
        <f t="shared" si="21"/>
        <v>Q1</v>
      </c>
      <c r="F652">
        <v>1</v>
      </c>
      <c r="G652">
        <v>0</v>
      </c>
      <c r="H652">
        <v>1</v>
      </c>
      <c r="I652">
        <v>10</v>
      </c>
      <c r="J652" t="b">
        <v>0</v>
      </c>
      <c r="K652">
        <v>0</v>
      </c>
      <c r="L652" t="str">
        <f t="shared" si="20"/>
        <v>Weekend</v>
      </c>
      <c r="M652" t="str" cm="1">
        <f t="array" ref="M652">_xlfn.IFS(I652&lt;6,"Night", I652&lt;12,"Morning", I652&lt;18,"Afternoon", TRUE,"Evening")</f>
        <v>Morning</v>
      </c>
      <c r="N652">
        <v>2</v>
      </c>
      <c r="O652" t="str">
        <f>IF(dataset_17[[#This Row],[Weathersit]]=1,"Clear",IF(dataset_17[[#This Row],[Weathersit]]=2,"Cloudy","Rainy"))</f>
        <v>Cloudy</v>
      </c>
      <c r="P652">
        <v>0.18</v>
      </c>
      <c r="Q652">
        <v>0.2424</v>
      </c>
      <c r="R652">
        <f>dataset_17[[#This Row],[Temp]]-dataset_17[[#This Row],[Atemp]]</f>
        <v>-6.2400000000000011E-2</v>
      </c>
      <c r="S652">
        <v>0.8</v>
      </c>
      <c r="T652">
        <v>0</v>
      </c>
      <c r="U652">
        <v>7</v>
      </c>
      <c r="V652">
        <v>57</v>
      </c>
      <c r="W652">
        <v>64</v>
      </c>
      <c r="X652">
        <f>IF(dataset_17[[#This Row],[cnt]]&gt;0,LN(dataset_17[[#This Row],[cnt]]),0)</f>
        <v>4.1588830833596715</v>
      </c>
    </row>
    <row r="653" spans="1:24" x14ac:dyDescent="0.3">
      <c r="A653">
        <v>652</v>
      </c>
      <c r="B653" s="1">
        <v>40573</v>
      </c>
      <c r="C653">
        <f>YEAR(dataset_17[[#This Row],[Date Day]])</f>
        <v>2011</v>
      </c>
      <c r="D653" s="1" t="str">
        <f>TEXT(dataset_17[[#This Row],[Date Day]],"MMM")</f>
        <v>Jan</v>
      </c>
      <c r="E653" t="str">
        <f t="shared" si="21"/>
        <v>Q1</v>
      </c>
      <c r="F653">
        <v>1</v>
      </c>
      <c r="G653">
        <v>0</v>
      </c>
      <c r="H653">
        <v>1</v>
      </c>
      <c r="I653">
        <v>11</v>
      </c>
      <c r="J653" t="b">
        <v>0</v>
      </c>
      <c r="K653">
        <v>0</v>
      </c>
      <c r="L653" t="str">
        <f t="shared" si="20"/>
        <v>Weekend</v>
      </c>
      <c r="M653" t="str" cm="1">
        <f t="array" ref="M653">_xlfn.IFS(I653&lt;6,"Night", I653&lt;12,"Morning", I653&lt;18,"Afternoon", TRUE,"Evening")</f>
        <v>Morning</v>
      </c>
      <c r="N653">
        <v>1</v>
      </c>
      <c r="O653" t="str">
        <f>IF(dataset_17[[#This Row],[Weathersit]]=1,"Clear",IF(dataset_17[[#This Row],[Weathersit]]=2,"Cloudy","Rainy"))</f>
        <v>Clear</v>
      </c>
      <c r="P653">
        <v>0.22</v>
      </c>
      <c r="Q653">
        <v>0.2727</v>
      </c>
      <c r="R653">
        <f>dataset_17[[#This Row],[Temp]]-dataset_17[[#This Row],[Atemp]]</f>
        <v>-5.2699999999999997E-2</v>
      </c>
      <c r="S653">
        <v>0.75</v>
      </c>
      <c r="T653">
        <v>0</v>
      </c>
      <c r="U653">
        <v>9</v>
      </c>
      <c r="V653">
        <v>50</v>
      </c>
      <c r="W653">
        <v>59</v>
      </c>
      <c r="X653">
        <f>IF(dataset_17[[#This Row],[cnt]]&gt;0,LN(dataset_17[[#This Row],[cnt]]),0)</f>
        <v>4.0775374439057197</v>
      </c>
    </row>
    <row r="654" spans="1:24" x14ac:dyDescent="0.3">
      <c r="A654">
        <v>653</v>
      </c>
      <c r="B654" s="1">
        <v>40573</v>
      </c>
      <c r="C654">
        <f>YEAR(dataset_17[[#This Row],[Date Day]])</f>
        <v>2011</v>
      </c>
      <c r="D654" s="1" t="str">
        <f>TEXT(dataset_17[[#This Row],[Date Day]],"MMM")</f>
        <v>Jan</v>
      </c>
      <c r="E654" t="str">
        <f t="shared" si="21"/>
        <v>Q1</v>
      </c>
      <c r="F654">
        <v>1</v>
      </c>
      <c r="G654">
        <v>0</v>
      </c>
      <c r="H654">
        <v>1</v>
      </c>
      <c r="I654">
        <v>12</v>
      </c>
      <c r="J654" t="b">
        <v>0</v>
      </c>
      <c r="K654">
        <v>0</v>
      </c>
      <c r="L654" t="str">
        <f t="shared" si="20"/>
        <v>Weekend</v>
      </c>
      <c r="M654" t="str" cm="1">
        <f t="array" ref="M654">_xlfn.IFS(I654&lt;6,"Night", I654&lt;12,"Morning", I654&lt;18,"Afternoon", TRUE,"Evening")</f>
        <v>Afternoon</v>
      </c>
      <c r="N654">
        <v>1</v>
      </c>
      <c r="O654" t="str">
        <f>IF(dataset_17[[#This Row],[Weathersit]]=1,"Clear",IF(dataset_17[[#This Row],[Weathersit]]=2,"Cloudy","Rainy"))</f>
        <v>Clear</v>
      </c>
      <c r="P654">
        <v>0.3</v>
      </c>
      <c r="Q654">
        <v>0.31819999999999998</v>
      </c>
      <c r="R654">
        <f>dataset_17[[#This Row],[Temp]]-dataset_17[[#This Row],[Atemp]]</f>
        <v>-1.8199999999999994E-2</v>
      </c>
      <c r="S654">
        <v>0.52</v>
      </c>
      <c r="T654">
        <v>0.1045</v>
      </c>
      <c r="U654">
        <v>10</v>
      </c>
      <c r="V654">
        <v>87</v>
      </c>
      <c r="W654">
        <v>97</v>
      </c>
      <c r="X654">
        <f>IF(dataset_17[[#This Row],[cnt]]&gt;0,LN(dataset_17[[#This Row],[cnt]]),0)</f>
        <v>4.5747109785033828</v>
      </c>
    </row>
    <row r="655" spans="1:24" x14ac:dyDescent="0.3">
      <c r="A655">
        <v>654</v>
      </c>
      <c r="B655" s="1">
        <v>40573</v>
      </c>
      <c r="C655">
        <f>YEAR(dataset_17[[#This Row],[Date Day]])</f>
        <v>2011</v>
      </c>
      <c r="D655" s="1" t="str">
        <f>TEXT(dataset_17[[#This Row],[Date Day]],"MMM")</f>
        <v>Jan</v>
      </c>
      <c r="E655" t="str">
        <f t="shared" si="21"/>
        <v>Q1</v>
      </c>
      <c r="F655">
        <v>1</v>
      </c>
      <c r="G655">
        <v>0</v>
      </c>
      <c r="H655">
        <v>1</v>
      </c>
      <c r="I655">
        <v>13</v>
      </c>
      <c r="J655" t="b">
        <v>0</v>
      </c>
      <c r="K655">
        <v>0</v>
      </c>
      <c r="L655" t="str">
        <f t="shared" si="20"/>
        <v>Weekend</v>
      </c>
      <c r="M655" t="str" cm="1">
        <f t="array" ref="M655">_xlfn.IFS(I655&lt;6,"Night", I655&lt;12,"Morning", I655&lt;18,"Afternoon", TRUE,"Evening")</f>
        <v>Afternoon</v>
      </c>
      <c r="N655">
        <v>1</v>
      </c>
      <c r="O655" t="str">
        <f>IF(dataset_17[[#This Row],[Weathersit]]=1,"Clear",IF(dataset_17[[#This Row],[Weathersit]]=2,"Cloudy","Rainy"))</f>
        <v>Clear</v>
      </c>
      <c r="P655">
        <v>0.28000000000000003</v>
      </c>
      <c r="Q655">
        <v>0.28789999999999999</v>
      </c>
      <c r="R655">
        <f>dataset_17[[#This Row],[Temp]]-dataset_17[[#This Row],[Atemp]]</f>
        <v>-7.8999999999999626E-3</v>
      </c>
      <c r="S655">
        <v>0.61</v>
      </c>
      <c r="T655">
        <v>0.1045</v>
      </c>
      <c r="U655">
        <v>13</v>
      </c>
      <c r="V655">
        <v>71</v>
      </c>
      <c r="W655">
        <v>84</v>
      </c>
      <c r="X655">
        <f>IF(dataset_17[[#This Row],[cnt]]&gt;0,LN(dataset_17[[#This Row],[cnt]]),0)</f>
        <v>4.4308167988433134</v>
      </c>
    </row>
    <row r="656" spans="1:24" x14ac:dyDescent="0.3">
      <c r="A656">
        <v>655</v>
      </c>
      <c r="B656" s="1">
        <v>40573</v>
      </c>
      <c r="C656">
        <f>YEAR(dataset_17[[#This Row],[Date Day]])</f>
        <v>2011</v>
      </c>
      <c r="D656" s="1" t="str">
        <f>TEXT(dataset_17[[#This Row],[Date Day]],"MMM")</f>
        <v>Jan</v>
      </c>
      <c r="E656" t="str">
        <f t="shared" si="21"/>
        <v>Q1</v>
      </c>
      <c r="F656">
        <v>1</v>
      </c>
      <c r="G656">
        <v>0</v>
      </c>
      <c r="H656">
        <v>1</v>
      </c>
      <c r="I656">
        <v>14</v>
      </c>
      <c r="J656" t="b">
        <v>0</v>
      </c>
      <c r="K656">
        <v>0</v>
      </c>
      <c r="L656" t="str">
        <f t="shared" si="20"/>
        <v>Weekend</v>
      </c>
      <c r="M656" t="str" cm="1">
        <f t="array" ref="M656">_xlfn.IFS(I656&lt;6,"Night", I656&lt;12,"Morning", I656&lt;18,"Afternoon", TRUE,"Evening")</f>
        <v>Afternoon</v>
      </c>
      <c r="N656">
        <v>1</v>
      </c>
      <c r="O656" t="str">
        <f>IF(dataset_17[[#This Row],[Weathersit]]=1,"Clear",IF(dataset_17[[#This Row],[Weathersit]]=2,"Cloudy","Rainy"))</f>
        <v>Clear</v>
      </c>
      <c r="P656">
        <v>0.28000000000000003</v>
      </c>
      <c r="Q656">
        <v>0.30299999999999999</v>
      </c>
      <c r="R656">
        <f>dataset_17[[#This Row],[Temp]]-dataset_17[[#This Row],[Atemp]]</f>
        <v>-2.2999999999999965E-2</v>
      </c>
      <c r="S656">
        <v>0.61</v>
      </c>
      <c r="T656">
        <v>8.9599999999999999E-2</v>
      </c>
      <c r="U656">
        <v>18</v>
      </c>
      <c r="V656">
        <v>104</v>
      </c>
      <c r="W656">
        <v>122</v>
      </c>
      <c r="X656">
        <f>IF(dataset_17[[#This Row],[cnt]]&gt;0,LN(dataset_17[[#This Row],[cnt]]),0)</f>
        <v>4.8040210447332568</v>
      </c>
    </row>
    <row r="657" spans="1:24" x14ac:dyDescent="0.3">
      <c r="A657">
        <v>656</v>
      </c>
      <c r="B657" s="1">
        <v>40573</v>
      </c>
      <c r="C657">
        <f>YEAR(dataset_17[[#This Row],[Date Day]])</f>
        <v>2011</v>
      </c>
      <c r="D657" s="1" t="str">
        <f>TEXT(dataset_17[[#This Row],[Date Day]],"MMM")</f>
        <v>Jan</v>
      </c>
      <c r="E657" t="str">
        <f t="shared" si="21"/>
        <v>Q1</v>
      </c>
      <c r="F657">
        <v>1</v>
      </c>
      <c r="G657">
        <v>0</v>
      </c>
      <c r="H657">
        <v>1</v>
      </c>
      <c r="I657">
        <v>15</v>
      </c>
      <c r="J657" t="b">
        <v>0</v>
      </c>
      <c r="K657">
        <v>0</v>
      </c>
      <c r="L657" t="str">
        <f t="shared" si="20"/>
        <v>Weekend</v>
      </c>
      <c r="M657" t="str" cm="1">
        <f t="array" ref="M657">_xlfn.IFS(I657&lt;6,"Night", I657&lt;12,"Morning", I657&lt;18,"Afternoon", TRUE,"Evening")</f>
        <v>Afternoon</v>
      </c>
      <c r="N657">
        <v>1</v>
      </c>
      <c r="O657" t="str">
        <f>IF(dataset_17[[#This Row],[Weathersit]]=1,"Clear",IF(dataset_17[[#This Row],[Weathersit]]=2,"Cloudy","Rainy"))</f>
        <v>Clear</v>
      </c>
      <c r="P657">
        <v>0.3</v>
      </c>
      <c r="Q657">
        <v>0.33329999999999999</v>
      </c>
      <c r="R657">
        <f>dataset_17[[#This Row],[Temp]]-dataset_17[[#This Row],[Atemp]]</f>
        <v>-3.3299999999999996E-2</v>
      </c>
      <c r="S657">
        <v>0.56000000000000005</v>
      </c>
      <c r="T657">
        <v>0</v>
      </c>
      <c r="U657">
        <v>14</v>
      </c>
      <c r="V657">
        <v>95</v>
      </c>
      <c r="W657">
        <v>109</v>
      </c>
      <c r="X657">
        <f>IF(dataset_17[[#This Row],[cnt]]&gt;0,LN(dataset_17[[#This Row],[cnt]]),0)</f>
        <v>4.6913478822291435</v>
      </c>
    </row>
    <row r="658" spans="1:24" x14ac:dyDescent="0.3">
      <c r="A658">
        <v>657</v>
      </c>
      <c r="B658" s="1">
        <v>40573</v>
      </c>
      <c r="C658">
        <f>YEAR(dataset_17[[#This Row],[Date Day]])</f>
        <v>2011</v>
      </c>
      <c r="D658" s="1" t="str">
        <f>TEXT(dataset_17[[#This Row],[Date Day]],"MMM")</f>
        <v>Jan</v>
      </c>
      <c r="E658" t="str">
        <f t="shared" si="21"/>
        <v>Q1</v>
      </c>
      <c r="F658">
        <v>1</v>
      </c>
      <c r="G658">
        <v>0</v>
      </c>
      <c r="H658">
        <v>1</v>
      </c>
      <c r="I658">
        <v>16</v>
      </c>
      <c r="J658" t="b">
        <v>0</v>
      </c>
      <c r="K658">
        <v>0</v>
      </c>
      <c r="L658" t="str">
        <f t="shared" si="20"/>
        <v>Weekend</v>
      </c>
      <c r="M658" t="str" cm="1">
        <f t="array" ref="M658">_xlfn.IFS(I658&lt;6,"Night", I658&lt;12,"Morning", I658&lt;18,"Afternoon", TRUE,"Evening")</f>
        <v>Afternoon</v>
      </c>
      <c r="N658">
        <v>1</v>
      </c>
      <c r="O658" t="str">
        <f>IF(dataset_17[[#This Row],[Weathersit]]=1,"Clear",IF(dataset_17[[#This Row],[Weathersit]]=2,"Cloudy","Rainy"))</f>
        <v>Clear</v>
      </c>
      <c r="P658">
        <v>0.3</v>
      </c>
      <c r="Q658">
        <v>0.33329999999999999</v>
      </c>
      <c r="R658">
        <f>dataset_17[[#This Row],[Temp]]-dataset_17[[#This Row],[Atemp]]</f>
        <v>-3.3299999999999996E-2</v>
      </c>
      <c r="S658">
        <v>0.56000000000000005</v>
      </c>
      <c r="T658">
        <v>0</v>
      </c>
      <c r="U658">
        <v>19</v>
      </c>
      <c r="V658">
        <v>104</v>
      </c>
      <c r="W658">
        <v>123</v>
      </c>
      <c r="X658">
        <f>IF(dataset_17[[#This Row],[cnt]]&gt;0,LN(dataset_17[[#This Row],[cnt]]),0)</f>
        <v>4.8121843553724171</v>
      </c>
    </row>
    <row r="659" spans="1:24" x14ac:dyDescent="0.3">
      <c r="A659">
        <v>658</v>
      </c>
      <c r="B659" s="1">
        <v>40573</v>
      </c>
      <c r="C659">
        <f>YEAR(dataset_17[[#This Row],[Date Day]])</f>
        <v>2011</v>
      </c>
      <c r="D659" s="1" t="str">
        <f>TEXT(dataset_17[[#This Row],[Date Day]],"MMM")</f>
        <v>Jan</v>
      </c>
      <c r="E659" t="str">
        <f t="shared" si="21"/>
        <v>Q1</v>
      </c>
      <c r="F659">
        <v>1</v>
      </c>
      <c r="G659">
        <v>0</v>
      </c>
      <c r="H659">
        <v>1</v>
      </c>
      <c r="I659">
        <v>17</v>
      </c>
      <c r="J659" t="b">
        <v>0</v>
      </c>
      <c r="K659">
        <v>0</v>
      </c>
      <c r="L659" t="str">
        <f t="shared" si="20"/>
        <v>Weekend</v>
      </c>
      <c r="M659" t="str" cm="1">
        <f t="array" ref="M659">_xlfn.IFS(I659&lt;6,"Night", I659&lt;12,"Morning", I659&lt;18,"Afternoon", TRUE,"Evening")</f>
        <v>Afternoon</v>
      </c>
      <c r="N659">
        <v>1</v>
      </c>
      <c r="O659" t="str">
        <f>IF(dataset_17[[#This Row],[Weathersit]]=1,"Clear",IF(dataset_17[[#This Row],[Weathersit]]=2,"Cloudy","Rainy"))</f>
        <v>Clear</v>
      </c>
      <c r="P659">
        <v>0.3</v>
      </c>
      <c r="Q659">
        <v>0.28789999999999999</v>
      </c>
      <c r="R659">
        <f>dataset_17[[#This Row],[Temp]]-dataset_17[[#This Row],[Atemp]]</f>
        <v>1.21E-2</v>
      </c>
      <c r="S659">
        <v>0.56000000000000005</v>
      </c>
      <c r="T659">
        <v>0.19400000000000001</v>
      </c>
      <c r="U659">
        <v>6</v>
      </c>
      <c r="V659">
        <v>71</v>
      </c>
      <c r="W659">
        <v>77</v>
      </c>
      <c r="X659">
        <f>IF(dataset_17[[#This Row],[cnt]]&gt;0,LN(dataset_17[[#This Row],[cnt]]),0)</f>
        <v>4.3438054218536841</v>
      </c>
    </row>
    <row r="660" spans="1:24" x14ac:dyDescent="0.3">
      <c r="A660">
        <v>659</v>
      </c>
      <c r="B660" s="1">
        <v>40573</v>
      </c>
      <c r="C660">
        <f>YEAR(dataset_17[[#This Row],[Date Day]])</f>
        <v>2011</v>
      </c>
      <c r="D660" s="1" t="str">
        <f>TEXT(dataset_17[[#This Row],[Date Day]],"MMM")</f>
        <v>Jan</v>
      </c>
      <c r="E660" t="str">
        <f t="shared" si="21"/>
        <v>Q1</v>
      </c>
      <c r="F660">
        <v>1</v>
      </c>
      <c r="G660">
        <v>0</v>
      </c>
      <c r="H660">
        <v>1</v>
      </c>
      <c r="I660">
        <v>18</v>
      </c>
      <c r="J660" t="b">
        <v>0</v>
      </c>
      <c r="K660">
        <v>0</v>
      </c>
      <c r="L660" t="str">
        <f t="shared" si="20"/>
        <v>Weekend</v>
      </c>
      <c r="M660" t="str" cm="1">
        <f t="array" ref="M660">_xlfn.IFS(I660&lt;6,"Night", I660&lt;12,"Morning", I660&lt;18,"Afternoon", TRUE,"Evening")</f>
        <v>Evening</v>
      </c>
      <c r="N660">
        <v>1</v>
      </c>
      <c r="O660" t="str">
        <f>IF(dataset_17[[#This Row],[Weathersit]]=1,"Clear",IF(dataset_17[[#This Row],[Weathersit]]=2,"Cloudy","Rainy"))</f>
        <v>Clear</v>
      </c>
      <c r="P660">
        <v>0.26</v>
      </c>
      <c r="Q660">
        <v>0.2576</v>
      </c>
      <c r="R660">
        <f>dataset_17[[#This Row],[Temp]]-dataset_17[[#This Row],[Atemp]]</f>
        <v>2.4000000000000132E-3</v>
      </c>
      <c r="S660">
        <v>0.65</v>
      </c>
      <c r="T660">
        <v>0.16420000000000001</v>
      </c>
      <c r="U660">
        <v>8</v>
      </c>
      <c r="V660">
        <v>57</v>
      </c>
      <c r="W660">
        <v>65</v>
      </c>
      <c r="X660">
        <f>IF(dataset_17[[#This Row],[cnt]]&gt;0,LN(dataset_17[[#This Row],[cnt]]),0)</f>
        <v>4.1743872698956368</v>
      </c>
    </row>
    <row r="661" spans="1:24" x14ac:dyDescent="0.3">
      <c r="A661">
        <v>660</v>
      </c>
      <c r="B661" s="1">
        <v>40573</v>
      </c>
      <c r="C661">
        <f>YEAR(dataset_17[[#This Row],[Date Day]])</f>
        <v>2011</v>
      </c>
      <c r="D661" s="1" t="str">
        <f>TEXT(dataset_17[[#This Row],[Date Day]],"MMM")</f>
        <v>Jan</v>
      </c>
      <c r="E661" t="str">
        <f t="shared" si="21"/>
        <v>Q1</v>
      </c>
      <c r="F661">
        <v>1</v>
      </c>
      <c r="G661">
        <v>0</v>
      </c>
      <c r="H661">
        <v>1</v>
      </c>
      <c r="I661">
        <v>19</v>
      </c>
      <c r="J661" t="b">
        <v>0</v>
      </c>
      <c r="K661">
        <v>0</v>
      </c>
      <c r="L661" t="str">
        <f t="shared" si="20"/>
        <v>Weekend</v>
      </c>
      <c r="M661" t="str" cm="1">
        <f t="array" ref="M661">_xlfn.IFS(I661&lt;6,"Night", I661&lt;12,"Morning", I661&lt;18,"Afternoon", TRUE,"Evening")</f>
        <v>Evening</v>
      </c>
      <c r="N661">
        <v>1</v>
      </c>
      <c r="O661" t="str">
        <f>IF(dataset_17[[#This Row],[Weathersit]]=1,"Clear",IF(dataset_17[[#This Row],[Weathersit]]=2,"Cloudy","Rainy"))</f>
        <v>Clear</v>
      </c>
      <c r="P661">
        <v>0.26</v>
      </c>
      <c r="Q661">
        <v>0.2576</v>
      </c>
      <c r="R661">
        <f>dataset_17[[#This Row],[Temp]]-dataset_17[[#This Row],[Atemp]]</f>
        <v>2.4000000000000132E-3</v>
      </c>
      <c r="S661">
        <v>0.65</v>
      </c>
      <c r="T661">
        <v>0.19400000000000001</v>
      </c>
      <c r="U661">
        <v>9</v>
      </c>
      <c r="V661">
        <v>46</v>
      </c>
      <c r="W661">
        <v>55</v>
      </c>
      <c r="X661">
        <f>IF(dataset_17[[#This Row],[cnt]]&gt;0,LN(dataset_17[[#This Row],[cnt]]),0)</f>
        <v>4.0073331852324712</v>
      </c>
    </row>
    <row r="662" spans="1:24" x14ac:dyDescent="0.3">
      <c r="A662">
        <v>661</v>
      </c>
      <c r="B662" s="1">
        <v>40573</v>
      </c>
      <c r="C662">
        <f>YEAR(dataset_17[[#This Row],[Date Day]])</f>
        <v>2011</v>
      </c>
      <c r="D662" s="1" t="str">
        <f>TEXT(dataset_17[[#This Row],[Date Day]],"MMM")</f>
        <v>Jan</v>
      </c>
      <c r="E662" t="str">
        <f t="shared" si="21"/>
        <v>Q1</v>
      </c>
      <c r="F662">
        <v>1</v>
      </c>
      <c r="G662">
        <v>0</v>
      </c>
      <c r="H662">
        <v>1</v>
      </c>
      <c r="I662">
        <v>20</v>
      </c>
      <c r="J662" t="b">
        <v>0</v>
      </c>
      <c r="K662">
        <v>0</v>
      </c>
      <c r="L662" t="str">
        <f t="shared" si="20"/>
        <v>Weekend</v>
      </c>
      <c r="M662" t="str" cm="1">
        <f t="array" ref="M662">_xlfn.IFS(I662&lt;6,"Night", I662&lt;12,"Morning", I662&lt;18,"Afternoon", TRUE,"Evening")</f>
        <v>Evening</v>
      </c>
      <c r="N662">
        <v>2</v>
      </c>
      <c r="O662" t="str">
        <f>IF(dataset_17[[#This Row],[Weathersit]]=1,"Clear",IF(dataset_17[[#This Row],[Weathersit]]=2,"Cloudy","Rainy"))</f>
        <v>Cloudy</v>
      </c>
      <c r="P662">
        <v>0.26</v>
      </c>
      <c r="Q662">
        <v>0.2727</v>
      </c>
      <c r="R662">
        <f>dataset_17[[#This Row],[Temp]]-dataset_17[[#This Row],[Atemp]]</f>
        <v>-1.2699999999999989E-2</v>
      </c>
      <c r="S662">
        <v>0.65</v>
      </c>
      <c r="T662">
        <v>0.1045</v>
      </c>
      <c r="U662">
        <v>3</v>
      </c>
      <c r="V662">
        <v>30</v>
      </c>
      <c r="W662">
        <v>33</v>
      </c>
      <c r="X662">
        <f>IF(dataset_17[[#This Row],[cnt]]&gt;0,LN(dataset_17[[#This Row],[cnt]]),0)</f>
        <v>3.4965075614664802</v>
      </c>
    </row>
    <row r="663" spans="1:24" x14ac:dyDescent="0.3">
      <c r="A663">
        <v>662</v>
      </c>
      <c r="B663" s="1">
        <v>40573</v>
      </c>
      <c r="C663">
        <f>YEAR(dataset_17[[#This Row],[Date Day]])</f>
        <v>2011</v>
      </c>
      <c r="D663" s="1" t="str">
        <f>TEXT(dataset_17[[#This Row],[Date Day]],"MMM")</f>
        <v>Jan</v>
      </c>
      <c r="E663" t="str">
        <f t="shared" si="21"/>
        <v>Q1</v>
      </c>
      <c r="F663">
        <v>1</v>
      </c>
      <c r="G663">
        <v>0</v>
      </c>
      <c r="H663">
        <v>1</v>
      </c>
      <c r="I663">
        <v>21</v>
      </c>
      <c r="J663" t="b">
        <v>0</v>
      </c>
      <c r="K663">
        <v>0</v>
      </c>
      <c r="L663" t="str">
        <f t="shared" si="20"/>
        <v>Weekend</v>
      </c>
      <c r="M663" t="str" cm="1">
        <f t="array" ref="M663">_xlfn.IFS(I663&lt;6,"Night", I663&lt;12,"Morning", I663&lt;18,"Afternoon", TRUE,"Evening")</f>
        <v>Evening</v>
      </c>
      <c r="N663">
        <v>2</v>
      </c>
      <c r="O663" t="str">
        <f>IF(dataset_17[[#This Row],[Weathersit]]=1,"Clear",IF(dataset_17[[#This Row],[Weathersit]]=2,"Cloudy","Rainy"))</f>
        <v>Cloudy</v>
      </c>
      <c r="P663">
        <v>0.24</v>
      </c>
      <c r="Q663">
        <v>0.2424</v>
      </c>
      <c r="R663">
        <f>dataset_17[[#This Row],[Temp]]-dataset_17[[#This Row],[Atemp]]</f>
        <v>-2.4000000000000132E-3</v>
      </c>
      <c r="S663">
        <v>0.7</v>
      </c>
      <c r="T663">
        <v>0.16420000000000001</v>
      </c>
      <c r="U663">
        <v>3</v>
      </c>
      <c r="V663">
        <v>25</v>
      </c>
      <c r="W663">
        <v>28</v>
      </c>
      <c r="X663">
        <f>IF(dataset_17[[#This Row],[cnt]]&gt;0,LN(dataset_17[[#This Row],[cnt]]),0)</f>
        <v>3.3322045101752038</v>
      </c>
    </row>
    <row r="664" spans="1:24" x14ac:dyDescent="0.3">
      <c r="A664">
        <v>663</v>
      </c>
      <c r="B664" s="1">
        <v>40573</v>
      </c>
      <c r="C664">
        <f>YEAR(dataset_17[[#This Row],[Date Day]])</f>
        <v>2011</v>
      </c>
      <c r="D664" s="1" t="str">
        <f>TEXT(dataset_17[[#This Row],[Date Day]],"MMM")</f>
        <v>Jan</v>
      </c>
      <c r="E664" t="str">
        <f t="shared" si="21"/>
        <v>Q1</v>
      </c>
      <c r="F664">
        <v>1</v>
      </c>
      <c r="G664">
        <v>0</v>
      </c>
      <c r="H664">
        <v>1</v>
      </c>
      <c r="I664">
        <v>22</v>
      </c>
      <c r="J664" t="b">
        <v>0</v>
      </c>
      <c r="K664">
        <v>0</v>
      </c>
      <c r="L664" t="str">
        <f t="shared" si="20"/>
        <v>Weekend</v>
      </c>
      <c r="M664" t="str" cm="1">
        <f t="array" ref="M664">_xlfn.IFS(I664&lt;6,"Night", I664&lt;12,"Morning", I664&lt;18,"Afternoon", TRUE,"Evening")</f>
        <v>Evening</v>
      </c>
      <c r="N664">
        <v>2</v>
      </c>
      <c r="O664" t="str">
        <f>IF(dataset_17[[#This Row],[Weathersit]]=1,"Clear",IF(dataset_17[[#This Row],[Weathersit]]=2,"Cloudy","Rainy"))</f>
        <v>Cloudy</v>
      </c>
      <c r="P664">
        <v>0.24</v>
      </c>
      <c r="Q664">
        <v>0.2273</v>
      </c>
      <c r="R664">
        <f>dataset_17[[#This Row],[Temp]]-dataset_17[[#This Row],[Atemp]]</f>
        <v>1.2699999999999989E-2</v>
      </c>
      <c r="S664">
        <v>0.7</v>
      </c>
      <c r="T664">
        <v>0.19400000000000001</v>
      </c>
      <c r="U664">
        <v>2</v>
      </c>
      <c r="V664">
        <v>19</v>
      </c>
      <c r="W664">
        <v>21</v>
      </c>
      <c r="X664">
        <f>IF(dataset_17[[#This Row],[cnt]]&gt;0,LN(dataset_17[[#This Row],[cnt]]),0)</f>
        <v>3.044522437723423</v>
      </c>
    </row>
    <row r="665" spans="1:24" x14ac:dyDescent="0.3">
      <c r="A665">
        <v>664</v>
      </c>
      <c r="B665" s="1">
        <v>40573</v>
      </c>
      <c r="C665">
        <f>YEAR(dataset_17[[#This Row],[Date Day]])</f>
        <v>2011</v>
      </c>
      <c r="D665" s="1" t="str">
        <f>TEXT(dataset_17[[#This Row],[Date Day]],"MMM")</f>
        <v>Jan</v>
      </c>
      <c r="E665" t="str">
        <f t="shared" si="21"/>
        <v>Q1</v>
      </c>
      <c r="F665">
        <v>1</v>
      </c>
      <c r="G665">
        <v>0</v>
      </c>
      <c r="H665">
        <v>1</v>
      </c>
      <c r="I665">
        <v>23</v>
      </c>
      <c r="J665" t="b">
        <v>0</v>
      </c>
      <c r="K665">
        <v>0</v>
      </c>
      <c r="L665" t="str">
        <f t="shared" si="20"/>
        <v>Weekend</v>
      </c>
      <c r="M665" t="str" cm="1">
        <f t="array" ref="M665">_xlfn.IFS(I665&lt;6,"Night", I665&lt;12,"Morning", I665&lt;18,"Afternoon", TRUE,"Evening")</f>
        <v>Evening</v>
      </c>
      <c r="N665">
        <v>2</v>
      </c>
      <c r="O665" t="str">
        <f>IF(dataset_17[[#This Row],[Weathersit]]=1,"Clear",IF(dataset_17[[#This Row],[Weathersit]]=2,"Cloudy","Rainy"))</f>
        <v>Cloudy</v>
      </c>
      <c r="P665">
        <v>0.24</v>
      </c>
      <c r="Q665">
        <v>0.21210000000000001</v>
      </c>
      <c r="R665">
        <f>dataset_17[[#This Row],[Temp]]-dataset_17[[#This Row],[Atemp]]</f>
        <v>2.789999999999998E-2</v>
      </c>
      <c r="S665">
        <v>0.65</v>
      </c>
      <c r="T665">
        <v>0.28360000000000002</v>
      </c>
      <c r="U665">
        <v>5</v>
      </c>
      <c r="V665">
        <v>16</v>
      </c>
      <c r="W665">
        <v>21</v>
      </c>
      <c r="X665">
        <f>IF(dataset_17[[#This Row],[cnt]]&gt;0,LN(dataset_17[[#This Row],[cnt]]),0)</f>
        <v>3.044522437723423</v>
      </c>
    </row>
    <row r="666" spans="1:24" x14ac:dyDescent="0.3">
      <c r="A666">
        <v>665</v>
      </c>
      <c r="B666" s="1">
        <v>40574</v>
      </c>
      <c r="C666">
        <f>YEAR(dataset_17[[#This Row],[Date Day]])</f>
        <v>2011</v>
      </c>
      <c r="D666" s="1" t="str">
        <f>TEXT(dataset_17[[#This Row],[Date Day]],"MMM")</f>
        <v>Jan</v>
      </c>
      <c r="E666" t="str">
        <f t="shared" si="21"/>
        <v>Q1</v>
      </c>
      <c r="F666">
        <v>1</v>
      </c>
      <c r="G666">
        <v>0</v>
      </c>
      <c r="H666">
        <v>1</v>
      </c>
      <c r="I666">
        <v>0</v>
      </c>
      <c r="J666" t="b">
        <v>0</v>
      </c>
      <c r="K666">
        <v>1</v>
      </c>
      <c r="L666" t="str">
        <f t="shared" si="20"/>
        <v>Weekday</v>
      </c>
      <c r="M666" t="str" cm="1">
        <f t="array" ref="M666">_xlfn.IFS(I666&lt;6,"Night", I666&lt;12,"Morning", I666&lt;18,"Afternoon", TRUE,"Evening")</f>
        <v>Night</v>
      </c>
      <c r="N666">
        <v>2</v>
      </c>
      <c r="O666" t="str">
        <f>IF(dataset_17[[#This Row],[Weathersit]]=1,"Clear",IF(dataset_17[[#This Row],[Weathersit]]=2,"Cloudy","Rainy"))</f>
        <v>Cloudy</v>
      </c>
      <c r="P666">
        <v>0.24</v>
      </c>
      <c r="Q666">
        <v>0.2273</v>
      </c>
      <c r="R666">
        <f>dataset_17[[#This Row],[Temp]]-dataset_17[[#This Row],[Atemp]]</f>
        <v>1.2699999999999989E-2</v>
      </c>
      <c r="S666">
        <v>0.65</v>
      </c>
      <c r="T666">
        <v>0.22389999999999999</v>
      </c>
      <c r="U666">
        <v>1</v>
      </c>
      <c r="V666">
        <v>6</v>
      </c>
      <c r="W666">
        <v>7</v>
      </c>
      <c r="X666">
        <f>IF(dataset_17[[#This Row],[cnt]]&gt;0,LN(dataset_17[[#This Row],[cnt]]),0)</f>
        <v>1.9459101490553132</v>
      </c>
    </row>
    <row r="667" spans="1:24" x14ac:dyDescent="0.3">
      <c r="A667">
        <v>666</v>
      </c>
      <c r="B667" s="1">
        <v>40574</v>
      </c>
      <c r="C667">
        <f>YEAR(dataset_17[[#This Row],[Date Day]])</f>
        <v>2011</v>
      </c>
      <c r="D667" s="1" t="str">
        <f>TEXT(dataset_17[[#This Row],[Date Day]],"MMM")</f>
        <v>Jan</v>
      </c>
      <c r="E667" t="str">
        <f t="shared" si="21"/>
        <v>Q1</v>
      </c>
      <c r="F667">
        <v>1</v>
      </c>
      <c r="G667">
        <v>0</v>
      </c>
      <c r="H667">
        <v>1</v>
      </c>
      <c r="I667">
        <v>1</v>
      </c>
      <c r="J667" t="b">
        <v>0</v>
      </c>
      <c r="K667">
        <v>1</v>
      </c>
      <c r="L667" t="str">
        <f t="shared" si="20"/>
        <v>Weekday</v>
      </c>
      <c r="M667" t="str" cm="1">
        <f t="array" ref="M667">_xlfn.IFS(I667&lt;6,"Night", I667&lt;12,"Morning", I667&lt;18,"Afternoon", TRUE,"Evening")</f>
        <v>Night</v>
      </c>
      <c r="N667">
        <v>1</v>
      </c>
      <c r="O667" t="str">
        <f>IF(dataset_17[[#This Row],[Weathersit]]=1,"Clear",IF(dataset_17[[#This Row],[Weathersit]]=2,"Cloudy","Rainy"))</f>
        <v>Clear</v>
      </c>
      <c r="P667">
        <v>0.22</v>
      </c>
      <c r="Q667">
        <v>0.21210000000000001</v>
      </c>
      <c r="R667">
        <f>dataset_17[[#This Row],[Temp]]-dataset_17[[#This Row],[Atemp]]</f>
        <v>7.8999999999999904E-3</v>
      </c>
      <c r="S667">
        <v>0.64</v>
      </c>
      <c r="T667">
        <v>0.25369999999999998</v>
      </c>
      <c r="U667">
        <v>2</v>
      </c>
      <c r="V667">
        <v>5</v>
      </c>
      <c r="W667">
        <v>7</v>
      </c>
      <c r="X667">
        <f>IF(dataset_17[[#This Row],[cnt]]&gt;0,LN(dataset_17[[#This Row],[cnt]]),0)</f>
        <v>1.9459101490553132</v>
      </c>
    </row>
    <row r="668" spans="1:24" x14ac:dyDescent="0.3">
      <c r="A668">
        <v>667</v>
      </c>
      <c r="B668" s="1">
        <v>40574</v>
      </c>
      <c r="C668">
        <f>YEAR(dataset_17[[#This Row],[Date Day]])</f>
        <v>2011</v>
      </c>
      <c r="D668" s="1" t="str">
        <f>TEXT(dataset_17[[#This Row],[Date Day]],"MMM")</f>
        <v>Jan</v>
      </c>
      <c r="E668" t="str">
        <f t="shared" si="21"/>
        <v>Q1</v>
      </c>
      <c r="F668">
        <v>1</v>
      </c>
      <c r="G668">
        <v>0</v>
      </c>
      <c r="H668">
        <v>1</v>
      </c>
      <c r="I668">
        <v>2</v>
      </c>
      <c r="J668" t="b">
        <v>0</v>
      </c>
      <c r="K668">
        <v>1</v>
      </c>
      <c r="L668" t="str">
        <f t="shared" si="20"/>
        <v>Weekday</v>
      </c>
      <c r="M668" t="str" cm="1">
        <f t="array" ref="M668">_xlfn.IFS(I668&lt;6,"Night", I668&lt;12,"Morning", I668&lt;18,"Afternoon", TRUE,"Evening")</f>
        <v>Night</v>
      </c>
      <c r="N668">
        <v>1</v>
      </c>
      <c r="O668" t="str">
        <f>IF(dataset_17[[#This Row],[Weathersit]]=1,"Clear",IF(dataset_17[[#This Row],[Weathersit]]=2,"Cloudy","Rainy"))</f>
        <v>Clear</v>
      </c>
      <c r="P668">
        <v>0.22</v>
      </c>
      <c r="Q668">
        <v>0.2273</v>
      </c>
      <c r="R668">
        <f>dataset_17[[#This Row],[Temp]]-dataset_17[[#This Row],[Atemp]]</f>
        <v>-7.3000000000000009E-3</v>
      </c>
      <c r="S668">
        <v>0.64</v>
      </c>
      <c r="T668">
        <v>0.19400000000000001</v>
      </c>
      <c r="U668">
        <v>0</v>
      </c>
      <c r="V668">
        <v>1</v>
      </c>
      <c r="W668">
        <v>1</v>
      </c>
      <c r="X668">
        <f>IF(dataset_17[[#This Row],[cnt]]&gt;0,LN(dataset_17[[#This Row],[cnt]]),0)</f>
        <v>0</v>
      </c>
    </row>
    <row r="669" spans="1:24" x14ac:dyDescent="0.3">
      <c r="A669">
        <v>668</v>
      </c>
      <c r="B669" s="1">
        <v>40574</v>
      </c>
      <c r="C669">
        <f>YEAR(dataset_17[[#This Row],[Date Day]])</f>
        <v>2011</v>
      </c>
      <c r="D669" s="1" t="str">
        <f>TEXT(dataset_17[[#This Row],[Date Day]],"MMM")</f>
        <v>Jan</v>
      </c>
      <c r="E669" t="str">
        <f t="shared" si="21"/>
        <v>Q1</v>
      </c>
      <c r="F669">
        <v>1</v>
      </c>
      <c r="G669">
        <v>0</v>
      </c>
      <c r="H669">
        <v>1</v>
      </c>
      <c r="I669">
        <v>3</v>
      </c>
      <c r="J669" t="b">
        <v>0</v>
      </c>
      <c r="K669">
        <v>1</v>
      </c>
      <c r="L669" t="str">
        <f t="shared" si="20"/>
        <v>Weekday</v>
      </c>
      <c r="M669" t="str" cm="1">
        <f t="array" ref="M669">_xlfn.IFS(I669&lt;6,"Night", I669&lt;12,"Morning", I669&lt;18,"Afternoon", TRUE,"Evening")</f>
        <v>Night</v>
      </c>
      <c r="N669">
        <v>1</v>
      </c>
      <c r="O669" t="str">
        <f>IF(dataset_17[[#This Row],[Weathersit]]=1,"Clear",IF(dataset_17[[#This Row],[Weathersit]]=2,"Cloudy","Rainy"))</f>
        <v>Clear</v>
      </c>
      <c r="P669">
        <v>0.22</v>
      </c>
      <c r="Q669">
        <v>0.2273</v>
      </c>
      <c r="R669">
        <f>dataset_17[[#This Row],[Temp]]-dataset_17[[#This Row],[Atemp]]</f>
        <v>-7.3000000000000009E-3</v>
      </c>
      <c r="S669">
        <v>0.64</v>
      </c>
      <c r="T669">
        <v>0.19400000000000001</v>
      </c>
      <c r="U669">
        <v>0</v>
      </c>
      <c r="V669">
        <v>2</v>
      </c>
      <c r="W669">
        <v>2</v>
      </c>
      <c r="X669">
        <f>IF(dataset_17[[#This Row],[cnt]]&gt;0,LN(dataset_17[[#This Row],[cnt]]),0)</f>
        <v>0.69314718055994529</v>
      </c>
    </row>
    <row r="670" spans="1:24" x14ac:dyDescent="0.3">
      <c r="A670">
        <v>669</v>
      </c>
      <c r="B670" s="1">
        <v>40574</v>
      </c>
      <c r="C670">
        <f>YEAR(dataset_17[[#This Row],[Date Day]])</f>
        <v>2011</v>
      </c>
      <c r="D670" s="1" t="str">
        <f>TEXT(dataset_17[[#This Row],[Date Day]],"MMM")</f>
        <v>Jan</v>
      </c>
      <c r="E670" t="str">
        <f t="shared" si="21"/>
        <v>Q1</v>
      </c>
      <c r="F670">
        <v>1</v>
      </c>
      <c r="G670">
        <v>0</v>
      </c>
      <c r="H670">
        <v>1</v>
      </c>
      <c r="I670">
        <v>4</v>
      </c>
      <c r="J670" t="b">
        <v>0</v>
      </c>
      <c r="K670">
        <v>1</v>
      </c>
      <c r="L670" t="str">
        <f t="shared" si="20"/>
        <v>Weekday</v>
      </c>
      <c r="M670" t="str" cm="1">
        <f t="array" ref="M670">_xlfn.IFS(I670&lt;6,"Night", I670&lt;12,"Morning", I670&lt;18,"Afternoon", TRUE,"Evening")</f>
        <v>Night</v>
      </c>
      <c r="N670">
        <v>1</v>
      </c>
      <c r="O670" t="str">
        <f>IF(dataset_17[[#This Row],[Weathersit]]=1,"Clear",IF(dataset_17[[#This Row],[Weathersit]]=2,"Cloudy","Rainy"))</f>
        <v>Clear</v>
      </c>
      <c r="P670">
        <v>0.2</v>
      </c>
      <c r="Q670">
        <v>0.19700000000000001</v>
      </c>
      <c r="R670">
        <f>dataset_17[[#This Row],[Temp]]-dataset_17[[#This Row],[Atemp]]</f>
        <v>3.0000000000000027E-3</v>
      </c>
      <c r="S670">
        <v>0.59</v>
      </c>
      <c r="T670">
        <v>0.22389999999999999</v>
      </c>
      <c r="U670">
        <v>0</v>
      </c>
      <c r="V670">
        <v>2</v>
      </c>
      <c r="W670">
        <v>2</v>
      </c>
      <c r="X670">
        <f>IF(dataset_17[[#This Row],[cnt]]&gt;0,LN(dataset_17[[#This Row],[cnt]]),0)</f>
        <v>0.69314718055994529</v>
      </c>
    </row>
    <row r="671" spans="1:24" x14ac:dyDescent="0.3">
      <c r="A671">
        <v>670</v>
      </c>
      <c r="B671" s="1">
        <v>40574</v>
      </c>
      <c r="C671">
        <f>YEAR(dataset_17[[#This Row],[Date Day]])</f>
        <v>2011</v>
      </c>
      <c r="D671" s="1" t="str">
        <f>TEXT(dataset_17[[#This Row],[Date Day]],"MMM")</f>
        <v>Jan</v>
      </c>
      <c r="E671" t="str">
        <f t="shared" si="21"/>
        <v>Q1</v>
      </c>
      <c r="F671">
        <v>1</v>
      </c>
      <c r="G671">
        <v>0</v>
      </c>
      <c r="H671">
        <v>1</v>
      </c>
      <c r="I671">
        <v>5</v>
      </c>
      <c r="J671" t="b">
        <v>0</v>
      </c>
      <c r="K671">
        <v>1</v>
      </c>
      <c r="L671" t="str">
        <f t="shared" si="20"/>
        <v>Weekday</v>
      </c>
      <c r="M671" t="str" cm="1">
        <f t="array" ref="M671">_xlfn.IFS(I671&lt;6,"Night", I671&lt;12,"Morning", I671&lt;18,"Afternoon", TRUE,"Evening")</f>
        <v>Night</v>
      </c>
      <c r="N671">
        <v>1</v>
      </c>
      <c r="O671" t="str">
        <f>IF(dataset_17[[#This Row],[Weathersit]]=1,"Clear",IF(dataset_17[[#This Row],[Weathersit]]=2,"Cloudy","Rainy"))</f>
        <v>Clear</v>
      </c>
      <c r="P671">
        <v>0.18</v>
      </c>
      <c r="Q671">
        <v>0.16669999999999999</v>
      </c>
      <c r="R671">
        <f>dataset_17[[#This Row],[Temp]]-dataset_17[[#This Row],[Atemp]]</f>
        <v>1.3300000000000006E-2</v>
      </c>
      <c r="S671">
        <v>0.64</v>
      </c>
      <c r="T671">
        <v>0.28360000000000002</v>
      </c>
      <c r="U671">
        <v>0</v>
      </c>
      <c r="V671">
        <v>8</v>
      </c>
      <c r="W671">
        <v>8</v>
      </c>
      <c r="X671">
        <f>IF(dataset_17[[#This Row],[cnt]]&gt;0,LN(dataset_17[[#This Row],[cnt]]),0)</f>
        <v>2.0794415416798357</v>
      </c>
    </row>
    <row r="672" spans="1:24" x14ac:dyDescent="0.3">
      <c r="A672">
        <v>671</v>
      </c>
      <c r="B672" s="1">
        <v>40574</v>
      </c>
      <c r="C672">
        <f>YEAR(dataset_17[[#This Row],[Date Day]])</f>
        <v>2011</v>
      </c>
      <c r="D672" s="1" t="str">
        <f>TEXT(dataset_17[[#This Row],[Date Day]],"MMM")</f>
        <v>Jan</v>
      </c>
      <c r="E672" t="str">
        <f t="shared" si="21"/>
        <v>Q1</v>
      </c>
      <c r="F672">
        <v>1</v>
      </c>
      <c r="G672">
        <v>0</v>
      </c>
      <c r="H672">
        <v>1</v>
      </c>
      <c r="I672">
        <v>6</v>
      </c>
      <c r="J672" t="b">
        <v>0</v>
      </c>
      <c r="K672">
        <v>1</v>
      </c>
      <c r="L672" t="str">
        <f t="shared" si="20"/>
        <v>Weekday</v>
      </c>
      <c r="M672" t="str" cm="1">
        <f t="array" ref="M672">_xlfn.IFS(I672&lt;6,"Night", I672&lt;12,"Morning", I672&lt;18,"Afternoon", TRUE,"Evening")</f>
        <v>Morning</v>
      </c>
      <c r="N672">
        <v>1</v>
      </c>
      <c r="O672" t="str">
        <f>IF(dataset_17[[#This Row],[Weathersit]]=1,"Clear",IF(dataset_17[[#This Row],[Weathersit]]=2,"Cloudy","Rainy"))</f>
        <v>Clear</v>
      </c>
      <c r="P672">
        <v>0.16</v>
      </c>
      <c r="Q672">
        <v>0.13639999999999999</v>
      </c>
      <c r="R672">
        <f>dataset_17[[#This Row],[Temp]]-dataset_17[[#This Row],[Atemp]]</f>
        <v>2.360000000000001E-2</v>
      </c>
      <c r="S672">
        <v>0.69</v>
      </c>
      <c r="T672">
        <v>0.32840000000000003</v>
      </c>
      <c r="U672">
        <v>0</v>
      </c>
      <c r="V672">
        <v>37</v>
      </c>
      <c r="W672">
        <v>37</v>
      </c>
      <c r="X672">
        <f>IF(dataset_17[[#This Row],[cnt]]&gt;0,LN(dataset_17[[#This Row],[cnt]]),0)</f>
        <v>3.6109179126442243</v>
      </c>
    </row>
    <row r="673" spans="1:24" x14ac:dyDescent="0.3">
      <c r="A673">
        <v>672</v>
      </c>
      <c r="B673" s="1">
        <v>40574</v>
      </c>
      <c r="C673">
        <f>YEAR(dataset_17[[#This Row],[Date Day]])</f>
        <v>2011</v>
      </c>
      <c r="D673" s="1" t="str">
        <f>TEXT(dataset_17[[#This Row],[Date Day]],"MMM")</f>
        <v>Jan</v>
      </c>
      <c r="E673" t="str">
        <f t="shared" si="21"/>
        <v>Q1</v>
      </c>
      <c r="F673">
        <v>1</v>
      </c>
      <c r="G673">
        <v>0</v>
      </c>
      <c r="H673">
        <v>1</v>
      </c>
      <c r="I673">
        <v>7</v>
      </c>
      <c r="J673" t="b">
        <v>0</v>
      </c>
      <c r="K673">
        <v>1</v>
      </c>
      <c r="L673" t="str">
        <f t="shared" si="20"/>
        <v>Weekday</v>
      </c>
      <c r="M673" t="str" cm="1">
        <f t="array" ref="M673">_xlfn.IFS(I673&lt;6,"Night", I673&lt;12,"Morning", I673&lt;18,"Afternoon", TRUE,"Evening")</f>
        <v>Morning</v>
      </c>
      <c r="N673">
        <v>2</v>
      </c>
      <c r="O673" t="str">
        <f>IF(dataset_17[[#This Row],[Weathersit]]=1,"Clear",IF(dataset_17[[#This Row],[Weathersit]]=2,"Cloudy","Rainy"))</f>
        <v>Cloudy</v>
      </c>
      <c r="P673">
        <v>0.16</v>
      </c>
      <c r="Q673">
        <v>0.13639999999999999</v>
      </c>
      <c r="R673">
        <f>dataset_17[[#This Row],[Temp]]-dataset_17[[#This Row],[Atemp]]</f>
        <v>2.360000000000001E-2</v>
      </c>
      <c r="S673">
        <v>0.64</v>
      </c>
      <c r="T673">
        <v>0.28360000000000002</v>
      </c>
      <c r="U673">
        <v>1</v>
      </c>
      <c r="V673">
        <v>71</v>
      </c>
      <c r="W673">
        <v>72</v>
      </c>
      <c r="X673">
        <f>IF(dataset_17[[#This Row],[cnt]]&gt;0,LN(dataset_17[[#This Row],[cnt]]),0)</f>
        <v>4.2766661190160553</v>
      </c>
    </row>
    <row r="674" spans="1:24" x14ac:dyDescent="0.3">
      <c r="A674">
        <v>673</v>
      </c>
      <c r="B674" s="1">
        <v>40574</v>
      </c>
      <c r="C674">
        <f>YEAR(dataset_17[[#This Row],[Date Day]])</f>
        <v>2011</v>
      </c>
      <c r="D674" s="1" t="str">
        <f>TEXT(dataset_17[[#This Row],[Date Day]],"MMM")</f>
        <v>Jan</v>
      </c>
      <c r="E674" t="str">
        <f t="shared" si="21"/>
        <v>Q1</v>
      </c>
      <c r="F674">
        <v>1</v>
      </c>
      <c r="G674">
        <v>0</v>
      </c>
      <c r="H674">
        <v>1</v>
      </c>
      <c r="I674">
        <v>8</v>
      </c>
      <c r="J674" t="b">
        <v>0</v>
      </c>
      <c r="K674">
        <v>1</v>
      </c>
      <c r="L674" t="str">
        <f t="shared" si="20"/>
        <v>Weekday</v>
      </c>
      <c r="M674" t="str" cm="1">
        <f t="array" ref="M674">_xlfn.IFS(I674&lt;6,"Night", I674&lt;12,"Morning", I674&lt;18,"Afternoon", TRUE,"Evening")</f>
        <v>Morning</v>
      </c>
      <c r="N674">
        <v>2</v>
      </c>
      <c r="O674" t="str">
        <f>IF(dataset_17[[#This Row],[Weathersit]]=1,"Clear",IF(dataset_17[[#This Row],[Weathersit]]=2,"Cloudy","Rainy"))</f>
        <v>Cloudy</v>
      </c>
      <c r="P674">
        <v>0.16</v>
      </c>
      <c r="Q674">
        <v>0.13639999999999999</v>
      </c>
      <c r="R674">
        <f>dataset_17[[#This Row],[Temp]]-dataset_17[[#This Row],[Atemp]]</f>
        <v>2.360000000000001E-2</v>
      </c>
      <c r="S674">
        <v>0.59</v>
      </c>
      <c r="T674">
        <v>0.28360000000000002</v>
      </c>
      <c r="U674">
        <v>3</v>
      </c>
      <c r="V674">
        <v>182</v>
      </c>
      <c r="W674">
        <v>185</v>
      </c>
      <c r="X674">
        <f>IF(dataset_17[[#This Row],[cnt]]&gt;0,LN(dataset_17[[#This Row],[cnt]]),0)</f>
        <v>5.2203558250783244</v>
      </c>
    </row>
    <row r="675" spans="1:24" x14ac:dyDescent="0.3">
      <c r="A675">
        <v>674</v>
      </c>
      <c r="B675" s="1">
        <v>40574</v>
      </c>
      <c r="C675">
        <f>YEAR(dataset_17[[#This Row],[Date Day]])</f>
        <v>2011</v>
      </c>
      <c r="D675" s="1" t="str">
        <f>TEXT(dataset_17[[#This Row],[Date Day]],"MMM")</f>
        <v>Jan</v>
      </c>
      <c r="E675" t="str">
        <f t="shared" si="21"/>
        <v>Q1</v>
      </c>
      <c r="F675">
        <v>1</v>
      </c>
      <c r="G675">
        <v>0</v>
      </c>
      <c r="H675">
        <v>1</v>
      </c>
      <c r="I675">
        <v>9</v>
      </c>
      <c r="J675" t="b">
        <v>0</v>
      </c>
      <c r="K675">
        <v>1</v>
      </c>
      <c r="L675" t="str">
        <f t="shared" si="20"/>
        <v>Weekday</v>
      </c>
      <c r="M675" t="str" cm="1">
        <f t="array" ref="M675">_xlfn.IFS(I675&lt;6,"Night", I675&lt;12,"Morning", I675&lt;18,"Afternoon", TRUE,"Evening")</f>
        <v>Morning</v>
      </c>
      <c r="N675">
        <v>2</v>
      </c>
      <c r="O675" t="str">
        <f>IF(dataset_17[[#This Row],[Weathersit]]=1,"Clear",IF(dataset_17[[#This Row],[Weathersit]]=2,"Cloudy","Rainy"))</f>
        <v>Cloudy</v>
      </c>
      <c r="P675">
        <v>0.16</v>
      </c>
      <c r="Q675">
        <v>0.13639999999999999</v>
      </c>
      <c r="R675">
        <f>dataset_17[[#This Row],[Temp]]-dataset_17[[#This Row],[Atemp]]</f>
        <v>2.360000000000001E-2</v>
      </c>
      <c r="S675">
        <v>0.59</v>
      </c>
      <c r="T675">
        <v>0.29849999999999999</v>
      </c>
      <c r="U675">
        <v>0</v>
      </c>
      <c r="V675">
        <v>112</v>
      </c>
      <c r="W675">
        <v>112</v>
      </c>
      <c r="X675">
        <f>IF(dataset_17[[#This Row],[cnt]]&gt;0,LN(dataset_17[[#This Row],[cnt]]),0)</f>
        <v>4.7184988712950942</v>
      </c>
    </row>
    <row r="676" spans="1:24" x14ac:dyDescent="0.3">
      <c r="A676">
        <v>675</v>
      </c>
      <c r="B676" s="1">
        <v>40574</v>
      </c>
      <c r="C676">
        <f>YEAR(dataset_17[[#This Row],[Date Day]])</f>
        <v>2011</v>
      </c>
      <c r="D676" s="1" t="str">
        <f>TEXT(dataset_17[[#This Row],[Date Day]],"MMM")</f>
        <v>Jan</v>
      </c>
      <c r="E676" t="str">
        <f t="shared" si="21"/>
        <v>Q1</v>
      </c>
      <c r="F676">
        <v>1</v>
      </c>
      <c r="G676">
        <v>0</v>
      </c>
      <c r="H676">
        <v>1</v>
      </c>
      <c r="I676">
        <v>10</v>
      </c>
      <c r="J676" t="b">
        <v>0</v>
      </c>
      <c r="K676">
        <v>1</v>
      </c>
      <c r="L676" t="str">
        <f t="shared" si="20"/>
        <v>Weekday</v>
      </c>
      <c r="M676" t="str" cm="1">
        <f t="array" ref="M676">_xlfn.IFS(I676&lt;6,"Night", I676&lt;12,"Morning", I676&lt;18,"Afternoon", TRUE,"Evening")</f>
        <v>Morning</v>
      </c>
      <c r="N676">
        <v>2</v>
      </c>
      <c r="O676" t="str">
        <f>IF(dataset_17[[#This Row],[Weathersit]]=1,"Clear",IF(dataset_17[[#This Row],[Weathersit]]=2,"Cloudy","Rainy"))</f>
        <v>Cloudy</v>
      </c>
      <c r="P676">
        <v>0.16</v>
      </c>
      <c r="Q676">
        <v>0.1515</v>
      </c>
      <c r="R676">
        <f>dataset_17[[#This Row],[Temp]]-dataset_17[[#This Row],[Atemp]]</f>
        <v>8.5000000000000075E-3</v>
      </c>
      <c r="S676">
        <v>0.59</v>
      </c>
      <c r="T676">
        <v>0.19400000000000001</v>
      </c>
      <c r="U676">
        <v>1</v>
      </c>
      <c r="V676">
        <v>68</v>
      </c>
      <c r="W676">
        <v>69</v>
      </c>
      <c r="X676">
        <f>IF(dataset_17[[#This Row],[cnt]]&gt;0,LN(dataset_17[[#This Row],[cnt]]),0)</f>
        <v>4.2341065045972597</v>
      </c>
    </row>
    <row r="677" spans="1:24" x14ac:dyDescent="0.3">
      <c r="A677">
        <v>676</v>
      </c>
      <c r="B677" s="1">
        <v>40574</v>
      </c>
      <c r="C677">
        <f>YEAR(dataset_17[[#This Row],[Date Day]])</f>
        <v>2011</v>
      </c>
      <c r="D677" s="1" t="str">
        <f>TEXT(dataset_17[[#This Row],[Date Day]],"MMM")</f>
        <v>Jan</v>
      </c>
      <c r="E677" t="str">
        <f t="shared" si="21"/>
        <v>Q1</v>
      </c>
      <c r="F677">
        <v>1</v>
      </c>
      <c r="G677">
        <v>0</v>
      </c>
      <c r="H677">
        <v>1</v>
      </c>
      <c r="I677">
        <v>11</v>
      </c>
      <c r="J677" t="b">
        <v>0</v>
      </c>
      <c r="K677">
        <v>1</v>
      </c>
      <c r="L677" t="str">
        <f t="shared" si="20"/>
        <v>Weekday</v>
      </c>
      <c r="M677" t="str" cm="1">
        <f t="array" ref="M677">_xlfn.IFS(I677&lt;6,"Night", I677&lt;12,"Morning", I677&lt;18,"Afternoon", TRUE,"Evening")</f>
        <v>Morning</v>
      </c>
      <c r="N677">
        <v>2</v>
      </c>
      <c r="O677" t="str">
        <f>IF(dataset_17[[#This Row],[Weathersit]]=1,"Clear",IF(dataset_17[[#This Row],[Weathersit]]=2,"Cloudy","Rainy"))</f>
        <v>Cloudy</v>
      </c>
      <c r="P677">
        <v>0.16</v>
      </c>
      <c r="Q677">
        <v>0.1515</v>
      </c>
      <c r="R677">
        <f>dataset_17[[#This Row],[Temp]]-dataset_17[[#This Row],[Atemp]]</f>
        <v>8.5000000000000075E-3</v>
      </c>
      <c r="S677">
        <v>0.59</v>
      </c>
      <c r="T677">
        <v>0.19400000000000001</v>
      </c>
      <c r="U677">
        <v>2</v>
      </c>
      <c r="V677">
        <v>46</v>
      </c>
      <c r="W677">
        <v>48</v>
      </c>
      <c r="X677">
        <f>IF(dataset_17[[#This Row],[cnt]]&gt;0,LN(dataset_17[[#This Row],[cnt]]),0)</f>
        <v>3.8712010109078911</v>
      </c>
    </row>
    <row r="678" spans="1:24" x14ac:dyDescent="0.3">
      <c r="A678">
        <v>677</v>
      </c>
      <c r="B678" s="1">
        <v>40574</v>
      </c>
      <c r="C678">
        <f>YEAR(dataset_17[[#This Row],[Date Day]])</f>
        <v>2011</v>
      </c>
      <c r="D678" s="1" t="str">
        <f>TEXT(dataset_17[[#This Row],[Date Day]],"MMM")</f>
        <v>Jan</v>
      </c>
      <c r="E678" t="str">
        <f t="shared" si="21"/>
        <v>Q1</v>
      </c>
      <c r="F678">
        <v>1</v>
      </c>
      <c r="G678">
        <v>0</v>
      </c>
      <c r="H678">
        <v>1</v>
      </c>
      <c r="I678">
        <v>12</v>
      </c>
      <c r="J678" t="b">
        <v>0</v>
      </c>
      <c r="K678">
        <v>1</v>
      </c>
      <c r="L678" t="str">
        <f t="shared" si="20"/>
        <v>Weekday</v>
      </c>
      <c r="M678" t="str" cm="1">
        <f t="array" ref="M678">_xlfn.IFS(I678&lt;6,"Night", I678&lt;12,"Morning", I678&lt;18,"Afternoon", TRUE,"Evening")</f>
        <v>Afternoon</v>
      </c>
      <c r="N678">
        <v>2</v>
      </c>
      <c r="O678" t="str">
        <f>IF(dataset_17[[#This Row],[Weathersit]]=1,"Clear",IF(dataset_17[[#This Row],[Weathersit]]=2,"Cloudy","Rainy"))</f>
        <v>Cloudy</v>
      </c>
      <c r="P678">
        <v>0.18</v>
      </c>
      <c r="Q678">
        <v>0.21210000000000001</v>
      </c>
      <c r="R678">
        <f>dataset_17[[#This Row],[Temp]]-dataset_17[[#This Row],[Atemp]]</f>
        <v>-3.2100000000000017E-2</v>
      </c>
      <c r="S678">
        <v>0.55000000000000004</v>
      </c>
      <c r="T678">
        <v>0.1045</v>
      </c>
      <c r="U678">
        <v>6</v>
      </c>
      <c r="V678">
        <v>62</v>
      </c>
      <c r="W678">
        <v>68</v>
      </c>
      <c r="X678">
        <f>IF(dataset_17[[#This Row],[cnt]]&gt;0,LN(dataset_17[[#This Row],[cnt]]),0)</f>
        <v>4.219507705176107</v>
      </c>
    </row>
    <row r="679" spans="1:24" x14ac:dyDescent="0.3">
      <c r="A679">
        <v>678</v>
      </c>
      <c r="B679" s="1">
        <v>40574</v>
      </c>
      <c r="C679">
        <f>YEAR(dataset_17[[#This Row],[Date Day]])</f>
        <v>2011</v>
      </c>
      <c r="D679" s="1" t="str">
        <f>TEXT(dataset_17[[#This Row],[Date Day]],"MMM")</f>
        <v>Jan</v>
      </c>
      <c r="E679" t="str">
        <f t="shared" si="21"/>
        <v>Q1</v>
      </c>
      <c r="F679">
        <v>1</v>
      </c>
      <c r="G679">
        <v>0</v>
      </c>
      <c r="H679">
        <v>1</v>
      </c>
      <c r="I679">
        <v>13</v>
      </c>
      <c r="J679" t="b">
        <v>0</v>
      </c>
      <c r="K679">
        <v>1</v>
      </c>
      <c r="L679" t="str">
        <f t="shared" si="20"/>
        <v>Weekday</v>
      </c>
      <c r="M679" t="str" cm="1">
        <f t="array" ref="M679">_xlfn.IFS(I679&lt;6,"Night", I679&lt;12,"Morning", I679&lt;18,"Afternoon", TRUE,"Evening")</f>
        <v>Afternoon</v>
      </c>
      <c r="N679">
        <v>2</v>
      </c>
      <c r="O679" t="str">
        <f>IF(dataset_17[[#This Row],[Weathersit]]=1,"Clear",IF(dataset_17[[#This Row],[Weathersit]]=2,"Cloudy","Rainy"))</f>
        <v>Cloudy</v>
      </c>
      <c r="P679">
        <v>0.16</v>
      </c>
      <c r="Q679">
        <v>0.2273</v>
      </c>
      <c r="R679">
        <f>dataset_17[[#This Row],[Temp]]-dataset_17[[#This Row],[Atemp]]</f>
        <v>-6.7299999999999999E-2</v>
      </c>
      <c r="S679">
        <v>0.59</v>
      </c>
      <c r="T679">
        <v>0</v>
      </c>
      <c r="U679">
        <v>2</v>
      </c>
      <c r="V679">
        <v>52</v>
      </c>
      <c r="W679">
        <v>54</v>
      </c>
      <c r="X679">
        <f>IF(dataset_17[[#This Row],[cnt]]&gt;0,LN(dataset_17[[#This Row],[cnt]]),0)</f>
        <v>3.9889840465642745</v>
      </c>
    </row>
    <row r="680" spans="1:24" x14ac:dyDescent="0.3">
      <c r="A680">
        <v>679</v>
      </c>
      <c r="B680" s="1">
        <v>40574</v>
      </c>
      <c r="C680">
        <f>YEAR(dataset_17[[#This Row],[Date Day]])</f>
        <v>2011</v>
      </c>
      <c r="D680" s="1" t="str">
        <f>TEXT(dataset_17[[#This Row],[Date Day]],"MMM")</f>
        <v>Jan</v>
      </c>
      <c r="E680" t="str">
        <f t="shared" si="21"/>
        <v>Q1</v>
      </c>
      <c r="F680">
        <v>1</v>
      </c>
      <c r="G680">
        <v>0</v>
      </c>
      <c r="H680">
        <v>1</v>
      </c>
      <c r="I680">
        <v>14</v>
      </c>
      <c r="J680" t="b">
        <v>0</v>
      </c>
      <c r="K680">
        <v>1</v>
      </c>
      <c r="L680" t="str">
        <f t="shared" si="20"/>
        <v>Weekday</v>
      </c>
      <c r="M680" t="str" cm="1">
        <f t="array" ref="M680">_xlfn.IFS(I680&lt;6,"Night", I680&lt;12,"Morning", I680&lt;18,"Afternoon", TRUE,"Evening")</f>
        <v>Afternoon</v>
      </c>
      <c r="N680">
        <v>2</v>
      </c>
      <c r="O680" t="str">
        <f>IF(dataset_17[[#This Row],[Weathersit]]=1,"Clear",IF(dataset_17[[#This Row],[Weathersit]]=2,"Cloudy","Rainy"))</f>
        <v>Cloudy</v>
      </c>
      <c r="P680">
        <v>0.18</v>
      </c>
      <c r="Q680">
        <v>0.19700000000000001</v>
      </c>
      <c r="R680">
        <f>dataset_17[[#This Row],[Temp]]-dataset_17[[#This Row],[Atemp]]</f>
        <v>-1.7000000000000015E-2</v>
      </c>
      <c r="S680">
        <v>0.55000000000000004</v>
      </c>
      <c r="T680">
        <v>0.1343</v>
      </c>
      <c r="U680">
        <v>1</v>
      </c>
      <c r="V680">
        <v>85</v>
      </c>
      <c r="W680">
        <v>86</v>
      </c>
      <c r="X680">
        <f>IF(dataset_17[[#This Row],[cnt]]&gt;0,LN(dataset_17[[#This Row],[cnt]]),0)</f>
        <v>4.4543472962535073</v>
      </c>
    </row>
    <row r="681" spans="1:24" x14ac:dyDescent="0.3">
      <c r="A681">
        <v>680</v>
      </c>
      <c r="B681" s="1">
        <v>40574</v>
      </c>
      <c r="C681">
        <f>YEAR(dataset_17[[#This Row],[Date Day]])</f>
        <v>2011</v>
      </c>
      <c r="D681" s="1" t="str">
        <f>TEXT(dataset_17[[#This Row],[Date Day]],"MMM")</f>
        <v>Jan</v>
      </c>
      <c r="E681" t="str">
        <f t="shared" si="21"/>
        <v>Q1</v>
      </c>
      <c r="F681">
        <v>1</v>
      </c>
      <c r="G681">
        <v>0</v>
      </c>
      <c r="H681">
        <v>1</v>
      </c>
      <c r="I681">
        <v>15</v>
      </c>
      <c r="J681" t="b">
        <v>0</v>
      </c>
      <c r="K681">
        <v>1</v>
      </c>
      <c r="L681" t="str">
        <f t="shared" si="20"/>
        <v>Weekday</v>
      </c>
      <c r="M681" t="str" cm="1">
        <f t="array" ref="M681">_xlfn.IFS(I681&lt;6,"Night", I681&lt;12,"Morning", I681&lt;18,"Afternoon", TRUE,"Evening")</f>
        <v>Afternoon</v>
      </c>
      <c r="N681">
        <v>2</v>
      </c>
      <c r="O681" t="str">
        <f>IF(dataset_17[[#This Row],[Weathersit]]=1,"Clear",IF(dataset_17[[#This Row],[Weathersit]]=2,"Cloudy","Rainy"))</f>
        <v>Cloudy</v>
      </c>
      <c r="P681">
        <v>0.16</v>
      </c>
      <c r="Q681">
        <v>0.18179999999999999</v>
      </c>
      <c r="R681">
        <f>dataset_17[[#This Row],[Temp]]-dataset_17[[#This Row],[Atemp]]</f>
        <v>-2.1799999999999986E-2</v>
      </c>
      <c r="S681">
        <v>0.59</v>
      </c>
      <c r="T681">
        <v>0.1343</v>
      </c>
      <c r="U681">
        <v>3</v>
      </c>
      <c r="V681">
        <v>41</v>
      </c>
      <c r="W681">
        <v>44</v>
      </c>
      <c r="X681">
        <f>IF(dataset_17[[#This Row],[cnt]]&gt;0,LN(dataset_17[[#This Row],[cnt]]),0)</f>
        <v>3.784189633918261</v>
      </c>
    </row>
    <row r="682" spans="1:24" x14ac:dyDescent="0.3">
      <c r="A682">
        <v>681</v>
      </c>
      <c r="B682" s="1">
        <v>40574</v>
      </c>
      <c r="C682">
        <f>YEAR(dataset_17[[#This Row],[Date Day]])</f>
        <v>2011</v>
      </c>
      <c r="D682" s="1" t="str">
        <f>TEXT(dataset_17[[#This Row],[Date Day]],"MMM")</f>
        <v>Jan</v>
      </c>
      <c r="E682" t="str">
        <f t="shared" si="21"/>
        <v>Q1</v>
      </c>
      <c r="F682">
        <v>1</v>
      </c>
      <c r="G682">
        <v>0</v>
      </c>
      <c r="H682">
        <v>1</v>
      </c>
      <c r="I682">
        <v>16</v>
      </c>
      <c r="J682" t="b">
        <v>0</v>
      </c>
      <c r="K682">
        <v>1</v>
      </c>
      <c r="L682" t="str">
        <f t="shared" si="20"/>
        <v>Weekday</v>
      </c>
      <c r="M682" t="str" cm="1">
        <f t="array" ref="M682">_xlfn.IFS(I682&lt;6,"Night", I682&lt;12,"Morning", I682&lt;18,"Afternoon", TRUE,"Evening")</f>
        <v>Afternoon</v>
      </c>
      <c r="N682">
        <v>2</v>
      </c>
      <c r="O682" t="str">
        <f>IF(dataset_17[[#This Row],[Weathersit]]=1,"Clear",IF(dataset_17[[#This Row],[Weathersit]]=2,"Cloudy","Rainy"))</f>
        <v>Cloudy</v>
      </c>
      <c r="P682">
        <v>0.16</v>
      </c>
      <c r="Q682">
        <v>0.18179999999999999</v>
      </c>
      <c r="R682">
        <f>dataset_17[[#This Row],[Temp]]-dataset_17[[#This Row],[Atemp]]</f>
        <v>-2.1799999999999986E-2</v>
      </c>
      <c r="S682">
        <v>0.56000000000000005</v>
      </c>
      <c r="T682">
        <v>0.19400000000000001</v>
      </c>
      <c r="U682">
        <v>3</v>
      </c>
      <c r="V682">
        <v>83</v>
      </c>
      <c r="W682">
        <v>86</v>
      </c>
      <c r="X682">
        <f>IF(dataset_17[[#This Row],[cnt]]&gt;0,LN(dataset_17[[#This Row],[cnt]]),0)</f>
        <v>4.4543472962535073</v>
      </c>
    </row>
    <row r="683" spans="1:24" x14ac:dyDescent="0.3">
      <c r="A683">
        <v>682</v>
      </c>
      <c r="B683" s="1">
        <v>40574</v>
      </c>
      <c r="C683">
        <f>YEAR(dataset_17[[#This Row],[Date Day]])</f>
        <v>2011</v>
      </c>
      <c r="D683" s="1" t="str">
        <f>TEXT(dataset_17[[#This Row],[Date Day]],"MMM")</f>
        <v>Jan</v>
      </c>
      <c r="E683" t="str">
        <f t="shared" si="21"/>
        <v>Q1</v>
      </c>
      <c r="F683">
        <v>1</v>
      </c>
      <c r="G683">
        <v>0</v>
      </c>
      <c r="H683">
        <v>1</v>
      </c>
      <c r="I683">
        <v>17</v>
      </c>
      <c r="J683" t="b">
        <v>0</v>
      </c>
      <c r="K683">
        <v>1</v>
      </c>
      <c r="L683" t="str">
        <f t="shared" si="20"/>
        <v>Weekday</v>
      </c>
      <c r="M683" t="str" cm="1">
        <f t="array" ref="M683">_xlfn.IFS(I683&lt;6,"Night", I683&lt;12,"Morning", I683&lt;18,"Afternoon", TRUE,"Evening")</f>
        <v>Afternoon</v>
      </c>
      <c r="N683">
        <v>2</v>
      </c>
      <c r="O683" t="str">
        <f>IF(dataset_17[[#This Row],[Weathersit]]=1,"Clear",IF(dataset_17[[#This Row],[Weathersit]]=2,"Cloudy","Rainy"))</f>
        <v>Cloudy</v>
      </c>
      <c r="P683">
        <v>0.16</v>
      </c>
      <c r="Q683">
        <v>0.1515</v>
      </c>
      <c r="R683">
        <f>dataset_17[[#This Row],[Temp]]-dataset_17[[#This Row],[Atemp]]</f>
        <v>8.5000000000000075E-3</v>
      </c>
      <c r="S683">
        <v>0.59</v>
      </c>
      <c r="T683">
        <v>0.19400000000000001</v>
      </c>
      <c r="U683">
        <v>6</v>
      </c>
      <c r="V683">
        <v>155</v>
      </c>
      <c r="W683">
        <v>161</v>
      </c>
      <c r="X683">
        <f>IF(dataset_17[[#This Row],[cnt]]&gt;0,LN(dataset_17[[#This Row],[cnt]]),0)</f>
        <v>5.0814043649844631</v>
      </c>
    </row>
    <row r="684" spans="1:24" x14ac:dyDescent="0.3">
      <c r="A684">
        <v>683</v>
      </c>
      <c r="B684" s="1">
        <v>40574</v>
      </c>
      <c r="C684">
        <f>YEAR(dataset_17[[#This Row],[Date Day]])</f>
        <v>2011</v>
      </c>
      <c r="D684" s="1" t="str">
        <f>TEXT(dataset_17[[#This Row],[Date Day]],"MMM")</f>
        <v>Jan</v>
      </c>
      <c r="E684" t="str">
        <f t="shared" si="21"/>
        <v>Q1</v>
      </c>
      <c r="F684">
        <v>1</v>
      </c>
      <c r="G684">
        <v>0</v>
      </c>
      <c r="H684">
        <v>1</v>
      </c>
      <c r="I684">
        <v>18</v>
      </c>
      <c r="J684" t="b">
        <v>0</v>
      </c>
      <c r="K684">
        <v>1</v>
      </c>
      <c r="L684" t="str">
        <f t="shared" si="20"/>
        <v>Weekday</v>
      </c>
      <c r="M684" t="str" cm="1">
        <f t="array" ref="M684">_xlfn.IFS(I684&lt;6,"Night", I684&lt;12,"Morning", I684&lt;18,"Afternoon", TRUE,"Evening")</f>
        <v>Evening</v>
      </c>
      <c r="N684">
        <v>2</v>
      </c>
      <c r="O684" t="str">
        <f>IF(dataset_17[[#This Row],[Weathersit]]=1,"Clear",IF(dataset_17[[#This Row],[Weathersit]]=2,"Cloudy","Rainy"))</f>
        <v>Cloudy</v>
      </c>
      <c r="P684">
        <v>0.16</v>
      </c>
      <c r="Q684">
        <v>0.1515</v>
      </c>
      <c r="R684">
        <f>dataset_17[[#This Row],[Temp]]-dataset_17[[#This Row],[Atemp]]</f>
        <v>8.5000000000000075E-3</v>
      </c>
      <c r="S684">
        <v>0.55000000000000004</v>
      </c>
      <c r="T684">
        <v>0.22389999999999999</v>
      </c>
      <c r="U684">
        <v>3</v>
      </c>
      <c r="V684">
        <v>153</v>
      </c>
      <c r="W684">
        <v>156</v>
      </c>
      <c r="X684">
        <f>IF(dataset_17[[#This Row],[cnt]]&gt;0,LN(dataset_17[[#This Row],[cnt]]),0)</f>
        <v>5.0498560072495371</v>
      </c>
    </row>
    <row r="685" spans="1:24" x14ac:dyDescent="0.3">
      <c r="A685">
        <v>684</v>
      </c>
      <c r="B685" s="1">
        <v>40574</v>
      </c>
      <c r="C685">
        <f>YEAR(dataset_17[[#This Row],[Date Day]])</f>
        <v>2011</v>
      </c>
      <c r="D685" s="1" t="str">
        <f>TEXT(dataset_17[[#This Row],[Date Day]],"MMM")</f>
        <v>Jan</v>
      </c>
      <c r="E685" t="str">
        <f t="shared" si="21"/>
        <v>Q1</v>
      </c>
      <c r="F685">
        <v>1</v>
      </c>
      <c r="G685">
        <v>0</v>
      </c>
      <c r="H685">
        <v>1</v>
      </c>
      <c r="I685">
        <v>19</v>
      </c>
      <c r="J685" t="b">
        <v>0</v>
      </c>
      <c r="K685">
        <v>1</v>
      </c>
      <c r="L685" t="str">
        <f t="shared" si="20"/>
        <v>Weekday</v>
      </c>
      <c r="M685" t="str" cm="1">
        <f t="array" ref="M685">_xlfn.IFS(I685&lt;6,"Night", I685&lt;12,"Morning", I685&lt;18,"Afternoon", TRUE,"Evening")</f>
        <v>Evening</v>
      </c>
      <c r="N685">
        <v>1</v>
      </c>
      <c r="O685" t="str">
        <f>IF(dataset_17[[#This Row],[Weathersit]]=1,"Clear",IF(dataset_17[[#This Row],[Weathersit]]=2,"Cloudy","Rainy"))</f>
        <v>Clear</v>
      </c>
      <c r="P685">
        <v>0.3</v>
      </c>
      <c r="Q685">
        <v>0.31819999999999998</v>
      </c>
      <c r="R685">
        <f>dataset_17[[#This Row],[Temp]]-dataset_17[[#This Row],[Atemp]]</f>
        <v>-1.8199999999999994E-2</v>
      </c>
      <c r="S685">
        <v>0.61</v>
      </c>
      <c r="T685">
        <v>0.1045</v>
      </c>
      <c r="U685">
        <v>3</v>
      </c>
      <c r="V685">
        <v>108</v>
      </c>
      <c r="W685">
        <v>111</v>
      </c>
      <c r="X685">
        <f>IF(dataset_17[[#This Row],[cnt]]&gt;0,LN(dataset_17[[#This Row],[cnt]]),0)</f>
        <v>4.7095302013123339</v>
      </c>
    </row>
    <row r="686" spans="1:24" x14ac:dyDescent="0.3">
      <c r="A686">
        <v>685</v>
      </c>
      <c r="B686" s="1">
        <v>40574</v>
      </c>
      <c r="C686">
        <f>YEAR(dataset_17[[#This Row],[Date Day]])</f>
        <v>2011</v>
      </c>
      <c r="D686" s="1" t="str">
        <f>TEXT(dataset_17[[#This Row],[Date Day]],"MMM")</f>
        <v>Jan</v>
      </c>
      <c r="E686" t="str">
        <f t="shared" si="21"/>
        <v>Q1</v>
      </c>
      <c r="F686">
        <v>1</v>
      </c>
      <c r="G686">
        <v>0</v>
      </c>
      <c r="H686">
        <v>1</v>
      </c>
      <c r="I686">
        <v>20</v>
      </c>
      <c r="J686" t="b">
        <v>0</v>
      </c>
      <c r="K686">
        <v>1</v>
      </c>
      <c r="L686" t="str">
        <f t="shared" si="20"/>
        <v>Weekday</v>
      </c>
      <c r="M686" t="str" cm="1">
        <f t="array" ref="M686">_xlfn.IFS(I686&lt;6,"Night", I686&lt;12,"Morning", I686&lt;18,"Afternoon", TRUE,"Evening")</f>
        <v>Evening</v>
      </c>
      <c r="N686">
        <v>3</v>
      </c>
      <c r="O686" t="str">
        <f>IF(dataset_17[[#This Row],[Weathersit]]=1,"Clear",IF(dataset_17[[#This Row],[Weathersit]]=2,"Cloudy","Rainy"))</f>
        <v>Rainy</v>
      </c>
      <c r="P686">
        <v>0.16</v>
      </c>
      <c r="Q686">
        <v>0.16669999999999999</v>
      </c>
      <c r="R686">
        <f>dataset_17[[#This Row],[Temp]]-dataset_17[[#This Row],[Atemp]]</f>
        <v>-6.6999999999999837E-3</v>
      </c>
      <c r="S686">
        <v>0.59</v>
      </c>
      <c r="T686">
        <v>0.16420000000000001</v>
      </c>
      <c r="U686">
        <v>0</v>
      </c>
      <c r="V686">
        <v>78</v>
      </c>
      <c r="W686">
        <v>78</v>
      </c>
      <c r="X686">
        <f>IF(dataset_17[[#This Row],[cnt]]&gt;0,LN(dataset_17[[#This Row],[cnt]]),0)</f>
        <v>4.3567088266895917</v>
      </c>
    </row>
    <row r="687" spans="1:24" x14ac:dyDescent="0.3">
      <c r="A687">
        <v>686</v>
      </c>
      <c r="B687" s="1">
        <v>40574</v>
      </c>
      <c r="C687">
        <f>YEAR(dataset_17[[#This Row],[Date Day]])</f>
        <v>2011</v>
      </c>
      <c r="D687" s="1" t="str">
        <f>TEXT(dataset_17[[#This Row],[Date Day]],"MMM")</f>
        <v>Jan</v>
      </c>
      <c r="E687" t="str">
        <f t="shared" si="21"/>
        <v>Q1</v>
      </c>
      <c r="F687">
        <v>1</v>
      </c>
      <c r="G687">
        <v>0</v>
      </c>
      <c r="H687">
        <v>1</v>
      </c>
      <c r="I687">
        <v>21</v>
      </c>
      <c r="J687" t="b">
        <v>0</v>
      </c>
      <c r="K687">
        <v>1</v>
      </c>
      <c r="L687" t="str">
        <f t="shared" si="20"/>
        <v>Weekday</v>
      </c>
      <c r="M687" t="str" cm="1">
        <f t="array" ref="M687">_xlfn.IFS(I687&lt;6,"Night", I687&lt;12,"Morning", I687&lt;18,"Afternoon", TRUE,"Evening")</f>
        <v>Evening</v>
      </c>
      <c r="N687">
        <v>3</v>
      </c>
      <c r="O687" t="str">
        <f>IF(dataset_17[[#This Row],[Weathersit]]=1,"Clear",IF(dataset_17[[#This Row],[Weathersit]]=2,"Cloudy","Rainy"))</f>
        <v>Rainy</v>
      </c>
      <c r="P687">
        <v>0.16</v>
      </c>
      <c r="Q687">
        <v>0.19700000000000001</v>
      </c>
      <c r="R687">
        <f>dataset_17[[#This Row],[Temp]]-dataset_17[[#This Row],[Atemp]]</f>
        <v>-3.7000000000000005E-2</v>
      </c>
      <c r="S687">
        <v>0.59</v>
      </c>
      <c r="T687">
        <v>8.9599999999999999E-2</v>
      </c>
      <c r="U687">
        <v>3</v>
      </c>
      <c r="V687">
        <v>53</v>
      </c>
      <c r="W687">
        <v>56</v>
      </c>
      <c r="X687">
        <f>IF(dataset_17[[#This Row],[cnt]]&gt;0,LN(dataset_17[[#This Row],[cnt]]),0)</f>
        <v>4.0253516907351496</v>
      </c>
    </row>
    <row r="688" spans="1:24" x14ac:dyDescent="0.3">
      <c r="A688">
        <v>687</v>
      </c>
      <c r="B688" s="1">
        <v>40574</v>
      </c>
      <c r="C688">
        <f>YEAR(dataset_17[[#This Row],[Date Day]])</f>
        <v>2011</v>
      </c>
      <c r="D688" s="1" t="str">
        <f>TEXT(dataset_17[[#This Row],[Date Day]],"MMM")</f>
        <v>Jan</v>
      </c>
      <c r="E688" t="str">
        <f t="shared" si="21"/>
        <v>Q1</v>
      </c>
      <c r="F688">
        <v>1</v>
      </c>
      <c r="G688">
        <v>0</v>
      </c>
      <c r="H688">
        <v>1</v>
      </c>
      <c r="I688">
        <v>22</v>
      </c>
      <c r="J688" t="b">
        <v>0</v>
      </c>
      <c r="K688">
        <v>1</v>
      </c>
      <c r="L688" t="str">
        <f t="shared" si="20"/>
        <v>Weekday</v>
      </c>
      <c r="M688" t="str" cm="1">
        <f t="array" ref="M688">_xlfn.IFS(I688&lt;6,"Night", I688&lt;12,"Morning", I688&lt;18,"Afternoon", TRUE,"Evening")</f>
        <v>Evening</v>
      </c>
      <c r="N688">
        <v>2</v>
      </c>
      <c r="O688" t="str">
        <f>IF(dataset_17[[#This Row],[Weathersit]]=1,"Clear",IF(dataset_17[[#This Row],[Weathersit]]=2,"Cloudy","Rainy"))</f>
        <v>Cloudy</v>
      </c>
      <c r="P688">
        <v>0.16</v>
      </c>
      <c r="Q688">
        <v>0.18179999999999999</v>
      </c>
      <c r="R688">
        <f>dataset_17[[#This Row],[Temp]]-dataset_17[[#This Row],[Atemp]]</f>
        <v>-2.1799999999999986E-2</v>
      </c>
      <c r="S688">
        <v>0.59</v>
      </c>
      <c r="T688">
        <v>0.1045</v>
      </c>
      <c r="U688">
        <v>0</v>
      </c>
      <c r="V688">
        <v>34</v>
      </c>
      <c r="W688">
        <v>34</v>
      </c>
      <c r="X688">
        <f>IF(dataset_17[[#This Row],[cnt]]&gt;0,LN(dataset_17[[#This Row],[cnt]]),0)</f>
        <v>3.5263605246161616</v>
      </c>
    </row>
    <row r="689" spans="1:24" x14ac:dyDescent="0.3">
      <c r="A689">
        <v>688</v>
      </c>
      <c r="B689" s="1">
        <v>40574</v>
      </c>
      <c r="C689">
        <f>YEAR(dataset_17[[#This Row],[Date Day]])</f>
        <v>2011</v>
      </c>
      <c r="D689" s="1" t="str">
        <f>TEXT(dataset_17[[#This Row],[Date Day]],"MMM")</f>
        <v>Jan</v>
      </c>
      <c r="E689" t="str">
        <f t="shared" si="21"/>
        <v>Q1</v>
      </c>
      <c r="F689">
        <v>1</v>
      </c>
      <c r="G689">
        <v>0</v>
      </c>
      <c r="H689">
        <v>1</v>
      </c>
      <c r="I689">
        <v>23</v>
      </c>
      <c r="J689" t="b">
        <v>0</v>
      </c>
      <c r="K689">
        <v>1</v>
      </c>
      <c r="L689" t="str">
        <f t="shared" si="20"/>
        <v>Weekday</v>
      </c>
      <c r="M689" t="str" cm="1">
        <f t="array" ref="M689">_xlfn.IFS(I689&lt;6,"Night", I689&lt;12,"Morning", I689&lt;18,"Afternoon", TRUE,"Evening")</f>
        <v>Evening</v>
      </c>
      <c r="N689">
        <v>2</v>
      </c>
      <c r="O689" t="str">
        <f>IF(dataset_17[[#This Row],[Weathersit]]=1,"Clear",IF(dataset_17[[#This Row],[Weathersit]]=2,"Cloudy","Rainy"))</f>
        <v>Cloudy</v>
      </c>
      <c r="P689">
        <v>0.16</v>
      </c>
      <c r="Q689">
        <v>0.19700000000000001</v>
      </c>
      <c r="R689">
        <f>dataset_17[[#This Row],[Temp]]-dataset_17[[#This Row],[Atemp]]</f>
        <v>-3.7000000000000005E-2</v>
      </c>
      <c r="S689">
        <v>0.64</v>
      </c>
      <c r="T689">
        <v>8.9599999999999999E-2</v>
      </c>
      <c r="U689">
        <v>2</v>
      </c>
      <c r="V689">
        <v>15</v>
      </c>
      <c r="W689">
        <v>17</v>
      </c>
      <c r="X689">
        <f>IF(dataset_17[[#This Row],[cnt]]&gt;0,LN(dataset_17[[#This Row],[cnt]]),0)</f>
        <v>2.8332133440562162</v>
      </c>
    </row>
    <row r="690" spans="1:24" x14ac:dyDescent="0.3">
      <c r="A690">
        <v>689</v>
      </c>
      <c r="B690" s="1">
        <v>40575</v>
      </c>
      <c r="C690">
        <f>YEAR(dataset_17[[#This Row],[Date Day]])</f>
        <v>2011</v>
      </c>
      <c r="D690" s="1" t="str">
        <f>TEXT(dataset_17[[#This Row],[Date Day]],"MMM")</f>
        <v>Feb</v>
      </c>
      <c r="E690" t="str">
        <f t="shared" si="21"/>
        <v>Q1</v>
      </c>
      <c r="F690">
        <v>1</v>
      </c>
      <c r="G690">
        <v>0</v>
      </c>
      <c r="H690">
        <v>2</v>
      </c>
      <c r="I690">
        <v>0</v>
      </c>
      <c r="J690" t="b">
        <v>0</v>
      </c>
      <c r="K690">
        <v>2</v>
      </c>
      <c r="L690" t="str">
        <f t="shared" si="20"/>
        <v>Weekday</v>
      </c>
      <c r="M690" t="str" cm="1">
        <f t="array" ref="M690">_xlfn.IFS(I690&lt;6,"Night", I690&lt;12,"Morning", I690&lt;18,"Afternoon", TRUE,"Evening")</f>
        <v>Night</v>
      </c>
      <c r="N690">
        <v>2</v>
      </c>
      <c r="O690" t="str">
        <f>IF(dataset_17[[#This Row],[Weathersit]]=1,"Clear",IF(dataset_17[[#This Row],[Weathersit]]=2,"Cloudy","Rainy"))</f>
        <v>Cloudy</v>
      </c>
      <c r="P690">
        <v>0.16</v>
      </c>
      <c r="Q690">
        <v>0.18179999999999999</v>
      </c>
      <c r="R690">
        <f>dataset_17[[#This Row],[Temp]]-dataset_17[[#This Row],[Atemp]]</f>
        <v>-2.1799999999999986E-2</v>
      </c>
      <c r="S690">
        <v>0.64</v>
      </c>
      <c r="T690">
        <v>0.1045</v>
      </c>
      <c r="U690">
        <v>2</v>
      </c>
      <c r="V690">
        <v>6</v>
      </c>
      <c r="W690">
        <v>8</v>
      </c>
      <c r="X690">
        <f>IF(dataset_17[[#This Row],[cnt]]&gt;0,LN(dataset_17[[#This Row],[cnt]]),0)</f>
        <v>2.0794415416798357</v>
      </c>
    </row>
    <row r="691" spans="1:24" x14ac:dyDescent="0.3">
      <c r="A691">
        <v>690</v>
      </c>
      <c r="B691" s="1">
        <v>40575</v>
      </c>
      <c r="C691">
        <f>YEAR(dataset_17[[#This Row],[Date Day]])</f>
        <v>2011</v>
      </c>
      <c r="D691" s="1" t="str">
        <f>TEXT(dataset_17[[#This Row],[Date Day]],"MMM")</f>
        <v>Feb</v>
      </c>
      <c r="E691" t="str">
        <f t="shared" si="21"/>
        <v>Q1</v>
      </c>
      <c r="F691">
        <v>1</v>
      </c>
      <c r="G691">
        <v>0</v>
      </c>
      <c r="H691">
        <v>2</v>
      </c>
      <c r="I691">
        <v>1</v>
      </c>
      <c r="J691" t="b">
        <v>0</v>
      </c>
      <c r="K691">
        <v>2</v>
      </c>
      <c r="L691" t="str">
        <f t="shared" si="20"/>
        <v>Weekday</v>
      </c>
      <c r="M691" t="str" cm="1">
        <f t="array" ref="M691">_xlfn.IFS(I691&lt;6,"Night", I691&lt;12,"Morning", I691&lt;18,"Afternoon", TRUE,"Evening")</f>
        <v>Night</v>
      </c>
      <c r="N691">
        <v>2</v>
      </c>
      <c r="O691" t="str">
        <f>IF(dataset_17[[#This Row],[Weathersit]]=1,"Clear",IF(dataset_17[[#This Row],[Weathersit]]=2,"Cloudy","Rainy"))</f>
        <v>Cloudy</v>
      </c>
      <c r="P691">
        <v>0.16</v>
      </c>
      <c r="Q691">
        <v>0.18179999999999999</v>
      </c>
      <c r="R691">
        <f>dataset_17[[#This Row],[Temp]]-dataset_17[[#This Row],[Atemp]]</f>
        <v>-2.1799999999999986E-2</v>
      </c>
      <c r="S691">
        <v>0.69</v>
      </c>
      <c r="T691">
        <v>0.1045</v>
      </c>
      <c r="U691">
        <v>0</v>
      </c>
      <c r="V691">
        <v>3</v>
      </c>
      <c r="W691">
        <v>3</v>
      </c>
      <c r="X691">
        <f>IF(dataset_17[[#This Row],[cnt]]&gt;0,LN(dataset_17[[#This Row],[cnt]]),0)</f>
        <v>1.0986122886681098</v>
      </c>
    </row>
    <row r="692" spans="1:24" x14ac:dyDescent="0.3">
      <c r="A692">
        <v>691</v>
      </c>
      <c r="B692" s="1">
        <v>40575</v>
      </c>
      <c r="C692">
        <f>YEAR(dataset_17[[#This Row],[Date Day]])</f>
        <v>2011</v>
      </c>
      <c r="D692" s="1" t="str">
        <f>TEXT(dataset_17[[#This Row],[Date Day]],"MMM")</f>
        <v>Feb</v>
      </c>
      <c r="E692" t="str">
        <f t="shared" si="21"/>
        <v>Q1</v>
      </c>
      <c r="F692">
        <v>1</v>
      </c>
      <c r="G692">
        <v>0</v>
      </c>
      <c r="H692">
        <v>2</v>
      </c>
      <c r="I692">
        <v>2</v>
      </c>
      <c r="J692" t="b">
        <v>0</v>
      </c>
      <c r="K692">
        <v>2</v>
      </c>
      <c r="L692" t="str">
        <f t="shared" si="20"/>
        <v>Weekday</v>
      </c>
      <c r="M692" t="str" cm="1">
        <f t="array" ref="M692">_xlfn.IFS(I692&lt;6,"Night", I692&lt;12,"Morning", I692&lt;18,"Afternoon", TRUE,"Evening")</f>
        <v>Night</v>
      </c>
      <c r="N692">
        <v>2</v>
      </c>
      <c r="O692" t="str">
        <f>IF(dataset_17[[#This Row],[Weathersit]]=1,"Clear",IF(dataset_17[[#This Row],[Weathersit]]=2,"Cloudy","Rainy"))</f>
        <v>Cloudy</v>
      </c>
      <c r="P692">
        <v>0.16</v>
      </c>
      <c r="Q692">
        <v>0.2273</v>
      </c>
      <c r="R692">
        <f>dataset_17[[#This Row],[Temp]]-dataset_17[[#This Row],[Atemp]]</f>
        <v>-6.7299999999999999E-2</v>
      </c>
      <c r="S692">
        <v>0.69</v>
      </c>
      <c r="T692">
        <v>0</v>
      </c>
      <c r="U692">
        <v>0</v>
      </c>
      <c r="V692">
        <v>2</v>
      </c>
      <c r="W692">
        <v>2</v>
      </c>
      <c r="X692">
        <f>IF(dataset_17[[#This Row],[cnt]]&gt;0,LN(dataset_17[[#This Row],[cnt]]),0)</f>
        <v>0.69314718055994529</v>
      </c>
    </row>
    <row r="693" spans="1:24" x14ac:dyDescent="0.3">
      <c r="A693">
        <v>692</v>
      </c>
      <c r="B693" s="1">
        <v>40575</v>
      </c>
      <c r="C693">
        <f>YEAR(dataset_17[[#This Row],[Date Day]])</f>
        <v>2011</v>
      </c>
      <c r="D693" s="1" t="str">
        <f>TEXT(dataset_17[[#This Row],[Date Day]],"MMM")</f>
        <v>Feb</v>
      </c>
      <c r="E693" t="str">
        <f t="shared" si="21"/>
        <v>Q1</v>
      </c>
      <c r="F693">
        <v>1</v>
      </c>
      <c r="G693">
        <v>0</v>
      </c>
      <c r="H693">
        <v>2</v>
      </c>
      <c r="I693">
        <v>3</v>
      </c>
      <c r="J693" t="b">
        <v>0</v>
      </c>
      <c r="K693">
        <v>2</v>
      </c>
      <c r="L693" t="str">
        <f t="shared" si="20"/>
        <v>Weekday</v>
      </c>
      <c r="M693" t="str" cm="1">
        <f t="array" ref="M693">_xlfn.IFS(I693&lt;6,"Night", I693&lt;12,"Morning", I693&lt;18,"Afternoon", TRUE,"Evening")</f>
        <v>Night</v>
      </c>
      <c r="N693">
        <v>2</v>
      </c>
      <c r="O693" t="str">
        <f>IF(dataset_17[[#This Row],[Weathersit]]=1,"Clear",IF(dataset_17[[#This Row],[Weathersit]]=2,"Cloudy","Rainy"))</f>
        <v>Cloudy</v>
      </c>
      <c r="P693">
        <v>0.16</v>
      </c>
      <c r="Q693">
        <v>0.2273</v>
      </c>
      <c r="R693">
        <f>dataset_17[[#This Row],[Temp]]-dataset_17[[#This Row],[Atemp]]</f>
        <v>-6.7299999999999999E-2</v>
      </c>
      <c r="S693">
        <v>0.69</v>
      </c>
      <c r="T693">
        <v>0</v>
      </c>
      <c r="U693">
        <v>0</v>
      </c>
      <c r="V693">
        <v>2</v>
      </c>
      <c r="W693">
        <v>2</v>
      </c>
      <c r="X693">
        <f>IF(dataset_17[[#This Row],[cnt]]&gt;0,LN(dataset_17[[#This Row],[cnt]]),0)</f>
        <v>0.69314718055994529</v>
      </c>
    </row>
    <row r="694" spans="1:24" x14ac:dyDescent="0.3">
      <c r="A694">
        <v>693</v>
      </c>
      <c r="B694" s="1">
        <v>40575</v>
      </c>
      <c r="C694">
        <f>YEAR(dataset_17[[#This Row],[Date Day]])</f>
        <v>2011</v>
      </c>
      <c r="D694" s="1" t="str">
        <f>TEXT(dataset_17[[#This Row],[Date Day]],"MMM")</f>
        <v>Feb</v>
      </c>
      <c r="E694" t="str">
        <f t="shared" si="21"/>
        <v>Q1</v>
      </c>
      <c r="F694">
        <v>1</v>
      </c>
      <c r="G694">
        <v>0</v>
      </c>
      <c r="H694">
        <v>2</v>
      </c>
      <c r="I694">
        <v>5</v>
      </c>
      <c r="J694" t="b">
        <v>0</v>
      </c>
      <c r="K694">
        <v>2</v>
      </c>
      <c r="L694" t="str">
        <f t="shared" si="20"/>
        <v>Weekday</v>
      </c>
      <c r="M694" t="str" cm="1">
        <f t="array" ref="M694">_xlfn.IFS(I694&lt;6,"Night", I694&lt;12,"Morning", I694&lt;18,"Afternoon", TRUE,"Evening")</f>
        <v>Night</v>
      </c>
      <c r="N694">
        <v>3</v>
      </c>
      <c r="O694" t="str">
        <f>IF(dataset_17[[#This Row],[Weathersit]]=1,"Clear",IF(dataset_17[[#This Row],[Weathersit]]=2,"Cloudy","Rainy"))</f>
        <v>Rainy</v>
      </c>
      <c r="P694">
        <v>0.14000000000000001</v>
      </c>
      <c r="Q694">
        <v>0.21210000000000001</v>
      </c>
      <c r="R694">
        <f>dataset_17[[#This Row],[Temp]]-dataset_17[[#This Row],[Atemp]]</f>
        <v>-7.2099999999999997E-2</v>
      </c>
      <c r="S694">
        <v>0.93</v>
      </c>
      <c r="T694">
        <v>0</v>
      </c>
      <c r="U694">
        <v>0</v>
      </c>
      <c r="V694">
        <v>3</v>
      </c>
      <c r="W694">
        <v>3</v>
      </c>
      <c r="X694">
        <f>IF(dataset_17[[#This Row],[cnt]]&gt;0,LN(dataset_17[[#This Row],[cnt]]),0)</f>
        <v>1.0986122886681098</v>
      </c>
    </row>
    <row r="695" spans="1:24" x14ac:dyDescent="0.3">
      <c r="A695">
        <v>694</v>
      </c>
      <c r="B695" s="1">
        <v>40575</v>
      </c>
      <c r="C695">
        <f>YEAR(dataset_17[[#This Row],[Date Day]])</f>
        <v>2011</v>
      </c>
      <c r="D695" s="1" t="str">
        <f>TEXT(dataset_17[[#This Row],[Date Day]],"MMM")</f>
        <v>Feb</v>
      </c>
      <c r="E695" t="str">
        <f t="shared" si="21"/>
        <v>Q1</v>
      </c>
      <c r="F695">
        <v>1</v>
      </c>
      <c r="G695">
        <v>0</v>
      </c>
      <c r="H695">
        <v>2</v>
      </c>
      <c r="I695">
        <v>6</v>
      </c>
      <c r="J695" t="b">
        <v>0</v>
      </c>
      <c r="K695">
        <v>2</v>
      </c>
      <c r="L695" t="str">
        <f t="shared" si="20"/>
        <v>Weekday</v>
      </c>
      <c r="M695" t="str" cm="1">
        <f t="array" ref="M695">_xlfn.IFS(I695&lt;6,"Night", I695&lt;12,"Morning", I695&lt;18,"Afternoon", TRUE,"Evening")</f>
        <v>Morning</v>
      </c>
      <c r="N695">
        <v>3</v>
      </c>
      <c r="O695" t="str">
        <f>IF(dataset_17[[#This Row],[Weathersit]]=1,"Clear",IF(dataset_17[[#This Row],[Weathersit]]=2,"Cloudy","Rainy"))</f>
        <v>Rainy</v>
      </c>
      <c r="P695">
        <v>0.14000000000000001</v>
      </c>
      <c r="Q695">
        <v>0.21210000000000001</v>
      </c>
      <c r="R695">
        <f>dataset_17[[#This Row],[Temp]]-dataset_17[[#This Row],[Atemp]]</f>
        <v>-7.2099999999999997E-2</v>
      </c>
      <c r="S695">
        <v>0.93</v>
      </c>
      <c r="T695">
        <v>0</v>
      </c>
      <c r="U695">
        <v>0</v>
      </c>
      <c r="V695">
        <v>22</v>
      </c>
      <c r="W695">
        <v>22</v>
      </c>
      <c r="X695">
        <f>IF(dataset_17[[#This Row],[cnt]]&gt;0,LN(dataset_17[[#This Row],[cnt]]),0)</f>
        <v>3.0910424533583161</v>
      </c>
    </row>
    <row r="696" spans="1:24" x14ac:dyDescent="0.3">
      <c r="A696">
        <v>695</v>
      </c>
      <c r="B696" s="1">
        <v>40575</v>
      </c>
      <c r="C696">
        <f>YEAR(dataset_17[[#This Row],[Date Day]])</f>
        <v>2011</v>
      </c>
      <c r="D696" s="1" t="str">
        <f>TEXT(dataset_17[[#This Row],[Date Day]],"MMM")</f>
        <v>Feb</v>
      </c>
      <c r="E696" t="str">
        <f t="shared" si="21"/>
        <v>Q1</v>
      </c>
      <c r="F696">
        <v>1</v>
      </c>
      <c r="G696">
        <v>0</v>
      </c>
      <c r="H696">
        <v>2</v>
      </c>
      <c r="I696">
        <v>7</v>
      </c>
      <c r="J696" t="b">
        <v>0</v>
      </c>
      <c r="K696">
        <v>2</v>
      </c>
      <c r="L696" t="str">
        <f t="shared" si="20"/>
        <v>Weekday</v>
      </c>
      <c r="M696" t="str" cm="1">
        <f t="array" ref="M696">_xlfn.IFS(I696&lt;6,"Night", I696&lt;12,"Morning", I696&lt;18,"Afternoon", TRUE,"Evening")</f>
        <v>Morning</v>
      </c>
      <c r="N696">
        <v>3</v>
      </c>
      <c r="O696" t="str">
        <f>IF(dataset_17[[#This Row],[Weathersit]]=1,"Clear",IF(dataset_17[[#This Row],[Weathersit]]=2,"Cloudy","Rainy"))</f>
        <v>Rainy</v>
      </c>
      <c r="P696">
        <v>0.16</v>
      </c>
      <c r="Q696">
        <v>0.2273</v>
      </c>
      <c r="R696">
        <f>dataset_17[[#This Row],[Temp]]-dataset_17[[#This Row],[Atemp]]</f>
        <v>-6.7299999999999999E-2</v>
      </c>
      <c r="S696">
        <v>0.93</v>
      </c>
      <c r="T696">
        <v>0</v>
      </c>
      <c r="U696">
        <v>0</v>
      </c>
      <c r="V696">
        <v>52</v>
      </c>
      <c r="W696">
        <v>52</v>
      </c>
      <c r="X696">
        <f>IF(dataset_17[[#This Row],[cnt]]&gt;0,LN(dataset_17[[#This Row],[cnt]]),0)</f>
        <v>3.9512437185814275</v>
      </c>
    </row>
    <row r="697" spans="1:24" x14ac:dyDescent="0.3">
      <c r="A697">
        <v>696</v>
      </c>
      <c r="B697" s="1">
        <v>40575</v>
      </c>
      <c r="C697">
        <f>YEAR(dataset_17[[#This Row],[Date Day]])</f>
        <v>2011</v>
      </c>
      <c r="D697" s="1" t="str">
        <f>TEXT(dataset_17[[#This Row],[Date Day]],"MMM")</f>
        <v>Feb</v>
      </c>
      <c r="E697" t="str">
        <f t="shared" si="21"/>
        <v>Q1</v>
      </c>
      <c r="F697">
        <v>1</v>
      </c>
      <c r="G697">
        <v>0</v>
      </c>
      <c r="H697">
        <v>2</v>
      </c>
      <c r="I697">
        <v>8</v>
      </c>
      <c r="J697" t="b">
        <v>0</v>
      </c>
      <c r="K697">
        <v>2</v>
      </c>
      <c r="L697" t="str">
        <f t="shared" si="20"/>
        <v>Weekday</v>
      </c>
      <c r="M697" t="str" cm="1">
        <f t="array" ref="M697">_xlfn.IFS(I697&lt;6,"Night", I697&lt;12,"Morning", I697&lt;18,"Afternoon", TRUE,"Evening")</f>
        <v>Morning</v>
      </c>
      <c r="N697">
        <v>3</v>
      </c>
      <c r="O697" t="str">
        <f>IF(dataset_17[[#This Row],[Weathersit]]=1,"Clear",IF(dataset_17[[#This Row],[Weathersit]]=2,"Cloudy","Rainy"))</f>
        <v>Rainy</v>
      </c>
      <c r="P697">
        <v>0.16</v>
      </c>
      <c r="Q697">
        <v>0.2273</v>
      </c>
      <c r="R697">
        <f>dataset_17[[#This Row],[Temp]]-dataset_17[[#This Row],[Atemp]]</f>
        <v>-6.7299999999999999E-2</v>
      </c>
      <c r="S697">
        <v>0.93</v>
      </c>
      <c r="T697">
        <v>0</v>
      </c>
      <c r="U697">
        <v>3</v>
      </c>
      <c r="V697">
        <v>132</v>
      </c>
      <c r="W697">
        <v>135</v>
      </c>
      <c r="X697">
        <f>IF(dataset_17[[#This Row],[cnt]]&gt;0,LN(dataset_17[[#This Row],[cnt]]),0)</f>
        <v>4.9052747784384296</v>
      </c>
    </row>
    <row r="698" spans="1:24" x14ac:dyDescent="0.3">
      <c r="A698">
        <v>697</v>
      </c>
      <c r="B698" s="1">
        <v>40575</v>
      </c>
      <c r="C698">
        <f>YEAR(dataset_17[[#This Row],[Date Day]])</f>
        <v>2011</v>
      </c>
      <c r="D698" s="1" t="str">
        <f>TEXT(dataset_17[[#This Row],[Date Day]],"MMM")</f>
        <v>Feb</v>
      </c>
      <c r="E698" t="str">
        <f t="shared" si="21"/>
        <v>Q1</v>
      </c>
      <c r="F698">
        <v>1</v>
      </c>
      <c r="G698">
        <v>0</v>
      </c>
      <c r="H698">
        <v>2</v>
      </c>
      <c r="I698">
        <v>9</v>
      </c>
      <c r="J698" t="b">
        <v>0</v>
      </c>
      <c r="K698">
        <v>2</v>
      </c>
      <c r="L698" t="str">
        <f t="shared" si="20"/>
        <v>Weekday</v>
      </c>
      <c r="M698" t="str" cm="1">
        <f t="array" ref="M698">_xlfn.IFS(I698&lt;6,"Night", I698&lt;12,"Morning", I698&lt;18,"Afternoon", TRUE,"Evening")</f>
        <v>Morning</v>
      </c>
      <c r="N698">
        <v>2</v>
      </c>
      <c r="O698" t="str">
        <f>IF(dataset_17[[#This Row],[Weathersit]]=1,"Clear",IF(dataset_17[[#This Row],[Weathersit]]=2,"Cloudy","Rainy"))</f>
        <v>Cloudy</v>
      </c>
      <c r="P698">
        <v>0.16</v>
      </c>
      <c r="Q698">
        <v>0.2273</v>
      </c>
      <c r="R698">
        <f>dataset_17[[#This Row],[Temp]]-dataset_17[[#This Row],[Atemp]]</f>
        <v>-6.7299999999999999E-2</v>
      </c>
      <c r="S698">
        <v>0.93</v>
      </c>
      <c r="T698">
        <v>0</v>
      </c>
      <c r="U698">
        <v>2</v>
      </c>
      <c r="V698">
        <v>114</v>
      </c>
      <c r="W698">
        <v>116</v>
      </c>
      <c r="X698">
        <f>IF(dataset_17[[#This Row],[cnt]]&gt;0,LN(dataset_17[[#This Row],[cnt]]),0)</f>
        <v>4.7535901911063645</v>
      </c>
    </row>
    <row r="699" spans="1:24" x14ac:dyDescent="0.3">
      <c r="A699">
        <v>698</v>
      </c>
      <c r="B699" s="1">
        <v>40575</v>
      </c>
      <c r="C699">
        <f>YEAR(dataset_17[[#This Row],[Date Day]])</f>
        <v>2011</v>
      </c>
      <c r="D699" s="1" t="str">
        <f>TEXT(dataset_17[[#This Row],[Date Day]],"MMM")</f>
        <v>Feb</v>
      </c>
      <c r="E699" t="str">
        <f t="shared" si="21"/>
        <v>Q1</v>
      </c>
      <c r="F699">
        <v>1</v>
      </c>
      <c r="G699">
        <v>0</v>
      </c>
      <c r="H699">
        <v>2</v>
      </c>
      <c r="I699">
        <v>10</v>
      </c>
      <c r="J699" t="b">
        <v>0</v>
      </c>
      <c r="K699">
        <v>2</v>
      </c>
      <c r="L699" t="str">
        <f t="shared" si="20"/>
        <v>Weekday</v>
      </c>
      <c r="M699" t="str" cm="1">
        <f t="array" ref="M699">_xlfn.IFS(I699&lt;6,"Night", I699&lt;12,"Morning", I699&lt;18,"Afternoon", TRUE,"Evening")</f>
        <v>Morning</v>
      </c>
      <c r="N699">
        <v>2</v>
      </c>
      <c r="O699" t="str">
        <f>IF(dataset_17[[#This Row],[Weathersit]]=1,"Clear",IF(dataset_17[[#This Row],[Weathersit]]=2,"Cloudy","Rainy"))</f>
        <v>Cloudy</v>
      </c>
      <c r="P699">
        <v>0.16</v>
      </c>
      <c r="Q699">
        <v>0.2273</v>
      </c>
      <c r="R699">
        <f>dataset_17[[#This Row],[Temp]]-dataset_17[[#This Row],[Atemp]]</f>
        <v>-6.7299999999999999E-2</v>
      </c>
      <c r="S699">
        <v>0.93</v>
      </c>
      <c r="T699">
        <v>0</v>
      </c>
      <c r="U699">
        <v>0</v>
      </c>
      <c r="V699">
        <v>47</v>
      </c>
      <c r="W699">
        <v>47</v>
      </c>
      <c r="X699">
        <f>IF(dataset_17[[#This Row],[cnt]]&gt;0,LN(dataset_17[[#This Row],[cnt]]),0)</f>
        <v>3.8501476017100584</v>
      </c>
    </row>
    <row r="700" spans="1:24" x14ac:dyDescent="0.3">
      <c r="A700">
        <v>699</v>
      </c>
      <c r="B700" s="1">
        <v>40575</v>
      </c>
      <c r="C700">
        <f>YEAR(dataset_17[[#This Row],[Date Day]])</f>
        <v>2011</v>
      </c>
      <c r="D700" s="1" t="str">
        <f>TEXT(dataset_17[[#This Row],[Date Day]],"MMM")</f>
        <v>Feb</v>
      </c>
      <c r="E700" t="str">
        <f t="shared" si="21"/>
        <v>Q1</v>
      </c>
      <c r="F700">
        <v>1</v>
      </c>
      <c r="G700">
        <v>0</v>
      </c>
      <c r="H700">
        <v>2</v>
      </c>
      <c r="I700">
        <v>11</v>
      </c>
      <c r="J700" t="b">
        <v>0</v>
      </c>
      <c r="K700">
        <v>2</v>
      </c>
      <c r="L700" t="str">
        <f t="shared" si="20"/>
        <v>Weekday</v>
      </c>
      <c r="M700" t="str" cm="1">
        <f t="array" ref="M700">_xlfn.IFS(I700&lt;6,"Night", I700&lt;12,"Morning", I700&lt;18,"Afternoon", TRUE,"Evening")</f>
        <v>Morning</v>
      </c>
      <c r="N700">
        <v>2</v>
      </c>
      <c r="O700" t="str">
        <f>IF(dataset_17[[#This Row],[Weathersit]]=1,"Clear",IF(dataset_17[[#This Row],[Weathersit]]=2,"Cloudy","Rainy"))</f>
        <v>Cloudy</v>
      </c>
      <c r="P700">
        <v>0.18</v>
      </c>
      <c r="Q700">
        <v>0.2424</v>
      </c>
      <c r="R700">
        <f>dataset_17[[#This Row],[Temp]]-dataset_17[[#This Row],[Atemp]]</f>
        <v>-6.2400000000000011E-2</v>
      </c>
      <c r="S700">
        <v>0.86</v>
      </c>
      <c r="T700">
        <v>0</v>
      </c>
      <c r="U700">
        <v>2</v>
      </c>
      <c r="V700">
        <v>49</v>
      </c>
      <c r="W700">
        <v>51</v>
      </c>
      <c r="X700">
        <f>IF(dataset_17[[#This Row],[cnt]]&gt;0,LN(dataset_17[[#This Row],[cnt]]),0)</f>
        <v>3.9318256327243257</v>
      </c>
    </row>
    <row r="701" spans="1:24" x14ac:dyDescent="0.3">
      <c r="A701">
        <v>700</v>
      </c>
      <c r="B701" s="1">
        <v>40575</v>
      </c>
      <c r="C701">
        <f>YEAR(dataset_17[[#This Row],[Date Day]])</f>
        <v>2011</v>
      </c>
      <c r="D701" s="1" t="str">
        <f>TEXT(dataset_17[[#This Row],[Date Day]],"MMM")</f>
        <v>Feb</v>
      </c>
      <c r="E701" t="str">
        <f t="shared" si="21"/>
        <v>Q1</v>
      </c>
      <c r="F701">
        <v>1</v>
      </c>
      <c r="G701">
        <v>0</v>
      </c>
      <c r="H701">
        <v>2</v>
      </c>
      <c r="I701">
        <v>12</v>
      </c>
      <c r="J701" t="b">
        <v>0</v>
      </c>
      <c r="K701">
        <v>2</v>
      </c>
      <c r="L701" t="str">
        <f t="shared" si="20"/>
        <v>Weekday</v>
      </c>
      <c r="M701" t="str" cm="1">
        <f t="array" ref="M701">_xlfn.IFS(I701&lt;6,"Night", I701&lt;12,"Morning", I701&lt;18,"Afternoon", TRUE,"Evening")</f>
        <v>Afternoon</v>
      </c>
      <c r="N701">
        <v>2</v>
      </c>
      <c r="O701" t="str">
        <f>IF(dataset_17[[#This Row],[Weathersit]]=1,"Clear",IF(dataset_17[[#This Row],[Weathersit]]=2,"Cloudy","Rainy"))</f>
        <v>Cloudy</v>
      </c>
      <c r="P701">
        <v>0.2</v>
      </c>
      <c r="Q701">
        <v>0.2576</v>
      </c>
      <c r="R701">
        <f>dataset_17[[#This Row],[Temp]]-dataset_17[[#This Row],[Atemp]]</f>
        <v>-5.7599999999999985E-2</v>
      </c>
      <c r="S701">
        <v>0.86</v>
      </c>
      <c r="T701">
        <v>0</v>
      </c>
      <c r="U701">
        <v>2</v>
      </c>
      <c r="V701">
        <v>53</v>
      </c>
      <c r="W701">
        <v>55</v>
      </c>
      <c r="X701">
        <f>IF(dataset_17[[#This Row],[cnt]]&gt;0,LN(dataset_17[[#This Row],[cnt]]),0)</f>
        <v>4.0073331852324712</v>
      </c>
    </row>
    <row r="702" spans="1:24" x14ac:dyDescent="0.3">
      <c r="A702">
        <v>701</v>
      </c>
      <c r="B702" s="1">
        <v>40575</v>
      </c>
      <c r="C702">
        <f>YEAR(dataset_17[[#This Row],[Date Day]])</f>
        <v>2011</v>
      </c>
      <c r="D702" s="1" t="str">
        <f>TEXT(dataset_17[[#This Row],[Date Day]],"MMM")</f>
        <v>Feb</v>
      </c>
      <c r="E702" t="str">
        <f t="shared" si="21"/>
        <v>Q1</v>
      </c>
      <c r="F702">
        <v>1</v>
      </c>
      <c r="G702">
        <v>0</v>
      </c>
      <c r="H702">
        <v>2</v>
      </c>
      <c r="I702">
        <v>13</v>
      </c>
      <c r="J702" t="b">
        <v>0</v>
      </c>
      <c r="K702">
        <v>2</v>
      </c>
      <c r="L702" t="str">
        <f t="shared" si="20"/>
        <v>Weekday</v>
      </c>
      <c r="M702" t="str" cm="1">
        <f t="array" ref="M702">_xlfn.IFS(I702&lt;6,"Night", I702&lt;12,"Morning", I702&lt;18,"Afternoon", TRUE,"Evening")</f>
        <v>Afternoon</v>
      </c>
      <c r="N702">
        <v>2</v>
      </c>
      <c r="O702" t="str">
        <f>IF(dataset_17[[#This Row],[Weathersit]]=1,"Clear",IF(dataset_17[[#This Row],[Weathersit]]=2,"Cloudy","Rainy"))</f>
        <v>Cloudy</v>
      </c>
      <c r="P702">
        <v>0.2</v>
      </c>
      <c r="Q702">
        <v>0.2576</v>
      </c>
      <c r="R702">
        <f>dataset_17[[#This Row],[Temp]]-dataset_17[[#This Row],[Atemp]]</f>
        <v>-5.7599999999999985E-2</v>
      </c>
      <c r="S702">
        <v>0.86</v>
      </c>
      <c r="T702">
        <v>0</v>
      </c>
      <c r="U702">
        <v>3</v>
      </c>
      <c r="V702">
        <v>49</v>
      </c>
      <c r="W702">
        <v>52</v>
      </c>
      <c r="X702">
        <f>IF(dataset_17[[#This Row],[cnt]]&gt;0,LN(dataset_17[[#This Row],[cnt]]),0)</f>
        <v>3.9512437185814275</v>
      </c>
    </row>
    <row r="703" spans="1:24" x14ac:dyDescent="0.3">
      <c r="A703">
        <v>702</v>
      </c>
      <c r="B703" s="1">
        <v>40575</v>
      </c>
      <c r="C703">
        <f>YEAR(dataset_17[[#This Row],[Date Day]])</f>
        <v>2011</v>
      </c>
      <c r="D703" s="1" t="str">
        <f>TEXT(dataset_17[[#This Row],[Date Day]],"MMM")</f>
        <v>Feb</v>
      </c>
      <c r="E703" t="str">
        <f t="shared" si="21"/>
        <v>Q1</v>
      </c>
      <c r="F703">
        <v>1</v>
      </c>
      <c r="G703">
        <v>0</v>
      </c>
      <c r="H703">
        <v>2</v>
      </c>
      <c r="I703">
        <v>14</v>
      </c>
      <c r="J703" t="b">
        <v>0</v>
      </c>
      <c r="K703">
        <v>2</v>
      </c>
      <c r="L703" t="str">
        <f t="shared" si="20"/>
        <v>Weekday</v>
      </c>
      <c r="M703" t="str" cm="1">
        <f t="array" ref="M703">_xlfn.IFS(I703&lt;6,"Night", I703&lt;12,"Morning", I703&lt;18,"Afternoon", TRUE,"Evening")</f>
        <v>Afternoon</v>
      </c>
      <c r="N703">
        <v>2</v>
      </c>
      <c r="O703" t="str">
        <f>IF(dataset_17[[#This Row],[Weathersit]]=1,"Clear",IF(dataset_17[[#This Row],[Weathersit]]=2,"Cloudy","Rainy"))</f>
        <v>Cloudy</v>
      </c>
      <c r="P703">
        <v>0.22</v>
      </c>
      <c r="Q703">
        <v>0.2576</v>
      </c>
      <c r="R703">
        <f>dataset_17[[#This Row],[Temp]]-dataset_17[[#This Row],[Atemp]]</f>
        <v>-3.7599999999999995E-2</v>
      </c>
      <c r="S703">
        <v>0.8</v>
      </c>
      <c r="T703">
        <v>8.9599999999999999E-2</v>
      </c>
      <c r="U703">
        <v>5</v>
      </c>
      <c r="V703">
        <v>49</v>
      </c>
      <c r="W703">
        <v>54</v>
      </c>
      <c r="X703">
        <f>IF(dataset_17[[#This Row],[cnt]]&gt;0,LN(dataset_17[[#This Row],[cnt]]),0)</f>
        <v>3.9889840465642745</v>
      </c>
    </row>
    <row r="704" spans="1:24" x14ac:dyDescent="0.3">
      <c r="A704">
        <v>703</v>
      </c>
      <c r="B704" s="1">
        <v>40575</v>
      </c>
      <c r="C704">
        <f>YEAR(dataset_17[[#This Row],[Date Day]])</f>
        <v>2011</v>
      </c>
      <c r="D704" s="1" t="str">
        <f>TEXT(dataset_17[[#This Row],[Date Day]],"MMM")</f>
        <v>Feb</v>
      </c>
      <c r="E704" t="str">
        <f t="shared" si="21"/>
        <v>Q1</v>
      </c>
      <c r="F704">
        <v>1</v>
      </c>
      <c r="G704">
        <v>0</v>
      </c>
      <c r="H704">
        <v>2</v>
      </c>
      <c r="I704">
        <v>15</v>
      </c>
      <c r="J704" t="b">
        <v>0</v>
      </c>
      <c r="K704">
        <v>2</v>
      </c>
      <c r="L704" t="str">
        <f t="shared" si="20"/>
        <v>Weekday</v>
      </c>
      <c r="M704" t="str" cm="1">
        <f t="array" ref="M704">_xlfn.IFS(I704&lt;6,"Night", I704&lt;12,"Morning", I704&lt;18,"Afternoon", TRUE,"Evening")</f>
        <v>Afternoon</v>
      </c>
      <c r="N704">
        <v>2</v>
      </c>
      <c r="O704" t="str">
        <f>IF(dataset_17[[#This Row],[Weathersit]]=1,"Clear",IF(dataset_17[[#This Row],[Weathersit]]=2,"Cloudy","Rainy"))</f>
        <v>Cloudy</v>
      </c>
      <c r="P704">
        <v>0.24</v>
      </c>
      <c r="Q704">
        <v>0.28789999999999999</v>
      </c>
      <c r="R704">
        <f>dataset_17[[#This Row],[Temp]]-dataset_17[[#This Row],[Atemp]]</f>
        <v>-4.7899999999999998E-2</v>
      </c>
      <c r="S704">
        <v>0.75</v>
      </c>
      <c r="T704">
        <v>0</v>
      </c>
      <c r="U704">
        <v>7</v>
      </c>
      <c r="V704">
        <v>45</v>
      </c>
      <c r="W704">
        <v>52</v>
      </c>
      <c r="X704">
        <f>IF(dataset_17[[#This Row],[cnt]]&gt;0,LN(dataset_17[[#This Row],[cnt]]),0)</f>
        <v>3.9512437185814275</v>
      </c>
    </row>
    <row r="705" spans="1:24" x14ac:dyDescent="0.3">
      <c r="A705">
        <v>704</v>
      </c>
      <c r="B705" s="1">
        <v>40575</v>
      </c>
      <c r="C705">
        <f>YEAR(dataset_17[[#This Row],[Date Day]])</f>
        <v>2011</v>
      </c>
      <c r="D705" s="1" t="str">
        <f>TEXT(dataset_17[[#This Row],[Date Day]],"MMM")</f>
        <v>Feb</v>
      </c>
      <c r="E705" t="str">
        <f t="shared" si="21"/>
        <v>Q1</v>
      </c>
      <c r="F705">
        <v>1</v>
      </c>
      <c r="G705">
        <v>0</v>
      </c>
      <c r="H705">
        <v>2</v>
      </c>
      <c r="I705">
        <v>16</v>
      </c>
      <c r="J705" t="b">
        <v>0</v>
      </c>
      <c r="K705">
        <v>2</v>
      </c>
      <c r="L705" t="str">
        <f t="shared" si="20"/>
        <v>Weekday</v>
      </c>
      <c r="M705" t="str" cm="1">
        <f t="array" ref="M705">_xlfn.IFS(I705&lt;6,"Night", I705&lt;12,"Morning", I705&lt;18,"Afternoon", TRUE,"Evening")</f>
        <v>Afternoon</v>
      </c>
      <c r="N705">
        <v>2</v>
      </c>
      <c r="O705" t="str">
        <f>IF(dataset_17[[#This Row],[Weathersit]]=1,"Clear",IF(dataset_17[[#This Row],[Weathersit]]=2,"Cloudy","Rainy"))</f>
        <v>Cloudy</v>
      </c>
      <c r="P705">
        <v>0.24</v>
      </c>
      <c r="Q705">
        <v>0.2424</v>
      </c>
      <c r="R705">
        <f>dataset_17[[#This Row],[Temp]]-dataset_17[[#This Row],[Atemp]]</f>
        <v>-2.4000000000000132E-3</v>
      </c>
      <c r="S705">
        <v>0.75</v>
      </c>
      <c r="T705">
        <v>0.1343</v>
      </c>
      <c r="U705">
        <v>3</v>
      </c>
      <c r="V705">
        <v>61</v>
      </c>
      <c r="W705">
        <v>64</v>
      </c>
      <c r="X705">
        <f>IF(dataset_17[[#This Row],[cnt]]&gt;0,LN(dataset_17[[#This Row],[cnt]]),0)</f>
        <v>4.1588830833596715</v>
      </c>
    </row>
    <row r="706" spans="1:24" x14ac:dyDescent="0.3">
      <c r="A706">
        <v>705</v>
      </c>
      <c r="B706" s="1">
        <v>40575</v>
      </c>
      <c r="C706">
        <f>YEAR(dataset_17[[#This Row],[Date Day]])</f>
        <v>2011</v>
      </c>
      <c r="D706" s="1" t="str">
        <f>TEXT(dataset_17[[#This Row],[Date Day]],"MMM")</f>
        <v>Feb</v>
      </c>
      <c r="E706" t="str">
        <f t="shared" si="21"/>
        <v>Q1</v>
      </c>
      <c r="F706">
        <v>1</v>
      </c>
      <c r="G706">
        <v>0</v>
      </c>
      <c r="H706">
        <v>2</v>
      </c>
      <c r="I706">
        <v>17</v>
      </c>
      <c r="J706" t="b">
        <v>0</v>
      </c>
      <c r="K706">
        <v>2</v>
      </c>
      <c r="L706" t="str">
        <f t="shared" ref="L706:L769" si="22">IF(OR(K706=0,K706=6),"Weekend","Weekday")</f>
        <v>Weekday</v>
      </c>
      <c r="M706" t="str" cm="1">
        <f t="array" ref="M706">_xlfn.IFS(I706&lt;6,"Night", I706&lt;12,"Morning", I706&lt;18,"Afternoon", TRUE,"Evening")</f>
        <v>Afternoon</v>
      </c>
      <c r="N706">
        <v>2</v>
      </c>
      <c r="O706" t="str">
        <f>IF(dataset_17[[#This Row],[Weathersit]]=1,"Clear",IF(dataset_17[[#This Row],[Weathersit]]=2,"Cloudy","Rainy"))</f>
        <v>Cloudy</v>
      </c>
      <c r="P706">
        <v>0.24</v>
      </c>
      <c r="Q706">
        <v>0.28789999999999999</v>
      </c>
      <c r="R706">
        <f>dataset_17[[#This Row],[Temp]]-dataset_17[[#This Row],[Atemp]]</f>
        <v>-4.7899999999999998E-2</v>
      </c>
      <c r="S706">
        <v>0.75</v>
      </c>
      <c r="T706">
        <v>0</v>
      </c>
      <c r="U706">
        <v>4</v>
      </c>
      <c r="V706">
        <v>172</v>
      </c>
      <c r="W706">
        <v>176</v>
      </c>
      <c r="X706">
        <f>IF(dataset_17[[#This Row],[cnt]]&gt;0,LN(dataset_17[[#This Row],[cnt]]),0)</f>
        <v>5.1704839950381514</v>
      </c>
    </row>
    <row r="707" spans="1:24" x14ac:dyDescent="0.3">
      <c r="A707">
        <v>706</v>
      </c>
      <c r="B707" s="1">
        <v>40575</v>
      </c>
      <c r="C707">
        <f>YEAR(dataset_17[[#This Row],[Date Day]])</f>
        <v>2011</v>
      </c>
      <c r="D707" s="1" t="str">
        <f>TEXT(dataset_17[[#This Row],[Date Day]],"MMM")</f>
        <v>Feb</v>
      </c>
      <c r="E707" t="str">
        <f t="shared" ref="E707:E770" si="23">"Q" &amp; INT((MONTH(B707)-1)/3)+1</f>
        <v>Q1</v>
      </c>
      <c r="F707">
        <v>1</v>
      </c>
      <c r="G707">
        <v>0</v>
      </c>
      <c r="H707">
        <v>2</v>
      </c>
      <c r="I707">
        <v>18</v>
      </c>
      <c r="J707" t="b">
        <v>0</v>
      </c>
      <c r="K707">
        <v>2</v>
      </c>
      <c r="L707" t="str">
        <f t="shared" si="22"/>
        <v>Weekday</v>
      </c>
      <c r="M707" t="str" cm="1">
        <f t="array" ref="M707">_xlfn.IFS(I707&lt;6,"Night", I707&lt;12,"Morning", I707&lt;18,"Afternoon", TRUE,"Evening")</f>
        <v>Evening</v>
      </c>
      <c r="N707">
        <v>2</v>
      </c>
      <c r="O707" t="str">
        <f>IF(dataset_17[[#This Row],[Weathersit]]=1,"Clear",IF(dataset_17[[#This Row],[Weathersit]]=2,"Cloudy","Rainy"))</f>
        <v>Cloudy</v>
      </c>
      <c r="P707">
        <v>0.24</v>
      </c>
      <c r="Q707">
        <v>0.2576</v>
      </c>
      <c r="R707">
        <f>dataset_17[[#This Row],[Temp]]-dataset_17[[#This Row],[Atemp]]</f>
        <v>-1.7600000000000005E-2</v>
      </c>
      <c r="S707">
        <v>0.81</v>
      </c>
      <c r="T707">
        <v>0.1045</v>
      </c>
      <c r="U707">
        <v>3</v>
      </c>
      <c r="V707">
        <v>165</v>
      </c>
      <c r="W707">
        <v>168</v>
      </c>
      <c r="X707">
        <f>IF(dataset_17[[#This Row],[cnt]]&gt;0,LN(dataset_17[[#This Row],[cnt]]),0)</f>
        <v>5.1239639794032588</v>
      </c>
    </row>
    <row r="708" spans="1:24" x14ac:dyDescent="0.3">
      <c r="A708">
        <v>707</v>
      </c>
      <c r="B708" s="1">
        <v>40575</v>
      </c>
      <c r="C708">
        <f>YEAR(dataset_17[[#This Row],[Date Day]])</f>
        <v>2011</v>
      </c>
      <c r="D708" s="1" t="str">
        <f>TEXT(dataset_17[[#This Row],[Date Day]],"MMM")</f>
        <v>Feb</v>
      </c>
      <c r="E708" t="str">
        <f t="shared" si="23"/>
        <v>Q1</v>
      </c>
      <c r="F708">
        <v>1</v>
      </c>
      <c r="G708">
        <v>0</v>
      </c>
      <c r="H708">
        <v>2</v>
      </c>
      <c r="I708">
        <v>19</v>
      </c>
      <c r="J708" t="b">
        <v>0</v>
      </c>
      <c r="K708">
        <v>2</v>
      </c>
      <c r="L708" t="str">
        <f t="shared" si="22"/>
        <v>Weekday</v>
      </c>
      <c r="M708" t="str" cm="1">
        <f t="array" ref="M708">_xlfn.IFS(I708&lt;6,"Night", I708&lt;12,"Morning", I708&lt;18,"Afternoon", TRUE,"Evening")</f>
        <v>Evening</v>
      </c>
      <c r="N708">
        <v>2</v>
      </c>
      <c r="O708" t="str">
        <f>IF(dataset_17[[#This Row],[Weathersit]]=1,"Clear",IF(dataset_17[[#This Row],[Weathersit]]=2,"Cloudy","Rainy"))</f>
        <v>Cloudy</v>
      </c>
      <c r="P708">
        <v>0.24</v>
      </c>
      <c r="Q708">
        <v>0.2424</v>
      </c>
      <c r="R708">
        <f>dataset_17[[#This Row],[Temp]]-dataset_17[[#This Row],[Atemp]]</f>
        <v>-2.4000000000000132E-3</v>
      </c>
      <c r="S708">
        <v>0.81</v>
      </c>
      <c r="T708">
        <v>0.1343</v>
      </c>
      <c r="U708">
        <v>3</v>
      </c>
      <c r="V708">
        <v>105</v>
      </c>
      <c r="W708">
        <v>108</v>
      </c>
      <c r="X708">
        <f>IF(dataset_17[[#This Row],[cnt]]&gt;0,LN(dataset_17[[#This Row],[cnt]]),0)</f>
        <v>4.6821312271242199</v>
      </c>
    </row>
    <row r="709" spans="1:24" x14ac:dyDescent="0.3">
      <c r="A709">
        <v>708</v>
      </c>
      <c r="B709" s="1">
        <v>40575</v>
      </c>
      <c r="C709">
        <f>YEAR(dataset_17[[#This Row],[Date Day]])</f>
        <v>2011</v>
      </c>
      <c r="D709" s="1" t="str">
        <f>TEXT(dataset_17[[#This Row],[Date Day]],"MMM")</f>
        <v>Feb</v>
      </c>
      <c r="E709" t="str">
        <f t="shared" si="23"/>
        <v>Q1</v>
      </c>
      <c r="F709">
        <v>1</v>
      </c>
      <c r="G709">
        <v>0</v>
      </c>
      <c r="H709">
        <v>2</v>
      </c>
      <c r="I709">
        <v>20</v>
      </c>
      <c r="J709" t="b">
        <v>0</v>
      </c>
      <c r="K709">
        <v>2</v>
      </c>
      <c r="L709" t="str">
        <f t="shared" si="22"/>
        <v>Weekday</v>
      </c>
      <c r="M709" t="str" cm="1">
        <f t="array" ref="M709">_xlfn.IFS(I709&lt;6,"Night", I709&lt;12,"Morning", I709&lt;18,"Afternoon", TRUE,"Evening")</f>
        <v>Evening</v>
      </c>
      <c r="N709">
        <v>2</v>
      </c>
      <c r="O709" t="str">
        <f>IF(dataset_17[[#This Row],[Weathersit]]=1,"Clear",IF(dataset_17[[#This Row],[Weathersit]]=2,"Cloudy","Rainy"))</f>
        <v>Cloudy</v>
      </c>
      <c r="P709">
        <v>0.22</v>
      </c>
      <c r="Q709">
        <v>0.2273</v>
      </c>
      <c r="R709">
        <f>dataset_17[[#This Row],[Temp]]-dataset_17[[#This Row],[Atemp]]</f>
        <v>-7.3000000000000009E-3</v>
      </c>
      <c r="S709">
        <v>0.87</v>
      </c>
      <c r="T709">
        <v>0.1343</v>
      </c>
      <c r="U709">
        <v>5</v>
      </c>
      <c r="V709">
        <v>69</v>
      </c>
      <c r="W709">
        <v>74</v>
      </c>
      <c r="X709">
        <f>IF(dataset_17[[#This Row],[cnt]]&gt;0,LN(dataset_17[[#This Row],[cnt]]),0)</f>
        <v>4.3040650932041702</v>
      </c>
    </row>
    <row r="710" spans="1:24" x14ac:dyDescent="0.3">
      <c r="A710">
        <v>709</v>
      </c>
      <c r="B710" s="1">
        <v>40575</v>
      </c>
      <c r="C710">
        <f>YEAR(dataset_17[[#This Row],[Date Day]])</f>
        <v>2011</v>
      </c>
      <c r="D710" s="1" t="str">
        <f>TEXT(dataset_17[[#This Row],[Date Day]],"MMM")</f>
        <v>Feb</v>
      </c>
      <c r="E710" t="str">
        <f t="shared" si="23"/>
        <v>Q1</v>
      </c>
      <c r="F710">
        <v>1</v>
      </c>
      <c r="G710">
        <v>0</v>
      </c>
      <c r="H710">
        <v>2</v>
      </c>
      <c r="I710">
        <v>21</v>
      </c>
      <c r="J710" t="b">
        <v>0</v>
      </c>
      <c r="K710">
        <v>2</v>
      </c>
      <c r="L710" t="str">
        <f t="shared" si="22"/>
        <v>Weekday</v>
      </c>
      <c r="M710" t="str" cm="1">
        <f t="array" ref="M710">_xlfn.IFS(I710&lt;6,"Night", I710&lt;12,"Morning", I710&lt;18,"Afternoon", TRUE,"Evening")</f>
        <v>Evening</v>
      </c>
      <c r="N710">
        <v>2</v>
      </c>
      <c r="O710" t="str">
        <f>IF(dataset_17[[#This Row],[Weathersit]]=1,"Clear",IF(dataset_17[[#This Row],[Weathersit]]=2,"Cloudy","Rainy"))</f>
        <v>Cloudy</v>
      </c>
      <c r="P710">
        <v>0.22</v>
      </c>
      <c r="Q710">
        <v>0.2273</v>
      </c>
      <c r="R710">
        <f>dataset_17[[#This Row],[Temp]]-dataset_17[[#This Row],[Atemp]]</f>
        <v>-7.3000000000000009E-3</v>
      </c>
      <c r="S710">
        <v>0.87</v>
      </c>
      <c r="T710">
        <v>0.1343</v>
      </c>
      <c r="U710">
        <v>0</v>
      </c>
      <c r="V710">
        <v>64</v>
      </c>
      <c r="W710">
        <v>64</v>
      </c>
      <c r="X710">
        <f>IF(dataset_17[[#This Row],[cnt]]&gt;0,LN(dataset_17[[#This Row],[cnt]]),0)</f>
        <v>4.1588830833596715</v>
      </c>
    </row>
    <row r="711" spans="1:24" x14ac:dyDescent="0.3">
      <c r="A711">
        <v>710</v>
      </c>
      <c r="B711" s="1">
        <v>40575</v>
      </c>
      <c r="C711">
        <f>YEAR(dataset_17[[#This Row],[Date Day]])</f>
        <v>2011</v>
      </c>
      <c r="D711" s="1" t="str">
        <f>TEXT(dataset_17[[#This Row],[Date Day]],"MMM")</f>
        <v>Feb</v>
      </c>
      <c r="E711" t="str">
        <f t="shared" si="23"/>
        <v>Q1</v>
      </c>
      <c r="F711">
        <v>1</v>
      </c>
      <c r="G711">
        <v>0</v>
      </c>
      <c r="H711">
        <v>2</v>
      </c>
      <c r="I711">
        <v>22</v>
      </c>
      <c r="J711" t="b">
        <v>0</v>
      </c>
      <c r="K711">
        <v>2</v>
      </c>
      <c r="L711" t="str">
        <f t="shared" si="22"/>
        <v>Weekday</v>
      </c>
      <c r="M711" t="str" cm="1">
        <f t="array" ref="M711">_xlfn.IFS(I711&lt;6,"Night", I711&lt;12,"Morning", I711&lt;18,"Afternoon", TRUE,"Evening")</f>
        <v>Evening</v>
      </c>
      <c r="N711">
        <v>2</v>
      </c>
      <c r="O711" t="str">
        <f>IF(dataset_17[[#This Row],[Weathersit]]=1,"Clear",IF(dataset_17[[#This Row],[Weathersit]]=2,"Cloudy","Rainy"))</f>
        <v>Cloudy</v>
      </c>
      <c r="P711">
        <v>0.22</v>
      </c>
      <c r="Q711">
        <v>0.2576</v>
      </c>
      <c r="R711">
        <f>dataset_17[[#This Row],[Temp]]-dataset_17[[#This Row],[Atemp]]</f>
        <v>-3.7599999999999995E-2</v>
      </c>
      <c r="S711">
        <v>0.87</v>
      </c>
      <c r="T711">
        <v>8.9599999999999999E-2</v>
      </c>
      <c r="U711">
        <v>2</v>
      </c>
      <c r="V711">
        <v>34</v>
      </c>
      <c r="W711">
        <v>36</v>
      </c>
      <c r="X711">
        <f>IF(dataset_17[[#This Row],[cnt]]&gt;0,LN(dataset_17[[#This Row],[cnt]]),0)</f>
        <v>3.5835189384561099</v>
      </c>
    </row>
    <row r="712" spans="1:24" x14ac:dyDescent="0.3">
      <c r="A712">
        <v>711</v>
      </c>
      <c r="B712" s="1">
        <v>40575</v>
      </c>
      <c r="C712">
        <f>YEAR(dataset_17[[#This Row],[Date Day]])</f>
        <v>2011</v>
      </c>
      <c r="D712" s="1" t="str">
        <f>TEXT(dataset_17[[#This Row],[Date Day]],"MMM")</f>
        <v>Feb</v>
      </c>
      <c r="E712" t="str">
        <f t="shared" si="23"/>
        <v>Q1</v>
      </c>
      <c r="F712">
        <v>1</v>
      </c>
      <c r="G712">
        <v>0</v>
      </c>
      <c r="H712">
        <v>2</v>
      </c>
      <c r="I712">
        <v>23</v>
      </c>
      <c r="J712" t="b">
        <v>0</v>
      </c>
      <c r="K712">
        <v>2</v>
      </c>
      <c r="L712" t="str">
        <f t="shared" si="22"/>
        <v>Weekday</v>
      </c>
      <c r="M712" t="str" cm="1">
        <f t="array" ref="M712">_xlfn.IFS(I712&lt;6,"Night", I712&lt;12,"Morning", I712&lt;18,"Afternoon", TRUE,"Evening")</f>
        <v>Evening</v>
      </c>
      <c r="N712">
        <v>3</v>
      </c>
      <c r="O712" t="str">
        <f>IF(dataset_17[[#This Row],[Weathersit]]=1,"Clear",IF(dataset_17[[#This Row],[Weathersit]]=2,"Cloudy","Rainy"))</f>
        <v>Rainy</v>
      </c>
      <c r="P712">
        <v>0.2</v>
      </c>
      <c r="Q712">
        <v>0.19700000000000001</v>
      </c>
      <c r="R712">
        <f>dataset_17[[#This Row],[Temp]]-dataset_17[[#This Row],[Atemp]]</f>
        <v>3.0000000000000027E-3</v>
      </c>
      <c r="S712">
        <v>0.93</v>
      </c>
      <c r="T712">
        <v>0.19400000000000001</v>
      </c>
      <c r="U712">
        <v>1</v>
      </c>
      <c r="V712">
        <v>15</v>
      </c>
      <c r="W712">
        <v>16</v>
      </c>
      <c r="X712">
        <f>IF(dataset_17[[#This Row],[cnt]]&gt;0,LN(dataset_17[[#This Row],[cnt]]),0)</f>
        <v>2.7725887222397811</v>
      </c>
    </row>
    <row r="713" spans="1:24" x14ac:dyDescent="0.3">
      <c r="A713">
        <v>712</v>
      </c>
      <c r="B713" s="1">
        <v>40576</v>
      </c>
      <c r="C713">
        <f>YEAR(dataset_17[[#This Row],[Date Day]])</f>
        <v>2011</v>
      </c>
      <c r="D713" s="1" t="str">
        <f>TEXT(dataset_17[[#This Row],[Date Day]],"MMM")</f>
        <v>Feb</v>
      </c>
      <c r="E713" t="str">
        <f t="shared" si="23"/>
        <v>Q1</v>
      </c>
      <c r="F713">
        <v>1</v>
      </c>
      <c r="G713">
        <v>0</v>
      </c>
      <c r="H713">
        <v>2</v>
      </c>
      <c r="I713">
        <v>0</v>
      </c>
      <c r="J713" t="b">
        <v>0</v>
      </c>
      <c r="K713">
        <v>3</v>
      </c>
      <c r="L713" t="str">
        <f t="shared" si="22"/>
        <v>Weekday</v>
      </c>
      <c r="M713" t="str" cm="1">
        <f t="array" ref="M713">_xlfn.IFS(I713&lt;6,"Night", I713&lt;12,"Morning", I713&lt;18,"Afternoon", TRUE,"Evening")</f>
        <v>Night</v>
      </c>
      <c r="N713">
        <v>3</v>
      </c>
      <c r="O713" t="str">
        <f>IF(dataset_17[[#This Row],[Weathersit]]=1,"Clear",IF(dataset_17[[#This Row],[Weathersit]]=2,"Cloudy","Rainy"))</f>
        <v>Rainy</v>
      </c>
      <c r="P713">
        <v>0.22</v>
      </c>
      <c r="Q713">
        <v>0.2424</v>
      </c>
      <c r="R713">
        <f>dataset_17[[#This Row],[Temp]]-dataset_17[[#This Row],[Atemp]]</f>
        <v>-2.2400000000000003E-2</v>
      </c>
      <c r="S713">
        <v>0.93</v>
      </c>
      <c r="T713">
        <v>0.1045</v>
      </c>
      <c r="U713">
        <v>0</v>
      </c>
      <c r="V713">
        <v>2</v>
      </c>
      <c r="W713">
        <v>2</v>
      </c>
      <c r="X713">
        <f>IF(dataset_17[[#This Row],[cnt]]&gt;0,LN(dataset_17[[#This Row],[cnt]]),0)</f>
        <v>0.69314718055994529</v>
      </c>
    </row>
    <row r="714" spans="1:24" x14ac:dyDescent="0.3">
      <c r="A714">
        <v>713</v>
      </c>
      <c r="B714" s="1">
        <v>40576</v>
      </c>
      <c r="C714">
        <f>YEAR(dataset_17[[#This Row],[Date Day]])</f>
        <v>2011</v>
      </c>
      <c r="D714" s="1" t="str">
        <f>TEXT(dataset_17[[#This Row],[Date Day]],"MMM")</f>
        <v>Feb</v>
      </c>
      <c r="E714" t="str">
        <f t="shared" si="23"/>
        <v>Q1</v>
      </c>
      <c r="F714">
        <v>1</v>
      </c>
      <c r="G714">
        <v>0</v>
      </c>
      <c r="H714">
        <v>2</v>
      </c>
      <c r="I714">
        <v>1</v>
      </c>
      <c r="J714" t="b">
        <v>0</v>
      </c>
      <c r="K714">
        <v>3</v>
      </c>
      <c r="L714" t="str">
        <f t="shared" si="22"/>
        <v>Weekday</v>
      </c>
      <c r="M714" t="str" cm="1">
        <f t="array" ref="M714">_xlfn.IFS(I714&lt;6,"Night", I714&lt;12,"Morning", I714&lt;18,"Afternoon", TRUE,"Evening")</f>
        <v>Night</v>
      </c>
      <c r="N714">
        <v>3</v>
      </c>
      <c r="O714" t="str">
        <f>IF(dataset_17[[#This Row],[Weathersit]]=1,"Clear",IF(dataset_17[[#This Row],[Weathersit]]=2,"Cloudy","Rainy"))</f>
        <v>Rainy</v>
      </c>
      <c r="P714">
        <v>0.22</v>
      </c>
      <c r="Q714">
        <v>0.2273</v>
      </c>
      <c r="R714">
        <f>dataset_17[[#This Row],[Temp]]-dataset_17[[#This Row],[Atemp]]</f>
        <v>-7.3000000000000009E-3</v>
      </c>
      <c r="S714">
        <v>0.93</v>
      </c>
      <c r="T714">
        <v>0.19400000000000001</v>
      </c>
      <c r="U714">
        <v>0</v>
      </c>
      <c r="V714">
        <v>3</v>
      </c>
      <c r="W714">
        <v>3</v>
      </c>
      <c r="X714">
        <f>IF(dataset_17[[#This Row],[cnt]]&gt;0,LN(dataset_17[[#This Row],[cnt]]),0)</f>
        <v>1.0986122886681098</v>
      </c>
    </row>
    <row r="715" spans="1:24" x14ac:dyDescent="0.3">
      <c r="A715">
        <v>714</v>
      </c>
      <c r="B715" s="1">
        <v>40576</v>
      </c>
      <c r="C715">
        <f>YEAR(dataset_17[[#This Row],[Date Day]])</f>
        <v>2011</v>
      </c>
      <c r="D715" s="1" t="str">
        <f>TEXT(dataset_17[[#This Row],[Date Day]],"MMM")</f>
        <v>Feb</v>
      </c>
      <c r="E715" t="str">
        <f t="shared" si="23"/>
        <v>Q1</v>
      </c>
      <c r="F715">
        <v>1</v>
      </c>
      <c r="G715">
        <v>0</v>
      </c>
      <c r="H715">
        <v>2</v>
      </c>
      <c r="I715">
        <v>2</v>
      </c>
      <c r="J715" t="b">
        <v>0</v>
      </c>
      <c r="K715">
        <v>3</v>
      </c>
      <c r="L715" t="str">
        <f t="shared" si="22"/>
        <v>Weekday</v>
      </c>
      <c r="M715" t="str" cm="1">
        <f t="array" ref="M715">_xlfn.IFS(I715&lt;6,"Night", I715&lt;12,"Morning", I715&lt;18,"Afternoon", TRUE,"Evening")</f>
        <v>Night</v>
      </c>
      <c r="N715">
        <v>3</v>
      </c>
      <c r="O715" t="str">
        <f>IF(dataset_17[[#This Row],[Weathersit]]=1,"Clear",IF(dataset_17[[#This Row],[Weathersit]]=2,"Cloudy","Rainy"))</f>
        <v>Rainy</v>
      </c>
      <c r="P715">
        <v>0.22</v>
      </c>
      <c r="Q715">
        <v>0.2273</v>
      </c>
      <c r="R715">
        <f>dataset_17[[#This Row],[Temp]]-dataset_17[[#This Row],[Atemp]]</f>
        <v>-7.3000000000000009E-3</v>
      </c>
      <c r="S715">
        <v>0.93</v>
      </c>
      <c r="T715">
        <v>0.1343</v>
      </c>
      <c r="U715">
        <v>4</v>
      </c>
      <c r="V715">
        <v>0</v>
      </c>
      <c r="W715">
        <v>4</v>
      </c>
      <c r="X715">
        <f>IF(dataset_17[[#This Row],[cnt]]&gt;0,LN(dataset_17[[#This Row],[cnt]]),0)</f>
        <v>1.3862943611198906</v>
      </c>
    </row>
    <row r="716" spans="1:24" x14ac:dyDescent="0.3">
      <c r="A716">
        <v>715</v>
      </c>
      <c r="B716" s="1">
        <v>40576</v>
      </c>
      <c r="C716">
        <f>YEAR(dataset_17[[#This Row],[Date Day]])</f>
        <v>2011</v>
      </c>
      <c r="D716" s="1" t="str">
        <f>TEXT(dataset_17[[#This Row],[Date Day]],"MMM")</f>
        <v>Feb</v>
      </c>
      <c r="E716" t="str">
        <f t="shared" si="23"/>
        <v>Q1</v>
      </c>
      <c r="F716">
        <v>1</v>
      </c>
      <c r="G716">
        <v>0</v>
      </c>
      <c r="H716">
        <v>2</v>
      </c>
      <c r="I716">
        <v>3</v>
      </c>
      <c r="J716" t="b">
        <v>0</v>
      </c>
      <c r="K716">
        <v>3</v>
      </c>
      <c r="L716" t="str">
        <f t="shared" si="22"/>
        <v>Weekday</v>
      </c>
      <c r="M716" t="str" cm="1">
        <f t="array" ref="M716">_xlfn.IFS(I716&lt;6,"Night", I716&lt;12,"Morning", I716&lt;18,"Afternoon", TRUE,"Evening")</f>
        <v>Night</v>
      </c>
      <c r="N716">
        <v>3</v>
      </c>
      <c r="O716" t="str">
        <f>IF(dataset_17[[#This Row],[Weathersit]]=1,"Clear",IF(dataset_17[[#This Row],[Weathersit]]=2,"Cloudy","Rainy"))</f>
        <v>Rainy</v>
      </c>
      <c r="P716">
        <v>0.22</v>
      </c>
      <c r="Q716">
        <v>0.2273</v>
      </c>
      <c r="R716">
        <f>dataset_17[[#This Row],[Temp]]-dataset_17[[#This Row],[Atemp]]</f>
        <v>-7.3000000000000009E-3</v>
      </c>
      <c r="S716">
        <v>0.93</v>
      </c>
      <c r="T716">
        <v>0.1343</v>
      </c>
      <c r="U716">
        <v>0</v>
      </c>
      <c r="V716">
        <v>1</v>
      </c>
      <c r="W716">
        <v>1</v>
      </c>
      <c r="X716">
        <f>IF(dataset_17[[#This Row],[cnt]]&gt;0,LN(dataset_17[[#This Row],[cnt]]),0)</f>
        <v>0</v>
      </c>
    </row>
    <row r="717" spans="1:24" x14ac:dyDescent="0.3">
      <c r="A717">
        <v>716</v>
      </c>
      <c r="B717" s="1">
        <v>40576</v>
      </c>
      <c r="C717">
        <f>YEAR(dataset_17[[#This Row],[Date Day]])</f>
        <v>2011</v>
      </c>
      <c r="D717" s="1" t="str">
        <f>TEXT(dataset_17[[#This Row],[Date Day]],"MMM")</f>
        <v>Feb</v>
      </c>
      <c r="E717" t="str">
        <f t="shared" si="23"/>
        <v>Q1</v>
      </c>
      <c r="F717">
        <v>1</v>
      </c>
      <c r="G717">
        <v>0</v>
      </c>
      <c r="H717">
        <v>2</v>
      </c>
      <c r="I717">
        <v>4</v>
      </c>
      <c r="J717" t="b">
        <v>0</v>
      </c>
      <c r="K717">
        <v>3</v>
      </c>
      <c r="L717" t="str">
        <f t="shared" si="22"/>
        <v>Weekday</v>
      </c>
      <c r="M717" t="str" cm="1">
        <f t="array" ref="M717">_xlfn.IFS(I717&lt;6,"Night", I717&lt;12,"Morning", I717&lt;18,"Afternoon", TRUE,"Evening")</f>
        <v>Night</v>
      </c>
      <c r="N717">
        <v>3</v>
      </c>
      <c r="O717" t="str">
        <f>IF(dataset_17[[#This Row],[Weathersit]]=1,"Clear",IF(dataset_17[[#This Row],[Weathersit]]=2,"Cloudy","Rainy"))</f>
        <v>Rainy</v>
      </c>
      <c r="P717">
        <v>0.22</v>
      </c>
      <c r="Q717">
        <v>0.21210000000000001</v>
      </c>
      <c r="R717">
        <f>dataset_17[[#This Row],[Temp]]-dataset_17[[#This Row],[Atemp]]</f>
        <v>7.8999999999999904E-3</v>
      </c>
      <c r="S717">
        <v>0.93</v>
      </c>
      <c r="T717">
        <v>0.28360000000000002</v>
      </c>
      <c r="U717">
        <v>0</v>
      </c>
      <c r="V717">
        <v>1</v>
      </c>
      <c r="W717">
        <v>1</v>
      </c>
      <c r="X717">
        <f>IF(dataset_17[[#This Row],[cnt]]&gt;0,LN(dataset_17[[#This Row],[cnt]]),0)</f>
        <v>0</v>
      </c>
    </row>
    <row r="718" spans="1:24" x14ac:dyDescent="0.3">
      <c r="A718">
        <v>717</v>
      </c>
      <c r="B718" s="1">
        <v>40576</v>
      </c>
      <c r="C718">
        <f>YEAR(dataset_17[[#This Row],[Date Day]])</f>
        <v>2011</v>
      </c>
      <c r="D718" s="1" t="str">
        <f>TEXT(dataset_17[[#This Row],[Date Day]],"MMM")</f>
        <v>Feb</v>
      </c>
      <c r="E718" t="str">
        <f t="shared" si="23"/>
        <v>Q1</v>
      </c>
      <c r="F718">
        <v>1</v>
      </c>
      <c r="G718">
        <v>0</v>
      </c>
      <c r="H718">
        <v>2</v>
      </c>
      <c r="I718">
        <v>5</v>
      </c>
      <c r="J718" t="b">
        <v>0</v>
      </c>
      <c r="K718">
        <v>3</v>
      </c>
      <c r="L718" t="str">
        <f t="shared" si="22"/>
        <v>Weekday</v>
      </c>
      <c r="M718" t="str" cm="1">
        <f t="array" ref="M718">_xlfn.IFS(I718&lt;6,"Night", I718&lt;12,"Morning", I718&lt;18,"Afternoon", TRUE,"Evening")</f>
        <v>Night</v>
      </c>
      <c r="N718">
        <v>3</v>
      </c>
      <c r="O718" t="str">
        <f>IF(dataset_17[[#This Row],[Weathersit]]=1,"Clear",IF(dataset_17[[#This Row],[Weathersit]]=2,"Cloudy","Rainy"))</f>
        <v>Rainy</v>
      </c>
      <c r="P718">
        <v>0.22</v>
      </c>
      <c r="Q718">
        <v>0.2424</v>
      </c>
      <c r="R718">
        <f>dataset_17[[#This Row],[Temp]]-dataset_17[[#This Row],[Atemp]]</f>
        <v>-2.2400000000000003E-2</v>
      </c>
      <c r="S718">
        <v>0.93</v>
      </c>
      <c r="T718">
        <v>0.1045</v>
      </c>
      <c r="U718">
        <v>0</v>
      </c>
      <c r="V718">
        <v>3</v>
      </c>
      <c r="W718">
        <v>3</v>
      </c>
      <c r="X718">
        <f>IF(dataset_17[[#This Row],[cnt]]&gt;0,LN(dataset_17[[#This Row],[cnt]]),0)</f>
        <v>1.0986122886681098</v>
      </c>
    </row>
    <row r="719" spans="1:24" x14ac:dyDescent="0.3">
      <c r="A719">
        <v>718</v>
      </c>
      <c r="B719" s="1">
        <v>40576</v>
      </c>
      <c r="C719">
        <f>YEAR(dataset_17[[#This Row],[Date Day]])</f>
        <v>2011</v>
      </c>
      <c r="D719" s="1" t="str">
        <f>TEXT(dataset_17[[#This Row],[Date Day]],"MMM")</f>
        <v>Feb</v>
      </c>
      <c r="E719" t="str">
        <f t="shared" si="23"/>
        <v>Q1</v>
      </c>
      <c r="F719">
        <v>1</v>
      </c>
      <c r="G719">
        <v>0</v>
      </c>
      <c r="H719">
        <v>2</v>
      </c>
      <c r="I719">
        <v>6</v>
      </c>
      <c r="J719" t="b">
        <v>0</v>
      </c>
      <c r="K719">
        <v>3</v>
      </c>
      <c r="L719" t="str">
        <f t="shared" si="22"/>
        <v>Weekday</v>
      </c>
      <c r="M719" t="str" cm="1">
        <f t="array" ref="M719">_xlfn.IFS(I719&lt;6,"Night", I719&lt;12,"Morning", I719&lt;18,"Afternoon", TRUE,"Evening")</f>
        <v>Morning</v>
      </c>
      <c r="N719">
        <v>3</v>
      </c>
      <c r="O719" t="str">
        <f>IF(dataset_17[[#This Row],[Weathersit]]=1,"Clear",IF(dataset_17[[#This Row],[Weathersit]]=2,"Cloudy","Rainy"))</f>
        <v>Rainy</v>
      </c>
      <c r="P719">
        <v>0.22</v>
      </c>
      <c r="Q719">
        <v>0.2424</v>
      </c>
      <c r="R719">
        <f>dataset_17[[#This Row],[Temp]]-dataset_17[[#This Row],[Atemp]]</f>
        <v>-2.2400000000000003E-2</v>
      </c>
      <c r="S719">
        <v>0.93</v>
      </c>
      <c r="T719">
        <v>0.1045</v>
      </c>
      <c r="U719">
        <v>1</v>
      </c>
      <c r="V719">
        <v>17</v>
      </c>
      <c r="W719">
        <v>18</v>
      </c>
      <c r="X719">
        <f>IF(dataset_17[[#This Row],[cnt]]&gt;0,LN(dataset_17[[#This Row],[cnt]]),0)</f>
        <v>2.8903717578961645</v>
      </c>
    </row>
    <row r="720" spans="1:24" x14ac:dyDescent="0.3">
      <c r="A720">
        <v>719</v>
      </c>
      <c r="B720" s="1">
        <v>40576</v>
      </c>
      <c r="C720">
        <f>YEAR(dataset_17[[#This Row],[Date Day]])</f>
        <v>2011</v>
      </c>
      <c r="D720" s="1" t="str">
        <f>TEXT(dataset_17[[#This Row],[Date Day]],"MMM")</f>
        <v>Feb</v>
      </c>
      <c r="E720" t="str">
        <f t="shared" si="23"/>
        <v>Q1</v>
      </c>
      <c r="F720">
        <v>1</v>
      </c>
      <c r="G720">
        <v>0</v>
      </c>
      <c r="H720">
        <v>2</v>
      </c>
      <c r="I720">
        <v>7</v>
      </c>
      <c r="J720" t="b">
        <v>0</v>
      </c>
      <c r="K720">
        <v>3</v>
      </c>
      <c r="L720" t="str">
        <f t="shared" si="22"/>
        <v>Weekday</v>
      </c>
      <c r="M720" t="str" cm="1">
        <f t="array" ref="M720">_xlfn.IFS(I720&lt;6,"Night", I720&lt;12,"Morning", I720&lt;18,"Afternoon", TRUE,"Evening")</f>
        <v>Morning</v>
      </c>
      <c r="N720">
        <v>3</v>
      </c>
      <c r="O720" t="str">
        <f>IF(dataset_17[[#This Row],[Weathersit]]=1,"Clear",IF(dataset_17[[#This Row],[Weathersit]]=2,"Cloudy","Rainy"))</f>
        <v>Rainy</v>
      </c>
      <c r="P720">
        <v>0.22</v>
      </c>
      <c r="Q720">
        <v>0.21210000000000001</v>
      </c>
      <c r="R720">
        <f>dataset_17[[#This Row],[Temp]]-dataset_17[[#This Row],[Atemp]]</f>
        <v>7.8999999999999904E-3</v>
      </c>
      <c r="S720">
        <v>0.93</v>
      </c>
      <c r="T720">
        <v>0.22389999999999999</v>
      </c>
      <c r="U720">
        <v>1</v>
      </c>
      <c r="V720">
        <v>48</v>
      </c>
      <c r="W720">
        <v>49</v>
      </c>
      <c r="X720">
        <f>IF(dataset_17[[#This Row],[cnt]]&gt;0,LN(dataset_17[[#This Row],[cnt]]),0)</f>
        <v>3.8918202981106265</v>
      </c>
    </row>
    <row r="721" spans="1:24" x14ac:dyDescent="0.3">
      <c r="A721">
        <v>720</v>
      </c>
      <c r="B721" s="1">
        <v>40576</v>
      </c>
      <c r="C721">
        <f>YEAR(dataset_17[[#This Row],[Date Day]])</f>
        <v>2011</v>
      </c>
      <c r="D721" s="1" t="str">
        <f>TEXT(dataset_17[[#This Row],[Date Day]],"MMM")</f>
        <v>Feb</v>
      </c>
      <c r="E721" t="str">
        <f t="shared" si="23"/>
        <v>Q1</v>
      </c>
      <c r="F721">
        <v>1</v>
      </c>
      <c r="G721">
        <v>0</v>
      </c>
      <c r="H721">
        <v>2</v>
      </c>
      <c r="I721">
        <v>8</v>
      </c>
      <c r="J721" t="b">
        <v>0</v>
      </c>
      <c r="K721">
        <v>3</v>
      </c>
      <c r="L721" t="str">
        <f t="shared" si="22"/>
        <v>Weekday</v>
      </c>
      <c r="M721" t="str" cm="1">
        <f t="array" ref="M721">_xlfn.IFS(I721&lt;6,"Night", I721&lt;12,"Morning", I721&lt;18,"Afternoon", TRUE,"Evening")</f>
        <v>Morning</v>
      </c>
      <c r="N721">
        <v>3</v>
      </c>
      <c r="O721" t="str">
        <f>IF(dataset_17[[#This Row],[Weathersit]]=1,"Clear",IF(dataset_17[[#This Row],[Weathersit]]=2,"Cloudy","Rainy"))</f>
        <v>Rainy</v>
      </c>
      <c r="P721">
        <v>0.22</v>
      </c>
      <c r="Q721">
        <v>0.21210000000000001</v>
      </c>
      <c r="R721">
        <f>dataset_17[[#This Row],[Temp]]-dataset_17[[#This Row],[Atemp]]</f>
        <v>7.8999999999999904E-3</v>
      </c>
      <c r="S721">
        <v>0.93</v>
      </c>
      <c r="T721">
        <v>0.22389999999999999</v>
      </c>
      <c r="U721">
        <v>1</v>
      </c>
      <c r="V721">
        <v>154</v>
      </c>
      <c r="W721">
        <v>155</v>
      </c>
      <c r="X721">
        <f>IF(dataset_17[[#This Row],[cnt]]&gt;0,LN(dataset_17[[#This Row],[cnt]]),0)</f>
        <v>5.0434251169192468</v>
      </c>
    </row>
    <row r="722" spans="1:24" x14ac:dyDescent="0.3">
      <c r="A722">
        <v>721</v>
      </c>
      <c r="B722" s="1">
        <v>40576</v>
      </c>
      <c r="C722">
        <f>YEAR(dataset_17[[#This Row],[Date Day]])</f>
        <v>2011</v>
      </c>
      <c r="D722" s="1" t="str">
        <f>TEXT(dataset_17[[#This Row],[Date Day]],"MMM")</f>
        <v>Feb</v>
      </c>
      <c r="E722" t="str">
        <f t="shared" si="23"/>
        <v>Q1</v>
      </c>
      <c r="F722">
        <v>1</v>
      </c>
      <c r="G722">
        <v>0</v>
      </c>
      <c r="H722">
        <v>2</v>
      </c>
      <c r="I722">
        <v>9</v>
      </c>
      <c r="J722" t="b">
        <v>0</v>
      </c>
      <c r="K722">
        <v>3</v>
      </c>
      <c r="L722" t="str">
        <f t="shared" si="22"/>
        <v>Weekday</v>
      </c>
      <c r="M722" t="str" cm="1">
        <f t="array" ref="M722">_xlfn.IFS(I722&lt;6,"Night", I722&lt;12,"Morning", I722&lt;18,"Afternoon", TRUE,"Evening")</f>
        <v>Morning</v>
      </c>
      <c r="N722">
        <v>2</v>
      </c>
      <c r="O722" t="str">
        <f>IF(dataset_17[[#This Row],[Weathersit]]=1,"Clear",IF(dataset_17[[#This Row],[Weathersit]]=2,"Cloudy","Rainy"))</f>
        <v>Cloudy</v>
      </c>
      <c r="P722">
        <v>0.24</v>
      </c>
      <c r="Q722">
        <v>0.2576</v>
      </c>
      <c r="R722">
        <f>dataset_17[[#This Row],[Temp]]-dataset_17[[#This Row],[Atemp]]</f>
        <v>-1.7600000000000005E-2</v>
      </c>
      <c r="S722">
        <v>0.93</v>
      </c>
      <c r="T722">
        <v>8.9599999999999999E-2</v>
      </c>
      <c r="U722">
        <v>4</v>
      </c>
      <c r="V722">
        <v>119</v>
      </c>
      <c r="W722">
        <v>123</v>
      </c>
      <c r="X722">
        <f>IF(dataset_17[[#This Row],[cnt]]&gt;0,LN(dataset_17[[#This Row],[cnt]]),0)</f>
        <v>4.8121843553724171</v>
      </c>
    </row>
    <row r="723" spans="1:24" x14ac:dyDescent="0.3">
      <c r="A723">
        <v>722</v>
      </c>
      <c r="B723" s="1">
        <v>40576</v>
      </c>
      <c r="C723">
        <f>YEAR(dataset_17[[#This Row],[Date Day]])</f>
        <v>2011</v>
      </c>
      <c r="D723" s="1" t="str">
        <f>TEXT(dataset_17[[#This Row],[Date Day]],"MMM")</f>
        <v>Feb</v>
      </c>
      <c r="E723" t="str">
        <f t="shared" si="23"/>
        <v>Q1</v>
      </c>
      <c r="F723">
        <v>1</v>
      </c>
      <c r="G723">
        <v>0</v>
      </c>
      <c r="H723">
        <v>2</v>
      </c>
      <c r="I723">
        <v>10</v>
      </c>
      <c r="J723" t="b">
        <v>0</v>
      </c>
      <c r="K723">
        <v>3</v>
      </c>
      <c r="L723" t="str">
        <f t="shared" si="22"/>
        <v>Weekday</v>
      </c>
      <c r="M723" t="str" cm="1">
        <f t="array" ref="M723">_xlfn.IFS(I723&lt;6,"Night", I723&lt;12,"Morning", I723&lt;18,"Afternoon", TRUE,"Evening")</f>
        <v>Morning</v>
      </c>
      <c r="N723">
        <v>2</v>
      </c>
      <c r="O723" t="str">
        <f>IF(dataset_17[[#This Row],[Weathersit]]=1,"Clear",IF(dataset_17[[#This Row],[Weathersit]]=2,"Cloudy","Rainy"))</f>
        <v>Cloudy</v>
      </c>
      <c r="P723">
        <v>0.22</v>
      </c>
      <c r="Q723">
        <v>0.2727</v>
      </c>
      <c r="R723">
        <f>dataset_17[[#This Row],[Temp]]-dataset_17[[#This Row],[Atemp]]</f>
        <v>-5.2699999999999997E-2</v>
      </c>
      <c r="S723">
        <v>1</v>
      </c>
      <c r="T723">
        <v>0</v>
      </c>
      <c r="U723">
        <v>2</v>
      </c>
      <c r="V723">
        <v>59</v>
      </c>
      <c r="W723">
        <v>61</v>
      </c>
      <c r="X723">
        <f>IF(dataset_17[[#This Row],[cnt]]&gt;0,LN(dataset_17[[#This Row],[cnt]]),0)</f>
        <v>4.1108738641733114</v>
      </c>
    </row>
    <row r="724" spans="1:24" x14ac:dyDescent="0.3">
      <c r="A724">
        <v>723</v>
      </c>
      <c r="B724" s="1">
        <v>40576</v>
      </c>
      <c r="C724">
        <f>YEAR(dataset_17[[#This Row],[Date Day]])</f>
        <v>2011</v>
      </c>
      <c r="D724" s="1" t="str">
        <f>TEXT(dataset_17[[#This Row],[Date Day]],"MMM")</f>
        <v>Feb</v>
      </c>
      <c r="E724" t="str">
        <f t="shared" si="23"/>
        <v>Q1</v>
      </c>
      <c r="F724">
        <v>1</v>
      </c>
      <c r="G724">
        <v>0</v>
      </c>
      <c r="H724">
        <v>2</v>
      </c>
      <c r="I724">
        <v>11</v>
      </c>
      <c r="J724" t="b">
        <v>0</v>
      </c>
      <c r="K724">
        <v>3</v>
      </c>
      <c r="L724" t="str">
        <f t="shared" si="22"/>
        <v>Weekday</v>
      </c>
      <c r="M724" t="str" cm="1">
        <f t="array" ref="M724">_xlfn.IFS(I724&lt;6,"Night", I724&lt;12,"Morning", I724&lt;18,"Afternoon", TRUE,"Evening")</f>
        <v>Morning</v>
      </c>
      <c r="N724">
        <v>2</v>
      </c>
      <c r="O724" t="str">
        <f>IF(dataset_17[[#This Row],[Weathersit]]=1,"Clear",IF(dataset_17[[#This Row],[Weathersit]]=2,"Cloudy","Rainy"))</f>
        <v>Cloudy</v>
      </c>
      <c r="P724">
        <v>0.24</v>
      </c>
      <c r="Q724">
        <v>0.2273</v>
      </c>
      <c r="R724">
        <f>dataset_17[[#This Row],[Temp]]-dataset_17[[#This Row],[Atemp]]</f>
        <v>1.2699999999999989E-2</v>
      </c>
      <c r="S724">
        <v>0.93</v>
      </c>
      <c r="T724">
        <v>0.19400000000000001</v>
      </c>
      <c r="U724">
        <v>5</v>
      </c>
      <c r="V724">
        <v>47</v>
      </c>
      <c r="W724">
        <v>52</v>
      </c>
      <c r="X724">
        <f>IF(dataset_17[[#This Row],[cnt]]&gt;0,LN(dataset_17[[#This Row],[cnt]]),0)</f>
        <v>3.9512437185814275</v>
      </c>
    </row>
    <row r="725" spans="1:24" x14ac:dyDescent="0.3">
      <c r="A725">
        <v>724</v>
      </c>
      <c r="B725" s="1">
        <v>40576</v>
      </c>
      <c r="C725">
        <f>YEAR(dataset_17[[#This Row],[Date Day]])</f>
        <v>2011</v>
      </c>
      <c r="D725" s="1" t="str">
        <f>TEXT(dataset_17[[#This Row],[Date Day]],"MMM")</f>
        <v>Feb</v>
      </c>
      <c r="E725" t="str">
        <f t="shared" si="23"/>
        <v>Q1</v>
      </c>
      <c r="F725">
        <v>1</v>
      </c>
      <c r="G725">
        <v>0</v>
      </c>
      <c r="H725">
        <v>2</v>
      </c>
      <c r="I725">
        <v>12</v>
      </c>
      <c r="J725" t="b">
        <v>0</v>
      </c>
      <c r="K725">
        <v>3</v>
      </c>
      <c r="L725" t="str">
        <f t="shared" si="22"/>
        <v>Weekday</v>
      </c>
      <c r="M725" t="str" cm="1">
        <f t="array" ref="M725">_xlfn.IFS(I725&lt;6,"Night", I725&lt;12,"Morning", I725&lt;18,"Afternoon", TRUE,"Evening")</f>
        <v>Afternoon</v>
      </c>
      <c r="N725">
        <v>2</v>
      </c>
      <c r="O725" t="str">
        <f>IF(dataset_17[[#This Row],[Weathersit]]=1,"Clear",IF(dataset_17[[#This Row],[Weathersit]]=2,"Cloudy","Rainy"))</f>
        <v>Cloudy</v>
      </c>
      <c r="P725">
        <v>0.24</v>
      </c>
      <c r="Q725">
        <v>0.2273</v>
      </c>
      <c r="R725">
        <f>dataset_17[[#This Row],[Temp]]-dataset_17[[#This Row],[Atemp]]</f>
        <v>1.2699999999999989E-2</v>
      </c>
      <c r="S725">
        <v>0.93</v>
      </c>
      <c r="T725">
        <v>0.22389999999999999</v>
      </c>
      <c r="U725">
        <v>3</v>
      </c>
      <c r="V725">
        <v>61</v>
      </c>
      <c r="W725">
        <v>64</v>
      </c>
      <c r="X725">
        <f>IF(dataset_17[[#This Row],[cnt]]&gt;0,LN(dataset_17[[#This Row],[cnt]]),0)</f>
        <v>4.1588830833596715</v>
      </c>
    </row>
    <row r="726" spans="1:24" x14ac:dyDescent="0.3">
      <c r="A726">
        <v>725</v>
      </c>
      <c r="B726" s="1">
        <v>40576</v>
      </c>
      <c r="C726">
        <f>YEAR(dataset_17[[#This Row],[Date Day]])</f>
        <v>2011</v>
      </c>
      <c r="D726" s="1" t="str">
        <f>TEXT(dataset_17[[#This Row],[Date Day]],"MMM")</f>
        <v>Feb</v>
      </c>
      <c r="E726" t="str">
        <f t="shared" si="23"/>
        <v>Q1</v>
      </c>
      <c r="F726">
        <v>1</v>
      </c>
      <c r="G726">
        <v>0</v>
      </c>
      <c r="H726">
        <v>2</v>
      </c>
      <c r="I726">
        <v>13</v>
      </c>
      <c r="J726" t="b">
        <v>0</v>
      </c>
      <c r="K726">
        <v>3</v>
      </c>
      <c r="L726" t="str">
        <f t="shared" si="22"/>
        <v>Weekday</v>
      </c>
      <c r="M726" t="str" cm="1">
        <f t="array" ref="M726">_xlfn.IFS(I726&lt;6,"Night", I726&lt;12,"Morning", I726&lt;18,"Afternoon", TRUE,"Evening")</f>
        <v>Afternoon</v>
      </c>
      <c r="N726">
        <v>1</v>
      </c>
      <c r="O726" t="str">
        <f>IF(dataset_17[[#This Row],[Weathersit]]=1,"Clear",IF(dataset_17[[#This Row],[Weathersit]]=2,"Cloudy","Rainy"))</f>
        <v>Clear</v>
      </c>
      <c r="P726">
        <v>0.34</v>
      </c>
      <c r="Q726">
        <v>0.33329999999999999</v>
      </c>
      <c r="R726">
        <f>dataset_17[[#This Row],[Temp]]-dataset_17[[#This Row],[Atemp]]</f>
        <v>6.7000000000000393E-3</v>
      </c>
      <c r="S726">
        <v>0.93</v>
      </c>
      <c r="T726">
        <v>0.16420000000000001</v>
      </c>
      <c r="U726">
        <v>1</v>
      </c>
      <c r="V726">
        <v>74</v>
      </c>
      <c r="W726">
        <v>75</v>
      </c>
      <c r="X726">
        <f>IF(dataset_17[[#This Row],[cnt]]&gt;0,LN(dataset_17[[#This Row],[cnt]]),0)</f>
        <v>4.3174881135363101</v>
      </c>
    </row>
    <row r="727" spans="1:24" x14ac:dyDescent="0.3">
      <c r="A727">
        <v>726</v>
      </c>
      <c r="B727" s="1">
        <v>40576</v>
      </c>
      <c r="C727">
        <f>YEAR(dataset_17[[#This Row],[Date Day]])</f>
        <v>2011</v>
      </c>
      <c r="D727" s="1" t="str">
        <f>TEXT(dataset_17[[#This Row],[Date Day]],"MMM")</f>
        <v>Feb</v>
      </c>
      <c r="E727" t="str">
        <f t="shared" si="23"/>
        <v>Q1</v>
      </c>
      <c r="F727">
        <v>1</v>
      </c>
      <c r="G727">
        <v>0</v>
      </c>
      <c r="H727">
        <v>2</v>
      </c>
      <c r="I727">
        <v>14</v>
      </c>
      <c r="J727" t="b">
        <v>0</v>
      </c>
      <c r="K727">
        <v>3</v>
      </c>
      <c r="L727" t="str">
        <f t="shared" si="22"/>
        <v>Weekday</v>
      </c>
      <c r="M727" t="str" cm="1">
        <f t="array" ref="M727">_xlfn.IFS(I727&lt;6,"Night", I727&lt;12,"Morning", I727&lt;18,"Afternoon", TRUE,"Evening")</f>
        <v>Afternoon</v>
      </c>
      <c r="N727">
        <v>1</v>
      </c>
      <c r="O727" t="str">
        <f>IF(dataset_17[[#This Row],[Weathersit]]=1,"Clear",IF(dataset_17[[#This Row],[Weathersit]]=2,"Cloudy","Rainy"))</f>
        <v>Clear</v>
      </c>
      <c r="P727">
        <v>0.38</v>
      </c>
      <c r="Q727">
        <v>0.39389999999999997</v>
      </c>
      <c r="R727">
        <f>dataset_17[[#This Row],[Temp]]-dataset_17[[#This Row],[Atemp]]</f>
        <v>-1.3899999999999968E-2</v>
      </c>
      <c r="S727">
        <v>0.82</v>
      </c>
      <c r="T727">
        <v>0.3881</v>
      </c>
      <c r="U727">
        <v>2</v>
      </c>
      <c r="V727">
        <v>61</v>
      </c>
      <c r="W727">
        <v>63</v>
      </c>
      <c r="X727">
        <f>IF(dataset_17[[#This Row],[cnt]]&gt;0,LN(dataset_17[[#This Row],[cnt]]),0)</f>
        <v>4.1431347263915326</v>
      </c>
    </row>
    <row r="728" spans="1:24" x14ac:dyDescent="0.3">
      <c r="A728">
        <v>727</v>
      </c>
      <c r="B728" s="1">
        <v>40576</v>
      </c>
      <c r="C728">
        <f>YEAR(dataset_17[[#This Row],[Date Day]])</f>
        <v>2011</v>
      </c>
      <c r="D728" s="1" t="str">
        <f>TEXT(dataset_17[[#This Row],[Date Day]],"MMM")</f>
        <v>Feb</v>
      </c>
      <c r="E728" t="str">
        <f t="shared" si="23"/>
        <v>Q1</v>
      </c>
      <c r="F728">
        <v>1</v>
      </c>
      <c r="G728">
        <v>0</v>
      </c>
      <c r="H728">
        <v>2</v>
      </c>
      <c r="I728">
        <v>15</v>
      </c>
      <c r="J728" t="b">
        <v>0</v>
      </c>
      <c r="K728">
        <v>3</v>
      </c>
      <c r="L728" t="str">
        <f t="shared" si="22"/>
        <v>Weekday</v>
      </c>
      <c r="M728" t="str" cm="1">
        <f t="array" ref="M728">_xlfn.IFS(I728&lt;6,"Night", I728&lt;12,"Morning", I728&lt;18,"Afternoon", TRUE,"Evening")</f>
        <v>Afternoon</v>
      </c>
      <c r="N728">
        <v>1</v>
      </c>
      <c r="O728" t="str">
        <f>IF(dataset_17[[#This Row],[Weathersit]]=1,"Clear",IF(dataset_17[[#This Row],[Weathersit]]=2,"Cloudy","Rainy"))</f>
        <v>Clear</v>
      </c>
      <c r="P728">
        <v>0.38</v>
      </c>
      <c r="Q728">
        <v>0.39389999999999997</v>
      </c>
      <c r="R728">
        <f>dataset_17[[#This Row],[Temp]]-dataset_17[[#This Row],[Atemp]]</f>
        <v>-1.3899999999999968E-2</v>
      </c>
      <c r="S728">
        <v>0.76</v>
      </c>
      <c r="T728">
        <v>0.32840000000000003</v>
      </c>
      <c r="U728">
        <v>10</v>
      </c>
      <c r="V728">
        <v>66</v>
      </c>
      <c r="W728">
        <v>76</v>
      </c>
      <c r="X728">
        <f>IF(dataset_17[[#This Row],[cnt]]&gt;0,LN(dataset_17[[#This Row],[cnt]]),0)</f>
        <v>4.3307333402863311</v>
      </c>
    </row>
    <row r="729" spans="1:24" x14ac:dyDescent="0.3">
      <c r="A729">
        <v>728</v>
      </c>
      <c r="B729" s="1">
        <v>40576</v>
      </c>
      <c r="C729">
        <f>YEAR(dataset_17[[#This Row],[Date Day]])</f>
        <v>2011</v>
      </c>
      <c r="D729" s="1" t="str">
        <f>TEXT(dataset_17[[#This Row],[Date Day]],"MMM")</f>
        <v>Feb</v>
      </c>
      <c r="E729" t="str">
        <f t="shared" si="23"/>
        <v>Q1</v>
      </c>
      <c r="F729">
        <v>1</v>
      </c>
      <c r="G729">
        <v>0</v>
      </c>
      <c r="H729">
        <v>2</v>
      </c>
      <c r="I729">
        <v>16</v>
      </c>
      <c r="J729" t="b">
        <v>0</v>
      </c>
      <c r="K729">
        <v>3</v>
      </c>
      <c r="L729" t="str">
        <f t="shared" si="22"/>
        <v>Weekday</v>
      </c>
      <c r="M729" t="str" cm="1">
        <f t="array" ref="M729">_xlfn.IFS(I729&lt;6,"Night", I729&lt;12,"Morning", I729&lt;18,"Afternoon", TRUE,"Evening")</f>
        <v>Afternoon</v>
      </c>
      <c r="N729">
        <v>1</v>
      </c>
      <c r="O729" t="str">
        <f>IF(dataset_17[[#This Row],[Weathersit]]=1,"Clear",IF(dataset_17[[#This Row],[Weathersit]]=2,"Cloudy","Rainy"))</f>
        <v>Clear</v>
      </c>
      <c r="P729">
        <v>0.36</v>
      </c>
      <c r="Q729">
        <v>0.33329999999999999</v>
      </c>
      <c r="R729">
        <f>dataset_17[[#This Row],[Temp]]-dataset_17[[#This Row],[Atemp]]</f>
        <v>2.6700000000000002E-2</v>
      </c>
      <c r="S729">
        <v>0.71</v>
      </c>
      <c r="T729">
        <v>0.29849999999999999</v>
      </c>
      <c r="U729">
        <v>8</v>
      </c>
      <c r="V729">
        <v>95</v>
      </c>
      <c r="W729">
        <v>103</v>
      </c>
      <c r="X729">
        <f>IF(dataset_17[[#This Row],[cnt]]&gt;0,LN(dataset_17[[#This Row],[cnt]]),0)</f>
        <v>4.6347289882296359</v>
      </c>
    </row>
    <row r="730" spans="1:24" x14ac:dyDescent="0.3">
      <c r="A730">
        <v>729</v>
      </c>
      <c r="B730" s="1">
        <v>40576</v>
      </c>
      <c r="C730">
        <f>YEAR(dataset_17[[#This Row],[Date Day]])</f>
        <v>2011</v>
      </c>
      <c r="D730" s="1" t="str">
        <f>TEXT(dataset_17[[#This Row],[Date Day]],"MMM")</f>
        <v>Feb</v>
      </c>
      <c r="E730" t="str">
        <f t="shared" si="23"/>
        <v>Q1</v>
      </c>
      <c r="F730">
        <v>1</v>
      </c>
      <c r="G730">
        <v>0</v>
      </c>
      <c r="H730">
        <v>2</v>
      </c>
      <c r="I730">
        <v>17</v>
      </c>
      <c r="J730" t="b">
        <v>0</v>
      </c>
      <c r="K730">
        <v>3</v>
      </c>
      <c r="L730" t="str">
        <f t="shared" si="22"/>
        <v>Weekday</v>
      </c>
      <c r="M730" t="str" cm="1">
        <f t="array" ref="M730">_xlfn.IFS(I730&lt;6,"Night", I730&lt;12,"Morning", I730&lt;18,"Afternoon", TRUE,"Evening")</f>
        <v>Afternoon</v>
      </c>
      <c r="N730">
        <v>1</v>
      </c>
      <c r="O730" t="str">
        <f>IF(dataset_17[[#This Row],[Weathersit]]=1,"Clear",IF(dataset_17[[#This Row],[Weathersit]]=2,"Cloudy","Rainy"))</f>
        <v>Clear</v>
      </c>
      <c r="P730">
        <v>0.36</v>
      </c>
      <c r="Q730">
        <v>0.31819999999999998</v>
      </c>
      <c r="R730">
        <f>dataset_17[[#This Row],[Temp]]-dataset_17[[#This Row],[Atemp]]</f>
        <v>4.1800000000000004E-2</v>
      </c>
      <c r="S730">
        <v>0.53</v>
      </c>
      <c r="T730">
        <v>0.52239999999999998</v>
      </c>
      <c r="U730">
        <v>7</v>
      </c>
      <c r="V730">
        <v>183</v>
      </c>
      <c r="W730">
        <v>190</v>
      </c>
      <c r="X730">
        <f>IF(dataset_17[[#This Row],[cnt]]&gt;0,LN(dataset_17[[#This Row],[cnt]]),0)</f>
        <v>5.2470240721604862</v>
      </c>
    </row>
    <row r="731" spans="1:24" x14ac:dyDescent="0.3">
      <c r="A731">
        <v>730</v>
      </c>
      <c r="B731" s="1">
        <v>40576</v>
      </c>
      <c r="C731">
        <f>YEAR(dataset_17[[#This Row],[Date Day]])</f>
        <v>2011</v>
      </c>
      <c r="D731" s="1" t="str">
        <f>TEXT(dataset_17[[#This Row],[Date Day]],"MMM")</f>
        <v>Feb</v>
      </c>
      <c r="E731" t="str">
        <f t="shared" si="23"/>
        <v>Q1</v>
      </c>
      <c r="F731">
        <v>1</v>
      </c>
      <c r="G731">
        <v>0</v>
      </c>
      <c r="H731">
        <v>2</v>
      </c>
      <c r="I731">
        <v>18</v>
      </c>
      <c r="J731" t="b">
        <v>0</v>
      </c>
      <c r="K731">
        <v>3</v>
      </c>
      <c r="L731" t="str">
        <f t="shared" si="22"/>
        <v>Weekday</v>
      </c>
      <c r="M731" t="str" cm="1">
        <f t="array" ref="M731">_xlfn.IFS(I731&lt;6,"Night", I731&lt;12,"Morning", I731&lt;18,"Afternoon", TRUE,"Evening")</f>
        <v>Evening</v>
      </c>
      <c r="N731">
        <v>1</v>
      </c>
      <c r="O731" t="str">
        <f>IF(dataset_17[[#This Row],[Weathersit]]=1,"Clear",IF(dataset_17[[#This Row],[Weathersit]]=2,"Cloudy","Rainy"))</f>
        <v>Clear</v>
      </c>
      <c r="P731">
        <v>0.34</v>
      </c>
      <c r="Q731">
        <v>0.28789999999999999</v>
      </c>
      <c r="R731">
        <f>dataset_17[[#This Row],[Temp]]-dataset_17[[#This Row],[Atemp]]</f>
        <v>5.2100000000000035E-2</v>
      </c>
      <c r="S731">
        <v>0.42</v>
      </c>
      <c r="T731">
        <v>0.55220000000000002</v>
      </c>
      <c r="U731">
        <v>7</v>
      </c>
      <c r="V731">
        <v>175</v>
      </c>
      <c r="W731">
        <v>182</v>
      </c>
      <c r="X731">
        <f>IF(dataset_17[[#This Row],[cnt]]&gt;0,LN(dataset_17[[#This Row],[cnt]]),0)</f>
        <v>5.2040066870767951</v>
      </c>
    </row>
    <row r="732" spans="1:24" x14ac:dyDescent="0.3">
      <c r="A732">
        <v>731</v>
      </c>
      <c r="B732" s="1">
        <v>40576</v>
      </c>
      <c r="C732">
        <f>YEAR(dataset_17[[#This Row],[Date Day]])</f>
        <v>2011</v>
      </c>
      <c r="D732" s="1" t="str">
        <f>TEXT(dataset_17[[#This Row],[Date Day]],"MMM")</f>
        <v>Feb</v>
      </c>
      <c r="E732" t="str">
        <f t="shared" si="23"/>
        <v>Q1</v>
      </c>
      <c r="F732">
        <v>1</v>
      </c>
      <c r="G732">
        <v>0</v>
      </c>
      <c r="H732">
        <v>2</v>
      </c>
      <c r="I732">
        <v>19</v>
      </c>
      <c r="J732" t="b">
        <v>0</v>
      </c>
      <c r="K732">
        <v>3</v>
      </c>
      <c r="L732" t="str">
        <f t="shared" si="22"/>
        <v>Weekday</v>
      </c>
      <c r="M732" t="str" cm="1">
        <f t="array" ref="M732">_xlfn.IFS(I732&lt;6,"Night", I732&lt;12,"Morning", I732&lt;18,"Afternoon", TRUE,"Evening")</f>
        <v>Evening</v>
      </c>
      <c r="N732">
        <v>1</v>
      </c>
      <c r="O732" t="str">
        <f>IF(dataset_17[[#This Row],[Weathersit]]=1,"Clear",IF(dataset_17[[#This Row],[Weathersit]]=2,"Cloudy","Rainy"))</f>
        <v>Clear</v>
      </c>
      <c r="P732">
        <v>0.28000000000000003</v>
      </c>
      <c r="Q732">
        <v>0.2424</v>
      </c>
      <c r="R732">
        <f>dataset_17[[#This Row],[Temp]]-dataset_17[[#This Row],[Atemp]]</f>
        <v>3.7600000000000022E-2</v>
      </c>
      <c r="S732">
        <v>0.45</v>
      </c>
      <c r="T732">
        <v>0.49249999999999999</v>
      </c>
      <c r="U732">
        <v>3</v>
      </c>
      <c r="V732">
        <v>88</v>
      </c>
      <c r="W732">
        <v>91</v>
      </c>
      <c r="X732">
        <f>IF(dataset_17[[#This Row],[cnt]]&gt;0,LN(dataset_17[[#This Row],[cnt]]),0)</f>
        <v>4.5108595065168497</v>
      </c>
    </row>
    <row r="733" spans="1:24" x14ac:dyDescent="0.3">
      <c r="A733">
        <v>732</v>
      </c>
      <c r="B733" s="1">
        <v>40576</v>
      </c>
      <c r="C733">
        <f>YEAR(dataset_17[[#This Row],[Date Day]])</f>
        <v>2011</v>
      </c>
      <c r="D733" s="1" t="str">
        <f>TEXT(dataset_17[[#This Row],[Date Day]],"MMM")</f>
        <v>Feb</v>
      </c>
      <c r="E733" t="str">
        <f t="shared" si="23"/>
        <v>Q1</v>
      </c>
      <c r="F733">
        <v>1</v>
      </c>
      <c r="G733">
        <v>0</v>
      </c>
      <c r="H733">
        <v>2</v>
      </c>
      <c r="I733">
        <v>20</v>
      </c>
      <c r="J733" t="b">
        <v>0</v>
      </c>
      <c r="K733">
        <v>3</v>
      </c>
      <c r="L733" t="str">
        <f t="shared" si="22"/>
        <v>Weekday</v>
      </c>
      <c r="M733" t="str" cm="1">
        <f t="array" ref="M733">_xlfn.IFS(I733&lt;6,"Night", I733&lt;12,"Morning", I733&lt;18,"Afternoon", TRUE,"Evening")</f>
        <v>Evening</v>
      </c>
      <c r="N733">
        <v>1</v>
      </c>
      <c r="O733" t="str">
        <f>IF(dataset_17[[#This Row],[Weathersit]]=1,"Clear",IF(dataset_17[[#This Row],[Weathersit]]=2,"Cloudy","Rainy"))</f>
        <v>Clear</v>
      </c>
      <c r="P733">
        <v>0.24</v>
      </c>
      <c r="Q733">
        <v>0.19700000000000001</v>
      </c>
      <c r="R733">
        <f>dataset_17[[#This Row],[Temp]]-dataset_17[[#This Row],[Atemp]]</f>
        <v>4.2999999999999983E-2</v>
      </c>
      <c r="S733">
        <v>0.48</v>
      </c>
      <c r="T733">
        <v>0.55220000000000002</v>
      </c>
      <c r="U733">
        <v>4</v>
      </c>
      <c r="V733">
        <v>71</v>
      </c>
      <c r="W733">
        <v>75</v>
      </c>
      <c r="X733">
        <f>IF(dataset_17[[#This Row],[cnt]]&gt;0,LN(dataset_17[[#This Row],[cnt]]),0)</f>
        <v>4.3174881135363101</v>
      </c>
    </row>
    <row r="734" spans="1:24" x14ac:dyDescent="0.3">
      <c r="A734">
        <v>733</v>
      </c>
      <c r="B734" s="1">
        <v>40576</v>
      </c>
      <c r="C734">
        <f>YEAR(dataset_17[[#This Row],[Date Day]])</f>
        <v>2011</v>
      </c>
      <c r="D734" s="1" t="str">
        <f>TEXT(dataset_17[[#This Row],[Date Day]],"MMM")</f>
        <v>Feb</v>
      </c>
      <c r="E734" t="str">
        <f t="shared" si="23"/>
        <v>Q1</v>
      </c>
      <c r="F734">
        <v>1</v>
      </c>
      <c r="G734">
        <v>0</v>
      </c>
      <c r="H734">
        <v>2</v>
      </c>
      <c r="I734">
        <v>21</v>
      </c>
      <c r="J734" t="b">
        <v>0</v>
      </c>
      <c r="K734">
        <v>3</v>
      </c>
      <c r="L734" t="str">
        <f t="shared" si="22"/>
        <v>Weekday</v>
      </c>
      <c r="M734" t="str" cm="1">
        <f t="array" ref="M734">_xlfn.IFS(I734&lt;6,"Night", I734&lt;12,"Morning", I734&lt;18,"Afternoon", TRUE,"Evening")</f>
        <v>Evening</v>
      </c>
      <c r="N734">
        <v>1</v>
      </c>
      <c r="O734" t="str">
        <f>IF(dataset_17[[#This Row],[Weathersit]]=1,"Clear",IF(dataset_17[[#This Row],[Weathersit]]=2,"Cloudy","Rainy"))</f>
        <v>Clear</v>
      </c>
      <c r="P734">
        <v>0.22</v>
      </c>
      <c r="Q734">
        <v>0.19700000000000001</v>
      </c>
      <c r="R734">
        <f>dataset_17[[#This Row],[Temp]]-dataset_17[[#This Row],[Atemp]]</f>
        <v>2.2999999999999993E-2</v>
      </c>
      <c r="S734">
        <v>0.47</v>
      </c>
      <c r="T734">
        <v>0.32840000000000003</v>
      </c>
      <c r="U734">
        <v>1</v>
      </c>
      <c r="V734">
        <v>62</v>
      </c>
      <c r="W734">
        <v>63</v>
      </c>
      <c r="X734">
        <f>IF(dataset_17[[#This Row],[cnt]]&gt;0,LN(dataset_17[[#This Row],[cnt]]),0)</f>
        <v>4.1431347263915326</v>
      </c>
    </row>
    <row r="735" spans="1:24" x14ac:dyDescent="0.3">
      <c r="A735">
        <v>734</v>
      </c>
      <c r="B735" s="1">
        <v>40576</v>
      </c>
      <c r="C735">
        <f>YEAR(dataset_17[[#This Row],[Date Day]])</f>
        <v>2011</v>
      </c>
      <c r="D735" s="1" t="str">
        <f>TEXT(dataset_17[[#This Row],[Date Day]],"MMM")</f>
        <v>Feb</v>
      </c>
      <c r="E735" t="str">
        <f t="shared" si="23"/>
        <v>Q1</v>
      </c>
      <c r="F735">
        <v>1</v>
      </c>
      <c r="G735">
        <v>0</v>
      </c>
      <c r="H735">
        <v>2</v>
      </c>
      <c r="I735">
        <v>22</v>
      </c>
      <c r="J735" t="b">
        <v>0</v>
      </c>
      <c r="K735">
        <v>3</v>
      </c>
      <c r="L735" t="str">
        <f t="shared" si="22"/>
        <v>Weekday</v>
      </c>
      <c r="M735" t="str" cm="1">
        <f t="array" ref="M735">_xlfn.IFS(I735&lt;6,"Night", I735&lt;12,"Morning", I735&lt;18,"Afternoon", TRUE,"Evening")</f>
        <v>Evening</v>
      </c>
      <c r="N735">
        <v>1</v>
      </c>
      <c r="O735" t="str">
        <f>IF(dataset_17[[#This Row],[Weathersit]]=1,"Clear",IF(dataset_17[[#This Row],[Weathersit]]=2,"Cloudy","Rainy"))</f>
        <v>Clear</v>
      </c>
      <c r="P735">
        <v>0.22</v>
      </c>
      <c r="Q735">
        <v>0.21210000000000001</v>
      </c>
      <c r="R735">
        <f>dataset_17[[#This Row],[Temp]]-dataset_17[[#This Row],[Atemp]]</f>
        <v>7.8999999999999904E-3</v>
      </c>
      <c r="S735">
        <v>0.44</v>
      </c>
      <c r="T735">
        <v>0.25369999999999998</v>
      </c>
      <c r="U735">
        <v>5</v>
      </c>
      <c r="V735">
        <v>35</v>
      </c>
      <c r="W735">
        <v>40</v>
      </c>
      <c r="X735">
        <f>IF(dataset_17[[#This Row],[cnt]]&gt;0,LN(dataset_17[[#This Row],[cnt]]),0)</f>
        <v>3.6888794541139363</v>
      </c>
    </row>
    <row r="736" spans="1:24" x14ac:dyDescent="0.3">
      <c r="A736">
        <v>735</v>
      </c>
      <c r="B736" s="1">
        <v>40576</v>
      </c>
      <c r="C736">
        <f>YEAR(dataset_17[[#This Row],[Date Day]])</f>
        <v>2011</v>
      </c>
      <c r="D736" s="1" t="str">
        <f>TEXT(dataset_17[[#This Row],[Date Day]],"MMM")</f>
        <v>Feb</v>
      </c>
      <c r="E736" t="str">
        <f t="shared" si="23"/>
        <v>Q1</v>
      </c>
      <c r="F736">
        <v>1</v>
      </c>
      <c r="G736">
        <v>0</v>
      </c>
      <c r="H736">
        <v>2</v>
      </c>
      <c r="I736">
        <v>23</v>
      </c>
      <c r="J736" t="b">
        <v>0</v>
      </c>
      <c r="K736">
        <v>3</v>
      </c>
      <c r="L736" t="str">
        <f t="shared" si="22"/>
        <v>Weekday</v>
      </c>
      <c r="M736" t="str" cm="1">
        <f t="array" ref="M736">_xlfn.IFS(I736&lt;6,"Night", I736&lt;12,"Morning", I736&lt;18,"Afternoon", TRUE,"Evening")</f>
        <v>Evening</v>
      </c>
      <c r="N736">
        <v>1</v>
      </c>
      <c r="O736" t="str">
        <f>IF(dataset_17[[#This Row],[Weathersit]]=1,"Clear",IF(dataset_17[[#This Row],[Weathersit]]=2,"Cloudy","Rainy"))</f>
        <v>Clear</v>
      </c>
      <c r="P736">
        <v>0.2</v>
      </c>
      <c r="Q736">
        <v>0.16669999999999999</v>
      </c>
      <c r="R736">
        <f>dataset_17[[#This Row],[Temp]]-dataset_17[[#This Row],[Atemp]]</f>
        <v>3.3300000000000024E-2</v>
      </c>
      <c r="S736">
        <v>0.44</v>
      </c>
      <c r="T736">
        <v>0.44779999999999998</v>
      </c>
      <c r="U736">
        <v>3</v>
      </c>
      <c r="V736">
        <v>29</v>
      </c>
      <c r="W736">
        <v>32</v>
      </c>
      <c r="X736">
        <f>IF(dataset_17[[#This Row],[cnt]]&gt;0,LN(dataset_17[[#This Row],[cnt]]),0)</f>
        <v>3.4657359027997265</v>
      </c>
    </row>
    <row r="737" spans="1:24" x14ac:dyDescent="0.3">
      <c r="A737">
        <v>736</v>
      </c>
      <c r="B737" s="1">
        <v>40577</v>
      </c>
      <c r="C737">
        <f>YEAR(dataset_17[[#This Row],[Date Day]])</f>
        <v>2011</v>
      </c>
      <c r="D737" s="1" t="str">
        <f>TEXT(dataset_17[[#This Row],[Date Day]],"MMM")</f>
        <v>Feb</v>
      </c>
      <c r="E737" t="str">
        <f t="shared" si="23"/>
        <v>Q1</v>
      </c>
      <c r="F737">
        <v>1</v>
      </c>
      <c r="G737">
        <v>0</v>
      </c>
      <c r="H737">
        <v>2</v>
      </c>
      <c r="I737">
        <v>0</v>
      </c>
      <c r="J737" t="b">
        <v>0</v>
      </c>
      <c r="K737">
        <v>4</v>
      </c>
      <c r="L737" t="str">
        <f t="shared" si="22"/>
        <v>Weekday</v>
      </c>
      <c r="M737" t="str" cm="1">
        <f t="array" ref="M737">_xlfn.IFS(I737&lt;6,"Night", I737&lt;12,"Morning", I737&lt;18,"Afternoon", TRUE,"Evening")</f>
        <v>Night</v>
      </c>
      <c r="N737">
        <v>1</v>
      </c>
      <c r="O737" t="str">
        <f>IF(dataset_17[[#This Row],[Weathersit]]=1,"Clear",IF(dataset_17[[#This Row],[Weathersit]]=2,"Cloudy","Rainy"))</f>
        <v>Clear</v>
      </c>
      <c r="P737">
        <v>0.2</v>
      </c>
      <c r="Q737">
        <v>0.16669999999999999</v>
      </c>
      <c r="R737">
        <f>dataset_17[[#This Row],[Temp]]-dataset_17[[#This Row],[Atemp]]</f>
        <v>3.3300000000000024E-2</v>
      </c>
      <c r="S737">
        <v>0.4</v>
      </c>
      <c r="T737">
        <v>0.44779999999999998</v>
      </c>
      <c r="U737">
        <v>1</v>
      </c>
      <c r="V737">
        <v>11</v>
      </c>
      <c r="W737">
        <v>12</v>
      </c>
      <c r="X737">
        <f>IF(dataset_17[[#This Row],[cnt]]&gt;0,LN(dataset_17[[#This Row],[cnt]]),0)</f>
        <v>2.4849066497880004</v>
      </c>
    </row>
    <row r="738" spans="1:24" x14ac:dyDescent="0.3">
      <c r="A738">
        <v>737</v>
      </c>
      <c r="B738" s="1">
        <v>40577</v>
      </c>
      <c r="C738">
        <f>YEAR(dataset_17[[#This Row],[Date Day]])</f>
        <v>2011</v>
      </c>
      <c r="D738" s="1" t="str">
        <f>TEXT(dataset_17[[#This Row],[Date Day]],"MMM")</f>
        <v>Feb</v>
      </c>
      <c r="E738" t="str">
        <f t="shared" si="23"/>
        <v>Q1</v>
      </c>
      <c r="F738">
        <v>1</v>
      </c>
      <c r="G738">
        <v>0</v>
      </c>
      <c r="H738">
        <v>2</v>
      </c>
      <c r="I738">
        <v>1</v>
      </c>
      <c r="J738" t="b">
        <v>0</v>
      </c>
      <c r="K738">
        <v>4</v>
      </c>
      <c r="L738" t="str">
        <f t="shared" si="22"/>
        <v>Weekday</v>
      </c>
      <c r="M738" t="str" cm="1">
        <f t="array" ref="M738">_xlfn.IFS(I738&lt;6,"Night", I738&lt;12,"Morning", I738&lt;18,"Afternoon", TRUE,"Evening")</f>
        <v>Night</v>
      </c>
      <c r="N738">
        <v>1</v>
      </c>
      <c r="O738" t="str">
        <f>IF(dataset_17[[#This Row],[Weathersit]]=1,"Clear",IF(dataset_17[[#This Row],[Weathersit]]=2,"Cloudy","Rainy"))</f>
        <v>Clear</v>
      </c>
      <c r="P738">
        <v>0.2</v>
      </c>
      <c r="Q738">
        <v>0.1515</v>
      </c>
      <c r="R738">
        <f>dataset_17[[#This Row],[Temp]]-dataset_17[[#This Row],[Atemp]]</f>
        <v>4.8500000000000015E-2</v>
      </c>
      <c r="S738">
        <v>0.44</v>
      </c>
      <c r="T738">
        <v>0.52239999999999998</v>
      </c>
      <c r="U738">
        <v>0</v>
      </c>
      <c r="V738">
        <v>5</v>
      </c>
      <c r="W738">
        <v>5</v>
      </c>
      <c r="X738">
        <f>IF(dataset_17[[#This Row],[cnt]]&gt;0,LN(dataset_17[[#This Row],[cnt]]),0)</f>
        <v>1.6094379124341003</v>
      </c>
    </row>
    <row r="739" spans="1:24" x14ac:dyDescent="0.3">
      <c r="A739">
        <v>738</v>
      </c>
      <c r="B739" s="1">
        <v>40577</v>
      </c>
      <c r="C739">
        <f>YEAR(dataset_17[[#This Row],[Date Day]])</f>
        <v>2011</v>
      </c>
      <c r="D739" s="1" t="str">
        <f>TEXT(dataset_17[[#This Row],[Date Day]],"MMM")</f>
        <v>Feb</v>
      </c>
      <c r="E739" t="str">
        <f t="shared" si="23"/>
        <v>Q1</v>
      </c>
      <c r="F739">
        <v>1</v>
      </c>
      <c r="G739">
        <v>0</v>
      </c>
      <c r="H739">
        <v>2</v>
      </c>
      <c r="I739">
        <v>2</v>
      </c>
      <c r="J739" t="b">
        <v>0</v>
      </c>
      <c r="K739">
        <v>4</v>
      </c>
      <c r="L739" t="str">
        <f t="shared" si="22"/>
        <v>Weekday</v>
      </c>
      <c r="M739" t="str" cm="1">
        <f t="array" ref="M739">_xlfn.IFS(I739&lt;6,"Night", I739&lt;12,"Morning", I739&lt;18,"Afternoon", TRUE,"Evening")</f>
        <v>Night</v>
      </c>
      <c r="N739">
        <v>1</v>
      </c>
      <c r="O739" t="str">
        <f>IF(dataset_17[[#This Row],[Weathersit]]=1,"Clear",IF(dataset_17[[#This Row],[Weathersit]]=2,"Cloudy","Rainy"))</f>
        <v>Clear</v>
      </c>
      <c r="P739">
        <v>0.18</v>
      </c>
      <c r="Q739">
        <v>0.16669999999999999</v>
      </c>
      <c r="R739">
        <f>dataset_17[[#This Row],[Temp]]-dataset_17[[#This Row],[Atemp]]</f>
        <v>1.3300000000000006E-2</v>
      </c>
      <c r="S739">
        <v>0.43</v>
      </c>
      <c r="T739">
        <v>0.25369999999999998</v>
      </c>
      <c r="U739">
        <v>0</v>
      </c>
      <c r="V739">
        <v>2</v>
      </c>
      <c r="W739">
        <v>2</v>
      </c>
      <c r="X739">
        <f>IF(dataset_17[[#This Row],[cnt]]&gt;0,LN(dataset_17[[#This Row],[cnt]]),0)</f>
        <v>0.69314718055994529</v>
      </c>
    </row>
    <row r="740" spans="1:24" x14ac:dyDescent="0.3">
      <c r="A740">
        <v>739</v>
      </c>
      <c r="B740" s="1">
        <v>40577</v>
      </c>
      <c r="C740">
        <f>YEAR(dataset_17[[#This Row],[Date Day]])</f>
        <v>2011</v>
      </c>
      <c r="D740" s="1" t="str">
        <f>TEXT(dataset_17[[#This Row],[Date Day]],"MMM")</f>
        <v>Feb</v>
      </c>
      <c r="E740" t="str">
        <f t="shared" si="23"/>
        <v>Q1</v>
      </c>
      <c r="F740">
        <v>1</v>
      </c>
      <c r="G740">
        <v>0</v>
      </c>
      <c r="H740">
        <v>2</v>
      </c>
      <c r="I740">
        <v>3</v>
      </c>
      <c r="J740" t="b">
        <v>0</v>
      </c>
      <c r="K740">
        <v>4</v>
      </c>
      <c r="L740" t="str">
        <f t="shared" si="22"/>
        <v>Weekday</v>
      </c>
      <c r="M740" t="str" cm="1">
        <f t="array" ref="M740">_xlfn.IFS(I740&lt;6,"Night", I740&lt;12,"Morning", I740&lt;18,"Afternoon", TRUE,"Evening")</f>
        <v>Night</v>
      </c>
      <c r="N740">
        <v>1</v>
      </c>
      <c r="O740" t="str">
        <f>IF(dataset_17[[#This Row],[Weathersit]]=1,"Clear",IF(dataset_17[[#This Row],[Weathersit]]=2,"Cloudy","Rainy"))</f>
        <v>Clear</v>
      </c>
      <c r="P740">
        <v>0.18</v>
      </c>
      <c r="Q740">
        <v>0.16669999999999999</v>
      </c>
      <c r="R740">
        <f>dataset_17[[#This Row],[Temp]]-dataset_17[[#This Row],[Atemp]]</f>
        <v>1.3300000000000006E-2</v>
      </c>
      <c r="S740">
        <v>0.43</v>
      </c>
      <c r="T740">
        <v>0.25369999999999998</v>
      </c>
      <c r="U740">
        <v>0</v>
      </c>
      <c r="V740">
        <v>1</v>
      </c>
      <c r="W740">
        <v>1</v>
      </c>
      <c r="X740">
        <f>IF(dataset_17[[#This Row],[cnt]]&gt;0,LN(dataset_17[[#This Row],[cnt]]),0)</f>
        <v>0</v>
      </c>
    </row>
    <row r="741" spans="1:24" x14ac:dyDescent="0.3">
      <c r="A741">
        <v>740</v>
      </c>
      <c r="B741" s="1">
        <v>40577</v>
      </c>
      <c r="C741">
        <f>YEAR(dataset_17[[#This Row],[Date Day]])</f>
        <v>2011</v>
      </c>
      <c r="D741" s="1" t="str">
        <f>TEXT(dataset_17[[#This Row],[Date Day]],"MMM")</f>
        <v>Feb</v>
      </c>
      <c r="E741" t="str">
        <f t="shared" si="23"/>
        <v>Q1</v>
      </c>
      <c r="F741">
        <v>1</v>
      </c>
      <c r="G741">
        <v>0</v>
      </c>
      <c r="H741">
        <v>2</v>
      </c>
      <c r="I741">
        <v>5</v>
      </c>
      <c r="J741" t="b">
        <v>0</v>
      </c>
      <c r="K741">
        <v>4</v>
      </c>
      <c r="L741" t="str">
        <f t="shared" si="22"/>
        <v>Weekday</v>
      </c>
      <c r="M741" t="str" cm="1">
        <f t="array" ref="M741">_xlfn.IFS(I741&lt;6,"Night", I741&lt;12,"Morning", I741&lt;18,"Afternoon", TRUE,"Evening")</f>
        <v>Night</v>
      </c>
      <c r="N741">
        <v>1</v>
      </c>
      <c r="O741" t="str">
        <f>IF(dataset_17[[#This Row],[Weathersit]]=1,"Clear",IF(dataset_17[[#This Row],[Weathersit]]=2,"Cloudy","Rainy"))</f>
        <v>Clear</v>
      </c>
      <c r="P741">
        <v>0.16</v>
      </c>
      <c r="Q741">
        <v>0.13639999999999999</v>
      </c>
      <c r="R741">
        <f>dataset_17[[#This Row],[Temp]]-dataset_17[[#This Row],[Atemp]]</f>
        <v>2.360000000000001E-2</v>
      </c>
      <c r="S741">
        <v>0.5</v>
      </c>
      <c r="T741">
        <v>0.29849999999999999</v>
      </c>
      <c r="U741">
        <v>0</v>
      </c>
      <c r="V741">
        <v>2</v>
      </c>
      <c r="W741">
        <v>2</v>
      </c>
      <c r="X741">
        <f>IF(dataset_17[[#This Row],[cnt]]&gt;0,LN(dataset_17[[#This Row],[cnt]]),0)</f>
        <v>0.69314718055994529</v>
      </c>
    </row>
    <row r="742" spans="1:24" x14ac:dyDescent="0.3">
      <c r="A742">
        <v>741</v>
      </c>
      <c r="B742" s="1">
        <v>40577</v>
      </c>
      <c r="C742">
        <f>YEAR(dataset_17[[#This Row],[Date Day]])</f>
        <v>2011</v>
      </c>
      <c r="D742" s="1" t="str">
        <f>TEXT(dataset_17[[#This Row],[Date Day]],"MMM")</f>
        <v>Feb</v>
      </c>
      <c r="E742" t="str">
        <f t="shared" si="23"/>
        <v>Q1</v>
      </c>
      <c r="F742">
        <v>1</v>
      </c>
      <c r="G742">
        <v>0</v>
      </c>
      <c r="H742">
        <v>2</v>
      </c>
      <c r="I742">
        <v>6</v>
      </c>
      <c r="J742" t="b">
        <v>0</v>
      </c>
      <c r="K742">
        <v>4</v>
      </c>
      <c r="L742" t="str">
        <f t="shared" si="22"/>
        <v>Weekday</v>
      </c>
      <c r="M742" t="str" cm="1">
        <f t="array" ref="M742">_xlfn.IFS(I742&lt;6,"Night", I742&lt;12,"Morning", I742&lt;18,"Afternoon", TRUE,"Evening")</f>
        <v>Morning</v>
      </c>
      <c r="N742">
        <v>1</v>
      </c>
      <c r="O742" t="str">
        <f>IF(dataset_17[[#This Row],[Weathersit]]=1,"Clear",IF(dataset_17[[#This Row],[Weathersit]]=2,"Cloudy","Rainy"))</f>
        <v>Clear</v>
      </c>
      <c r="P742">
        <v>0.16</v>
      </c>
      <c r="Q742">
        <v>0.13639999999999999</v>
      </c>
      <c r="R742">
        <f>dataset_17[[#This Row],[Temp]]-dataset_17[[#This Row],[Atemp]]</f>
        <v>2.360000000000001E-2</v>
      </c>
      <c r="S742">
        <v>0.43</v>
      </c>
      <c r="T742">
        <v>0.35820000000000002</v>
      </c>
      <c r="U742">
        <v>0</v>
      </c>
      <c r="V742">
        <v>39</v>
      </c>
      <c r="W742">
        <v>39</v>
      </c>
      <c r="X742">
        <f>IF(dataset_17[[#This Row],[cnt]]&gt;0,LN(dataset_17[[#This Row],[cnt]]),0)</f>
        <v>3.6635616461296463</v>
      </c>
    </row>
    <row r="743" spans="1:24" x14ac:dyDescent="0.3">
      <c r="A743">
        <v>742</v>
      </c>
      <c r="B743" s="1">
        <v>40577</v>
      </c>
      <c r="C743">
        <f>YEAR(dataset_17[[#This Row],[Date Day]])</f>
        <v>2011</v>
      </c>
      <c r="D743" s="1" t="str">
        <f>TEXT(dataset_17[[#This Row],[Date Day]],"MMM")</f>
        <v>Feb</v>
      </c>
      <c r="E743" t="str">
        <f t="shared" si="23"/>
        <v>Q1</v>
      </c>
      <c r="F743">
        <v>1</v>
      </c>
      <c r="G743">
        <v>0</v>
      </c>
      <c r="H743">
        <v>2</v>
      </c>
      <c r="I743">
        <v>7</v>
      </c>
      <c r="J743" t="b">
        <v>0</v>
      </c>
      <c r="K743">
        <v>4</v>
      </c>
      <c r="L743" t="str">
        <f t="shared" si="22"/>
        <v>Weekday</v>
      </c>
      <c r="M743" t="str" cm="1">
        <f t="array" ref="M743">_xlfn.IFS(I743&lt;6,"Night", I743&lt;12,"Morning", I743&lt;18,"Afternoon", TRUE,"Evening")</f>
        <v>Morning</v>
      </c>
      <c r="N743">
        <v>1</v>
      </c>
      <c r="O743" t="str">
        <f>IF(dataset_17[[#This Row],[Weathersit]]=1,"Clear",IF(dataset_17[[#This Row],[Weathersit]]=2,"Cloudy","Rainy"))</f>
        <v>Clear</v>
      </c>
      <c r="P743">
        <v>0.14000000000000001</v>
      </c>
      <c r="Q743">
        <v>0.1212</v>
      </c>
      <c r="R743">
        <f>dataset_17[[#This Row],[Temp]]-dataset_17[[#This Row],[Atemp]]</f>
        <v>1.8800000000000011E-2</v>
      </c>
      <c r="S743">
        <v>0.5</v>
      </c>
      <c r="T743">
        <v>0.32840000000000003</v>
      </c>
      <c r="U743">
        <v>1</v>
      </c>
      <c r="V743">
        <v>86</v>
      </c>
      <c r="W743">
        <v>87</v>
      </c>
      <c r="X743">
        <f>IF(dataset_17[[#This Row],[cnt]]&gt;0,LN(dataset_17[[#This Row],[cnt]]),0)</f>
        <v>4.4659081186545837</v>
      </c>
    </row>
    <row r="744" spans="1:24" x14ac:dyDescent="0.3">
      <c r="A744">
        <v>743</v>
      </c>
      <c r="B744" s="1">
        <v>40577</v>
      </c>
      <c r="C744">
        <f>YEAR(dataset_17[[#This Row],[Date Day]])</f>
        <v>2011</v>
      </c>
      <c r="D744" s="1" t="str">
        <f>TEXT(dataset_17[[#This Row],[Date Day]],"MMM")</f>
        <v>Feb</v>
      </c>
      <c r="E744" t="str">
        <f t="shared" si="23"/>
        <v>Q1</v>
      </c>
      <c r="F744">
        <v>1</v>
      </c>
      <c r="G744">
        <v>0</v>
      </c>
      <c r="H744">
        <v>2</v>
      </c>
      <c r="I744">
        <v>8</v>
      </c>
      <c r="J744" t="b">
        <v>0</v>
      </c>
      <c r="K744">
        <v>4</v>
      </c>
      <c r="L744" t="str">
        <f t="shared" si="22"/>
        <v>Weekday</v>
      </c>
      <c r="M744" t="str" cm="1">
        <f t="array" ref="M744">_xlfn.IFS(I744&lt;6,"Night", I744&lt;12,"Morning", I744&lt;18,"Afternoon", TRUE,"Evening")</f>
        <v>Morning</v>
      </c>
      <c r="N744">
        <v>1</v>
      </c>
      <c r="O744" t="str">
        <f>IF(dataset_17[[#This Row],[Weathersit]]=1,"Clear",IF(dataset_17[[#This Row],[Weathersit]]=2,"Cloudy","Rainy"))</f>
        <v>Clear</v>
      </c>
      <c r="P744">
        <v>0.14000000000000001</v>
      </c>
      <c r="Q744">
        <v>0.1212</v>
      </c>
      <c r="R744">
        <f>dataset_17[[#This Row],[Temp]]-dataset_17[[#This Row],[Atemp]]</f>
        <v>1.8800000000000011E-2</v>
      </c>
      <c r="S744">
        <v>0.5</v>
      </c>
      <c r="T744">
        <v>0.35820000000000002</v>
      </c>
      <c r="U744">
        <v>4</v>
      </c>
      <c r="V744">
        <v>184</v>
      </c>
      <c r="W744">
        <v>188</v>
      </c>
      <c r="X744">
        <f>IF(dataset_17[[#This Row],[cnt]]&gt;0,LN(dataset_17[[#This Row],[cnt]]),0)</f>
        <v>5.2364419628299492</v>
      </c>
    </row>
    <row r="745" spans="1:24" x14ac:dyDescent="0.3">
      <c r="A745">
        <v>744</v>
      </c>
      <c r="B745" s="1">
        <v>40577</v>
      </c>
      <c r="C745">
        <f>YEAR(dataset_17[[#This Row],[Date Day]])</f>
        <v>2011</v>
      </c>
      <c r="D745" s="1" t="str">
        <f>TEXT(dataset_17[[#This Row],[Date Day]],"MMM")</f>
        <v>Feb</v>
      </c>
      <c r="E745" t="str">
        <f t="shared" si="23"/>
        <v>Q1</v>
      </c>
      <c r="F745">
        <v>1</v>
      </c>
      <c r="G745">
        <v>0</v>
      </c>
      <c r="H745">
        <v>2</v>
      </c>
      <c r="I745">
        <v>9</v>
      </c>
      <c r="J745" t="b">
        <v>0</v>
      </c>
      <c r="K745">
        <v>4</v>
      </c>
      <c r="L745" t="str">
        <f t="shared" si="22"/>
        <v>Weekday</v>
      </c>
      <c r="M745" t="str" cm="1">
        <f t="array" ref="M745">_xlfn.IFS(I745&lt;6,"Night", I745&lt;12,"Morning", I745&lt;18,"Afternoon", TRUE,"Evening")</f>
        <v>Morning</v>
      </c>
      <c r="N745">
        <v>1</v>
      </c>
      <c r="O745" t="str">
        <f>IF(dataset_17[[#This Row],[Weathersit]]=1,"Clear",IF(dataset_17[[#This Row],[Weathersit]]=2,"Cloudy","Rainy"))</f>
        <v>Clear</v>
      </c>
      <c r="P745">
        <v>0.16</v>
      </c>
      <c r="Q745">
        <v>0.13639999999999999</v>
      </c>
      <c r="R745">
        <f>dataset_17[[#This Row],[Temp]]-dataset_17[[#This Row],[Atemp]]</f>
        <v>2.360000000000001E-2</v>
      </c>
      <c r="S745">
        <v>0.47</v>
      </c>
      <c r="T745">
        <v>0.29849999999999999</v>
      </c>
      <c r="U745">
        <v>6</v>
      </c>
      <c r="V745">
        <v>127</v>
      </c>
      <c r="W745">
        <v>133</v>
      </c>
      <c r="X745">
        <f>IF(dataset_17[[#This Row],[cnt]]&gt;0,LN(dataset_17[[#This Row],[cnt]]),0)</f>
        <v>4.8903491282217537</v>
      </c>
    </row>
    <row r="746" spans="1:24" x14ac:dyDescent="0.3">
      <c r="A746">
        <v>745</v>
      </c>
      <c r="B746" s="1">
        <v>40577</v>
      </c>
      <c r="C746">
        <f>YEAR(dataset_17[[#This Row],[Date Day]])</f>
        <v>2011</v>
      </c>
      <c r="D746" s="1" t="str">
        <f>TEXT(dataset_17[[#This Row],[Date Day]],"MMM")</f>
        <v>Feb</v>
      </c>
      <c r="E746" t="str">
        <f t="shared" si="23"/>
        <v>Q1</v>
      </c>
      <c r="F746">
        <v>1</v>
      </c>
      <c r="G746">
        <v>0</v>
      </c>
      <c r="H746">
        <v>2</v>
      </c>
      <c r="I746">
        <v>10</v>
      </c>
      <c r="J746" t="b">
        <v>0</v>
      </c>
      <c r="K746">
        <v>4</v>
      </c>
      <c r="L746" t="str">
        <f t="shared" si="22"/>
        <v>Weekday</v>
      </c>
      <c r="M746" t="str" cm="1">
        <f t="array" ref="M746">_xlfn.IFS(I746&lt;6,"Night", I746&lt;12,"Morning", I746&lt;18,"Afternoon", TRUE,"Evening")</f>
        <v>Morning</v>
      </c>
      <c r="N746">
        <v>1</v>
      </c>
      <c r="O746" t="str">
        <f>IF(dataset_17[[#This Row],[Weathersit]]=1,"Clear",IF(dataset_17[[#This Row],[Weathersit]]=2,"Cloudy","Rainy"))</f>
        <v>Clear</v>
      </c>
      <c r="P746">
        <v>0.18</v>
      </c>
      <c r="Q746">
        <v>0.1515</v>
      </c>
      <c r="R746">
        <f>dataset_17[[#This Row],[Temp]]-dataset_17[[#This Row],[Atemp]]</f>
        <v>2.8499999999999998E-2</v>
      </c>
      <c r="S746">
        <v>0.43</v>
      </c>
      <c r="T746">
        <v>0.32840000000000003</v>
      </c>
      <c r="U746">
        <v>2</v>
      </c>
      <c r="V746">
        <v>50</v>
      </c>
      <c r="W746">
        <v>52</v>
      </c>
      <c r="X746">
        <f>IF(dataset_17[[#This Row],[cnt]]&gt;0,LN(dataset_17[[#This Row],[cnt]]),0)</f>
        <v>3.9512437185814275</v>
      </c>
    </row>
    <row r="747" spans="1:24" x14ac:dyDescent="0.3">
      <c r="A747">
        <v>746</v>
      </c>
      <c r="B747" s="1">
        <v>40577</v>
      </c>
      <c r="C747">
        <f>YEAR(dataset_17[[#This Row],[Date Day]])</f>
        <v>2011</v>
      </c>
      <c r="D747" s="1" t="str">
        <f>TEXT(dataset_17[[#This Row],[Date Day]],"MMM")</f>
        <v>Feb</v>
      </c>
      <c r="E747" t="str">
        <f t="shared" si="23"/>
        <v>Q1</v>
      </c>
      <c r="F747">
        <v>1</v>
      </c>
      <c r="G747">
        <v>0</v>
      </c>
      <c r="H747">
        <v>2</v>
      </c>
      <c r="I747">
        <v>11</v>
      </c>
      <c r="J747" t="b">
        <v>0</v>
      </c>
      <c r="K747">
        <v>4</v>
      </c>
      <c r="L747" t="str">
        <f t="shared" si="22"/>
        <v>Weekday</v>
      </c>
      <c r="M747" t="str" cm="1">
        <f t="array" ref="M747">_xlfn.IFS(I747&lt;6,"Night", I747&lt;12,"Morning", I747&lt;18,"Afternoon", TRUE,"Evening")</f>
        <v>Morning</v>
      </c>
      <c r="N747">
        <v>1</v>
      </c>
      <c r="O747" t="str">
        <f>IF(dataset_17[[#This Row],[Weathersit]]=1,"Clear",IF(dataset_17[[#This Row],[Weathersit]]=2,"Cloudy","Rainy"))</f>
        <v>Clear</v>
      </c>
      <c r="P747">
        <v>0.18</v>
      </c>
      <c r="Q747">
        <v>0.13639999999999999</v>
      </c>
      <c r="R747">
        <f>dataset_17[[#This Row],[Temp]]-dataset_17[[#This Row],[Atemp]]</f>
        <v>4.36E-2</v>
      </c>
      <c r="S747">
        <v>0.43</v>
      </c>
      <c r="T747">
        <v>0.44779999999999998</v>
      </c>
      <c r="U747">
        <v>9</v>
      </c>
      <c r="V747">
        <v>55</v>
      </c>
      <c r="W747">
        <v>64</v>
      </c>
      <c r="X747">
        <f>IF(dataset_17[[#This Row],[cnt]]&gt;0,LN(dataset_17[[#This Row],[cnt]]),0)</f>
        <v>4.1588830833596715</v>
      </c>
    </row>
    <row r="748" spans="1:24" x14ac:dyDescent="0.3">
      <c r="A748">
        <v>747</v>
      </c>
      <c r="B748" s="1">
        <v>40577</v>
      </c>
      <c r="C748">
        <f>YEAR(dataset_17[[#This Row],[Date Day]])</f>
        <v>2011</v>
      </c>
      <c r="D748" s="1" t="str">
        <f>TEXT(dataset_17[[#This Row],[Date Day]],"MMM")</f>
        <v>Feb</v>
      </c>
      <c r="E748" t="str">
        <f t="shared" si="23"/>
        <v>Q1</v>
      </c>
      <c r="F748">
        <v>1</v>
      </c>
      <c r="G748">
        <v>0</v>
      </c>
      <c r="H748">
        <v>2</v>
      </c>
      <c r="I748">
        <v>12</v>
      </c>
      <c r="J748" t="b">
        <v>0</v>
      </c>
      <c r="K748">
        <v>4</v>
      </c>
      <c r="L748" t="str">
        <f t="shared" si="22"/>
        <v>Weekday</v>
      </c>
      <c r="M748" t="str" cm="1">
        <f t="array" ref="M748">_xlfn.IFS(I748&lt;6,"Night", I748&lt;12,"Morning", I748&lt;18,"Afternoon", TRUE,"Evening")</f>
        <v>Afternoon</v>
      </c>
      <c r="N748">
        <v>1</v>
      </c>
      <c r="O748" t="str">
        <f>IF(dataset_17[[#This Row],[Weathersit]]=1,"Clear",IF(dataset_17[[#This Row],[Weathersit]]=2,"Cloudy","Rainy"))</f>
        <v>Clear</v>
      </c>
      <c r="P748">
        <v>0.2</v>
      </c>
      <c r="Q748">
        <v>0.18179999999999999</v>
      </c>
      <c r="R748">
        <f>dataset_17[[#This Row],[Temp]]-dataset_17[[#This Row],[Atemp]]</f>
        <v>1.8200000000000022E-2</v>
      </c>
      <c r="S748">
        <v>0.4</v>
      </c>
      <c r="T748">
        <v>0.35820000000000002</v>
      </c>
      <c r="U748">
        <v>2</v>
      </c>
      <c r="V748">
        <v>67</v>
      </c>
      <c r="W748">
        <v>69</v>
      </c>
      <c r="X748">
        <f>IF(dataset_17[[#This Row],[cnt]]&gt;0,LN(dataset_17[[#This Row],[cnt]]),0)</f>
        <v>4.2341065045972597</v>
      </c>
    </row>
    <row r="749" spans="1:24" x14ac:dyDescent="0.3">
      <c r="A749">
        <v>748</v>
      </c>
      <c r="B749" s="1">
        <v>40577</v>
      </c>
      <c r="C749">
        <f>YEAR(dataset_17[[#This Row],[Date Day]])</f>
        <v>2011</v>
      </c>
      <c r="D749" s="1" t="str">
        <f>TEXT(dataset_17[[#This Row],[Date Day]],"MMM")</f>
        <v>Feb</v>
      </c>
      <c r="E749" t="str">
        <f t="shared" si="23"/>
        <v>Q1</v>
      </c>
      <c r="F749">
        <v>1</v>
      </c>
      <c r="G749">
        <v>0</v>
      </c>
      <c r="H749">
        <v>2</v>
      </c>
      <c r="I749">
        <v>13</v>
      </c>
      <c r="J749" t="b">
        <v>0</v>
      </c>
      <c r="K749">
        <v>4</v>
      </c>
      <c r="L749" t="str">
        <f t="shared" si="22"/>
        <v>Weekday</v>
      </c>
      <c r="M749" t="str" cm="1">
        <f t="array" ref="M749">_xlfn.IFS(I749&lt;6,"Night", I749&lt;12,"Morning", I749&lt;18,"Afternoon", TRUE,"Evening")</f>
        <v>Afternoon</v>
      </c>
      <c r="N749">
        <v>1</v>
      </c>
      <c r="O749" t="str">
        <f>IF(dataset_17[[#This Row],[Weathersit]]=1,"Clear",IF(dataset_17[[#This Row],[Weathersit]]=2,"Cloudy","Rainy"))</f>
        <v>Clear</v>
      </c>
      <c r="P749">
        <v>0.2</v>
      </c>
      <c r="Q749">
        <v>0.16669999999999999</v>
      </c>
      <c r="R749">
        <f>dataset_17[[#This Row],[Temp]]-dataset_17[[#This Row],[Atemp]]</f>
        <v>3.3300000000000024E-2</v>
      </c>
      <c r="S749">
        <v>0.4</v>
      </c>
      <c r="T749">
        <v>0.41789999999999999</v>
      </c>
      <c r="U749">
        <v>4</v>
      </c>
      <c r="V749">
        <v>47</v>
      </c>
      <c r="W749">
        <v>51</v>
      </c>
      <c r="X749">
        <f>IF(dataset_17[[#This Row],[cnt]]&gt;0,LN(dataset_17[[#This Row],[cnt]]),0)</f>
        <v>3.9318256327243257</v>
      </c>
    </row>
    <row r="750" spans="1:24" x14ac:dyDescent="0.3">
      <c r="A750">
        <v>749</v>
      </c>
      <c r="B750" s="1">
        <v>40577</v>
      </c>
      <c r="C750">
        <f>YEAR(dataset_17[[#This Row],[Date Day]])</f>
        <v>2011</v>
      </c>
      <c r="D750" s="1" t="str">
        <f>TEXT(dataset_17[[#This Row],[Date Day]],"MMM")</f>
        <v>Feb</v>
      </c>
      <c r="E750" t="str">
        <f t="shared" si="23"/>
        <v>Q1</v>
      </c>
      <c r="F750">
        <v>1</v>
      </c>
      <c r="G750">
        <v>0</v>
      </c>
      <c r="H750">
        <v>2</v>
      </c>
      <c r="I750">
        <v>14</v>
      </c>
      <c r="J750" t="b">
        <v>0</v>
      </c>
      <c r="K750">
        <v>4</v>
      </c>
      <c r="L750" t="str">
        <f t="shared" si="22"/>
        <v>Weekday</v>
      </c>
      <c r="M750" t="str" cm="1">
        <f t="array" ref="M750">_xlfn.IFS(I750&lt;6,"Night", I750&lt;12,"Morning", I750&lt;18,"Afternoon", TRUE,"Evening")</f>
        <v>Afternoon</v>
      </c>
      <c r="N750">
        <v>1</v>
      </c>
      <c r="O750" t="str">
        <f>IF(dataset_17[[#This Row],[Weathersit]]=1,"Clear",IF(dataset_17[[#This Row],[Weathersit]]=2,"Cloudy","Rainy"))</f>
        <v>Clear</v>
      </c>
      <c r="P750">
        <v>0.22</v>
      </c>
      <c r="Q750">
        <v>0.19700000000000001</v>
      </c>
      <c r="R750">
        <f>dataset_17[[#This Row],[Temp]]-dataset_17[[#This Row],[Atemp]]</f>
        <v>2.2999999999999993E-2</v>
      </c>
      <c r="S750">
        <v>0.37</v>
      </c>
      <c r="T750">
        <v>0.3881</v>
      </c>
      <c r="U750">
        <v>4</v>
      </c>
      <c r="V750">
        <v>43</v>
      </c>
      <c r="W750">
        <v>47</v>
      </c>
      <c r="X750">
        <f>IF(dataset_17[[#This Row],[cnt]]&gt;0,LN(dataset_17[[#This Row],[cnt]]),0)</f>
        <v>3.8501476017100584</v>
      </c>
    </row>
    <row r="751" spans="1:24" x14ac:dyDescent="0.3">
      <c r="A751">
        <v>750</v>
      </c>
      <c r="B751" s="1">
        <v>40577</v>
      </c>
      <c r="C751">
        <f>YEAR(dataset_17[[#This Row],[Date Day]])</f>
        <v>2011</v>
      </c>
      <c r="D751" s="1" t="str">
        <f>TEXT(dataset_17[[#This Row],[Date Day]],"MMM")</f>
        <v>Feb</v>
      </c>
      <c r="E751" t="str">
        <f t="shared" si="23"/>
        <v>Q1</v>
      </c>
      <c r="F751">
        <v>1</v>
      </c>
      <c r="G751">
        <v>0</v>
      </c>
      <c r="H751">
        <v>2</v>
      </c>
      <c r="I751">
        <v>15</v>
      </c>
      <c r="J751" t="b">
        <v>0</v>
      </c>
      <c r="K751">
        <v>4</v>
      </c>
      <c r="L751" t="str">
        <f t="shared" si="22"/>
        <v>Weekday</v>
      </c>
      <c r="M751" t="str" cm="1">
        <f t="array" ref="M751">_xlfn.IFS(I751&lt;6,"Night", I751&lt;12,"Morning", I751&lt;18,"Afternoon", TRUE,"Evening")</f>
        <v>Afternoon</v>
      </c>
      <c r="N751">
        <v>1</v>
      </c>
      <c r="O751" t="str">
        <f>IF(dataset_17[[#This Row],[Weathersit]]=1,"Clear",IF(dataset_17[[#This Row],[Weathersit]]=2,"Cloudy","Rainy"))</f>
        <v>Clear</v>
      </c>
      <c r="P751">
        <v>0.22</v>
      </c>
      <c r="Q751">
        <v>0.19700000000000001</v>
      </c>
      <c r="R751">
        <f>dataset_17[[#This Row],[Temp]]-dataset_17[[#This Row],[Atemp]]</f>
        <v>2.2999999999999993E-2</v>
      </c>
      <c r="S751">
        <v>0.37</v>
      </c>
      <c r="T751">
        <v>0.32840000000000003</v>
      </c>
      <c r="U751">
        <v>4</v>
      </c>
      <c r="V751">
        <v>56</v>
      </c>
      <c r="W751">
        <v>60</v>
      </c>
      <c r="X751">
        <f>IF(dataset_17[[#This Row],[cnt]]&gt;0,LN(dataset_17[[#This Row],[cnt]]),0)</f>
        <v>4.0943445622221004</v>
      </c>
    </row>
    <row r="752" spans="1:24" x14ac:dyDescent="0.3">
      <c r="A752">
        <v>751</v>
      </c>
      <c r="B752" s="1">
        <v>40577</v>
      </c>
      <c r="C752">
        <f>YEAR(dataset_17[[#This Row],[Date Day]])</f>
        <v>2011</v>
      </c>
      <c r="D752" s="1" t="str">
        <f>TEXT(dataset_17[[#This Row],[Date Day]],"MMM")</f>
        <v>Feb</v>
      </c>
      <c r="E752" t="str">
        <f t="shared" si="23"/>
        <v>Q1</v>
      </c>
      <c r="F752">
        <v>1</v>
      </c>
      <c r="G752">
        <v>0</v>
      </c>
      <c r="H752">
        <v>2</v>
      </c>
      <c r="I752">
        <v>16</v>
      </c>
      <c r="J752" t="b">
        <v>0</v>
      </c>
      <c r="K752">
        <v>4</v>
      </c>
      <c r="L752" t="str">
        <f t="shared" si="22"/>
        <v>Weekday</v>
      </c>
      <c r="M752" t="str" cm="1">
        <f t="array" ref="M752">_xlfn.IFS(I752&lt;6,"Night", I752&lt;12,"Morning", I752&lt;18,"Afternoon", TRUE,"Evening")</f>
        <v>Afternoon</v>
      </c>
      <c r="N752">
        <v>1</v>
      </c>
      <c r="O752" t="str">
        <f>IF(dataset_17[[#This Row],[Weathersit]]=1,"Clear",IF(dataset_17[[#This Row],[Weathersit]]=2,"Cloudy","Rainy"))</f>
        <v>Clear</v>
      </c>
      <c r="P752">
        <v>0.22</v>
      </c>
      <c r="Q752">
        <v>0.21210000000000001</v>
      </c>
      <c r="R752">
        <f>dataset_17[[#This Row],[Temp]]-dataset_17[[#This Row],[Atemp]]</f>
        <v>7.8999999999999904E-3</v>
      </c>
      <c r="S752">
        <v>0.37</v>
      </c>
      <c r="T752">
        <v>0.25369999999999998</v>
      </c>
      <c r="U752">
        <v>5</v>
      </c>
      <c r="V752">
        <v>73</v>
      </c>
      <c r="W752">
        <v>78</v>
      </c>
      <c r="X752">
        <f>IF(dataset_17[[#This Row],[cnt]]&gt;0,LN(dataset_17[[#This Row],[cnt]]),0)</f>
        <v>4.3567088266895917</v>
      </c>
    </row>
    <row r="753" spans="1:24" x14ac:dyDescent="0.3">
      <c r="A753">
        <v>752</v>
      </c>
      <c r="B753" s="1">
        <v>40577</v>
      </c>
      <c r="C753">
        <f>YEAR(dataset_17[[#This Row],[Date Day]])</f>
        <v>2011</v>
      </c>
      <c r="D753" s="1" t="str">
        <f>TEXT(dataset_17[[#This Row],[Date Day]],"MMM")</f>
        <v>Feb</v>
      </c>
      <c r="E753" t="str">
        <f t="shared" si="23"/>
        <v>Q1</v>
      </c>
      <c r="F753">
        <v>1</v>
      </c>
      <c r="G753">
        <v>0</v>
      </c>
      <c r="H753">
        <v>2</v>
      </c>
      <c r="I753">
        <v>17</v>
      </c>
      <c r="J753" t="b">
        <v>0</v>
      </c>
      <c r="K753">
        <v>4</v>
      </c>
      <c r="L753" t="str">
        <f t="shared" si="22"/>
        <v>Weekday</v>
      </c>
      <c r="M753" t="str" cm="1">
        <f t="array" ref="M753">_xlfn.IFS(I753&lt;6,"Night", I753&lt;12,"Morning", I753&lt;18,"Afternoon", TRUE,"Evening")</f>
        <v>Afternoon</v>
      </c>
      <c r="N753">
        <v>1</v>
      </c>
      <c r="O753" t="str">
        <f>IF(dataset_17[[#This Row],[Weathersit]]=1,"Clear",IF(dataset_17[[#This Row],[Weathersit]]=2,"Cloudy","Rainy"))</f>
        <v>Clear</v>
      </c>
      <c r="P753">
        <v>0.2</v>
      </c>
      <c r="Q753">
        <v>0.19700000000000001</v>
      </c>
      <c r="R753">
        <f>dataset_17[[#This Row],[Temp]]-dataset_17[[#This Row],[Atemp]]</f>
        <v>3.0000000000000027E-3</v>
      </c>
      <c r="S753">
        <v>0.4</v>
      </c>
      <c r="T753">
        <v>0.19400000000000001</v>
      </c>
      <c r="U753">
        <v>5</v>
      </c>
      <c r="V753">
        <v>170</v>
      </c>
      <c r="W753">
        <v>175</v>
      </c>
      <c r="X753">
        <f>IF(dataset_17[[#This Row],[cnt]]&gt;0,LN(dataset_17[[#This Row],[cnt]]),0)</f>
        <v>5.1647859739235145</v>
      </c>
    </row>
    <row r="754" spans="1:24" x14ac:dyDescent="0.3">
      <c r="A754">
        <v>753</v>
      </c>
      <c r="B754" s="1">
        <v>40577</v>
      </c>
      <c r="C754">
        <f>YEAR(dataset_17[[#This Row],[Date Day]])</f>
        <v>2011</v>
      </c>
      <c r="D754" s="1" t="str">
        <f>TEXT(dataset_17[[#This Row],[Date Day]],"MMM")</f>
        <v>Feb</v>
      </c>
      <c r="E754" t="str">
        <f t="shared" si="23"/>
        <v>Q1</v>
      </c>
      <c r="F754">
        <v>1</v>
      </c>
      <c r="G754">
        <v>0</v>
      </c>
      <c r="H754">
        <v>2</v>
      </c>
      <c r="I754">
        <v>18</v>
      </c>
      <c r="J754" t="b">
        <v>0</v>
      </c>
      <c r="K754">
        <v>4</v>
      </c>
      <c r="L754" t="str">
        <f t="shared" si="22"/>
        <v>Weekday</v>
      </c>
      <c r="M754" t="str" cm="1">
        <f t="array" ref="M754">_xlfn.IFS(I754&lt;6,"Night", I754&lt;12,"Morning", I754&lt;18,"Afternoon", TRUE,"Evening")</f>
        <v>Evening</v>
      </c>
      <c r="N754">
        <v>1</v>
      </c>
      <c r="O754" t="str">
        <f>IF(dataset_17[[#This Row],[Weathersit]]=1,"Clear",IF(dataset_17[[#This Row],[Weathersit]]=2,"Cloudy","Rainy"))</f>
        <v>Clear</v>
      </c>
      <c r="P754">
        <v>0.2</v>
      </c>
      <c r="Q754">
        <v>0.21210000000000001</v>
      </c>
      <c r="R754">
        <f>dataset_17[[#This Row],[Temp]]-dataset_17[[#This Row],[Atemp]]</f>
        <v>-1.21E-2</v>
      </c>
      <c r="S754">
        <v>0.4</v>
      </c>
      <c r="T754">
        <v>0.16420000000000001</v>
      </c>
      <c r="U754">
        <v>2</v>
      </c>
      <c r="V754">
        <v>145</v>
      </c>
      <c r="W754">
        <v>147</v>
      </c>
      <c r="X754">
        <f>IF(dataset_17[[#This Row],[cnt]]&gt;0,LN(dataset_17[[#This Row],[cnt]]),0)</f>
        <v>4.990432586778736</v>
      </c>
    </row>
    <row r="755" spans="1:24" x14ac:dyDescent="0.3">
      <c r="A755">
        <v>754</v>
      </c>
      <c r="B755" s="1">
        <v>40577</v>
      </c>
      <c r="C755">
        <f>YEAR(dataset_17[[#This Row],[Date Day]])</f>
        <v>2011</v>
      </c>
      <c r="D755" s="1" t="str">
        <f>TEXT(dataset_17[[#This Row],[Date Day]],"MMM")</f>
        <v>Feb</v>
      </c>
      <c r="E755" t="str">
        <f t="shared" si="23"/>
        <v>Q1</v>
      </c>
      <c r="F755">
        <v>1</v>
      </c>
      <c r="G755">
        <v>0</v>
      </c>
      <c r="H755">
        <v>2</v>
      </c>
      <c r="I755">
        <v>19</v>
      </c>
      <c r="J755" t="b">
        <v>0</v>
      </c>
      <c r="K755">
        <v>4</v>
      </c>
      <c r="L755" t="str">
        <f t="shared" si="22"/>
        <v>Weekday</v>
      </c>
      <c r="M755" t="str" cm="1">
        <f t="array" ref="M755">_xlfn.IFS(I755&lt;6,"Night", I755&lt;12,"Morning", I755&lt;18,"Afternoon", TRUE,"Evening")</f>
        <v>Evening</v>
      </c>
      <c r="N755">
        <v>1</v>
      </c>
      <c r="O755" t="str">
        <f>IF(dataset_17[[#This Row],[Weathersit]]=1,"Clear",IF(dataset_17[[#This Row],[Weathersit]]=2,"Cloudy","Rainy"))</f>
        <v>Clear</v>
      </c>
      <c r="P755">
        <v>0.2</v>
      </c>
      <c r="Q755">
        <v>0.2576</v>
      </c>
      <c r="R755">
        <f>dataset_17[[#This Row],[Temp]]-dataset_17[[#This Row],[Atemp]]</f>
        <v>-5.7599999999999985E-2</v>
      </c>
      <c r="S755">
        <v>0.4</v>
      </c>
      <c r="T755">
        <v>0</v>
      </c>
      <c r="U755">
        <v>4</v>
      </c>
      <c r="V755">
        <v>92</v>
      </c>
      <c r="W755">
        <v>96</v>
      </c>
      <c r="X755">
        <f>IF(dataset_17[[#This Row],[cnt]]&gt;0,LN(dataset_17[[#This Row],[cnt]]),0)</f>
        <v>4.5643481914678361</v>
      </c>
    </row>
    <row r="756" spans="1:24" x14ac:dyDescent="0.3">
      <c r="A756">
        <v>755</v>
      </c>
      <c r="B756" s="1">
        <v>40577</v>
      </c>
      <c r="C756">
        <f>YEAR(dataset_17[[#This Row],[Date Day]])</f>
        <v>2011</v>
      </c>
      <c r="D756" s="1" t="str">
        <f>TEXT(dataset_17[[#This Row],[Date Day]],"MMM")</f>
        <v>Feb</v>
      </c>
      <c r="E756" t="str">
        <f t="shared" si="23"/>
        <v>Q1</v>
      </c>
      <c r="F756">
        <v>1</v>
      </c>
      <c r="G756">
        <v>0</v>
      </c>
      <c r="H756">
        <v>2</v>
      </c>
      <c r="I756">
        <v>20</v>
      </c>
      <c r="J756" t="b">
        <v>0</v>
      </c>
      <c r="K756">
        <v>4</v>
      </c>
      <c r="L756" t="str">
        <f t="shared" si="22"/>
        <v>Weekday</v>
      </c>
      <c r="M756" t="str" cm="1">
        <f t="array" ref="M756">_xlfn.IFS(I756&lt;6,"Night", I756&lt;12,"Morning", I756&lt;18,"Afternoon", TRUE,"Evening")</f>
        <v>Evening</v>
      </c>
      <c r="N756">
        <v>1</v>
      </c>
      <c r="O756" t="str">
        <f>IF(dataset_17[[#This Row],[Weathersit]]=1,"Clear",IF(dataset_17[[#This Row],[Weathersit]]=2,"Cloudy","Rainy"))</f>
        <v>Clear</v>
      </c>
      <c r="P756">
        <v>0.2</v>
      </c>
      <c r="Q756">
        <v>0.2273</v>
      </c>
      <c r="R756">
        <f>dataset_17[[#This Row],[Temp]]-dataset_17[[#This Row],[Atemp]]</f>
        <v>-2.7299999999999991E-2</v>
      </c>
      <c r="S756">
        <v>0.47</v>
      </c>
      <c r="T756">
        <v>8.9599999999999999E-2</v>
      </c>
      <c r="U756">
        <v>1</v>
      </c>
      <c r="V756">
        <v>108</v>
      </c>
      <c r="W756">
        <v>109</v>
      </c>
      <c r="X756">
        <f>IF(dataset_17[[#This Row],[cnt]]&gt;0,LN(dataset_17[[#This Row],[cnt]]),0)</f>
        <v>4.6913478822291435</v>
      </c>
    </row>
    <row r="757" spans="1:24" x14ac:dyDescent="0.3">
      <c r="A757">
        <v>756</v>
      </c>
      <c r="B757" s="1">
        <v>40577</v>
      </c>
      <c r="C757">
        <f>YEAR(dataset_17[[#This Row],[Date Day]])</f>
        <v>2011</v>
      </c>
      <c r="D757" s="1" t="str">
        <f>TEXT(dataset_17[[#This Row],[Date Day]],"MMM")</f>
        <v>Feb</v>
      </c>
      <c r="E757" t="str">
        <f t="shared" si="23"/>
        <v>Q1</v>
      </c>
      <c r="F757">
        <v>1</v>
      </c>
      <c r="G757">
        <v>0</v>
      </c>
      <c r="H757">
        <v>2</v>
      </c>
      <c r="I757">
        <v>21</v>
      </c>
      <c r="J757" t="b">
        <v>0</v>
      </c>
      <c r="K757">
        <v>4</v>
      </c>
      <c r="L757" t="str">
        <f t="shared" si="22"/>
        <v>Weekday</v>
      </c>
      <c r="M757" t="str" cm="1">
        <f t="array" ref="M757">_xlfn.IFS(I757&lt;6,"Night", I757&lt;12,"Morning", I757&lt;18,"Afternoon", TRUE,"Evening")</f>
        <v>Evening</v>
      </c>
      <c r="N757">
        <v>1</v>
      </c>
      <c r="O757" t="str">
        <f>IF(dataset_17[[#This Row],[Weathersit]]=1,"Clear",IF(dataset_17[[#This Row],[Weathersit]]=2,"Cloudy","Rainy"))</f>
        <v>Clear</v>
      </c>
      <c r="P757">
        <v>0.18</v>
      </c>
      <c r="Q757">
        <v>0.21210000000000001</v>
      </c>
      <c r="R757">
        <f>dataset_17[[#This Row],[Temp]]-dataset_17[[#This Row],[Atemp]]</f>
        <v>-3.2100000000000017E-2</v>
      </c>
      <c r="S757">
        <v>0.55000000000000004</v>
      </c>
      <c r="T757">
        <v>0.1045</v>
      </c>
      <c r="U757">
        <v>1</v>
      </c>
      <c r="V757">
        <v>53</v>
      </c>
      <c r="W757">
        <v>54</v>
      </c>
      <c r="X757">
        <f>IF(dataset_17[[#This Row],[cnt]]&gt;0,LN(dataset_17[[#This Row],[cnt]]),0)</f>
        <v>3.9889840465642745</v>
      </c>
    </row>
    <row r="758" spans="1:24" x14ac:dyDescent="0.3">
      <c r="A758">
        <v>757</v>
      </c>
      <c r="B758" s="1">
        <v>40577</v>
      </c>
      <c r="C758">
        <f>YEAR(dataset_17[[#This Row],[Date Day]])</f>
        <v>2011</v>
      </c>
      <c r="D758" s="1" t="str">
        <f>TEXT(dataset_17[[#This Row],[Date Day]],"MMM")</f>
        <v>Feb</v>
      </c>
      <c r="E758" t="str">
        <f t="shared" si="23"/>
        <v>Q1</v>
      </c>
      <c r="F758">
        <v>1</v>
      </c>
      <c r="G758">
        <v>0</v>
      </c>
      <c r="H758">
        <v>2</v>
      </c>
      <c r="I758">
        <v>22</v>
      </c>
      <c r="J758" t="b">
        <v>0</v>
      </c>
      <c r="K758">
        <v>4</v>
      </c>
      <c r="L758" t="str">
        <f t="shared" si="22"/>
        <v>Weekday</v>
      </c>
      <c r="M758" t="str" cm="1">
        <f t="array" ref="M758">_xlfn.IFS(I758&lt;6,"Night", I758&lt;12,"Morning", I758&lt;18,"Afternoon", TRUE,"Evening")</f>
        <v>Evening</v>
      </c>
      <c r="N758">
        <v>1</v>
      </c>
      <c r="O758" t="str">
        <f>IF(dataset_17[[#This Row],[Weathersit]]=1,"Clear",IF(dataset_17[[#This Row],[Weathersit]]=2,"Cloudy","Rainy"))</f>
        <v>Clear</v>
      </c>
      <c r="P758">
        <v>0.18</v>
      </c>
      <c r="Q758">
        <v>0.21210000000000001</v>
      </c>
      <c r="R758">
        <f>dataset_17[[#This Row],[Temp]]-dataset_17[[#This Row],[Atemp]]</f>
        <v>-3.2100000000000017E-2</v>
      </c>
      <c r="S758">
        <v>0.51</v>
      </c>
      <c r="T758">
        <v>8.9599999999999999E-2</v>
      </c>
      <c r="U758">
        <v>2</v>
      </c>
      <c r="V758">
        <v>39</v>
      </c>
      <c r="W758">
        <v>41</v>
      </c>
      <c r="X758">
        <f>IF(dataset_17[[#This Row],[cnt]]&gt;0,LN(dataset_17[[#This Row],[cnt]]),0)</f>
        <v>3.713572066704308</v>
      </c>
    </row>
    <row r="759" spans="1:24" x14ac:dyDescent="0.3">
      <c r="A759">
        <v>758</v>
      </c>
      <c r="B759" s="1">
        <v>40577</v>
      </c>
      <c r="C759">
        <f>YEAR(dataset_17[[#This Row],[Date Day]])</f>
        <v>2011</v>
      </c>
      <c r="D759" s="1" t="str">
        <f>TEXT(dataset_17[[#This Row],[Date Day]],"MMM")</f>
        <v>Feb</v>
      </c>
      <c r="E759" t="str">
        <f t="shared" si="23"/>
        <v>Q1</v>
      </c>
      <c r="F759">
        <v>1</v>
      </c>
      <c r="G759">
        <v>0</v>
      </c>
      <c r="H759">
        <v>2</v>
      </c>
      <c r="I759">
        <v>23</v>
      </c>
      <c r="J759" t="b">
        <v>0</v>
      </c>
      <c r="K759">
        <v>4</v>
      </c>
      <c r="L759" t="str">
        <f t="shared" si="22"/>
        <v>Weekday</v>
      </c>
      <c r="M759" t="str" cm="1">
        <f t="array" ref="M759">_xlfn.IFS(I759&lt;6,"Night", I759&lt;12,"Morning", I759&lt;18,"Afternoon", TRUE,"Evening")</f>
        <v>Evening</v>
      </c>
      <c r="N759">
        <v>1</v>
      </c>
      <c r="O759" t="str">
        <f>IF(dataset_17[[#This Row],[Weathersit]]=1,"Clear",IF(dataset_17[[#This Row],[Weathersit]]=2,"Cloudy","Rainy"))</f>
        <v>Clear</v>
      </c>
      <c r="P759">
        <v>0.2</v>
      </c>
      <c r="Q759">
        <v>0.2273</v>
      </c>
      <c r="R759">
        <f>dataset_17[[#This Row],[Temp]]-dataset_17[[#This Row],[Atemp]]</f>
        <v>-2.7299999999999991E-2</v>
      </c>
      <c r="S759">
        <v>0.47</v>
      </c>
      <c r="T759">
        <v>0.1045</v>
      </c>
      <c r="U759">
        <v>4</v>
      </c>
      <c r="V759">
        <v>34</v>
      </c>
      <c r="W759">
        <v>38</v>
      </c>
      <c r="X759">
        <f>IF(dataset_17[[#This Row],[cnt]]&gt;0,LN(dataset_17[[#This Row],[cnt]]),0)</f>
        <v>3.6375861597263857</v>
      </c>
    </row>
    <row r="760" spans="1:24" x14ac:dyDescent="0.3">
      <c r="A760">
        <v>759</v>
      </c>
      <c r="B760" s="1">
        <v>40578</v>
      </c>
      <c r="C760">
        <f>YEAR(dataset_17[[#This Row],[Date Day]])</f>
        <v>2011</v>
      </c>
      <c r="D760" s="1" t="str">
        <f>TEXT(dataset_17[[#This Row],[Date Day]],"MMM")</f>
        <v>Feb</v>
      </c>
      <c r="E760" t="str">
        <f t="shared" si="23"/>
        <v>Q1</v>
      </c>
      <c r="F760">
        <v>1</v>
      </c>
      <c r="G760">
        <v>0</v>
      </c>
      <c r="H760">
        <v>2</v>
      </c>
      <c r="I760">
        <v>0</v>
      </c>
      <c r="J760" t="b">
        <v>0</v>
      </c>
      <c r="K760">
        <v>5</v>
      </c>
      <c r="L760" t="str">
        <f t="shared" si="22"/>
        <v>Weekday</v>
      </c>
      <c r="M760" t="str" cm="1">
        <f t="array" ref="M760">_xlfn.IFS(I760&lt;6,"Night", I760&lt;12,"Morning", I760&lt;18,"Afternoon", TRUE,"Evening")</f>
        <v>Night</v>
      </c>
      <c r="N760">
        <v>2</v>
      </c>
      <c r="O760" t="str">
        <f>IF(dataset_17[[#This Row],[Weathersit]]=1,"Clear",IF(dataset_17[[#This Row],[Weathersit]]=2,"Cloudy","Rainy"))</f>
        <v>Cloudy</v>
      </c>
      <c r="P760">
        <v>0.2</v>
      </c>
      <c r="Q760">
        <v>0.2576</v>
      </c>
      <c r="R760">
        <f>dataset_17[[#This Row],[Temp]]-dataset_17[[#This Row],[Atemp]]</f>
        <v>-5.7599999999999985E-2</v>
      </c>
      <c r="S760">
        <v>0.44</v>
      </c>
      <c r="T760">
        <v>0</v>
      </c>
      <c r="U760">
        <v>3</v>
      </c>
      <c r="V760">
        <v>10</v>
      </c>
      <c r="W760">
        <v>13</v>
      </c>
      <c r="X760">
        <f>IF(dataset_17[[#This Row],[cnt]]&gt;0,LN(dataset_17[[#This Row],[cnt]]),0)</f>
        <v>2.5649493574615367</v>
      </c>
    </row>
    <row r="761" spans="1:24" x14ac:dyDescent="0.3">
      <c r="A761">
        <v>760</v>
      </c>
      <c r="B761" s="1">
        <v>40578</v>
      </c>
      <c r="C761">
        <f>YEAR(dataset_17[[#This Row],[Date Day]])</f>
        <v>2011</v>
      </c>
      <c r="D761" s="1" t="str">
        <f>TEXT(dataset_17[[#This Row],[Date Day]],"MMM")</f>
        <v>Feb</v>
      </c>
      <c r="E761" t="str">
        <f t="shared" si="23"/>
        <v>Q1</v>
      </c>
      <c r="F761">
        <v>1</v>
      </c>
      <c r="G761">
        <v>0</v>
      </c>
      <c r="H761">
        <v>2</v>
      </c>
      <c r="I761">
        <v>1</v>
      </c>
      <c r="J761" t="b">
        <v>0</v>
      </c>
      <c r="K761">
        <v>5</v>
      </c>
      <c r="L761" t="str">
        <f t="shared" si="22"/>
        <v>Weekday</v>
      </c>
      <c r="M761" t="str" cm="1">
        <f t="array" ref="M761">_xlfn.IFS(I761&lt;6,"Night", I761&lt;12,"Morning", I761&lt;18,"Afternoon", TRUE,"Evening")</f>
        <v>Night</v>
      </c>
      <c r="N761">
        <v>2</v>
      </c>
      <c r="O761" t="str">
        <f>IF(dataset_17[[#This Row],[Weathersit]]=1,"Clear",IF(dataset_17[[#This Row],[Weathersit]]=2,"Cloudy","Rainy"))</f>
        <v>Cloudy</v>
      </c>
      <c r="P761">
        <v>0.16</v>
      </c>
      <c r="Q761">
        <v>0.2273</v>
      </c>
      <c r="R761">
        <f>dataset_17[[#This Row],[Temp]]-dataset_17[[#This Row],[Atemp]]</f>
        <v>-6.7299999999999999E-2</v>
      </c>
      <c r="S761">
        <v>0.59</v>
      </c>
      <c r="T761">
        <v>0</v>
      </c>
      <c r="U761">
        <v>0</v>
      </c>
      <c r="V761">
        <v>7</v>
      </c>
      <c r="W761">
        <v>7</v>
      </c>
      <c r="X761">
        <f>IF(dataset_17[[#This Row],[cnt]]&gt;0,LN(dataset_17[[#This Row],[cnt]]),0)</f>
        <v>1.9459101490553132</v>
      </c>
    </row>
    <row r="762" spans="1:24" x14ac:dyDescent="0.3">
      <c r="A762">
        <v>761</v>
      </c>
      <c r="B762" s="1">
        <v>40578</v>
      </c>
      <c r="C762">
        <f>YEAR(dataset_17[[#This Row],[Date Day]])</f>
        <v>2011</v>
      </c>
      <c r="D762" s="1" t="str">
        <f>TEXT(dataset_17[[#This Row],[Date Day]],"MMM")</f>
        <v>Feb</v>
      </c>
      <c r="E762" t="str">
        <f t="shared" si="23"/>
        <v>Q1</v>
      </c>
      <c r="F762">
        <v>1</v>
      </c>
      <c r="G762">
        <v>0</v>
      </c>
      <c r="H762">
        <v>2</v>
      </c>
      <c r="I762">
        <v>2</v>
      </c>
      <c r="J762" t="b">
        <v>0</v>
      </c>
      <c r="K762">
        <v>5</v>
      </c>
      <c r="L762" t="str">
        <f t="shared" si="22"/>
        <v>Weekday</v>
      </c>
      <c r="M762" t="str" cm="1">
        <f t="array" ref="M762">_xlfn.IFS(I762&lt;6,"Night", I762&lt;12,"Morning", I762&lt;18,"Afternoon", TRUE,"Evening")</f>
        <v>Night</v>
      </c>
      <c r="N762">
        <v>2</v>
      </c>
      <c r="O762" t="str">
        <f>IF(dataset_17[[#This Row],[Weathersit]]=1,"Clear",IF(dataset_17[[#This Row],[Weathersit]]=2,"Cloudy","Rainy"))</f>
        <v>Cloudy</v>
      </c>
      <c r="P762">
        <v>0.14000000000000001</v>
      </c>
      <c r="Q762">
        <v>0.16669999999999999</v>
      </c>
      <c r="R762">
        <f>dataset_17[[#This Row],[Temp]]-dataset_17[[#This Row],[Atemp]]</f>
        <v>-2.6699999999999974E-2</v>
      </c>
      <c r="S762">
        <v>0.63</v>
      </c>
      <c r="T762">
        <v>0.1045</v>
      </c>
      <c r="U762">
        <v>0</v>
      </c>
      <c r="V762">
        <v>1</v>
      </c>
      <c r="W762">
        <v>1</v>
      </c>
      <c r="X762">
        <f>IF(dataset_17[[#This Row],[cnt]]&gt;0,LN(dataset_17[[#This Row],[cnt]]),0)</f>
        <v>0</v>
      </c>
    </row>
    <row r="763" spans="1:24" x14ac:dyDescent="0.3">
      <c r="A763">
        <v>762</v>
      </c>
      <c r="B763" s="1">
        <v>40578</v>
      </c>
      <c r="C763">
        <f>YEAR(dataset_17[[#This Row],[Date Day]])</f>
        <v>2011</v>
      </c>
      <c r="D763" s="1" t="str">
        <f>TEXT(dataset_17[[#This Row],[Date Day]],"MMM")</f>
        <v>Feb</v>
      </c>
      <c r="E763" t="str">
        <f t="shared" si="23"/>
        <v>Q1</v>
      </c>
      <c r="F763">
        <v>1</v>
      </c>
      <c r="G763">
        <v>0</v>
      </c>
      <c r="H763">
        <v>2</v>
      </c>
      <c r="I763">
        <v>3</v>
      </c>
      <c r="J763" t="b">
        <v>0</v>
      </c>
      <c r="K763">
        <v>5</v>
      </c>
      <c r="L763" t="str">
        <f t="shared" si="22"/>
        <v>Weekday</v>
      </c>
      <c r="M763" t="str" cm="1">
        <f t="array" ref="M763">_xlfn.IFS(I763&lt;6,"Night", I763&lt;12,"Morning", I763&lt;18,"Afternoon", TRUE,"Evening")</f>
        <v>Night</v>
      </c>
      <c r="N763">
        <v>2</v>
      </c>
      <c r="O763" t="str">
        <f>IF(dataset_17[[#This Row],[Weathersit]]=1,"Clear",IF(dataset_17[[#This Row],[Weathersit]]=2,"Cloudy","Rainy"))</f>
        <v>Cloudy</v>
      </c>
      <c r="P763">
        <v>0.14000000000000001</v>
      </c>
      <c r="Q763">
        <v>0.16669999999999999</v>
      </c>
      <c r="R763">
        <f>dataset_17[[#This Row],[Temp]]-dataset_17[[#This Row],[Atemp]]</f>
        <v>-2.6699999999999974E-2</v>
      </c>
      <c r="S763">
        <v>0.63</v>
      </c>
      <c r="T763">
        <v>0.1045</v>
      </c>
      <c r="U763">
        <v>0</v>
      </c>
      <c r="V763">
        <v>1</v>
      </c>
      <c r="W763">
        <v>1</v>
      </c>
      <c r="X763">
        <f>IF(dataset_17[[#This Row],[cnt]]&gt;0,LN(dataset_17[[#This Row],[cnt]]),0)</f>
        <v>0</v>
      </c>
    </row>
    <row r="764" spans="1:24" x14ac:dyDescent="0.3">
      <c r="A764">
        <v>763</v>
      </c>
      <c r="B764" s="1">
        <v>40578</v>
      </c>
      <c r="C764">
        <f>YEAR(dataset_17[[#This Row],[Date Day]])</f>
        <v>2011</v>
      </c>
      <c r="D764" s="1" t="str">
        <f>TEXT(dataset_17[[#This Row],[Date Day]],"MMM")</f>
        <v>Feb</v>
      </c>
      <c r="E764" t="str">
        <f t="shared" si="23"/>
        <v>Q1</v>
      </c>
      <c r="F764">
        <v>1</v>
      </c>
      <c r="G764">
        <v>0</v>
      </c>
      <c r="H764">
        <v>2</v>
      </c>
      <c r="I764">
        <v>5</v>
      </c>
      <c r="J764" t="b">
        <v>0</v>
      </c>
      <c r="K764">
        <v>5</v>
      </c>
      <c r="L764" t="str">
        <f t="shared" si="22"/>
        <v>Weekday</v>
      </c>
      <c r="M764" t="str" cm="1">
        <f t="array" ref="M764">_xlfn.IFS(I764&lt;6,"Night", I764&lt;12,"Morning", I764&lt;18,"Afternoon", TRUE,"Evening")</f>
        <v>Night</v>
      </c>
      <c r="N764">
        <v>2</v>
      </c>
      <c r="O764" t="str">
        <f>IF(dataset_17[[#This Row],[Weathersit]]=1,"Clear",IF(dataset_17[[#This Row],[Weathersit]]=2,"Cloudy","Rainy"))</f>
        <v>Cloudy</v>
      </c>
      <c r="P764">
        <v>0.14000000000000001</v>
      </c>
      <c r="Q764">
        <v>0.1515</v>
      </c>
      <c r="R764">
        <f>dataset_17[[#This Row],[Temp]]-dataset_17[[#This Row],[Atemp]]</f>
        <v>-1.1499999999999982E-2</v>
      </c>
      <c r="S764">
        <v>0.63</v>
      </c>
      <c r="T764">
        <v>0.1343</v>
      </c>
      <c r="U764">
        <v>0</v>
      </c>
      <c r="V764">
        <v>7</v>
      </c>
      <c r="W764">
        <v>7</v>
      </c>
      <c r="X764">
        <f>IF(dataset_17[[#This Row],[cnt]]&gt;0,LN(dataset_17[[#This Row],[cnt]]),0)</f>
        <v>1.9459101490553132</v>
      </c>
    </row>
    <row r="765" spans="1:24" x14ac:dyDescent="0.3">
      <c r="A765">
        <v>764</v>
      </c>
      <c r="B765" s="1">
        <v>40578</v>
      </c>
      <c r="C765">
        <f>YEAR(dataset_17[[#This Row],[Date Day]])</f>
        <v>2011</v>
      </c>
      <c r="D765" s="1" t="str">
        <f>TEXT(dataset_17[[#This Row],[Date Day]],"MMM")</f>
        <v>Feb</v>
      </c>
      <c r="E765" t="str">
        <f t="shared" si="23"/>
        <v>Q1</v>
      </c>
      <c r="F765">
        <v>1</v>
      </c>
      <c r="G765">
        <v>0</v>
      </c>
      <c r="H765">
        <v>2</v>
      </c>
      <c r="I765">
        <v>6</v>
      </c>
      <c r="J765" t="b">
        <v>0</v>
      </c>
      <c r="K765">
        <v>5</v>
      </c>
      <c r="L765" t="str">
        <f t="shared" si="22"/>
        <v>Weekday</v>
      </c>
      <c r="M765" t="str" cm="1">
        <f t="array" ref="M765">_xlfn.IFS(I765&lt;6,"Night", I765&lt;12,"Morning", I765&lt;18,"Afternoon", TRUE,"Evening")</f>
        <v>Morning</v>
      </c>
      <c r="N765">
        <v>2</v>
      </c>
      <c r="O765" t="str">
        <f>IF(dataset_17[[#This Row],[Weathersit]]=1,"Clear",IF(dataset_17[[#This Row],[Weathersit]]=2,"Cloudy","Rainy"))</f>
        <v>Cloudy</v>
      </c>
      <c r="P765">
        <v>0.16</v>
      </c>
      <c r="Q765">
        <v>0.2273</v>
      </c>
      <c r="R765">
        <f>dataset_17[[#This Row],[Temp]]-dataset_17[[#This Row],[Atemp]]</f>
        <v>-6.7299999999999999E-2</v>
      </c>
      <c r="S765">
        <v>0.55000000000000004</v>
      </c>
      <c r="T765">
        <v>0</v>
      </c>
      <c r="U765">
        <v>2</v>
      </c>
      <c r="V765">
        <v>26</v>
      </c>
      <c r="W765">
        <v>28</v>
      </c>
      <c r="X765">
        <f>IF(dataset_17[[#This Row],[cnt]]&gt;0,LN(dataset_17[[#This Row],[cnt]]),0)</f>
        <v>3.3322045101752038</v>
      </c>
    </row>
    <row r="766" spans="1:24" x14ac:dyDescent="0.3">
      <c r="A766">
        <v>765</v>
      </c>
      <c r="B766" s="1">
        <v>40578</v>
      </c>
      <c r="C766">
        <f>YEAR(dataset_17[[#This Row],[Date Day]])</f>
        <v>2011</v>
      </c>
      <c r="D766" s="1" t="str">
        <f>TEXT(dataset_17[[#This Row],[Date Day]],"MMM")</f>
        <v>Feb</v>
      </c>
      <c r="E766" t="str">
        <f t="shared" si="23"/>
        <v>Q1</v>
      </c>
      <c r="F766">
        <v>1</v>
      </c>
      <c r="G766">
        <v>0</v>
      </c>
      <c r="H766">
        <v>2</v>
      </c>
      <c r="I766">
        <v>7</v>
      </c>
      <c r="J766" t="b">
        <v>0</v>
      </c>
      <c r="K766">
        <v>5</v>
      </c>
      <c r="L766" t="str">
        <f t="shared" si="22"/>
        <v>Weekday</v>
      </c>
      <c r="M766" t="str" cm="1">
        <f t="array" ref="M766">_xlfn.IFS(I766&lt;6,"Night", I766&lt;12,"Morning", I766&lt;18,"Afternoon", TRUE,"Evening")</f>
        <v>Morning</v>
      </c>
      <c r="N766">
        <v>1</v>
      </c>
      <c r="O766" t="str">
        <f>IF(dataset_17[[#This Row],[Weathersit]]=1,"Clear",IF(dataset_17[[#This Row],[Weathersit]]=2,"Cloudy","Rainy"))</f>
        <v>Clear</v>
      </c>
      <c r="P766">
        <v>0.14000000000000001</v>
      </c>
      <c r="Q766">
        <v>0.21210000000000001</v>
      </c>
      <c r="R766">
        <f>dataset_17[[#This Row],[Temp]]-dataset_17[[#This Row],[Atemp]]</f>
        <v>-7.2099999999999997E-2</v>
      </c>
      <c r="S766">
        <v>0.59</v>
      </c>
      <c r="T766">
        <v>0</v>
      </c>
      <c r="U766">
        <v>0</v>
      </c>
      <c r="V766">
        <v>87</v>
      </c>
      <c r="W766">
        <v>87</v>
      </c>
      <c r="X766">
        <f>IF(dataset_17[[#This Row],[cnt]]&gt;0,LN(dataset_17[[#This Row],[cnt]]),0)</f>
        <v>4.4659081186545837</v>
      </c>
    </row>
    <row r="767" spans="1:24" x14ac:dyDescent="0.3">
      <c r="A767">
        <v>766</v>
      </c>
      <c r="B767" s="1">
        <v>40578</v>
      </c>
      <c r="C767">
        <f>YEAR(dataset_17[[#This Row],[Date Day]])</f>
        <v>2011</v>
      </c>
      <c r="D767" s="1" t="str">
        <f>TEXT(dataset_17[[#This Row],[Date Day]],"MMM")</f>
        <v>Feb</v>
      </c>
      <c r="E767" t="str">
        <f t="shared" si="23"/>
        <v>Q1</v>
      </c>
      <c r="F767">
        <v>1</v>
      </c>
      <c r="G767">
        <v>0</v>
      </c>
      <c r="H767">
        <v>2</v>
      </c>
      <c r="I767">
        <v>8</v>
      </c>
      <c r="J767" t="b">
        <v>0</v>
      </c>
      <c r="K767">
        <v>5</v>
      </c>
      <c r="L767" t="str">
        <f t="shared" si="22"/>
        <v>Weekday</v>
      </c>
      <c r="M767" t="str" cm="1">
        <f t="array" ref="M767">_xlfn.IFS(I767&lt;6,"Night", I767&lt;12,"Morning", I767&lt;18,"Afternoon", TRUE,"Evening")</f>
        <v>Morning</v>
      </c>
      <c r="N767">
        <v>1</v>
      </c>
      <c r="O767" t="str">
        <f>IF(dataset_17[[#This Row],[Weathersit]]=1,"Clear",IF(dataset_17[[#This Row],[Weathersit]]=2,"Cloudy","Rainy"))</f>
        <v>Clear</v>
      </c>
      <c r="P767">
        <v>0.14000000000000001</v>
      </c>
      <c r="Q767">
        <v>0.1515</v>
      </c>
      <c r="R767">
        <f>dataset_17[[#This Row],[Temp]]-dataset_17[[#This Row],[Atemp]]</f>
        <v>-1.1499999999999982E-2</v>
      </c>
      <c r="S767">
        <v>0.74</v>
      </c>
      <c r="T767">
        <v>0.1343</v>
      </c>
      <c r="U767">
        <v>3</v>
      </c>
      <c r="V767">
        <v>217</v>
      </c>
      <c r="W767">
        <v>220</v>
      </c>
      <c r="X767">
        <f>IF(dataset_17[[#This Row],[cnt]]&gt;0,LN(dataset_17[[#This Row],[cnt]]),0)</f>
        <v>5.393627546352362</v>
      </c>
    </row>
    <row r="768" spans="1:24" x14ac:dyDescent="0.3">
      <c r="A768">
        <v>767</v>
      </c>
      <c r="B768" s="1">
        <v>40578</v>
      </c>
      <c r="C768">
        <f>YEAR(dataset_17[[#This Row],[Date Day]])</f>
        <v>2011</v>
      </c>
      <c r="D768" s="1" t="str">
        <f>TEXT(dataset_17[[#This Row],[Date Day]],"MMM")</f>
        <v>Feb</v>
      </c>
      <c r="E768" t="str">
        <f t="shared" si="23"/>
        <v>Q1</v>
      </c>
      <c r="F768">
        <v>1</v>
      </c>
      <c r="G768">
        <v>0</v>
      </c>
      <c r="H768">
        <v>2</v>
      </c>
      <c r="I768">
        <v>9</v>
      </c>
      <c r="J768" t="b">
        <v>0</v>
      </c>
      <c r="K768">
        <v>5</v>
      </c>
      <c r="L768" t="str">
        <f t="shared" si="22"/>
        <v>Weekday</v>
      </c>
      <c r="M768" t="str" cm="1">
        <f t="array" ref="M768">_xlfn.IFS(I768&lt;6,"Night", I768&lt;12,"Morning", I768&lt;18,"Afternoon", TRUE,"Evening")</f>
        <v>Morning</v>
      </c>
      <c r="N768">
        <v>2</v>
      </c>
      <c r="O768" t="str">
        <f>IF(dataset_17[[#This Row],[Weathersit]]=1,"Clear",IF(dataset_17[[#This Row],[Weathersit]]=2,"Cloudy","Rainy"))</f>
        <v>Cloudy</v>
      </c>
      <c r="P768">
        <v>0.16</v>
      </c>
      <c r="Q768">
        <v>0.18179999999999999</v>
      </c>
      <c r="R768">
        <f>dataset_17[[#This Row],[Temp]]-dataset_17[[#This Row],[Atemp]]</f>
        <v>-2.1799999999999986E-2</v>
      </c>
      <c r="S768">
        <v>0.8</v>
      </c>
      <c r="T768">
        <v>0.1343</v>
      </c>
      <c r="U768">
        <v>3</v>
      </c>
      <c r="V768">
        <v>124</v>
      </c>
      <c r="W768">
        <v>127</v>
      </c>
      <c r="X768">
        <f>IF(dataset_17[[#This Row],[cnt]]&gt;0,LN(dataset_17[[#This Row],[cnt]]),0)</f>
        <v>4.8441870864585912</v>
      </c>
    </row>
    <row r="769" spans="1:24" x14ac:dyDescent="0.3">
      <c r="A769">
        <v>768</v>
      </c>
      <c r="B769" s="1">
        <v>40578</v>
      </c>
      <c r="C769">
        <f>YEAR(dataset_17[[#This Row],[Date Day]])</f>
        <v>2011</v>
      </c>
      <c r="D769" s="1" t="str">
        <f>TEXT(dataset_17[[#This Row],[Date Day]],"MMM")</f>
        <v>Feb</v>
      </c>
      <c r="E769" t="str">
        <f t="shared" si="23"/>
        <v>Q1</v>
      </c>
      <c r="F769">
        <v>1</v>
      </c>
      <c r="G769">
        <v>0</v>
      </c>
      <c r="H769">
        <v>2</v>
      </c>
      <c r="I769">
        <v>10</v>
      </c>
      <c r="J769" t="b">
        <v>0</v>
      </c>
      <c r="K769">
        <v>5</v>
      </c>
      <c r="L769" t="str">
        <f t="shared" si="22"/>
        <v>Weekday</v>
      </c>
      <c r="M769" t="str" cm="1">
        <f t="array" ref="M769">_xlfn.IFS(I769&lt;6,"Night", I769&lt;12,"Morning", I769&lt;18,"Afternoon", TRUE,"Evening")</f>
        <v>Morning</v>
      </c>
      <c r="N769">
        <v>2</v>
      </c>
      <c r="O769" t="str">
        <f>IF(dataset_17[[#This Row],[Weathersit]]=1,"Clear",IF(dataset_17[[#This Row],[Weathersit]]=2,"Cloudy","Rainy"))</f>
        <v>Cloudy</v>
      </c>
      <c r="P769">
        <v>0.2</v>
      </c>
      <c r="Q769">
        <v>0.21210000000000001</v>
      </c>
      <c r="R769">
        <f>dataset_17[[#This Row],[Temp]]-dataset_17[[#This Row],[Atemp]]</f>
        <v>-1.21E-2</v>
      </c>
      <c r="S769">
        <v>0.51</v>
      </c>
      <c r="T769">
        <v>0.1343</v>
      </c>
      <c r="U769">
        <v>5</v>
      </c>
      <c r="V769">
        <v>46</v>
      </c>
      <c r="W769">
        <v>51</v>
      </c>
      <c r="X769">
        <f>IF(dataset_17[[#This Row],[cnt]]&gt;0,LN(dataset_17[[#This Row],[cnt]]),0)</f>
        <v>3.9318256327243257</v>
      </c>
    </row>
    <row r="770" spans="1:24" x14ac:dyDescent="0.3">
      <c r="A770">
        <v>769</v>
      </c>
      <c r="B770" s="1">
        <v>40578</v>
      </c>
      <c r="C770">
        <f>YEAR(dataset_17[[#This Row],[Date Day]])</f>
        <v>2011</v>
      </c>
      <c r="D770" s="1" t="str">
        <f>TEXT(dataset_17[[#This Row],[Date Day]],"MMM")</f>
        <v>Feb</v>
      </c>
      <c r="E770" t="str">
        <f t="shared" si="23"/>
        <v>Q1</v>
      </c>
      <c r="F770">
        <v>1</v>
      </c>
      <c r="G770">
        <v>0</v>
      </c>
      <c r="H770">
        <v>2</v>
      </c>
      <c r="I770">
        <v>11</v>
      </c>
      <c r="J770" t="b">
        <v>0</v>
      </c>
      <c r="K770">
        <v>5</v>
      </c>
      <c r="L770" t="str">
        <f t="shared" ref="L770:L833" si="24">IF(OR(K770=0,K770=6),"Weekend","Weekday")</f>
        <v>Weekday</v>
      </c>
      <c r="M770" t="str" cm="1">
        <f t="array" ref="M770">_xlfn.IFS(I770&lt;6,"Night", I770&lt;12,"Morning", I770&lt;18,"Afternoon", TRUE,"Evening")</f>
        <v>Morning</v>
      </c>
      <c r="N770">
        <v>1</v>
      </c>
      <c r="O770" t="str">
        <f>IF(dataset_17[[#This Row],[Weathersit]]=1,"Clear",IF(dataset_17[[#This Row],[Weathersit]]=2,"Cloudy","Rainy"))</f>
        <v>Clear</v>
      </c>
      <c r="P770">
        <v>0.22</v>
      </c>
      <c r="Q770">
        <v>0.2273</v>
      </c>
      <c r="R770">
        <f>dataset_17[[#This Row],[Temp]]-dataset_17[[#This Row],[Atemp]]</f>
        <v>-7.3000000000000009E-3</v>
      </c>
      <c r="S770">
        <v>0.51</v>
      </c>
      <c r="T770">
        <v>0.16420000000000001</v>
      </c>
      <c r="U770">
        <v>3</v>
      </c>
      <c r="V770">
        <v>61</v>
      </c>
      <c r="W770">
        <v>64</v>
      </c>
      <c r="X770">
        <f>IF(dataset_17[[#This Row],[cnt]]&gt;0,LN(dataset_17[[#This Row],[cnt]]),0)</f>
        <v>4.1588830833596715</v>
      </c>
    </row>
    <row r="771" spans="1:24" x14ac:dyDescent="0.3">
      <c r="A771">
        <v>770</v>
      </c>
      <c r="B771" s="1">
        <v>40578</v>
      </c>
      <c r="C771">
        <f>YEAR(dataset_17[[#This Row],[Date Day]])</f>
        <v>2011</v>
      </c>
      <c r="D771" s="1" t="str">
        <f>TEXT(dataset_17[[#This Row],[Date Day]],"MMM")</f>
        <v>Feb</v>
      </c>
      <c r="E771" t="str">
        <f t="shared" ref="E771:E834" si="25">"Q" &amp; INT((MONTH(B771)-1)/3)+1</f>
        <v>Q1</v>
      </c>
      <c r="F771">
        <v>1</v>
      </c>
      <c r="G771">
        <v>0</v>
      </c>
      <c r="H771">
        <v>2</v>
      </c>
      <c r="I771">
        <v>12</v>
      </c>
      <c r="J771" t="b">
        <v>0</v>
      </c>
      <c r="K771">
        <v>5</v>
      </c>
      <c r="L771" t="str">
        <f t="shared" si="24"/>
        <v>Weekday</v>
      </c>
      <c r="M771" t="str" cm="1">
        <f t="array" ref="M771">_xlfn.IFS(I771&lt;6,"Night", I771&lt;12,"Morning", I771&lt;18,"Afternoon", TRUE,"Evening")</f>
        <v>Afternoon</v>
      </c>
      <c r="N771">
        <v>2</v>
      </c>
      <c r="O771" t="str">
        <f>IF(dataset_17[[#This Row],[Weathersit]]=1,"Clear",IF(dataset_17[[#This Row],[Weathersit]]=2,"Cloudy","Rainy"))</f>
        <v>Cloudy</v>
      </c>
      <c r="P771">
        <v>0.24</v>
      </c>
      <c r="Q771">
        <v>0.2424</v>
      </c>
      <c r="R771">
        <f>dataset_17[[#This Row],[Temp]]-dataset_17[[#This Row],[Atemp]]</f>
        <v>-2.4000000000000132E-3</v>
      </c>
      <c r="S771">
        <v>0.48</v>
      </c>
      <c r="T771">
        <v>0.16420000000000001</v>
      </c>
      <c r="U771">
        <v>8</v>
      </c>
      <c r="V771">
        <v>78</v>
      </c>
      <c r="W771">
        <v>86</v>
      </c>
      <c r="X771">
        <f>IF(dataset_17[[#This Row],[cnt]]&gt;0,LN(dataset_17[[#This Row],[cnt]]),0)</f>
        <v>4.4543472962535073</v>
      </c>
    </row>
    <row r="772" spans="1:24" x14ac:dyDescent="0.3">
      <c r="A772">
        <v>771</v>
      </c>
      <c r="B772" s="1">
        <v>40578</v>
      </c>
      <c r="C772">
        <f>YEAR(dataset_17[[#This Row],[Date Day]])</f>
        <v>2011</v>
      </c>
      <c r="D772" s="1" t="str">
        <f>TEXT(dataset_17[[#This Row],[Date Day]],"MMM")</f>
        <v>Feb</v>
      </c>
      <c r="E772" t="str">
        <f t="shared" si="25"/>
        <v>Q1</v>
      </c>
      <c r="F772">
        <v>1</v>
      </c>
      <c r="G772">
        <v>0</v>
      </c>
      <c r="H772">
        <v>2</v>
      </c>
      <c r="I772">
        <v>13</v>
      </c>
      <c r="J772" t="b">
        <v>0</v>
      </c>
      <c r="K772">
        <v>5</v>
      </c>
      <c r="L772" t="str">
        <f t="shared" si="24"/>
        <v>Weekday</v>
      </c>
      <c r="M772" t="str" cm="1">
        <f t="array" ref="M772">_xlfn.IFS(I772&lt;6,"Night", I772&lt;12,"Morning", I772&lt;18,"Afternoon", TRUE,"Evening")</f>
        <v>Afternoon</v>
      </c>
      <c r="N772">
        <v>2</v>
      </c>
      <c r="O772" t="str">
        <f>IF(dataset_17[[#This Row],[Weathersit]]=1,"Clear",IF(dataset_17[[#This Row],[Weathersit]]=2,"Cloudy","Rainy"))</f>
        <v>Cloudy</v>
      </c>
      <c r="P772">
        <v>0.26</v>
      </c>
      <c r="Q772">
        <v>0.2576</v>
      </c>
      <c r="R772">
        <f>dataset_17[[#This Row],[Temp]]-dataset_17[[#This Row],[Atemp]]</f>
        <v>2.4000000000000132E-3</v>
      </c>
      <c r="S772">
        <v>0.5</v>
      </c>
      <c r="T772">
        <v>0.22389999999999999</v>
      </c>
      <c r="U772">
        <v>9</v>
      </c>
      <c r="V772">
        <v>73</v>
      </c>
      <c r="W772">
        <v>82</v>
      </c>
      <c r="X772">
        <f>IF(dataset_17[[#This Row],[cnt]]&gt;0,LN(dataset_17[[#This Row],[cnt]]),0)</f>
        <v>4.4067192472642533</v>
      </c>
    </row>
    <row r="773" spans="1:24" x14ac:dyDescent="0.3">
      <c r="A773">
        <v>772</v>
      </c>
      <c r="B773" s="1">
        <v>40578</v>
      </c>
      <c r="C773">
        <f>YEAR(dataset_17[[#This Row],[Date Day]])</f>
        <v>2011</v>
      </c>
      <c r="D773" s="1" t="str">
        <f>TEXT(dataset_17[[#This Row],[Date Day]],"MMM")</f>
        <v>Feb</v>
      </c>
      <c r="E773" t="str">
        <f t="shared" si="25"/>
        <v>Q1</v>
      </c>
      <c r="F773">
        <v>1</v>
      </c>
      <c r="G773">
        <v>0</v>
      </c>
      <c r="H773">
        <v>2</v>
      </c>
      <c r="I773">
        <v>14</v>
      </c>
      <c r="J773" t="b">
        <v>0</v>
      </c>
      <c r="K773">
        <v>5</v>
      </c>
      <c r="L773" t="str">
        <f t="shared" si="24"/>
        <v>Weekday</v>
      </c>
      <c r="M773" t="str" cm="1">
        <f t="array" ref="M773">_xlfn.IFS(I773&lt;6,"Night", I773&lt;12,"Morning", I773&lt;18,"Afternoon", TRUE,"Evening")</f>
        <v>Afternoon</v>
      </c>
      <c r="N773">
        <v>2</v>
      </c>
      <c r="O773" t="str">
        <f>IF(dataset_17[[#This Row],[Weathersit]]=1,"Clear",IF(dataset_17[[#This Row],[Weathersit]]=2,"Cloudy","Rainy"))</f>
        <v>Cloudy</v>
      </c>
      <c r="P773">
        <v>0.28000000000000003</v>
      </c>
      <c r="Q773">
        <v>0.2727</v>
      </c>
      <c r="R773">
        <f>dataset_17[[#This Row],[Temp]]-dataset_17[[#This Row],[Atemp]]</f>
        <v>7.3000000000000287E-3</v>
      </c>
      <c r="S773">
        <v>0.45</v>
      </c>
      <c r="T773">
        <v>0.16420000000000001</v>
      </c>
      <c r="U773">
        <v>15</v>
      </c>
      <c r="V773">
        <v>76</v>
      </c>
      <c r="W773">
        <v>91</v>
      </c>
      <c r="X773">
        <f>IF(dataset_17[[#This Row],[cnt]]&gt;0,LN(dataset_17[[#This Row],[cnt]]),0)</f>
        <v>4.5108595065168497</v>
      </c>
    </row>
    <row r="774" spans="1:24" x14ac:dyDescent="0.3">
      <c r="A774">
        <v>773</v>
      </c>
      <c r="B774" s="1">
        <v>40578</v>
      </c>
      <c r="C774">
        <f>YEAR(dataset_17[[#This Row],[Date Day]])</f>
        <v>2011</v>
      </c>
      <c r="D774" s="1" t="str">
        <f>TEXT(dataset_17[[#This Row],[Date Day]],"MMM")</f>
        <v>Feb</v>
      </c>
      <c r="E774" t="str">
        <f t="shared" si="25"/>
        <v>Q1</v>
      </c>
      <c r="F774">
        <v>1</v>
      </c>
      <c r="G774">
        <v>0</v>
      </c>
      <c r="H774">
        <v>2</v>
      </c>
      <c r="I774">
        <v>15</v>
      </c>
      <c r="J774" t="b">
        <v>0</v>
      </c>
      <c r="K774">
        <v>5</v>
      </c>
      <c r="L774" t="str">
        <f t="shared" si="24"/>
        <v>Weekday</v>
      </c>
      <c r="M774" t="str" cm="1">
        <f t="array" ref="M774">_xlfn.IFS(I774&lt;6,"Night", I774&lt;12,"Morning", I774&lt;18,"Afternoon", TRUE,"Evening")</f>
        <v>Afternoon</v>
      </c>
      <c r="N774">
        <v>2</v>
      </c>
      <c r="O774" t="str">
        <f>IF(dataset_17[[#This Row],[Weathersit]]=1,"Clear",IF(dataset_17[[#This Row],[Weathersit]]=2,"Cloudy","Rainy"))</f>
        <v>Cloudy</v>
      </c>
      <c r="P774">
        <v>0.28000000000000003</v>
      </c>
      <c r="Q774">
        <v>0.2727</v>
      </c>
      <c r="R774">
        <f>dataset_17[[#This Row],[Temp]]-dataset_17[[#This Row],[Atemp]]</f>
        <v>7.3000000000000287E-3</v>
      </c>
      <c r="S774">
        <v>0.48</v>
      </c>
      <c r="T774">
        <v>0.25369999999999998</v>
      </c>
      <c r="U774">
        <v>9</v>
      </c>
      <c r="V774">
        <v>81</v>
      </c>
      <c r="W774">
        <v>90</v>
      </c>
      <c r="X774">
        <f>IF(dataset_17[[#This Row],[cnt]]&gt;0,LN(dataset_17[[#This Row],[cnt]]),0)</f>
        <v>4.499809670330265</v>
      </c>
    </row>
    <row r="775" spans="1:24" x14ac:dyDescent="0.3">
      <c r="A775">
        <v>774</v>
      </c>
      <c r="B775" s="1">
        <v>40578</v>
      </c>
      <c r="C775">
        <f>YEAR(dataset_17[[#This Row],[Date Day]])</f>
        <v>2011</v>
      </c>
      <c r="D775" s="1" t="str">
        <f>TEXT(dataset_17[[#This Row],[Date Day]],"MMM")</f>
        <v>Feb</v>
      </c>
      <c r="E775" t="str">
        <f t="shared" si="25"/>
        <v>Q1</v>
      </c>
      <c r="F775">
        <v>1</v>
      </c>
      <c r="G775">
        <v>0</v>
      </c>
      <c r="H775">
        <v>2</v>
      </c>
      <c r="I775">
        <v>16</v>
      </c>
      <c r="J775" t="b">
        <v>0</v>
      </c>
      <c r="K775">
        <v>5</v>
      </c>
      <c r="L775" t="str">
        <f t="shared" si="24"/>
        <v>Weekday</v>
      </c>
      <c r="M775" t="str" cm="1">
        <f t="array" ref="M775">_xlfn.IFS(I775&lt;6,"Night", I775&lt;12,"Morning", I775&lt;18,"Afternoon", TRUE,"Evening")</f>
        <v>Afternoon</v>
      </c>
      <c r="N775">
        <v>2</v>
      </c>
      <c r="O775" t="str">
        <f>IF(dataset_17[[#This Row],[Weathersit]]=1,"Clear",IF(dataset_17[[#This Row],[Weathersit]]=2,"Cloudy","Rainy"))</f>
        <v>Cloudy</v>
      </c>
      <c r="P775">
        <v>0.3</v>
      </c>
      <c r="Q775">
        <v>0.28789999999999999</v>
      </c>
      <c r="R775">
        <f>dataset_17[[#This Row],[Temp]]-dataset_17[[#This Row],[Atemp]]</f>
        <v>1.21E-2</v>
      </c>
      <c r="S775">
        <v>0.42</v>
      </c>
      <c r="T775">
        <v>0.22389999999999999</v>
      </c>
      <c r="U775">
        <v>8</v>
      </c>
      <c r="V775">
        <v>91</v>
      </c>
      <c r="W775">
        <v>99</v>
      </c>
      <c r="X775">
        <f>IF(dataset_17[[#This Row],[cnt]]&gt;0,LN(dataset_17[[#This Row],[cnt]]),0)</f>
        <v>4.5951198501345898</v>
      </c>
    </row>
    <row r="776" spans="1:24" x14ac:dyDescent="0.3">
      <c r="A776">
        <v>775</v>
      </c>
      <c r="B776" s="1">
        <v>40578</v>
      </c>
      <c r="C776">
        <f>YEAR(dataset_17[[#This Row],[Date Day]])</f>
        <v>2011</v>
      </c>
      <c r="D776" s="1" t="str">
        <f>TEXT(dataset_17[[#This Row],[Date Day]],"MMM")</f>
        <v>Feb</v>
      </c>
      <c r="E776" t="str">
        <f t="shared" si="25"/>
        <v>Q1</v>
      </c>
      <c r="F776">
        <v>1</v>
      </c>
      <c r="G776">
        <v>0</v>
      </c>
      <c r="H776">
        <v>2</v>
      </c>
      <c r="I776">
        <v>17</v>
      </c>
      <c r="J776" t="b">
        <v>0</v>
      </c>
      <c r="K776">
        <v>5</v>
      </c>
      <c r="L776" t="str">
        <f t="shared" si="24"/>
        <v>Weekday</v>
      </c>
      <c r="M776" t="str" cm="1">
        <f t="array" ref="M776">_xlfn.IFS(I776&lt;6,"Night", I776&lt;12,"Morning", I776&lt;18,"Afternoon", TRUE,"Evening")</f>
        <v>Afternoon</v>
      </c>
      <c r="N776">
        <v>2</v>
      </c>
      <c r="O776" t="str">
        <f>IF(dataset_17[[#This Row],[Weathersit]]=1,"Clear",IF(dataset_17[[#This Row],[Weathersit]]=2,"Cloudy","Rainy"))</f>
        <v>Cloudy</v>
      </c>
      <c r="P776">
        <v>0.26</v>
      </c>
      <c r="Q776">
        <v>0.2727</v>
      </c>
      <c r="R776">
        <f>dataset_17[[#This Row],[Temp]]-dataset_17[[#This Row],[Atemp]]</f>
        <v>-1.2699999999999989E-2</v>
      </c>
      <c r="S776">
        <v>0.56000000000000005</v>
      </c>
      <c r="T776">
        <v>0.1343</v>
      </c>
      <c r="U776">
        <v>10</v>
      </c>
      <c r="V776">
        <v>195</v>
      </c>
      <c r="W776">
        <v>205</v>
      </c>
      <c r="X776">
        <f>IF(dataset_17[[#This Row],[cnt]]&gt;0,LN(dataset_17[[#This Row],[cnt]]),0)</f>
        <v>5.3230099791384085</v>
      </c>
    </row>
    <row r="777" spans="1:24" x14ac:dyDescent="0.3">
      <c r="A777">
        <v>776</v>
      </c>
      <c r="B777" s="1">
        <v>40578</v>
      </c>
      <c r="C777">
        <f>YEAR(dataset_17[[#This Row],[Date Day]])</f>
        <v>2011</v>
      </c>
      <c r="D777" s="1" t="str">
        <f>TEXT(dataset_17[[#This Row],[Date Day]],"MMM")</f>
        <v>Feb</v>
      </c>
      <c r="E777" t="str">
        <f t="shared" si="25"/>
        <v>Q1</v>
      </c>
      <c r="F777">
        <v>1</v>
      </c>
      <c r="G777">
        <v>0</v>
      </c>
      <c r="H777">
        <v>2</v>
      </c>
      <c r="I777">
        <v>18</v>
      </c>
      <c r="J777" t="b">
        <v>0</v>
      </c>
      <c r="K777">
        <v>5</v>
      </c>
      <c r="L777" t="str">
        <f t="shared" si="24"/>
        <v>Weekday</v>
      </c>
      <c r="M777" t="str" cm="1">
        <f t="array" ref="M777">_xlfn.IFS(I777&lt;6,"Night", I777&lt;12,"Morning", I777&lt;18,"Afternoon", TRUE,"Evening")</f>
        <v>Evening</v>
      </c>
      <c r="N777">
        <v>2</v>
      </c>
      <c r="O777" t="str">
        <f>IF(dataset_17[[#This Row],[Weathersit]]=1,"Clear",IF(dataset_17[[#This Row],[Weathersit]]=2,"Cloudy","Rainy"))</f>
        <v>Cloudy</v>
      </c>
      <c r="P777">
        <v>0.24</v>
      </c>
      <c r="Q777">
        <v>0.2576</v>
      </c>
      <c r="R777">
        <f>dataset_17[[#This Row],[Temp]]-dataset_17[[#This Row],[Atemp]]</f>
        <v>-1.7600000000000005E-2</v>
      </c>
      <c r="S777">
        <v>0.6</v>
      </c>
      <c r="T777">
        <v>0.1045</v>
      </c>
      <c r="U777">
        <v>3</v>
      </c>
      <c r="V777">
        <v>152</v>
      </c>
      <c r="W777">
        <v>155</v>
      </c>
      <c r="X777">
        <f>IF(dataset_17[[#This Row],[cnt]]&gt;0,LN(dataset_17[[#This Row],[cnt]]),0)</f>
        <v>5.0434251169192468</v>
      </c>
    </row>
    <row r="778" spans="1:24" x14ac:dyDescent="0.3">
      <c r="A778">
        <v>777</v>
      </c>
      <c r="B778" s="1">
        <v>40578</v>
      </c>
      <c r="C778">
        <f>YEAR(dataset_17[[#This Row],[Date Day]])</f>
        <v>2011</v>
      </c>
      <c r="D778" s="1" t="str">
        <f>TEXT(dataset_17[[#This Row],[Date Day]],"MMM")</f>
        <v>Feb</v>
      </c>
      <c r="E778" t="str">
        <f t="shared" si="25"/>
        <v>Q1</v>
      </c>
      <c r="F778">
        <v>1</v>
      </c>
      <c r="G778">
        <v>0</v>
      </c>
      <c r="H778">
        <v>2</v>
      </c>
      <c r="I778">
        <v>19</v>
      </c>
      <c r="J778" t="b">
        <v>0</v>
      </c>
      <c r="K778">
        <v>5</v>
      </c>
      <c r="L778" t="str">
        <f t="shared" si="24"/>
        <v>Weekday</v>
      </c>
      <c r="M778" t="str" cm="1">
        <f t="array" ref="M778">_xlfn.IFS(I778&lt;6,"Night", I778&lt;12,"Morning", I778&lt;18,"Afternoon", TRUE,"Evening")</f>
        <v>Evening</v>
      </c>
      <c r="N778">
        <v>2</v>
      </c>
      <c r="O778" t="str">
        <f>IF(dataset_17[[#This Row],[Weathersit]]=1,"Clear",IF(dataset_17[[#This Row],[Weathersit]]=2,"Cloudy","Rainy"))</f>
        <v>Cloudy</v>
      </c>
      <c r="P778">
        <v>0.24</v>
      </c>
      <c r="Q778">
        <v>0.2424</v>
      </c>
      <c r="R778">
        <f>dataset_17[[#This Row],[Temp]]-dataset_17[[#This Row],[Atemp]]</f>
        <v>-2.4000000000000132E-3</v>
      </c>
      <c r="S778">
        <v>0.65</v>
      </c>
      <c r="T778">
        <v>0.1343</v>
      </c>
      <c r="U778">
        <v>1</v>
      </c>
      <c r="V778">
        <v>102</v>
      </c>
      <c r="W778">
        <v>103</v>
      </c>
      <c r="X778">
        <f>IF(dataset_17[[#This Row],[cnt]]&gt;0,LN(dataset_17[[#This Row],[cnt]]),0)</f>
        <v>4.6347289882296359</v>
      </c>
    </row>
    <row r="779" spans="1:24" x14ac:dyDescent="0.3">
      <c r="A779">
        <v>778</v>
      </c>
      <c r="B779" s="1">
        <v>40578</v>
      </c>
      <c r="C779">
        <f>YEAR(dataset_17[[#This Row],[Date Day]])</f>
        <v>2011</v>
      </c>
      <c r="D779" s="1" t="str">
        <f>TEXT(dataset_17[[#This Row],[Date Day]],"MMM")</f>
        <v>Feb</v>
      </c>
      <c r="E779" t="str">
        <f t="shared" si="25"/>
        <v>Q1</v>
      </c>
      <c r="F779">
        <v>1</v>
      </c>
      <c r="G779">
        <v>0</v>
      </c>
      <c r="H779">
        <v>2</v>
      </c>
      <c r="I779">
        <v>20</v>
      </c>
      <c r="J779" t="b">
        <v>0</v>
      </c>
      <c r="K779">
        <v>5</v>
      </c>
      <c r="L779" t="str">
        <f t="shared" si="24"/>
        <v>Weekday</v>
      </c>
      <c r="M779" t="str" cm="1">
        <f t="array" ref="M779">_xlfn.IFS(I779&lt;6,"Night", I779&lt;12,"Morning", I779&lt;18,"Afternoon", TRUE,"Evening")</f>
        <v>Evening</v>
      </c>
      <c r="N779">
        <v>2</v>
      </c>
      <c r="O779" t="str">
        <f>IF(dataset_17[[#This Row],[Weathersit]]=1,"Clear",IF(dataset_17[[#This Row],[Weathersit]]=2,"Cloudy","Rainy"))</f>
        <v>Cloudy</v>
      </c>
      <c r="P779">
        <v>0.24</v>
      </c>
      <c r="Q779">
        <v>0.2424</v>
      </c>
      <c r="R779">
        <f>dataset_17[[#This Row],[Temp]]-dataset_17[[#This Row],[Atemp]]</f>
        <v>-2.4000000000000132E-3</v>
      </c>
      <c r="S779">
        <v>0.65</v>
      </c>
      <c r="T779">
        <v>0.16420000000000001</v>
      </c>
      <c r="U779">
        <v>2</v>
      </c>
      <c r="V779">
        <v>69</v>
      </c>
      <c r="W779">
        <v>71</v>
      </c>
      <c r="X779">
        <f>IF(dataset_17[[#This Row],[cnt]]&gt;0,LN(dataset_17[[#This Row],[cnt]]),0)</f>
        <v>4.2626798770413155</v>
      </c>
    </row>
    <row r="780" spans="1:24" x14ac:dyDescent="0.3">
      <c r="A780">
        <v>779</v>
      </c>
      <c r="B780" s="1">
        <v>40578</v>
      </c>
      <c r="C780">
        <f>YEAR(dataset_17[[#This Row],[Date Day]])</f>
        <v>2011</v>
      </c>
      <c r="D780" s="1" t="str">
        <f>TEXT(dataset_17[[#This Row],[Date Day]],"MMM")</f>
        <v>Feb</v>
      </c>
      <c r="E780" t="str">
        <f t="shared" si="25"/>
        <v>Q1</v>
      </c>
      <c r="F780">
        <v>1</v>
      </c>
      <c r="G780">
        <v>0</v>
      </c>
      <c r="H780">
        <v>2</v>
      </c>
      <c r="I780">
        <v>21</v>
      </c>
      <c r="J780" t="b">
        <v>0</v>
      </c>
      <c r="K780">
        <v>5</v>
      </c>
      <c r="L780" t="str">
        <f t="shared" si="24"/>
        <v>Weekday</v>
      </c>
      <c r="M780" t="str" cm="1">
        <f t="array" ref="M780">_xlfn.IFS(I780&lt;6,"Night", I780&lt;12,"Morning", I780&lt;18,"Afternoon", TRUE,"Evening")</f>
        <v>Evening</v>
      </c>
      <c r="N780">
        <v>2</v>
      </c>
      <c r="O780" t="str">
        <f>IF(dataset_17[[#This Row],[Weathersit]]=1,"Clear",IF(dataset_17[[#This Row],[Weathersit]]=2,"Cloudy","Rainy"))</f>
        <v>Cloudy</v>
      </c>
      <c r="P780">
        <v>0.24</v>
      </c>
      <c r="Q780">
        <v>0.2424</v>
      </c>
      <c r="R780">
        <f>dataset_17[[#This Row],[Temp]]-dataset_17[[#This Row],[Atemp]]</f>
        <v>-2.4000000000000132E-3</v>
      </c>
      <c r="S780">
        <v>0.7</v>
      </c>
      <c r="T780">
        <v>0.16420000000000001</v>
      </c>
      <c r="U780">
        <v>2</v>
      </c>
      <c r="V780">
        <v>41</v>
      </c>
      <c r="W780">
        <v>43</v>
      </c>
      <c r="X780">
        <f>IF(dataset_17[[#This Row],[cnt]]&gt;0,LN(dataset_17[[#This Row],[cnt]]),0)</f>
        <v>3.7612001156935624</v>
      </c>
    </row>
    <row r="781" spans="1:24" x14ac:dyDescent="0.3">
      <c r="A781">
        <v>780</v>
      </c>
      <c r="B781" s="1">
        <v>40578</v>
      </c>
      <c r="C781">
        <f>YEAR(dataset_17[[#This Row],[Date Day]])</f>
        <v>2011</v>
      </c>
      <c r="D781" s="1" t="str">
        <f>TEXT(dataset_17[[#This Row],[Date Day]],"MMM")</f>
        <v>Feb</v>
      </c>
      <c r="E781" t="str">
        <f t="shared" si="25"/>
        <v>Q1</v>
      </c>
      <c r="F781">
        <v>1</v>
      </c>
      <c r="G781">
        <v>0</v>
      </c>
      <c r="H781">
        <v>2</v>
      </c>
      <c r="I781">
        <v>22</v>
      </c>
      <c r="J781" t="b">
        <v>0</v>
      </c>
      <c r="K781">
        <v>5</v>
      </c>
      <c r="L781" t="str">
        <f t="shared" si="24"/>
        <v>Weekday</v>
      </c>
      <c r="M781" t="str" cm="1">
        <f t="array" ref="M781">_xlfn.IFS(I781&lt;6,"Night", I781&lt;12,"Morning", I781&lt;18,"Afternoon", TRUE,"Evening")</f>
        <v>Evening</v>
      </c>
      <c r="N781">
        <v>2</v>
      </c>
      <c r="O781" t="str">
        <f>IF(dataset_17[[#This Row],[Weathersit]]=1,"Clear",IF(dataset_17[[#This Row],[Weathersit]]=2,"Cloudy","Rainy"))</f>
        <v>Cloudy</v>
      </c>
      <c r="P781">
        <v>0.24</v>
      </c>
      <c r="Q781">
        <v>0.2424</v>
      </c>
      <c r="R781">
        <f>dataset_17[[#This Row],[Temp]]-dataset_17[[#This Row],[Atemp]]</f>
        <v>-2.4000000000000132E-3</v>
      </c>
      <c r="S781">
        <v>0.65</v>
      </c>
      <c r="T781">
        <v>0.16420000000000001</v>
      </c>
      <c r="U781">
        <v>1</v>
      </c>
      <c r="V781">
        <v>45</v>
      </c>
      <c r="W781">
        <v>46</v>
      </c>
      <c r="X781">
        <f>IF(dataset_17[[#This Row],[cnt]]&gt;0,LN(dataset_17[[#This Row],[cnt]]),0)</f>
        <v>3.8286413964890951</v>
      </c>
    </row>
    <row r="782" spans="1:24" x14ac:dyDescent="0.3">
      <c r="A782">
        <v>781</v>
      </c>
      <c r="B782" s="1">
        <v>40578</v>
      </c>
      <c r="C782">
        <f>YEAR(dataset_17[[#This Row],[Date Day]])</f>
        <v>2011</v>
      </c>
      <c r="D782" s="1" t="str">
        <f>TEXT(dataset_17[[#This Row],[Date Day]],"MMM")</f>
        <v>Feb</v>
      </c>
      <c r="E782" t="str">
        <f t="shared" si="25"/>
        <v>Q1</v>
      </c>
      <c r="F782">
        <v>1</v>
      </c>
      <c r="G782">
        <v>0</v>
      </c>
      <c r="H782">
        <v>2</v>
      </c>
      <c r="I782">
        <v>23</v>
      </c>
      <c r="J782" t="b">
        <v>0</v>
      </c>
      <c r="K782">
        <v>5</v>
      </c>
      <c r="L782" t="str">
        <f t="shared" si="24"/>
        <v>Weekday</v>
      </c>
      <c r="M782" t="str" cm="1">
        <f t="array" ref="M782">_xlfn.IFS(I782&lt;6,"Night", I782&lt;12,"Morning", I782&lt;18,"Afternoon", TRUE,"Evening")</f>
        <v>Evening</v>
      </c>
      <c r="N782">
        <v>2</v>
      </c>
      <c r="O782" t="str">
        <f>IF(dataset_17[[#This Row],[Weathersit]]=1,"Clear",IF(dataset_17[[#This Row],[Weathersit]]=2,"Cloudy","Rainy"))</f>
        <v>Cloudy</v>
      </c>
      <c r="P782">
        <v>0.24</v>
      </c>
      <c r="Q782">
        <v>0.2424</v>
      </c>
      <c r="R782">
        <f>dataset_17[[#This Row],[Temp]]-dataset_17[[#This Row],[Atemp]]</f>
        <v>-2.4000000000000132E-3</v>
      </c>
      <c r="S782">
        <v>0.7</v>
      </c>
      <c r="T782">
        <v>0.1343</v>
      </c>
      <c r="U782">
        <v>1</v>
      </c>
      <c r="V782">
        <v>30</v>
      </c>
      <c r="W782">
        <v>31</v>
      </c>
      <c r="X782">
        <f>IF(dataset_17[[#This Row],[cnt]]&gt;0,LN(dataset_17[[#This Row],[cnt]]),0)</f>
        <v>3.4339872044851463</v>
      </c>
    </row>
    <row r="783" spans="1:24" x14ac:dyDescent="0.3">
      <c r="A783">
        <v>782</v>
      </c>
      <c r="B783" s="1">
        <v>40579</v>
      </c>
      <c r="C783">
        <f>YEAR(dataset_17[[#This Row],[Date Day]])</f>
        <v>2011</v>
      </c>
      <c r="D783" s="1" t="str">
        <f>TEXT(dataset_17[[#This Row],[Date Day]],"MMM")</f>
        <v>Feb</v>
      </c>
      <c r="E783" t="str">
        <f t="shared" si="25"/>
        <v>Q1</v>
      </c>
      <c r="F783">
        <v>1</v>
      </c>
      <c r="G783">
        <v>0</v>
      </c>
      <c r="H783">
        <v>2</v>
      </c>
      <c r="I783">
        <v>0</v>
      </c>
      <c r="J783" t="b">
        <v>0</v>
      </c>
      <c r="K783">
        <v>6</v>
      </c>
      <c r="L783" t="str">
        <f t="shared" si="24"/>
        <v>Weekend</v>
      </c>
      <c r="M783" t="str" cm="1">
        <f t="array" ref="M783">_xlfn.IFS(I783&lt;6,"Night", I783&lt;12,"Morning", I783&lt;18,"Afternoon", TRUE,"Evening")</f>
        <v>Night</v>
      </c>
      <c r="N783">
        <v>2</v>
      </c>
      <c r="O783" t="str">
        <f>IF(dataset_17[[#This Row],[Weathersit]]=1,"Clear",IF(dataset_17[[#This Row],[Weathersit]]=2,"Cloudy","Rainy"))</f>
        <v>Cloudy</v>
      </c>
      <c r="P783">
        <v>0.24</v>
      </c>
      <c r="Q783">
        <v>0.2424</v>
      </c>
      <c r="R783">
        <f>dataset_17[[#This Row],[Temp]]-dataset_17[[#This Row],[Atemp]]</f>
        <v>-2.4000000000000132E-3</v>
      </c>
      <c r="S783">
        <v>0.7</v>
      </c>
      <c r="T783">
        <v>0.16420000000000001</v>
      </c>
      <c r="U783">
        <v>3</v>
      </c>
      <c r="V783">
        <v>36</v>
      </c>
      <c r="W783">
        <v>39</v>
      </c>
      <c r="X783">
        <f>IF(dataset_17[[#This Row],[cnt]]&gt;0,LN(dataset_17[[#This Row],[cnt]]),0)</f>
        <v>3.6635616461296463</v>
      </c>
    </row>
    <row r="784" spans="1:24" x14ac:dyDescent="0.3">
      <c r="A784">
        <v>783</v>
      </c>
      <c r="B784" s="1">
        <v>40579</v>
      </c>
      <c r="C784">
        <f>YEAR(dataset_17[[#This Row],[Date Day]])</f>
        <v>2011</v>
      </c>
      <c r="D784" s="1" t="str">
        <f>TEXT(dataset_17[[#This Row],[Date Day]],"MMM")</f>
        <v>Feb</v>
      </c>
      <c r="E784" t="str">
        <f t="shared" si="25"/>
        <v>Q1</v>
      </c>
      <c r="F784">
        <v>1</v>
      </c>
      <c r="G784">
        <v>0</v>
      </c>
      <c r="H784">
        <v>2</v>
      </c>
      <c r="I784">
        <v>1</v>
      </c>
      <c r="J784" t="b">
        <v>0</v>
      </c>
      <c r="K784">
        <v>6</v>
      </c>
      <c r="L784" t="str">
        <f t="shared" si="24"/>
        <v>Weekend</v>
      </c>
      <c r="M784" t="str" cm="1">
        <f t="array" ref="M784">_xlfn.IFS(I784&lt;6,"Night", I784&lt;12,"Morning", I784&lt;18,"Afternoon", TRUE,"Evening")</f>
        <v>Night</v>
      </c>
      <c r="N784">
        <v>2</v>
      </c>
      <c r="O784" t="str">
        <f>IF(dataset_17[[#This Row],[Weathersit]]=1,"Clear",IF(dataset_17[[#This Row],[Weathersit]]=2,"Cloudy","Rainy"))</f>
        <v>Cloudy</v>
      </c>
      <c r="P784">
        <v>0.24</v>
      </c>
      <c r="Q784">
        <v>0.2424</v>
      </c>
      <c r="R784">
        <f>dataset_17[[#This Row],[Temp]]-dataset_17[[#This Row],[Atemp]]</f>
        <v>-2.4000000000000132E-3</v>
      </c>
      <c r="S784">
        <v>0.65</v>
      </c>
      <c r="T784">
        <v>0.16420000000000001</v>
      </c>
      <c r="U784">
        <v>1</v>
      </c>
      <c r="V784">
        <v>17</v>
      </c>
      <c r="W784">
        <v>18</v>
      </c>
      <c r="X784">
        <f>IF(dataset_17[[#This Row],[cnt]]&gt;0,LN(dataset_17[[#This Row],[cnt]]),0)</f>
        <v>2.8903717578961645</v>
      </c>
    </row>
    <row r="785" spans="1:24" x14ac:dyDescent="0.3">
      <c r="A785">
        <v>784</v>
      </c>
      <c r="B785" s="1">
        <v>40579</v>
      </c>
      <c r="C785">
        <f>YEAR(dataset_17[[#This Row],[Date Day]])</f>
        <v>2011</v>
      </c>
      <c r="D785" s="1" t="str">
        <f>TEXT(dataset_17[[#This Row],[Date Day]],"MMM")</f>
        <v>Feb</v>
      </c>
      <c r="E785" t="str">
        <f t="shared" si="25"/>
        <v>Q1</v>
      </c>
      <c r="F785">
        <v>1</v>
      </c>
      <c r="G785">
        <v>0</v>
      </c>
      <c r="H785">
        <v>2</v>
      </c>
      <c r="I785">
        <v>2</v>
      </c>
      <c r="J785" t="b">
        <v>0</v>
      </c>
      <c r="K785">
        <v>6</v>
      </c>
      <c r="L785" t="str">
        <f t="shared" si="24"/>
        <v>Weekend</v>
      </c>
      <c r="M785" t="str" cm="1">
        <f t="array" ref="M785">_xlfn.IFS(I785&lt;6,"Night", I785&lt;12,"Morning", I785&lt;18,"Afternoon", TRUE,"Evening")</f>
        <v>Night</v>
      </c>
      <c r="N785">
        <v>2</v>
      </c>
      <c r="O785" t="str">
        <f>IF(dataset_17[[#This Row],[Weathersit]]=1,"Clear",IF(dataset_17[[#This Row],[Weathersit]]=2,"Cloudy","Rainy"))</f>
        <v>Cloudy</v>
      </c>
      <c r="P785">
        <v>0.24</v>
      </c>
      <c r="Q785">
        <v>0.2424</v>
      </c>
      <c r="R785">
        <f>dataset_17[[#This Row],[Temp]]-dataset_17[[#This Row],[Atemp]]</f>
        <v>-2.4000000000000132E-3</v>
      </c>
      <c r="S785">
        <v>0.75</v>
      </c>
      <c r="T785">
        <v>0.16420000000000001</v>
      </c>
      <c r="U785">
        <v>5</v>
      </c>
      <c r="V785">
        <v>12</v>
      </c>
      <c r="W785">
        <v>17</v>
      </c>
      <c r="X785">
        <f>IF(dataset_17[[#This Row],[cnt]]&gt;0,LN(dataset_17[[#This Row],[cnt]]),0)</f>
        <v>2.8332133440562162</v>
      </c>
    </row>
    <row r="786" spans="1:24" x14ac:dyDescent="0.3">
      <c r="A786">
        <v>785</v>
      </c>
      <c r="B786" s="1">
        <v>40579</v>
      </c>
      <c r="C786">
        <f>YEAR(dataset_17[[#This Row],[Date Day]])</f>
        <v>2011</v>
      </c>
      <c r="D786" s="1" t="str">
        <f>TEXT(dataset_17[[#This Row],[Date Day]],"MMM")</f>
        <v>Feb</v>
      </c>
      <c r="E786" t="str">
        <f t="shared" si="25"/>
        <v>Q1</v>
      </c>
      <c r="F786">
        <v>1</v>
      </c>
      <c r="G786">
        <v>0</v>
      </c>
      <c r="H786">
        <v>2</v>
      </c>
      <c r="I786">
        <v>3</v>
      </c>
      <c r="J786" t="b">
        <v>0</v>
      </c>
      <c r="K786">
        <v>6</v>
      </c>
      <c r="L786" t="str">
        <f t="shared" si="24"/>
        <v>Weekend</v>
      </c>
      <c r="M786" t="str" cm="1">
        <f t="array" ref="M786">_xlfn.IFS(I786&lt;6,"Night", I786&lt;12,"Morning", I786&lt;18,"Afternoon", TRUE,"Evening")</f>
        <v>Night</v>
      </c>
      <c r="N786">
        <v>2</v>
      </c>
      <c r="O786" t="str">
        <f>IF(dataset_17[[#This Row],[Weathersit]]=1,"Clear",IF(dataset_17[[#This Row],[Weathersit]]=2,"Cloudy","Rainy"))</f>
        <v>Cloudy</v>
      </c>
      <c r="P786">
        <v>0.24</v>
      </c>
      <c r="Q786">
        <v>0.2424</v>
      </c>
      <c r="R786">
        <f>dataset_17[[#This Row],[Temp]]-dataset_17[[#This Row],[Atemp]]</f>
        <v>-2.4000000000000132E-3</v>
      </c>
      <c r="S786">
        <v>0.75</v>
      </c>
      <c r="T786">
        <v>0.16420000000000001</v>
      </c>
      <c r="U786">
        <v>1</v>
      </c>
      <c r="V786">
        <v>10</v>
      </c>
      <c r="W786">
        <v>11</v>
      </c>
      <c r="X786">
        <f>IF(dataset_17[[#This Row],[cnt]]&gt;0,LN(dataset_17[[#This Row],[cnt]]),0)</f>
        <v>2.3978952727983707</v>
      </c>
    </row>
    <row r="787" spans="1:24" x14ac:dyDescent="0.3">
      <c r="A787">
        <v>786</v>
      </c>
      <c r="B787" s="1">
        <v>40579</v>
      </c>
      <c r="C787">
        <f>YEAR(dataset_17[[#This Row],[Date Day]])</f>
        <v>2011</v>
      </c>
      <c r="D787" s="1" t="str">
        <f>TEXT(dataset_17[[#This Row],[Date Day]],"MMM")</f>
        <v>Feb</v>
      </c>
      <c r="E787" t="str">
        <f t="shared" si="25"/>
        <v>Q1</v>
      </c>
      <c r="F787">
        <v>1</v>
      </c>
      <c r="G787">
        <v>0</v>
      </c>
      <c r="H787">
        <v>2</v>
      </c>
      <c r="I787">
        <v>4</v>
      </c>
      <c r="J787" t="b">
        <v>0</v>
      </c>
      <c r="K787">
        <v>6</v>
      </c>
      <c r="L787" t="str">
        <f t="shared" si="24"/>
        <v>Weekend</v>
      </c>
      <c r="M787" t="str" cm="1">
        <f t="array" ref="M787">_xlfn.IFS(I787&lt;6,"Night", I787&lt;12,"Morning", I787&lt;18,"Afternoon", TRUE,"Evening")</f>
        <v>Night</v>
      </c>
      <c r="N787">
        <v>3</v>
      </c>
      <c r="O787" t="str">
        <f>IF(dataset_17[[#This Row],[Weathersit]]=1,"Clear",IF(dataset_17[[#This Row],[Weathersit]]=2,"Cloudy","Rainy"))</f>
        <v>Rainy</v>
      </c>
      <c r="P787">
        <v>0.22</v>
      </c>
      <c r="Q787">
        <v>0.2273</v>
      </c>
      <c r="R787">
        <f>dataset_17[[#This Row],[Temp]]-dataset_17[[#This Row],[Atemp]]</f>
        <v>-7.3000000000000009E-3</v>
      </c>
      <c r="S787">
        <v>0.93</v>
      </c>
      <c r="T787">
        <v>0.1343</v>
      </c>
      <c r="U787">
        <v>0</v>
      </c>
      <c r="V787">
        <v>8</v>
      </c>
      <c r="W787">
        <v>8</v>
      </c>
      <c r="X787">
        <f>IF(dataset_17[[#This Row],[cnt]]&gt;0,LN(dataset_17[[#This Row],[cnt]]),0)</f>
        <v>2.0794415416798357</v>
      </c>
    </row>
    <row r="788" spans="1:24" x14ac:dyDescent="0.3">
      <c r="A788">
        <v>787</v>
      </c>
      <c r="B788" s="1">
        <v>40579</v>
      </c>
      <c r="C788">
        <f>YEAR(dataset_17[[#This Row],[Date Day]])</f>
        <v>2011</v>
      </c>
      <c r="D788" s="1" t="str">
        <f>TEXT(dataset_17[[#This Row],[Date Day]],"MMM")</f>
        <v>Feb</v>
      </c>
      <c r="E788" t="str">
        <f t="shared" si="25"/>
        <v>Q1</v>
      </c>
      <c r="F788">
        <v>1</v>
      </c>
      <c r="G788">
        <v>0</v>
      </c>
      <c r="H788">
        <v>2</v>
      </c>
      <c r="I788">
        <v>5</v>
      </c>
      <c r="J788" t="b">
        <v>0</v>
      </c>
      <c r="K788">
        <v>6</v>
      </c>
      <c r="L788" t="str">
        <f t="shared" si="24"/>
        <v>Weekend</v>
      </c>
      <c r="M788" t="str" cm="1">
        <f t="array" ref="M788">_xlfn.IFS(I788&lt;6,"Night", I788&lt;12,"Morning", I788&lt;18,"Afternoon", TRUE,"Evening")</f>
        <v>Night</v>
      </c>
      <c r="N788">
        <v>3</v>
      </c>
      <c r="O788" t="str">
        <f>IF(dataset_17[[#This Row],[Weathersit]]=1,"Clear",IF(dataset_17[[#This Row],[Weathersit]]=2,"Cloudy","Rainy"))</f>
        <v>Rainy</v>
      </c>
      <c r="P788">
        <v>0.2</v>
      </c>
      <c r="Q788">
        <v>0.2273</v>
      </c>
      <c r="R788">
        <f>dataset_17[[#This Row],[Temp]]-dataset_17[[#This Row],[Atemp]]</f>
        <v>-2.7299999999999991E-2</v>
      </c>
      <c r="S788">
        <v>1</v>
      </c>
      <c r="T788">
        <v>8.9599999999999999E-2</v>
      </c>
      <c r="U788">
        <v>0</v>
      </c>
      <c r="V788">
        <v>9</v>
      </c>
      <c r="W788">
        <v>9</v>
      </c>
      <c r="X788">
        <f>IF(dataset_17[[#This Row],[cnt]]&gt;0,LN(dataset_17[[#This Row],[cnt]]),0)</f>
        <v>2.1972245773362196</v>
      </c>
    </row>
    <row r="789" spans="1:24" x14ac:dyDescent="0.3">
      <c r="A789">
        <v>788</v>
      </c>
      <c r="B789" s="1">
        <v>40579</v>
      </c>
      <c r="C789">
        <f>YEAR(dataset_17[[#This Row],[Date Day]])</f>
        <v>2011</v>
      </c>
      <c r="D789" s="1" t="str">
        <f>TEXT(dataset_17[[#This Row],[Date Day]],"MMM")</f>
        <v>Feb</v>
      </c>
      <c r="E789" t="str">
        <f t="shared" si="25"/>
        <v>Q1</v>
      </c>
      <c r="F789">
        <v>1</v>
      </c>
      <c r="G789">
        <v>0</v>
      </c>
      <c r="H789">
        <v>2</v>
      </c>
      <c r="I789">
        <v>6</v>
      </c>
      <c r="J789" t="b">
        <v>0</v>
      </c>
      <c r="K789">
        <v>6</v>
      </c>
      <c r="L789" t="str">
        <f t="shared" si="24"/>
        <v>Weekend</v>
      </c>
      <c r="M789" t="str" cm="1">
        <f t="array" ref="M789">_xlfn.IFS(I789&lt;6,"Night", I789&lt;12,"Morning", I789&lt;18,"Afternoon", TRUE,"Evening")</f>
        <v>Morning</v>
      </c>
      <c r="N789">
        <v>3</v>
      </c>
      <c r="O789" t="str">
        <f>IF(dataset_17[[#This Row],[Weathersit]]=1,"Clear",IF(dataset_17[[#This Row],[Weathersit]]=2,"Cloudy","Rainy"))</f>
        <v>Rainy</v>
      </c>
      <c r="P789">
        <v>0.2</v>
      </c>
      <c r="Q789">
        <v>0.2576</v>
      </c>
      <c r="R789">
        <f>dataset_17[[#This Row],[Temp]]-dataset_17[[#This Row],[Atemp]]</f>
        <v>-5.7599999999999985E-2</v>
      </c>
      <c r="S789">
        <v>1</v>
      </c>
      <c r="T789">
        <v>0</v>
      </c>
      <c r="U789">
        <v>0</v>
      </c>
      <c r="V789">
        <v>4</v>
      </c>
      <c r="W789">
        <v>4</v>
      </c>
      <c r="X789">
        <f>IF(dataset_17[[#This Row],[cnt]]&gt;0,LN(dataset_17[[#This Row],[cnt]]),0)</f>
        <v>1.3862943611198906</v>
      </c>
    </row>
    <row r="790" spans="1:24" x14ac:dyDescent="0.3">
      <c r="A790">
        <v>789</v>
      </c>
      <c r="B790" s="1">
        <v>40579</v>
      </c>
      <c r="C790">
        <f>YEAR(dataset_17[[#This Row],[Date Day]])</f>
        <v>2011</v>
      </c>
      <c r="D790" s="1" t="str">
        <f>TEXT(dataset_17[[#This Row],[Date Day]],"MMM")</f>
        <v>Feb</v>
      </c>
      <c r="E790" t="str">
        <f t="shared" si="25"/>
        <v>Q1</v>
      </c>
      <c r="F790">
        <v>1</v>
      </c>
      <c r="G790">
        <v>0</v>
      </c>
      <c r="H790">
        <v>2</v>
      </c>
      <c r="I790">
        <v>7</v>
      </c>
      <c r="J790" t="b">
        <v>0</v>
      </c>
      <c r="K790">
        <v>6</v>
      </c>
      <c r="L790" t="str">
        <f t="shared" si="24"/>
        <v>Weekend</v>
      </c>
      <c r="M790" t="str" cm="1">
        <f t="array" ref="M790">_xlfn.IFS(I790&lt;6,"Night", I790&lt;12,"Morning", I790&lt;18,"Afternoon", TRUE,"Evening")</f>
        <v>Morning</v>
      </c>
      <c r="N790">
        <v>3</v>
      </c>
      <c r="O790" t="str">
        <f>IF(dataset_17[[#This Row],[Weathersit]]=1,"Clear",IF(dataset_17[[#This Row],[Weathersit]]=2,"Cloudy","Rainy"))</f>
        <v>Rainy</v>
      </c>
      <c r="P790">
        <v>0.22</v>
      </c>
      <c r="Q790">
        <v>0.2576</v>
      </c>
      <c r="R790">
        <f>dataset_17[[#This Row],[Temp]]-dataset_17[[#This Row],[Atemp]]</f>
        <v>-3.7599999999999995E-2</v>
      </c>
      <c r="S790">
        <v>0.93</v>
      </c>
      <c r="T790">
        <v>8.9599999999999999E-2</v>
      </c>
      <c r="U790">
        <v>0</v>
      </c>
      <c r="V790">
        <v>4</v>
      </c>
      <c r="W790">
        <v>4</v>
      </c>
      <c r="X790">
        <f>IF(dataset_17[[#This Row],[cnt]]&gt;0,LN(dataset_17[[#This Row],[cnt]]),0)</f>
        <v>1.3862943611198906</v>
      </c>
    </row>
    <row r="791" spans="1:24" x14ac:dyDescent="0.3">
      <c r="A791">
        <v>790</v>
      </c>
      <c r="B791" s="1">
        <v>40579</v>
      </c>
      <c r="C791">
        <f>YEAR(dataset_17[[#This Row],[Date Day]])</f>
        <v>2011</v>
      </c>
      <c r="D791" s="1" t="str">
        <f>TEXT(dataset_17[[#This Row],[Date Day]],"MMM")</f>
        <v>Feb</v>
      </c>
      <c r="E791" t="str">
        <f t="shared" si="25"/>
        <v>Q1</v>
      </c>
      <c r="F791">
        <v>1</v>
      </c>
      <c r="G791">
        <v>0</v>
      </c>
      <c r="H791">
        <v>2</v>
      </c>
      <c r="I791">
        <v>8</v>
      </c>
      <c r="J791" t="b">
        <v>0</v>
      </c>
      <c r="K791">
        <v>6</v>
      </c>
      <c r="L791" t="str">
        <f t="shared" si="24"/>
        <v>Weekend</v>
      </c>
      <c r="M791" t="str" cm="1">
        <f t="array" ref="M791">_xlfn.IFS(I791&lt;6,"Night", I791&lt;12,"Morning", I791&lt;18,"Afternoon", TRUE,"Evening")</f>
        <v>Morning</v>
      </c>
      <c r="N791">
        <v>3</v>
      </c>
      <c r="O791" t="str">
        <f>IF(dataset_17[[#This Row],[Weathersit]]=1,"Clear",IF(dataset_17[[#This Row],[Weathersit]]=2,"Cloudy","Rainy"))</f>
        <v>Rainy</v>
      </c>
      <c r="P791">
        <v>0.2</v>
      </c>
      <c r="Q791">
        <v>0.2273</v>
      </c>
      <c r="R791">
        <f>dataset_17[[#This Row],[Temp]]-dataset_17[[#This Row],[Atemp]]</f>
        <v>-2.7299999999999991E-2</v>
      </c>
      <c r="S791">
        <v>1</v>
      </c>
      <c r="T791">
        <v>8.9599999999999999E-2</v>
      </c>
      <c r="U791">
        <v>0</v>
      </c>
      <c r="V791">
        <v>10</v>
      </c>
      <c r="W791">
        <v>10</v>
      </c>
      <c r="X791">
        <f>IF(dataset_17[[#This Row],[cnt]]&gt;0,LN(dataset_17[[#This Row],[cnt]]),0)</f>
        <v>2.3025850929940459</v>
      </c>
    </row>
    <row r="792" spans="1:24" x14ac:dyDescent="0.3">
      <c r="A792">
        <v>791</v>
      </c>
      <c r="B792" s="1">
        <v>40579</v>
      </c>
      <c r="C792">
        <f>YEAR(dataset_17[[#This Row],[Date Day]])</f>
        <v>2011</v>
      </c>
      <c r="D792" s="1" t="str">
        <f>TEXT(dataset_17[[#This Row],[Date Day]],"MMM")</f>
        <v>Feb</v>
      </c>
      <c r="E792" t="str">
        <f t="shared" si="25"/>
        <v>Q1</v>
      </c>
      <c r="F792">
        <v>1</v>
      </c>
      <c r="G792">
        <v>0</v>
      </c>
      <c r="H792">
        <v>2</v>
      </c>
      <c r="I792">
        <v>9</v>
      </c>
      <c r="J792" t="b">
        <v>0</v>
      </c>
      <c r="K792">
        <v>6</v>
      </c>
      <c r="L792" t="str">
        <f t="shared" si="24"/>
        <v>Weekend</v>
      </c>
      <c r="M792" t="str" cm="1">
        <f t="array" ref="M792">_xlfn.IFS(I792&lt;6,"Night", I792&lt;12,"Morning", I792&lt;18,"Afternoon", TRUE,"Evening")</f>
        <v>Morning</v>
      </c>
      <c r="N792">
        <v>3</v>
      </c>
      <c r="O792" t="str">
        <f>IF(dataset_17[[#This Row],[Weathersit]]=1,"Clear",IF(dataset_17[[#This Row],[Weathersit]]=2,"Cloudy","Rainy"))</f>
        <v>Rainy</v>
      </c>
      <c r="P792">
        <v>0.2</v>
      </c>
      <c r="Q792">
        <v>0.2273</v>
      </c>
      <c r="R792">
        <f>dataset_17[[#This Row],[Temp]]-dataset_17[[#This Row],[Atemp]]</f>
        <v>-2.7299999999999991E-2</v>
      </c>
      <c r="S792">
        <v>1</v>
      </c>
      <c r="T792">
        <v>8.9599999999999999E-2</v>
      </c>
      <c r="U792">
        <v>3</v>
      </c>
      <c r="V792">
        <v>17</v>
      </c>
      <c r="W792">
        <v>20</v>
      </c>
      <c r="X792">
        <f>IF(dataset_17[[#This Row],[cnt]]&gt;0,LN(dataset_17[[#This Row],[cnt]]),0)</f>
        <v>2.9957322735539909</v>
      </c>
    </row>
    <row r="793" spans="1:24" x14ac:dyDescent="0.3">
      <c r="A793">
        <v>792</v>
      </c>
      <c r="B793" s="1">
        <v>40579</v>
      </c>
      <c r="C793">
        <f>YEAR(dataset_17[[#This Row],[Date Day]])</f>
        <v>2011</v>
      </c>
      <c r="D793" s="1" t="str">
        <f>TEXT(dataset_17[[#This Row],[Date Day]],"MMM")</f>
        <v>Feb</v>
      </c>
      <c r="E793" t="str">
        <f t="shared" si="25"/>
        <v>Q1</v>
      </c>
      <c r="F793">
        <v>1</v>
      </c>
      <c r="G793">
        <v>0</v>
      </c>
      <c r="H793">
        <v>2</v>
      </c>
      <c r="I793">
        <v>10</v>
      </c>
      <c r="J793" t="b">
        <v>0</v>
      </c>
      <c r="K793">
        <v>6</v>
      </c>
      <c r="L793" t="str">
        <f t="shared" si="24"/>
        <v>Weekend</v>
      </c>
      <c r="M793" t="str" cm="1">
        <f t="array" ref="M793">_xlfn.IFS(I793&lt;6,"Night", I793&lt;12,"Morning", I793&lt;18,"Afternoon", TRUE,"Evening")</f>
        <v>Morning</v>
      </c>
      <c r="N793">
        <v>3</v>
      </c>
      <c r="O793" t="str">
        <f>IF(dataset_17[[#This Row],[Weathersit]]=1,"Clear",IF(dataset_17[[#This Row],[Weathersit]]=2,"Cloudy","Rainy"))</f>
        <v>Rainy</v>
      </c>
      <c r="P793">
        <v>0.2</v>
      </c>
      <c r="Q793">
        <v>0.21210000000000001</v>
      </c>
      <c r="R793">
        <f>dataset_17[[#This Row],[Temp]]-dataset_17[[#This Row],[Atemp]]</f>
        <v>-1.21E-2</v>
      </c>
      <c r="S793">
        <v>1</v>
      </c>
      <c r="T793">
        <v>0.1343</v>
      </c>
      <c r="U793">
        <v>3</v>
      </c>
      <c r="V793">
        <v>31</v>
      </c>
      <c r="W793">
        <v>34</v>
      </c>
      <c r="X793">
        <f>IF(dataset_17[[#This Row],[cnt]]&gt;0,LN(dataset_17[[#This Row],[cnt]]),0)</f>
        <v>3.5263605246161616</v>
      </c>
    </row>
    <row r="794" spans="1:24" x14ac:dyDescent="0.3">
      <c r="A794">
        <v>793</v>
      </c>
      <c r="B794" s="1">
        <v>40579</v>
      </c>
      <c r="C794">
        <f>YEAR(dataset_17[[#This Row],[Date Day]])</f>
        <v>2011</v>
      </c>
      <c r="D794" s="1" t="str">
        <f>TEXT(dataset_17[[#This Row],[Date Day]],"MMM")</f>
        <v>Feb</v>
      </c>
      <c r="E794" t="str">
        <f t="shared" si="25"/>
        <v>Q1</v>
      </c>
      <c r="F794">
        <v>1</v>
      </c>
      <c r="G794">
        <v>0</v>
      </c>
      <c r="H794">
        <v>2</v>
      </c>
      <c r="I794">
        <v>11</v>
      </c>
      <c r="J794" t="b">
        <v>0</v>
      </c>
      <c r="K794">
        <v>6</v>
      </c>
      <c r="L794" t="str">
        <f t="shared" si="24"/>
        <v>Weekend</v>
      </c>
      <c r="M794" t="str" cm="1">
        <f t="array" ref="M794">_xlfn.IFS(I794&lt;6,"Night", I794&lt;12,"Morning", I794&lt;18,"Afternoon", TRUE,"Evening")</f>
        <v>Morning</v>
      </c>
      <c r="N794">
        <v>3</v>
      </c>
      <c r="O794" t="str">
        <f>IF(dataset_17[[#This Row],[Weathersit]]=1,"Clear",IF(dataset_17[[#This Row],[Weathersit]]=2,"Cloudy","Rainy"))</f>
        <v>Rainy</v>
      </c>
      <c r="P794">
        <v>0.22</v>
      </c>
      <c r="Q794">
        <v>0.2273</v>
      </c>
      <c r="R794">
        <f>dataset_17[[#This Row],[Temp]]-dataset_17[[#This Row],[Atemp]]</f>
        <v>-7.3000000000000009E-3</v>
      </c>
      <c r="S794">
        <v>1</v>
      </c>
      <c r="T794">
        <v>0.1343</v>
      </c>
      <c r="U794">
        <v>1</v>
      </c>
      <c r="V794">
        <v>46</v>
      </c>
      <c r="W794">
        <v>47</v>
      </c>
      <c r="X794">
        <f>IF(dataset_17[[#This Row],[cnt]]&gt;0,LN(dataset_17[[#This Row],[cnt]]),0)</f>
        <v>3.8501476017100584</v>
      </c>
    </row>
    <row r="795" spans="1:24" x14ac:dyDescent="0.3">
      <c r="A795">
        <v>794</v>
      </c>
      <c r="B795" s="1">
        <v>40579</v>
      </c>
      <c r="C795">
        <f>YEAR(dataset_17[[#This Row],[Date Day]])</f>
        <v>2011</v>
      </c>
      <c r="D795" s="1" t="str">
        <f>TEXT(dataset_17[[#This Row],[Date Day]],"MMM")</f>
        <v>Feb</v>
      </c>
      <c r="E795" t="str">
        <f t="shared" si="25"/>
        <v>Q1</v>
      </c>
      <c r="F795">
        <v>1</v>
      </c>
      <c r="G795">
        <v>0</v>
      </c>
      <c r="H795">
        <v>2</v>
      </c>
      <c r="I795">
        <v>12</v>
      </c>
      <c r="J795" t="b">
        <v>0</v>
      </c>
      <c r="K795">
        <v>6</v>
      </c>
      <c r="L795" t="str">
        <f t="shared" si="24"/>
        <v>Weekend</v>
      </c>
      <c r="M795" t="str" cm="1">
        <f t="array" ref="M795">_xlfn.IFS(I795&lt;6,"Night", I795&lt;12,"Morning", I795&lt;18,"Afternoon", TRUE,"Evening")</f>
        <v>Afternoon</v>
      </c>
      <c r="N795">
        <v>3</v>
      </c>
      <c r="O795" t="str">
        <f>IF(dataset_17[[#This Row],[Weathersit]]=1,"Clear",IF(dataset_17[[#This Row],[Weathersit]]=2,"Cloudy","Rainy"))</f>
        <v>Rainy</v>
      </c>
      <c r="P795">
        <v>0.22</v>
      </c>
      <c r="Q795">
        <v>0.2273</v>
      </c>
      <c r="R795">
        <f>dataset_17[[#This Row],[Temp]]-dataset_17[[#This Row],[Atemp]]</f>
        <v>-7.3000000000000009E-3</v>
      </c>
      <c r="S795">
        <v>1</v>
      </c>
      <c r="T795">
        <v>0.16420000000000001</v>
      </c>
      <c r="U795">
        <v>10</v>
      </c>
      <c r="V795">
        <v>42</v>
      </c>
      <c r="W795">
        <v>52</v>
      </c>
      <c r="X795">
        <f>IF(dataset_17[[#This Row],[cnt]]&gt;0,LN(dataset_17[[#This Row],[cnt]]),0)</f>
        <v>3.9512437185814275</v>
      </c>
    </row>
    <row r="796" spans="1:24" x14ac:dyDescent="0.3">
      <c r="A796">
        <v>795</v>
      </c>
      <c r="B796" s="1">
        <v>40579</v>
      </c>
      <c r="C796">
        <f>YEAR(dataset_17[[#This Row],[Date Day]])</f>
        <v>2011</v>
      </c>
      <c r="D796" s="1" t="str">
        <f>TEXT(dataset_17[[#This Row],[Date Day]],"MMM")</f>
        <v>Feb</v>
      </c>
      <c r="E796" t="str">
        <f t="shared" si="25"/>
        <v>Q1</v>
      </c>
      <c r="F796">
        <v>1</v>
      </c>
      <c r="G796">
        <v>0</v>
      </c>
      <c r="H796">
        <v>2</v>
      </c>
      <c r="I796">
        <v>13</v>
      </c>
      <c r="J796" t="b">
        <v>0</v>
      </c>
      <c r="K796">
        <v>6</v>
      </c>
      <c r="L796" t="str">
        <f t="shared" si="24"/>
        <v>Weekend</v>
      </c>
      <c r="M796" t="str" cm="1">
        <f t="array" ref="M796">_xlfn.IFS(I796&lt;6,"Night", I796&lt;12,"Morning", I796&lt;18,"Afternoon", TRUE,"Evening")</f>
        <v>Afternoon</v>
      </c>
      <c r="N796">
        <v>3</v>
      </c>
      <c r="O796" t="str">
        <f>IF(dataset_17[[#This Row],[Weathersit]]=1,"Clear",IF(dataset_17[[#This Row],[Weathersit]]=2,"Cloudy","Rainy"))</f>
        <v>Rainy</v>
      </c>
      <c r="P796">
        <v>0.22</v>
      </c>
      <c r="Q796">
        <v>0.2273</v>
      </c>
      <c r="R796">
        <f>dataset_17[[#This Row],[Temp]]-dataset_17[[#This Row],[Atemp]]</f>
        <v>-7.3000000000000009E-3</v>
      </c>
      <c r="S796">
        <v>1</v>
      </c>
      <c r="T796">
        <v>0.16420000000000001</v>
      </c>
      <c r="U796">
        <v>10</v>
      </c>
      <c r="V796">
        <v>62</v>
      </c>
      <c r="W796">
        <v>72</v>
      </c>
      <c r="X796">
        <f>IF(dataset_17[[#This Row],[cnt]]&gt;0,LN(dataset_17[[#This Row],[cnt]]),0)</f>
        <v>4.2766661190160553</v>
      </c>
    </row>
    <row r="797" spans="1:24" x14ac:dyDescent="0.3">
      <c r="A797">
        <v>796</v>
      </c>
      <c r="B797" s="1">
        <v>40579</v>
      </c>
      <c r="C797">
        <f>YEAR(dataset_17[[#This Row],[Date Day]])</f>
        <v>2011</v>
      </c>
      <c r="D797" s="1" t="str">
        <f>TEXT(dataset_17[[#This Row],[Date Day]],"MMM")</f>
        <v>Feb</v>
      </c>
      <c r="E797" t="str">
        <f t="shared" si="25"/>
        <v>Q1</v>
      </c>
      <c r="F797">
        <v>1</v>
      </c>
      <c r="G797">
        <v>0</v>
      </c>
      <c r="H797">
        <v>2</v>
      </c>
      <c r="I797">
        <v>14</v>
      </c>
      <c r="J797" t="b">
        <v>0</v>
      </c>
      <c r="K797">
        <v>6</v>
      </c>
      <c r="L797" t="str">
        <f t="shared" si="24"/>
        <v>Weekend</v>
      </c>
      <c r="M797" t="str" cm="1">
        <f t="array" ref="M797">_xlfn.IFS(I797&lt;6,"Night", I797&lt;12,"Morning", I797&lt;18,"Afternoon", TRUE,"Evening")</f>
        <v>Afternoon</v>
      </c>
      <c r="N797">
        <v>3</v>
      </c>
      <c r="O797" t="str">
        <f>IF(dataset_17[[#This Row],[Weathersit]]=1,"Clear",IF(dataset_17[[#This Row],[Weathersit]]=2,"Cloudy","Rainy"))</f>
        <v>Rainy</v>
      </c>
      <c r="P797">
        <v>0.22</v>
      </c>
      <c r="Q797">
        <v>0.2727</v>
      </c>
      <c r="R797">
        <f>dataset_17[[#This Row],[Temp]]-dataset_17[[#This Row],[Atemp]]</f>
        <v>-5.2699999999999997E-2</v>
      </c>
      <c r="S797">
        <v>1</v>
      </c>
      <c r="T797">
        <v>0</v>
      </c>
      <c r="U797">
        <v>5</v>
      </c>
      <c r="V797">
        <v>50</v>
      </c>
      <c r="W797">
        <v>55</v>
      </c>
      <c r="X797">
        <f>IF(dataset_17[[#This Row],[cnt]]&gt;0,LN(dataset_17[[#This Row],[cnt]]),0)</f>
        <v>4.0073331852324712</v>
      </c>
    </row>
    <row r="798" spans="1:24" x14ac:dyDescent="0.3">
      <c r="A798">
        <v>797</v>
      </c>
      <c r="B798" s="1">
        <v>40579</v>
      </c>
      <c r="C798">
        <f>YEAR(dataset_17[[#This Row],[Date Day]])</f>
        <v>2011</v>
      </c>
      <c r="D798" s="1" t="str">
        <f>TEXT(dataset_17[[#This Row],[Date Day]],"MMM")</f>
        <v>Feb</v>
      </c>
      <c r="E798" t="str">
        <f t="shared" si="25"/>
        <v>Q1</v>
      </c>
      <c r="F798">
        <v>1</v>
      </c>
      <c r="G798">
        <v>0</v>
      </c>
      <c r="H798">
        <v>2</v>
      </c>
      <c r="I798">
        <v>15</v>
      </c>
      <c r="J798" t="b">
        <v>0</v>
      </c>
      <c r="K798">
        <v>6</v>
      </c>
      <c r="L798" t="str">
        <f t="shared" si="24"/>
        <v>Weekend</v>
      </c>
      <c r="M798" t="str" cm="1">
        <f t="array" ref="M798">_xlfn.IFS(I798&lt;6,"Night", I798&lt;12,"Morning", I798&lt;18,"Afternoon", TRUE,"Evening")</f>
        <v>Afternoon</v>
      </c>
      <c r="N798">
        <v>3</v>
      </c>
      <c r="O798" t="str">
        <f>IF(dataset_17[[#This Row],[Weathersit]]=1,"Clear",IF(dataset_17[[#This Row],[Weathersit]]=2,"Cloudy","Rainy"))</f>
        <v>Rainy</v>
      </c>
      <c r="P798">
        <v>0.22</v>
      </c>
      <c r="Q798">
        <v>0.2727</v>
      </c>
      <c r="R798">
        <f>dataset_17[[#This Row],[Temp]]-dataset_17[[#This Row],[Atemp]]</f>
        <v>-5.2699999999999997E-2</v>
      </c>
      <c r="S798">
        <v>1</v>
      </c>
      <c r="T798">
        <v>0</v>
      </c>
      <c r="U798">
        <v>11</v>
      </c>
      <c r="V798">
        <v>49</v>
      </c>
      <c r="W798">
        <v>60</v>
      </c>
      <c r="X798">
        <f>IF(dataset_17[[#This Row],[cnt]]&gt;0,LN(dataset_17[[#This Row],[cnt]]),0)</f>
        <v>4.0943445622221004</v>
      </c>
    </row>
    <row r="799" spans="1:24" x14ac:dyDescent="0.3">
      <c r="A799">
        <v>798</v>
      </c>
      <c r="B799" s="1">
        <v>40579</v>
      </c>
      <c r="C799">
        <f>YEAR(dataset_17[[#This Row],[Date Day]])</f>
        <v>2011</v>
      </c>
      <c r="D799" s="1" t="str">
        <f>TEXT(dataset_17[[#This Row],[Date Day]],"MMM")</f>
        <v>Feb</v>
      </c>
      <c r="E799" t="str">
        <f t="shared" si="25"/>
        <v>Q1</v>
      </c>
      <c r="F799">
        <v>1</v>
      </c>
      <c r="G799">
        <v>0</v>
      </c>
      <c r="H799">
        <v>2</v>
      </c>
      <c r="I799">
        <v>16</v>
      </c>
      <c r="J799" t="b">
        <v>0</v>
      </c>
      <c r="K799">
        <v>6</v>
      </c>
      <c r="L799" t="str">
        <f t="shared" si="24"/>
        <v>Weekend</v>
      </c>
      <c r="M799" t="str" cm="1">
        <f t="array" ref="M799">_xlfn.IFS(I799&lt;6,"Night", I799&lt;12,"Morning", I799&lt;18,"Afternoon", TRUE,"Evening")</f>
        <v>Afternoon</v>
      </c>
      <c r="N799">
        <v>3</v>
      </c>
      <c r="O799" t="str">
        <f>IF(dataset_17[[#This Row],[Weathersit]]=1,"Clear",IF(dataset_17[[#This Row],[Weathersit]]=2,"Cloudy","Rainy"))</f>
        <v>Rainy</v>
      </c>
      <c r="P799">
        <v>0.22</v>
      </c>
      <c r="Q799">
        <v>0.2273</v>
      </c>
      <c r="R799">
        <f>dataset_17[[#This Row],[Temp]]-dataset_17[[#This Row],[Atemp]]</f>
        <v>-7.3000000000000009E-3</v>
      </c>
      <c r="S799">
        <v>1</v>
      </c>
      <c r="T799">
        <v>0.1343</v>
      </c>
      <c r="U799">
        <v>8</v>
      </c>
      <c r="V799">
        <v>63</v>
      </c>
      <c r="W799">
        <v>71</v>
      </c>
      <c r="X799">
        <f>IF(dataset_17[[#This Row],[cnt]]&gt;0,LN(dataset_17[[#This Row],[cnt]]),0)</f>
        <v>4.2626798770413155</v>
      </c>
    </row>
    <row r="800" spans="1:24" x14ac:dyDescent="0.3">
      <c r="A800">
        <v>799</v>
      </c>
      <c r="B800" s="1">
        <v>40579</v>
      </c>
      <c r="C800">
        <f>YEAR(dataset_17[[#This Row],[Date Day]])</f>
        <v>2011</v>
      </c>
      <c r="D800" s="1" t="str">
        <f>TEXT(dataset_17[[#This Row],[Date Day]],"MMM")</f>
        <v>Feb</v>
      </c>
      <c r="E800" t="str">
        <f t="shared" si="25"/>
        <v>Q1</v>
      </c>
      <c r="F800">
        <v>1</v>
      </c>
      <c r="G800">
        <v>0</v>
      </c>
      <c r="H800">
        <v>2</v>
      </c>
      <c r="I800">
        <v>17</v>
      </c>
      <c r="J800" t="b">
        <v>0</v>
      </c>
      <c r="K800">
        <v>6</v>
      </c>
      <c r="L800" t="str">
        <f t="shared" si="24"/>
        <v>Weekend</v>
      </c>
      <c r="M800" t="str" cm="1">
        <f t="array" ref="M800">_xlfn.IFS(I800&lt;6,"Night", I800&lt;12,"Morning", I800&lt;18,"Afternoon", TRUE,"Evening")</f>
        <v>Afternoon</v>
      </c>
      <c r="N800">
        <v>2</v>
      </c>
      <c r="O800" t="str">
        <f>IF(dataset_17[[#This Row],[Weathersit]]=1,"Clear",IF(dataset_17[[#This Row],[Weathersit]]=2,"Cloudy","Rainy"))</f>
        <v>Cloudy</v>
      </c>
      <c r="P800">
        <v>0.24</v>
      </c>
      <c r="Q800">
        <v>0.21210000000000001</v>
      </c>
      <c r="R800">
        <f>dataset_17[[#This Row],[Temp]]-dataset_17[[#This Row],[Atemp]]</f>
        <v>2.789999999999998E-2</v>
      </c>
      <c r="S800">
        <v>1</v>
      </c>
      <c r="T800">
        <v>0.28360000000000002</v>
      </c>
      <c r="U800">
        <v>14</v>
      </c>
      <c r="V800">
        <v>64</v>
      </c>
      <c r="W800">
        <v>78</v>
      </c>
      <c r="X800">
        <f>IF(dataset_17[[#This Row],[cnt]]&gt;0,LN(dataset_17[[#This Row],[cnt]]),0)</f>
        <v>4.3567088266895917</v>
      </c>
    </row>
    <row r="801" spans="1:24" x14ac:dyDescent="0.3">
      <c r="A801">
        <v>800</v>
      </c>
      <c r="B801" s="1">
        <v>40579</v>
      </c>
      <c r="C801">
        <f>YEAR(dataset_17[[#This Row],[Date Day]])</f>
        <v>2011</v>
      </c>
      <c r="D801" s="1" t="str">
        <f>TEXT(dataset_17[[#This Row],[Date Day]],"MMM")</f>
        <v>Feb</v>
      </c>
      <c r="E801" t="str">
        <f t="shared" si="25"/>
        <v>Q1</v>
      </c>
      <c r="F801">
        <v>1</v>
      </c>
      <c r="G801">
        <v>0</v>
      </c>
      <c r="H801">
        <v>2</v>
      </c>
      <c r="I801">
        <v>18</v>
      </c>
      <c r="J801" t="b">
        <v>0</v>
      </c>
      <c r="K801">
        <v>6</v>
      </c>
      <c r="L801" t="str">
        <f t="shared" si="24"/>
        <v>Weekend</v>
      </c>
      <c r="M801" t="str" cm="1">
        <f t="array" ref="M801">_xlfn.IFS(I801&lt;6,"Night", I801&lt;12,"Morning", I801&lt;18,"Afternoon", TRUE,"Evening")</f>
        <v>Evening</v>
      </c>
      <c r="N801">
        <v>2</v>
      </c>
      <c r="O801" t="str">
        <f>IF(dataset_17[[#This Row],[Weathersit]]=1,"Clear",IF(dataset_17[[#This Row],[Weathersit]]=2,"Cloudy","Rainy"))</f>
        <v>Cloudy</v>
      </c>
      <c r="P801">
        <v>0.28000000000000003</v>
      </c>
      <c r="Q801">
        <v>0.2424</v>
      </c>
      <c r="R801">
        <f>dataset_17[[#This Row],[Temp]]-dataset_17[[#This Row],[Atemp]]</f>
        <v>3.7600000000000022E-2</v>
      </c>
      <c r="S801">
        <v>0.93</v>
      </c>
      <c r="T801">
        <v>0.44779999999999998</v>
      </c>
      <c r="U801">
        <v>2</v>
      </c>
      <c r="V801">
        <v>81</v>
      </c>
      <c r="W801">
        <v>83</v>
      </c>
      <c r="X801">
        <f>IF(dataset_17[[#This Row],[cnt]]&gt;0,LN(dataset_17[[#This Row],[cnt]]),0)</f>
        <v>4.4188406077965983</v>
      </c>
    </row>
    <row r="802" spans="1:24" x14ac:dyDescent="0.3">
      <c r="A802">
        <v>801</v>
      </c>
      <c r="B802" s="1">
        <v>40579</v>
      </c>
      <c r="C802">
        <f>YEAR(dataset_17[[#This Row],[Date Day]])</f>
        <v>2011</v>
      </c>
      <c r="D802" s="1" t="str">
        <f>TEXT(dataset_17[[#This Row],[Date Day]],"MMM")</f>
        <v>Feb</v>
      </c>
      <c r="E802" t="str">
        <f t="shared" si="25"/>
        <v>Q1</v>
      </c>
      <c r="F802">
        <v>1</v>
      </c>
      <c r="G802">
        <v>0</v>
      </c>
      <c r="H802">
        <v>2</v>
      </c>
      <c r="I802">
        <v>19</v>
      </c>
      <c r="J802" t="b">
        <v>0</v>
      </c>
      <c r="K802">
        <v>6</v>
      </c>
      <c r="L802" t="str">
        <f t="shared" si="24"/>
        <v>Weekend</v>
      </c>
      <c r="M802" t="str" cm="1">
        <f t="array" ref="M802">_xlfn.IFS(I802&lt;6,"Night", I802&lt;12,"Morning", I802&lt;18,"Afternoon", TRUE,"Evening")</f>
        <v>Evening</v>
      </c>
      <c r="N802">
        <v>2</v>
      </c>
      <c r="O802" t="str">
        <f>IF(dataset_17[[#This Row],[Weathersit]]=1,"Clear",IF(dataset_17[[#This Row],[Weathersit]]=2,"Cloudy","Rainy"))</f>
        <v>Cloudy</v>
      </c>
      <c r="P802">
        <v>0.28000000000000003</v>
      </c>
      <c r="Q802">
        <v>0.2424</v>
      </c>
      <c r="R802">
        <f>dataset_17[[#This Row],[Temp]]-dataset_17[[#This Row],[Atemp]]</f>
        <v>3.7600000000000022E-2</v>
      </c>
      <c r="S802">
        <v>0.93</v>
      </c>
      <c r="T802">
        <v>0.44779999999999998</v>
      </c>
      <c r="U802">
        <v>6</v>
      </c>
      <c r="V802">
        <v>78</v>
      </c>
      <c r="W802">
        <v>84</v>
      </c>
      <c r="X802">
        <f>IF(dataset_17[[#This Row],[cnt]]&gt;0,LN(dataset_17[[#This Row],[cnt]]),0)</f>
        <v>4.4308167988433134</v>
      </c>
    </row>
    <row r="803" spans="1:24" x14ac:dyDescent="0.3">
      <c r="A803">
        <v>802</v>
      </c>
      <c r="B803" s="1">
        <v>40579</v>
      </c>
      <c r="C803">
        <f>YEAR(dataset_17[[#This Row],[Date Day]])</f>
        <v>2011</v>
      </c>
      <c r="D803" s="1" t="str">
        <f>TEXT(dataset_17[[#This Row],[Date Day]],"MMM")</f>
        <v>Feb</v>
      </c>
      <c r="E803" t="str">
        <f t="shared" si="25"/>
        <v>Q1</v>
      </c>
      <c r="F803">
        <v>1</v>
      </c>
      <c r="G803">
        <v>0</v>
      </c>
      <c r="H803">
        <v>2</v>
      </c>
      <c r="I803">
        <v>20</v>
      </c>
      <c r="J803" t="b">
        <v>0</v>
      </c>
      <c r="K803">
        <v>6</v>
      </c>
      <c r="L803" t="str">
        <f t="shared" si="24"/>
        <v>Weekend</v>
      </c>
      <c r="M803" t="str" cm="1">
        <f t="array" ref="M803">_xlfn.IFS(I803&lt;6,"Night", I803&lt;12,"Morning", I803&lt;18,"Afternoon", TRUE,"Evening")</f>
        <v>Evening</v>
      </c>
      <c r="N803">
        <v>1</v>
      </c>
      <c r="O803" t="str">
        <f>IF(dataset_17[[#This Row],[Weathersit]]=1,"Clear",IF(dataset_17[[#This Row],[Weathersit]]=2,"Cloudy","Rainy"))</f>
        <v>Clear</v>
      </c>
      <c r="P803">
        <v>0.3</v>
      </c>
      <c r="Q803">
        <v>0.28789999999999999</v>
      </c>
      <c r="R803">
        <f>dataset_17[[#This Row],[Temp]]-dataset_17[[#This Row],[Atemp]]</f>
        <v>1.21E-2</v>
      </c>
      <c r="S803">
        <v>0.87</v>
      </c>
      <c r="T803">
        <v>0.25369999999999998</v>
      </c>
      <c r="U803">
        <v>5</v>
      </c>
      <c r="V803">
        <v>64</v>
      </c>
      <c r="W803">
        <v>69</v>
      </c>
      <c r="X803">
        <f>IF(dataset_17[[#This Row],[cnt]]&gt;0,LN(dataset_17[[#This Row],[cnt]]),0)</f>
        <v>4.2341065045972597</v>
      </c>
    </row>
    <row r="804" spans="1:24" x14ac:dyDescent="0.3">
      <c r="A804">
        <v>803</v>
      </c>
      <c r="B804" s="1">
        <v>40579</v>
      </c>
      <c r="C804">
        <f>YEAR(dataset_17[[#This Row],[Date Day]])</f>
        <v>2011</v>
      </c>
      <c r="D804" s="1" t="str">
        <f>TEXT(dataset_17[[#This Row],[Date Day]],"MMM")</f>
        <v>Feb</v>
      </c>
      <c r="E804" t="str">
        <f t="shared" si="25"/>
        <v>Q1</v>
      </c>
      <c r="F804">
        <v>1</v>
      </c>
      <c r="G804">
        <v>0</v>
      </c>
      <c r="H804">
        <v>2</v>
      </c>
      <c r="I804">
        <v>21</v>
      </c>
      <c r="J804" t="b">
        <v>0</v>
      </c>
      <c r="K804">
        <v>6</v>
      </c>
      <c r="L804" t="str">
        <f t="shared" si="24"/>
        <v>Weekend</v>
      </c>
      <c r="M804" t="str" cm="1">
        <f t="array" ref="M804">_xlfn.IFS(I804&lt;6,"Night", I804&lt;12,"Morning", I804&lt;18,"Afternoon", TRUE,"Evening")</f>
        <v>Evening</v>
      </c>
      <c r="N804">
        <v>1</v>
      </c>
      <c r="O804" t="str">
        <f>IF(dataset_17[[#This Row],[Weathersit]]=1,"Clear",IF(dataset_17[[#This Row],[Weathersit]]=2,"Cloudy","Rainy"))</f>
        <v>Clear</v>
      </c>
      <c r="P804">
        <v>0.26</v>
      </c>
      <c r="Q804">
        <v>0.2576</v>
      </c>
      <c r="R804">
        <f>dataset_17[[#This Row],[Temp]]-dataset_17[[#This Row],[Atemp]]</f>
        <v>2.4000000000000132E-3</v>
      </c>
      <c r="S804">
        <v>1</v>
      </c>
      <c r="T804">
        <v>0.19400000000000001</v>
      </c>
      <c r="U804">
        <v>3</v>
      </c>
      <c r="V804">
        <v>53</v>
      </c>
      <c r="W804">
        <v>56</v>
      </c>
      <c r="X804">
        <f>IF(dataset_17[[#This Row],[cnt]]&gt;0,LN(dataset_17[[#This Row],[cnt]]),0)</f>
        <v>4.0253516907351496</v>
      </c>
    </row>
    <row r="805" spans="1:24" x14ac:dyDescent="0.3">
      <c r="A805">
        <v>804</v>
      </c>
      <c r="B805" s="1">
        <v>40579</v>
      </c>
      <c r="C805">
        <f>YEAR(dataset_17[[#This Row],[Date Day]])</f>
        <v>2011</v>
      </c>
      <c r="D805" s="1" t="str">
        <f>TEXT(dataset_17[[#This Row],[Date Day]],"MMM")</f>
        <v>Feb</v>
      </c>
      <c r="E805" t="str">
        <f t="shared" si="25"/>
        <v>Q1</v>
      </c>
      <c r="F805">
        <v>1</v>
      </c>
      <c r="G805">
        <v>0</v>
      </c>
      <c r="H805">
        <v>2</v>
      </c>
      <c r="I805">
        <v>22</v>
      </c>
      <c r="J805" t="b">
        <v>0</v>
      </c>
      <c r="K805">
        <v>6</v>
      </c>
      <c r="L805" t="str">
        <f t="shared" si="24"/>
        <v>Weekend</v>
      </c>
      <c r="M805" t="str" cm="1">
        <f t="array" ref="M805">_xlfn.IFS(I805&lt;6,"Night", I805&lt;12,"Morning", I805&lt;18,"Afternoon", TRUE,"Evening")</f>
        <v>Evening</v>
      </c>
      <c r="N805">
        <v>1</v>
      </c>
      <c r="O805" t="str">
        <f>IF(dataset_17[[#This Row],[Weathersit]]=1,"Clear",IF(dataset_17[[#This Row],[Weathersit]]=2,"Cloudy","Rainy"))</f>
        <v>Clear</v>
      </c>
      <c r="P805">
        <v>0.26</v>
      </c>
      <c r="Q805">
        <v>0.2727</v>
      </c>
      <c r="R805">
        <f>dataset_17[[#This Row],[Temp]]-dataset_17[[#This Row],[Atemp]]</f>
        <v>-1.2699999999999989E-2</v>
      </c>
      <c r="S805">
        <v>0.93</v>
      </c>
      <c r="T805">
        <v>0.1343</v>
      </c>
      <c r="U805">
        <v>2</v>
      </c>
      <c r="V805">
        <v>43</v>
      </c>
      <c r="W805">
        <v>45</v>
      </c>
      <c r="X805">
        <f>IF(dataset_17[[#This Row],[cnt]]&gt;0,LN(dataset_17[[#This Row],[cnt]]),0)</f>
        <v>3.8066624897703196</v>
      </c>
    </row>
    <row r="806" spans="1:24" x14ac:dyDescent="0.3">
      <c r="A806">
        <v>805</v>
      </c>
      <c r="B806" s="1">
        <v>40579</v>
      </c>
      <c r="C806">
        <f>YEAR(dataset_17[[#This Row],[Date Day]])</f>
        <v>2011</v>
      </c>
      <c r="D806" s="1" t="str">
        <f>TEXT(dataset_17[[#This Row],[Date Day]],"MMM")</f>
        <v>Feb</v>
      </c>
      <c r="E806" t="str">
        <f t="shared" si="25"/>
        <v>Q1</v>
      </c>
      <c r="F806">
        <v>1</v>
      </c>
      <c r="G806">
        <v>0</v>
      </c>
      <c r="H806">
        <v>2</v>
      </c>
      <c r="I806">
        <v>23</v>
      </c>
      <c r="J806" t="b">
        <v>0</v>
      </c>
      <c r="K806">
        <v>6</v>
      </c>
      <c r="L806" t="str">
        <f t="shared" si="24"/>
        <v>Weekend</v>
      </c>
      <c r="M806" t="str" cm="1">
        <f t="array" ref="M806">_xlfn.IFS(I806&lt;6,"Night", I806&lt;12,"Morning", I806&lt;18,"Afternoon", TRUE,"Evening")</f>
        <v>Evening</v>
      </c>
      <c r="N806">
        <v>1</v>
      </c>
      <c r="O806" t="str">
        <f>IF(dataset_17[[#This Row],[Weathersit]]=1,"Clear",IF(dataset_17[[#This Row],[Weathersit]]=2,"Cloudy","Rainy"))</f>
        <v>Clear</v>
      </c>
      <c r="P806">
        <v>0.26</v>
      </c>
      <c r="Q806">
        <v>0.2576</v>
      </c>
      <c r="R806">
        <f>dataset_17[[#This Row],[Temp]]-dataset_17[[#This Row],[Atemp]]</f>
        <v>2.4000000000000132E-3</v>
      </c>
      <c r="S806">
        <v>0.93</v>
      </c>
      <c r="T806">
        <v>0.22389999999999999</v>
      </c>
      <c r="U806">
        <v>7</v>
      </c>
      <c r="V806">
        <v>52</v>
      </c>
      <c r="W806">
        <v>59</v>
      </c>
      <c r="X806">
        <f>IF(dataset_17[[#This Row],[cnt]]&gt;0,LN(dataset_17[[#This Row],[cnt]]),0)</f>
        <v>4.0775374439057197</v>
      </c>
    </row>
    <row r="807" spans="1:24" x14ac:dyDescent="0.3">
      <c r="A807">
        <v>806</v>
      </c>
      <c r="B807" s="1">
        <v>40580</v>
      </c>
      <c r="C807">
        <f>YEAR(dataset_17[[#This Row],[Date Day]])</f>
        <v>2011</v>
      </c>
      <c r="D807" s="1" t="str">
        <f>TEXT(dataset_17[[#This Row],[Date Day]],"MMM")</f>
        <v>Feb</v>
      </c>
      <c r="E807" t="str">
        <f t="shared" si="25"/>
        <v>Q1</v>
      </c>
      <c r="F807">
        <v>1</v>
      </c>
      <c r="G807">
        <v>0</v>
      </c>
      <c r="H807">
        <v>2</v>
      </c>
      <c r="I807">
        <v>0</v>
      </c>
      <c r="J807" t="b">
        <v>0</v>
      </c>
      <c r="K807">
        <v>0</v>
      </c>
      <c r="L807" t="str">
        <f t="shared" si="24"/>
        <v>Weekend</v>
      </c>
      <c r="M807" t="str" cm="1">
        <f t="array" ref="M807">_xlfn.IFS(I807&lt;6,"Night", I807&lt;12,"Morning", I807&lt;18,"Afternoon", TRUE,"Evening")</f>
        <v>Night</v>
      </c>
      <c r="N807">
        <v>1</v>
      </c>
      <c r="O807" t="str">
        <f>IF(dataset_17[[#This Row],[Weathersit]]=1,"Clear",IF(dataset_17[[#This Row],[Weathersit]]=2,"Cloudy","Rainy"))</f>
        <v>Clear</v>
      </c>
      <c r="P807">
        <v>0.26</v>
      </c>
      <c r="Q807">
        <v>0.2576</v>
      </c>
      <c r="R807">
        <f>dataset_17[[#This Row],[Temp]]-dataset_17[[#This Row],[Atemp]]</f>
        <v>2.4000000000000132E-3</v>
      </c>
      <c r="S807">
        <v>0.7</v>
      </c>
      <c r="T807">
        <v>0.19400000000000001</v>
      </c>
      <c r="U807">
        <v>2</v>
      </c>
      <c r="V807">
        <v>37</v>
      </c>
      <c r="W807">
        <v>39</v>
      </c>
      <c r="X807">
        <f>IF(dataset_17[[#This Row],[cnt]]&gt;0,LN(dataset_17[[#This Row],[cnt]]),0)</f>
        <v>3.6635616461296463</v>
      </c>
    </row>
    <row r="808" spans="1:24" x14ac:dyDescent="0.3">
      <c r="A808">
        <v>807</v>
      </c>
      <c r="B808" s="1">
        <v>40580</v>
      </c>
      <c r="C808">
        <f>YEAR(dataset_17[[#This Row],[Date Day]])</f>
        <v>2011</v>
      </c>
      <c r="D808" s="1" t="str">
        <f>TEXT(dataset_17[[#This Row],[Date Day]],"MMM")</f>
        <v>Feb</v>
      </c>
      <c r="E808" t="str">
        <f t="shared" si="25"/>
        <v>Q1</v>
      </c>
      <c r="F808">
        <v>1</v>
      </c>
      <c r="G808">
        <v>0</v>
      </c>
      <c r="H808">
        <v>2</v>
      </c>
      <c r="I808">
        <v>1</v>
      </c>
      <c r="J808" t="b">
        <v>0</v>
      </c>
      <c r="K808">
        <v>0</v>
      </c>
      <c r="L808" t="str">
        <f t="shared" si="24"/>
        <v>Weekend</v>
      </c>
      <c r="M808" t="str" cm="1">
        <f t="array" ref="M808">_xlfn.IFS(I808&lt;6,"Night", I808&lt;12,"Morning", I808&lt;18,"Afternoon", TRUE,"Evening")</f>
        <v>Night</v>
      </c>
      <c r="N808">
        <v>1</v>
      </c>
      <c r="O808" t="str">
        <f>IF(dataset_17[[#This Row],[Weathersit]]=1,"Clear",IF(dataset_17[[#This Row],[Weathersit]]=2,"Cloudy","Rainy"))</f>
        <v>Clear</v>
      </c>
      <c r="P808">
        <v>0.26</v>
      </c>
      <c r="Q808">
        <v>0.2273</v>
      </c>
      <c r="R808">
        <f>dataset_17[[#This Row],[Temp]]-dataset_17[[#This Row],[Atemp]]</f>
        <v>3.2700000000000007E-2</v>
      </c>
      <c r="S808">
        <v>0.65</v>
      </c>
      <c r="T808">
        <v>0.41789999999999999</v>
      </c>
      <c r="U808">
        <v>4</v>
      </c>
      <c r="V808">
        <v>40</v>
      </c>
      <c r="W808">
        <v>44</v>
      </c>
      <c r="X808">
        <f>IF(dataset_17[[#This Row],[cnt]]&gt;0,LN(dataset_17[[#This Row],[cnt]]),0)</f>
        <v>3.784189633918261</v>
      </c>
    </row>
    <row r="809" spans="1:24" x14ac:dyDescent="0.3">
      <c r="A809">
        <v>808</v>
      </c>
      <c r="B809" s="1">
        <v>40580</v>
      </c>
      <c r="C809">
        <f>YEAR(dataset_17[[#This Row],[Date Day]])</f>
        <v>2011</v>
      </c>
      <c r="D809" s="1" t="str">
        <f>TEXT(dataset_17[[#This Row],[Date Day]],"MMM")</f>
        <v>Feb</v>
      </c>
      <c r="E809" t="str">
        <f t="shared" si="25"/>
        <v>Q1</v>
      </c>
      <c r="F809">
        <v>1</v>
      </c>
      <c r="G809">
        <v>0</v>
      </c>
      <c r="H809">
        <v>2</v>
      </c>
      <c r="I809">
        <v>2</v>
      </c>
      <c r="J809" t="b">
        <v>0</v>
      </c>
      <c r="K809">
        <v>0</v>
      </c>
      <c r="L809" t="str">
        <f t="shared" si="24"/>
        <v>Weekend</v>
      </c>
      <c r="M809" t="str" cm="1">
        <f t="array" ref="M809">_xlfn.IFS(I809&lt;6,"Night", I809&lt;12,"Morning", I809&lt;18,"Afternoon", TRUE,"Evening")</f>
        <v>Night</v>
      </c>
      <c r="N809">
        <v>1</v>
      </c>
      <c r="O809" t="str">
        <f>IF(dataset_17[[#This Row],[Weathersit]]=1,"Clear",IF(dataset_17[[#This Row],[Weathersit]]=2,"Cloudy","Rainy"))</f>
        <v>Clear</v>
      </c>
      <c r="P809">
        <v>0.26</v>
      </c>
      <c r="Q809">
        <v>0.2273</v>
      </c>
      <c r="R809">
        <f>dataset_17[[#This Row],[Temp]]-dataset_17[[#This Row],[Atemp]]</f>
        <v>3.2700000000000007E-2</v>
      </c>
      <c r="S809">
        <v>0.6</v>
      </c>
      <c r="T809">
        <v>0.32840000000000003</v>
      </c>
      <c r="U809">
        <v>0</v>
      </c>
      <c r="V809">
        <v>20</v>
      </c>
      <c r="W809">
        <v>20</v>
      </c>
      <c r="X809">
        <f>IF(dataset_17[[#This Row],[cnt]]&gt;0,LN(dataset_17[[#This Row],[cnt]]),0)</f>
        <v>2.9957322735539909</v>
      </c>
    </row>
    <row r="810" spans="1:24" x14ac:dyDescent="0.3">
      <c r="A810">
        <v>809</v>
      </c>
      <c r="B810" s="1">
        <v>40580</v>
      </c>
      <c r="C810">
        <f>YEAR(dataset_17[[#This Row],[Date Day]])</f>
        <v>2011</v>
      </c>
      <c r="D810" s="1" t="str">
        <f>TEXT(dataset_17[[#This Row],[Date Day]],"MMM")</f>
        <v>Feb</v>
      </c>
      <c r="E810" t="str">
        <f t="shared" si="25"/>
        <v>Q1</v>
      </c>
      <c r="F810">
        <v>1</v>
      </c>
      <c r="G810">
        <v>0</v>
      </c>
      <c r="H810">
        <v>2</v>
      </c>
      <c r="I810">
        <v>3</v>
      </c>
      <c r="J810" t="b">
        <v>0</v>
      </c>
      <c r="K810">
        <v>0</v>
      </c>
      <c r="L810" t="str">
        <f t="shared" si="24"/>
        <v>Weekend</v>
      </c>
      <c r="M810" t="str" cm="1">
        <f t="array" ref="M810">_xlfn.IFS(I810&lt;6,"Night", I810&lt;12,"Morning", I810&lt;18,"Afternoon", TRUE,"Evening")</f>
        <v>Night</v>
      </c>
      <c r="N810">
        <v>1</v>
      </c>
      <c r="O810" t="str">
        <f>IF(dataset_17[[#This Row],[Weathersit]]=1,"Clear",IF(dataset_17[[#This Row],[Weathersit]]=2,"Cloudy","Rainy"))</f>
        <v>Clear</v>
      </c>
      <c r="P810">
        <v>0.26</v>
      </c>
      <c r="Q810">
        <v>0.28789999999999999</v>
      </c>
      <c r="R810">
        <f>dataset_17[[#This Row],[Temp]]-dataset_17[[#This Row],[Atemp]]</f>
        <v>-2.789999999999998E-2</v>
      </c>
      <c r="S810">
        <v>0.6</v>
      </c>
      <c r="T810">
        <v>8.9599999999999999E-2</v>
      </c>
      <c r="U810">
        <v>3</v>
      </c>
      <c r="V810">
        <v>10</v>
      </c>
      <c r="W810">
        <v>13</v>
      </c>
      <c r="X810">
        <f>IF(dataset_17[[#This Row],[cnt]]&gt;0,LN(dataset_17[[#This Row],[cnt]]),0)</f>
        <v>2.5649493574615367</v>
      </c>
    </row>
    <row r="811" spans="1:24" x14ac:dyDescent="0.3">
      <c r="A811">
        <v>810</v>
      </c>
      <c r="B811" s="1">
        <v>40580</v>
      </c>
      <c r="C811">
        <f>YEAR(dataset_17[[#This Row],[Date Day]])</f>
        <v>2011</v>
      </c>
      <c r="D811" s="1" t="str">
        <f>TEXT(dataset_17[[#This Row],[Date Day]],"MMM")</f>
        <v>Feb</v>
      </c>
      <c r="E811" t="str">
        <f t="shared" si="25"/>
        <v>Q1</v>
      </c>
      <c r="F811">
        <v>1</v>
      </c>
      <c r="G811">
        <v>0</v>
      </c>
      <c r="H811">
        <v>2</v>
      </c>
      <c r="I811">
        <v>4</v>
      </c>
      <c r="J811" t="b">
        <v>0</v>
      </c>
      <c r="K811">
        <v>0</v>
      </c>
      <c r="L811" t="str">
        <f t="shared" si="24"/>
        <v>Weekend</v>
      </c>
      <c r="M811" t="str" cm="1">
        <f t="array" ref="M811">_xlfn.IFS(I811&lt;6,"Night", I811&lt;12,"Morning", I811&lt;18,"Afternoon", TRUE,"Evening")</f>
        <v>Night</v>
      </c>
      <c r="N811">
        <v>1</v>
      </c>
      <c r="O811" t="str">
        <f>IF(dataset_17[[#This Row],[Weathersit]]=1,"Clear",IF(dataset_17[[#This Row],[Weathersit]]=2,"Cloudy","Rainy"))</f>
        <v>Clear</v>
      </c>
      <c r="P811">
        <v>0.26</v>
      </c>
      <c r="Q811">
        <v>0.2273</v>
      </c>
      <c r="R811">
        <f>dataset_17[[#This Row],[Temp]]-dataset_17[[#This Row],[Atemp]]</f>
        <v>3.2700000000000007E-2</v>
      </c>
      <c r="S811">
        <v>0.6</v>
      </c>
      <c r="T811">
        <v>0.35820000000000002</v>
      </c>
      <c r="U811">
        <v>0</v>
      </c>
      <c r="V811">
        <v>2</v>
      </c>
      <c r="W811">
        <v>2</v>
      </c>
      <c r="X811">
        <f>IF(dataset_17[[#This Row],[cnt]]&gt;0,LN(dataset_17[[#This Row],[cnt]]),0)</f>
        <v>0.69314718055994529</v>
      </c>
    </row>
    <row r="812" spans="1:24" x14ac:dyDescent="0.3">
      <c r="A812">
        <v>811</v>
      </c>
      <c r="B812" s="1">
        <v>40580</v>
      </c>
      <c r="C812">
        <f>YEAR(dataset_17[[#This Row],[Date Day]])</f>
        <v>2011</v>
      </c>
      <c r="D812" s="1" t="str">
        <f>TEXT(dataset_17[[#This Row],[Date Day]],"MMM")</f>
        <v>Feb</v>
      </c>
      <c r="E812" t="str">
        <f t="shared" si="25"/>
        <v>Q1</v>
      </c>
      <c r="F812">
        <v>1</v>
      </c>
      <c r="G812">
        <v>0</v>
      </c>
      <c r="H812">
        <v>2</v>
      </c>
      <c r="I812">
        <v>5</v>
      </c>
      <c r="J812" t="b">
        <v>0</v>
      </c>
      <c r="K812">
        <v>0</v>
      </c>
      <c r="L812" t="str">
        <f t="shared" si="24"/>
        <v>Weekend</v>
      </c>
      <c r="M812" t="str" cm="1">
        <f t="array" ref="M812">_xlfn.IFS(I812&lt;6,"Night", I812&lt;12,"Morning", I812&lt;18,"Afternoon", TRUE,"Evening")</f>
        <v>Night</v>
      </c>
      <c r="N812">
        <v>1</v>
      </c>
      <c r="O812" t="str">
        <f>IF(dataset_17[[#This Row],[Weathersit]]=1,"Clear",IF(dataset_17[[#This Row],[Weathersit]]=2,"Cloudy","Rainy"))</f>
        <v>Clear</v>
      </c>
      <c r="P812">
        <v>0.26</v>
      </c>
      <c r="Q812">
        <v>0.2576</v>
      </c>
      <c r="R812">
        <f>dataset_17[[#This Row],[Temp]]-dataset_17[[#This Row],[Atemp]]</f>
        <v>2.4000000000000132E-3</v>
      </c>
      <c r="S812">
        <v>0.6</v>
      </c>
      <c r="T812">
        <v>0.22389999999999999</v>
      </c>
      <c r="U812">
        <v>0</v>
      </c>
      <c r="V812">
        <v>1</v>
      </c>
      <c r="W812">
        <v>1</v>
      </c>
      <c r="X812">
        <f>IF(dataset_17[[#This Row],[cnt]]&gt;0,LN(dataset_17[[#This Row],[cnt]]),0)</f>
        <v>0</v>
      </c>
    </row>
    <row r="813" spans="1:24" x14ac:dyDescent="0.3">
      <c r="A813">
        <v>812</v>
      </c>
      <c r="B813" s="1">
        <v>40580</v>
      </c>
      <c r="C813">
        <f>YEAR(dataset_17[[#This Row],[Date Day]])</f>
        <v>2011</v>
      </c>
      <c r="D813" s="1" t="str">
        <f>TEXT(dataset_17[[#This Row],[Date Day]],"MMM")</f>
        <v>Feb</v>
      </c>
      <c r="E813" t="str">
        <f t="shared" si="25"/>
        <v>Q1</v>
      </c>
      <c r="F813">
        <v>1</v>
      </c>
      <c r="G813">
        <v>0</v>
      </c>
      <c r="H813">
        <v>2</v>
      </c>
      <c r="I813">
        <v>6</v>
      </c>
      <c r="J813" t="b">
        <v>0</v>
      </c>
      <c r="K813">
        <v>0</v>
      </c>
      <c r="L813" t="str">
        <f t="shared" si="24"/>
        <v>Weekend</v>
      </c>
      <c r="M813" t="str" cm="1">
        <f t="array" ref="M813">_xlfn.IFS(I813&lt;6,"Night", I813&lt;12,"Morning", I813&lt;18,"Afternoon", TRUE,"Evening")</f>
        <v>Morning</v>
      </c>
      <c r="N813">
        <v>1</v>
      </c>
      <c r="O813" t="str">
        <f>IF(dataset_17[[#This Row],[Weathersit]]=1,"Clear",IF(dataset_17[[#This Row],[Weathersit]]=2,"Cloudy","Rainy"))</f>
        <v>Clear</v>
      </c>
      <c r="P813">
        <v>0.26</v>
      </c>
      <c r="Q813">
        <v>0.2576</v>
      </c>
      <c r="R813">
        <f>dataset_17[[#This Row],[Temp]]-dataset_17[[#This Row],[Atemp]]</f>
        <v>2.4000000000000132E-3</v>
      </c>
      <c r="S813">
        <v>0.6</v>
      </c>
      <c r="T813">
        <v>0.22389999999999999</v>
      </c>
      <c r="U813">
        <v>0</v>
      </c>
      <c r="V813">
        <v>1</v>
      </c>
      <c r="W813">
        <v>1</v>
      </c>
      <c r="X813">
        <f>IF(dataset_17[[#This Row],[cnt]]&gt;0,LN(dataset_17[[#This Row],[cnt]]),0)</f>
        <v>0</v>
      </c>
    </row>
    <row r="814" spans="1:24" x14ac:dyDescent="0.3">
      <c r="A814">
        <v>813</v>
      </c>
      <c r="B814" s="1">
        <v>40580</v>
      </c>
      <c r="C814">
        <f>YEAR(dataset_17[[#This Row],[Date Day]])</f>
        <v>2011</v>
      </c>
      <c r="D814" s="1" t="str">
        <f>TEXT(dataset_17[[#This Row],[Date Day]],"MMM")</f>
        <v>Feb</v>
      </c>
      <c r="E814" t="str">
        <f t="shared" si="25"/>
        <v>Q1</v>
      </c>
      <c r="F814">
        <v>1</v>
      </c>
      <c r="G814">
        <v>0</v>
      </c>
      <c r="H814">
        <v>2</v>
      </c>
      <c r="I814">
        <v>7</v>
      </c>
      <c r="J814" t="b">
        <v>0</v>
      </c>
      <c r="K814">
        <v>0</v>
      </c>
      <c r="L814" t="str">
        <f t="shared" si="24"/>
        <v>Weekend</v>
      </c>
      <c r="M814" t="str" cm="1">
        <f t="array" ref="M814">_xlfn.IFS(I814&lt;6,"Night", I814&lt;12,"Morning", I814&lt;18,"Afternoon", TRUE,"Evening")</f>
        <v>Morning</v>
      </c>
      <c r="N814">
        <v>1</v>
      </c>
      <c r="O814" t="str">
        <f>IF(dataset_17[[#This Row],[Weathersit]]=1,"Clear",IF(dataset_17[[#This Row],[Weathersit]]=2,"Cloudy","Rainy"))</f>
        <v>Clear</v>
      </c>
      <c r="P814">
        <v>0.24</v>
      </c>
      <c r="Q814">
        <v>0.2424</v>
      </c>
      <c r="R814">
        <f>dataset_17[[#This Row],[Temp]]-dataset_17[[#This Row],[Atemp]]</f>
        <v>-2.4000000000000132E-3</v>
      </c>
      <c r="S814">
        <v>0.65</v>
      </c>
      <c r="T814">
        <v>0.16420000000000001</v>
      </c>
      <c r="U814">
        <v>0</v>
      </c>
      <c r="V814">
        <v>8</v>
      </c>
      <c r="W814">
        <v>8</v>
      </c>
      <c r="X814">
        <f>IF(dataset_17[[#This Row],[cnt]]&gt;0,LN(dataset_17[[#This Row],[cnt]]),0)</f>
        <v>2.0794415416798357</v>
      </c>
    </row>
    <row r="815" spans="1:24" x14ac:dyDescent="0.3">
      <c r="A815">
        <v>814</v>
      </c>
      <c r="B815" s="1">
        <v>40580</v>
      </c>
      <c r="C815">
        <f>YEAR(dataset_17[[#This Row],[Date Day]])</f>
        <v>2011</v>
      </c>
      <c r="D815" s="1" t="str">
        <f>TEXT(dataset_17[[#This Row],[Date Day]],"MMM")</f>
        <v>Feb</v>
      </c>
      <c r="E815" t="str">
        <f t="shared" si="25"/>
        <v>Q1</v>
      </c>
      <c r="F815">
        <v>1</v>
      </c>
      <c r="G815">
        <v>0</v>
      </c>
      <c r="H815">
        <v>2</v>
      </c>
      <c r="I815">
        <v>8</v>
      </c>
      <c r="J815" t="b">
        <v>0</v>
      </c>
      <c r="K815">
        <v>0</v>
      </c>
      <c r="L815" t="str">
        <f t="shared" si="24"/>
        <v>Weekend</v>
      </c>
      <c r="M815" t="str" cm="1">
        <f t="array" ref="M815">_xlfn.IFS(I815&lt;6,"Night", I815&lt;12,"Morning", I815&lt;18,"Afternoon", TRUE,"Evening")</f>
        <v>Morning</v>
      </c>
      <c r="N815">
        <v>1</v>
      </c>
      <c r="O815" t="str">
        <f>IF(dataset_17[[#This Row],[Weathersit]]=1,"Clear",IF(dataset_17[[#This Row],[Weathersit]]=2,"Cloudy","Rainy"))</f>
        <v>Clear</v>
      </c>
      <c r="P815">
        <v>0.24</v>
      </c>
      <c r="Q815">
        <v>0.2576</v>
      </c>
      <c r="R815">
        <f>dataset_17[[#This Row],[Temp]]-dataset_17[[#This Row],[Atemp]]</f>
        <v>-1.7600000000000005E-2</v>
      </c>
      <c r="S815">
        <v>0.65</v>
      </c>
      <c r="T815">
        <v>0.1045</v>
      </c>
      <c r="U815">
        <v>2</v>
      </c>
      <c r="V815">
        <v>21</v>
      </c>
      <c r="W815">
        <v>23</v>
      </c>
      <c r="X815">
        <f>IF(dataset_17[[#This Row],[cnt]]&gt;0,LN(dataset_17[[#This Row],[cnt]]),0)</f>
        <v>3.1354942159291497</v>
      </c>
    </row>
    <row r="816" spans="1:24" x14ac:dyDescent="0.3">
      <c r="A816">
        <v>815</v>
      </c>
      <c r="B816" s="1">
        <v>40580</v>
      </c>
      <c r="C816">
        <f>YEAR(dataset_17[[#This Row],[Date Day]])</f>
        <v>2011</v>
      </c>
      <c r="D816" s="1" t="str">
        <f>TEXT(dataset_17[[#This Row],[Date Day]],"MMM")</f>
        <v>Feb</v>
      </c>
      <c r="E816" t="str">
        <f t="shared" si="25"/>
        <v>Q1</v>
      </c>
      <c r="F816">
        <v>1</v>
      </c>
      <c r="G816">
        <v>0</v>
      </c>
      <c r="H816">
        <v>2</v>
      </c>
      <c r="I816">
        <v>9</v>
      </c>
      <c r="J816" t="b">
        <v>0</v>
      </c>
      <c r="K816">
        <v>0</v>
      </c>
      <c r="L816" t="str">
        <f t="shared" si="24"/>
        <v>Weekend</v>
      </c>
      <c r="M816" t="str" cm="1">
        <f t="array" ref="M816">_xlfn.IFS(I816&lt;6,"Night", I816&lt;12,"Morning", I816&lt;18,"Afternoon", TRUE,"Evening")</f>
        <v>Morning</v>
      </c>
      <c r="N816">
        <v>1</v>
      </c>
      <c r="O816" t="str">
        <f>IF(dataset_17[[#This Row],[Weathersit]]=1,"Clear",IF(dataset_17[[#This Row],[Weathersit]]=2,"Cloudy","Rainy"))</f>
        <v>Clear</v>
      </c>
      <c r="P816">
        <v>0.28000000000000003</v>
      </c>
      <c r="Q816">
        <v>0.28789999999999999</v>
      </c>
      <c r="R816">
        <f>dataset_17[[#This Row],[Temp]]-dataset_17[[#This Row],[Atemp]]</f>
        <v>-7.8999999999999626E-3</v>
      </c>
      <c r="S816">
        <v>0.56000000000000005</v>
      </c>
      <c r="T816">
        <v>0.1045</v>
      </c>
      <c r="U816">
        <v>7</v>
      </c>
      <c r="V816">
        <v>38</v>
      </c>
      <c r="W816">
        <v>45</v>
      </c>
      <c r="X816">
        <f>IF(dataset_17[[#This Row],[cnt]]&gt;0,LN(dataset_17[[#This Row],[cnt]]),0)</f>
        <v>3.8066624897703196</v>
      </c>
    </row>
    <row r="817" spans="1:24" x14ac:dyDescent="0.3">
      <c r="A817">
        <v>816</v>
      </c>
      <c r="B817" s="1">
        <v>40580</v>
      </c>
      <c r="C817">
        <f>YEAR(dataset_17[[#This Row],[Date Day]])</f>
        <v>2011</v>
      </c>
      <c r="D817" s="1" t="str">
        <f>TEXT(dataset_17[[#This Row],[Date Day]],"MMM")</f>
        <v>Feb</v>
      </c>
      <c r="E817" t="str">
        <f t="shared" si="25"/>
        <v>Q1</v>
      </c>
      <c r="F817">
        <v>1</v>
      </c>
      <c r="G817">
        <v>0</v>
      </c>
      <c r="H817">
        <v>2</v>
      </c>
      <c r="I817">
        <v>10</v>
      </c>
      <c r="J817" t="b">
        <v>0</v>
      </c>
      <c r="K817">
        <v>0</v>
      </c>
      <c r="L817" t="str">
        <f t="shared" si="24"/>
        <v>Weekend</v>
      </c>
      <c r="M817" t="str" cm="1">
        <f t="array" ref="M817">_xlfn.IFS(I817&lt;6,"Night", I817&lt;12,"Morning", I817&lt;18,"Afternoon", TRUE,"Evening")</f>
        <v>Morning</v>
      </c>
      <c r="N817">
        <v>1</v>
      </c>
      <c r="O817" t="str">
        <f>IF(dataset_17[[#This Row],[Weathersit]]=1,"Clear",IF(dataset_17[[#This Row],[Weathersit]]=2,"Cloudy","Rainy"))</f>
        <v>Clear</v>
      </c>
      <c r="P817">
        <v>0.3</v>
      </c>
      <c r="Q817">
        <v>0.28789999999999999</v>
      </c>
      <c r="R817">
        <f>dataset_17[[#This Row],[Temp]]-dataset_17[[#This Row],[Atemp]]</f>
        <v>1.21E-2</v>
      </c>
      <c r="S817">
        <v>0.52</v>
      </c>
      <c r="T817">
        <v>0.25369999999999998</v>
      </c>
      <c r="U817">
        <v>15</v>
      </c>
      <c r="V817">
        <v>74</v>
      </c>
      <c r="W817">
        <v>89</v>
      </c>
      <c r="X817">
        <f>IF(dataset_17[[#This Row],[cnt]]&gt;0,LN(dataset_17[[#This Row],[cnt]]),0)</f>
        <v>4.4886363697321396</v>
      </c>
    </row>
    <row r="818" spans="1:24" x14ac:dyDescent="0.3">
      <c r="A818">
        <v>817</v>
      </c>
      <c r="B818" s="1">
        <v>40580</v>
      </c>
      <c r="C818">
        <f>YEAR(dataset_17[[#This Row],[Date Day]])</f>
        <v>2011</v>
      </c>
      <c r="D818" s="1" t="str">
        <f>TEXT(dataset_17[[#This Row],[Date Day]],"MMM")</f>
        <v>Feb</v>
      </c>
      <c r="E818" t="str">
        <f t="shared" si="25"/>
        <v>Q1</v>
      </c>
      <c r="F818">
        <v>1</v>
      </c>
      <c r="G818">
        <v>0</v>
      </c>
      <c r="H818">
        <v>2</v>
      </c>
      <c r="I818">
        <v>11</v>
      </c>
      <c r="J818" t="b">
        <v>0</v>
      </c>
      <c r="K818">
        <v>0</v>
      </c>
      <c r="L818" t="str">
        <f t="shared" si="24"/>
        <v>Weekend</v>
      </c>
      <c r="M818" t="str" cm="1">
        <f t="array" ref="M818">_xlfn.IFS(I818&lt;6,"Night", I818&lt;12,"Morning", I818&lt;18,"Afternoon", TRUE,"Evening")</f>
        <v>Morning</v>
      </c>
      <c r="N818">
        <v>1</v>
      </c>
      <c r="O818" t="str">
        <f>IF(dataset_17[[#This Row],[Weathersit]]=1,"Clear",IF(dataset_17[[#This Row],[Weathersit]]=2,"Cloudy","Rainy"))</f>
        <v>Clear</v>
      </c>
      <c r="P818">
        <v>0.32</v>
      </c>
      <c r="Q818">
        <v>0.30299999999999999</v>
      </c>
      <c r="R818">
        <f>dataset_17[[#This Row],[Temp]]-dataset_17[[#This Row],[Atemp]]</f>
        <v>1.7000000000000015E-2</v>
      </c>
      <c r="S818">
        <v>0.49</v>
      </c>
      <c r="T818">
        <v>0.25369999999999998</v>
      </c>
      <c r="U818">
        <v>28</v>
      </c>
      <c r="V818">
        <v>89</v>
      </c>
      <c r="W818">
        <v>117</v>
      </c>
      <c r="X818">
        <f>IF(dataset_17[[#This Row],[cnt]]&gt;0,LN(dataset_17[[#This Row],[cnt]]),0)</f>
        <v>4.7621739347977563</v>
      </c>
    </row>
    <row r="819" spans="1:24" x14ac:dyDescent="0.3">
      <c r="A819">
        <v>818</v>
      </c>
      <c r="B819" s="1">
        <v>40580</v>
      </c>
      <c r="C819">
        <f>YEAR(dataset_17[[#This Row],[Date Day]])</f>
        <v>2011</v>
      </c>
      <c r="D819" s="1" t="str">
        <f>TEXT(dataset_17[[#This Row],[Date Day]],"MMM")</f>
        <v>Feb</v>
      </c>
      <c r="E819" t="str">
        <f t="shared" si="25"/>
        <v>Q1</v>
      </c>
      <c r="F819">
        <v>1</v>
      </c>
      <c r="G819">
        <v>0</v>
      </c>
      <c r="H819">
        <v>2</v>
      </c>
      <c r="I819">
        <v>12</v>
      </c>
      <c r="J819" t="b">
        <v>0</v>
      </c>
      <c r="K819">
        <v>0</v>
      </c>
      <c r="L819" t="str">
        <f t="shared" si="24"/>
        <v>Weekend</v>
      </c>
      <c r="M819" t="str" cm="1">
        <f t="array" ref="M819">_xlfn.IFS(I819&lt;6,"Night", I819&lt;12,"Morning", I819&lt;18,"Afternoon", TRUE,"Evening")</f>
        <v>Afternoon</v>
      </c>
      <c r="N819">
        <v>1</v>
      </c>
      <c r="O819" t="str">
        <f>IF(dataset_17[[#This Row],[Weathersit]]=1,"Clear",IF(dataset_17[[#This Row],[Weathersit]]=2,"Cloudy","Rainy"))</f>
        <v>Clear</v>
      </c>
      <c r="P819">
        <v>0.34</v>
      </c>
      <c r="Q819">
        <v>0.33329999999999999</v>
      </c>
      <c r="R819">
        <f>dataset_17[[#This Row],[Temp]]-dataset_17[[#This Row],[Atemp]]</f>
        <v>6.7000000000000393E-3</v>
      </c>
      <c r="S819">
        <v>0.46</v>
      </c>
      <c r="T819">
        <v>0</v>
      </c>
      <c r="U819">
        <v>48</v>
      </c>
      <c r="V819">
        <v>126</v>
      </c>
      <c r="W819">
        <v>174</v>
      </c>
      <c r="X819">
        <f>IF(dataset_17[[#This Row],[cnt]]&gt;0,LN(dataset_17[[#This Row],[cnt]]),0)</f>
        <v>5.1590552992145291</v>
      </c>
    </row>
    <row r="820" spans="1:24" x14ac:dyDescent="0.3">
      <c r="A820">
        <v>819</v>
      </c>
      <c r="B820" s="1">
        <v>40580</v>
      </c>
      <c r="C820">
        <f>YEAR(dataset_17[[#This Row],[Date Day]])</f>
        <v>2011</v>
      </c>
      <c r="D820" s="1" t="str">
        <f>TEXT(dataset_17[[#This Row],[Date Day]],"MMM")</f>
        <v>Feb</v>
      </c>
      <c r="E820" t="str">
        <f t="shared" si="25"/>
        <v>Q1</v>
      </c>
      <c r="F820">
        <v>1</v>
      </c>
      <c r="G820">
        <v>0</v>
      </c>
      <c r="H820">
        <v>2</v>
      </c>
      <c r="I820">
        <v>13</v>
      </c>
      <c r="J820" t="b">
        <v>0</v>
      </c>
      <c r="K820">
        <v>0</v>
      </c>
      <c r="L820" t="str">
        <f t="shared" si="24"/>
        <v>Weekend</v>
      </c>
      <c r="M820" t="str" cm="1">
        <f t="array" ref="M820">_xlfn.IFS(I820&lt;6,"Night", I820&lt;12,"Morning", I820&lt;18,"Afternoon", TRUE,"Evening")</f>
        <v>Afternoon</v>
      </c>
      <c r="N820">
        <v>1</v>
      </c>
      <c r="O820" t="str">
        <f>IF(dataset_17[[#This Row],[Weathersit]]=1,"Clear",IF(dataset_17[[#This Row],[Weathersit]]=2,"Cloudy","Rainy"))</f>
        <v>Clear</v>
      </c>
      <c r="P820">
        <v>0.34</v>
      </c>
      <c r="Q820">
        <v>0.36359999999999998</v>
      </c>
      <c r="R820">
        <f>dataset_17[[#This Row],[Temp]]-dataset_17[[#This Row],[Atemp]]</f>
        <v>-2.3599999999999954E-2</v>
      </c>
      <c r="S820">
        <v>0.46</v>
      </c>
      <c r="T820">
        <v>0</v>
      </c>
      <c r="U820">
        <v>47</v>
      </c>
      <c r="V820">
        <v>135</v>
      </c>
      <c r="W820">
        <v>182</v>
      </c>
      <c r="X820">
        <f>IF(dataset_17[[#This Row],[cnt]]&gt;0,LN(dataset_17[[#This Row],[cnt]]),0)</f>
        <v>5.2040066870767951</v>
      </c>
    </row>
    <row r="821" spans="1:24" x14ac:dyDescent="0.3">
      <c r="A821">
        <v>820</v>
      </c>
      <c r="B821" s="1">
        <v>40580</v>
      </c>
      <c r="C821">
        <f>YEAR(dataset_17[[#This Row],[Date Day]])</f>
        <v>2011</v>
      </c>
      <c r="D821" s="1" t="str">
        <f>TEXT(dataset_17[[#This Row],[Date Day]],"MMM")</f>
        <v>Feb</v>
      </c>
      <c r="E821" t="str">
        <f t="shared" si="25"/>
        <v>Q1</v>
      </c>
      <c r="F821">
        <v>1</v>
      </c>
      <c r="G821">
        <v>0</v>
      </c>
      <c r="H821">
        <v>2</v>
      </c>
      <c r="I821">
        <v>14</v>
      </c>
      <c r="J821" t="b">
        <v>0</v>
      </c>
      <c r="K821">
        <v>0</v>
      </c>
      <c r="L821" t="str">
        <f t="shared" si="24"/>
        <v>Weekend</v>
      </c>
      <c r="M821" t="str" cm="1">
        <f t="array" ref="M821">_xlfn.IFS(I821&lt;6,"Night", I821&lt;12,"Morning", I821&lt;18,"Afternoon", TRUE,"Evening")</f>
        <v>Afternoon</v>
      </c>
      <c r="N821">
        <v>1</v>
      </c>
      <c r="O821" t="str">
        <f>IF(dataset_17[[#This Row],[Weathersit]]=1,"Clear",IF(dataset_17[[#This Row],[Weathersit]]=2,"Cloudy","Rainy"))</f>
        <v>Clear</v>
      </c>
      <c r="P821">
        <v>0.34</v>
      </c>
      <c r="Q821">
        <v>0.34849999999999998</v>
      </c>
      <c r="R821">
        <f>dataset_17[[#This Row],[Temp]]-dataset_17[[#This Row],[Atemp]]</f>
        <v>-8.499999999999952E-3</v>
      </c>
      <c r="S821">
        <v>0.46</v>
      </c>
      <c r="T821">
        <v>8.9599999999999999E-2</v>
      </c>
      <c r="U821">
        <v>47</v>
      </c>
      <c r="V821">
        <v>114</v>
      </c>
      <c r="W821">
        <v>161</v>
      </c>
      <c r="X821">
        <f>IF(dataset_17[[#This Row],[cnt]]&gt;0,LN(dataset_17[[#This Row],[cnt]]),0)</f>
        <v>5.0814043649844631</v>
      </c>
    </row>
    <row r="822" spans="1:24" x14ac:dyDescent="0.3">
      <c r="A822">
        <v>821</v>
      </c>
      <c r="B822" s="1">
        <v>40580</v>
      </c>
      <c r="C822">
        <f>YEAR(dataset_17[[#This Row],[Date Day]])</f>
        <v>2011</v>
      </c>
      <c r="D822" s="1" t="str">
        <f>TEXT(dataset_17[[#This Row],[Date Day]],"MMM")</f>
        <v>Feb</v>
      </c>
      <c r="E822" t="str">
        <f t="shared" si="25"/>
        <v>Q1</v>
      </c>
      <c r="F822">
        <v>1</v>
      </c>
      <c r="G822">
        <v>0</v>
      </c>
      <c r="H822">
        <v>2</v>
      </c>
      <c r="I822">
        <v>15</v>
      </c>
      <c r="J822" t="b">
        <v>0</v>
      </c>
      <c r="K822">
        <v>0</v>
      </c>
      <c r="L822" t="str">
        <f t="shared" si="24"/>
        <v>Weekend</v>
      </c>
      <c r="M822" t="str" cm="1">
        <f t="array" ref="M822">_xlfn.IFS(I822&lt;6,"Night", I822&lt;12,"Morning", I822&lt;18,"Afternoon", TRUE,"Evening")</f>
        <v>Afternoon</v>
      </c>
      <c r="N822">
        <v>1</v>
      </c>
      <c r="O822" t="str">
        <f>IF(dataset_17[[#This Row],[Weathersit]]=1,"Clear",IF(dataset_17[[#This Row],[Weathersit]]=2,"Cloudy","Rainy"))</f>
        <v>Clear</v>
      </c>
      <c r="P822">
        <v>0.34</v>
      </c>
      <c r="Q822">
        <v>0.34849999999999998</v>
      </c>
      <c r="R822">
        <f>dataset_17[[#This Row],[Temp]]-dataset_17[[#This Row],[Atemp]]</f>
        <v>-8.499999999999952E-3</v>
      </c>
      <c r="S822">
        <v>0.46</v>
      </c>
      <c r="T822">
        <v>8.9599999999999999E-2</v>
      </c>
      <c r="U822">
        <v>52</v>
      </c>
      <c r="V822">
        <v>130</v>
      </c>
      <c r="W822">
        <v>182</v>
      </c>
      <c r="X822">
        <f>IF(dataset_17[[#This Row],[cnt]]&gt;0,LN(dataset_17[[#This Row],[cnt]]),0)</f>
        <v>5.2040066870767951</v>
      </c>
    </row>
    <row r="823" spans="1:24" x14ac:dyDescent="0.3">
      <c r="A823">
        <v>822</v>
      </c>
      <c r="B823" s="1">
        <v>40580</v>
      </c>
      <c r="C823">
        <f>YEAR(dataset_17[[#This Row],[Date Day]])</f>
        <v>2011</v>
      </c>
      <c r="D823" s="1" t="str">
        <f>TEXT(dataset_17[[#This Row],[Date Day]],"MMM")</f>
        <v>Feb</v>
      </c>
      <c r="E823" t="str">
        <f t="shared" si="25"/>
        <v>Q1</v>
      </c>
      <c r="F823">
        <v>1</v>
      </c>
      <c r="G823">
        <v>0</v>
      </c>
      <c r="H823">
        <v>2</v>
      </c>
      <c r="I823">
        <v>16</v>
      </c>
      <c r="J823" t="b">
        <v>0</v>
      </c>
      <c r="K823">
        <v>0</v>
      </c>
      <c r="L823" t="str">
        <f t="shared" si="24"/>
        <v>Weekend</v>
      </c>
      <c r="M823" t="str" cm="1">
        <f t="array" ref="M823">_xlfn.IFS(I823&lt;6,"Night", I823&lt;12,"Morning", I823&lt;18,"Afternoon", TRUE,"Evening")</f>
        <v>Afternoon</v>
      </c>
      <c r="N823">
        <v>1</v>
      </c>
      <c r="O823" t="str">
        <f>IF(dataset_17[[#This Row],[Weathersit]]=1,"Clear",IF(dataset_17[[#This Row],[Weathersit]]=2,"Cloudy","Rainy"))</f>
        <v>Clear</v>
      </c>
      <c r="P823">
        <v>0.34</v>
      </c>
      <c r="Q823">
        <v>0.34849999999999998</v>
      </c>
      <c r="R823">
        <f>dataset_17[[#This Row],[Temp]]-dataset_17[[#This Row],[Atemp]]</f>
        <v>-8.499999999999952E-3</v>
      </c>
      <c r="S823">
        <v>0.49</v>
      </c>
      <c r="T823">
        <v>0.1045</v>
      </c>
      <c r="U823">
        <v>42</v>
      </c>
      <c r="V823">
        <v>115</v>
      </c>
      <c r="W823">
        <v>157</v>
      </c>
      <c r="X823">
        <f>IF(dataset_17[[#This Row],[cnt]]&gt;0,LN(dataset_17[[#This Row],[cnt]]),0)</f>
        <v>5.0562458053483077</v>
      </c>
    </row>
    <row r="824" spans="1:24" x14ac:dyDescent="0.3">
      <c r="A824">
        <v>823</v>
      </c>
      <c r="B824" s="1">
        <v>40580</v>
      </c>
      <c r="C824">
        <f>YEAR(dataset_17[[#This Row],[Date Day]])</f>
        <v>2011</v>
      </c>
      <c r="D824" s="1" t="str">
        <f>TEXT(dataset_17[[#This Row],[Date Day]],"MMM")</f>
        <v>Feb</v>
      </c>
      <c r="E824" t="str">
        <f t="shared" si="25"/>
        <v>Q1</v>
      </c>
      <c r="F824">
        <v>1</v>
      </c>
      <c r="G824">
        <v>0</v>
      </c>
      <c r="H824">
        <v>2</v>
      </c>
      <c r="I824">
        <v>17</v>
      </c>
      <c r="J824" t="b">
        <v>0</v>
      </c>
      <c r="K824">
        <v>0</v>
      </c>
      <c r="L824" t="str">
        <f t="shared" si="24"/>
        <v>Weekend</v>
      </c>
      <c r="M824" t="str" cm="1">
        <f t="array" ref="M824">_xlfn.IFS(I824&lt;6,"Night", I824&lt;12,"Morning", I824&lt;18,"Afternoon", TRUE,"Evening")</f>
        <v>Afternoon</v>
      </c>
      <c r="N824">
        <v>1</v>
      </c>
      <c r="O824" t="str">
        <f>IF(dataset_17[[#This Row],[Weathersit]]=1,"Clear",IF(dataset_17[[#This Row],[Weathersit]]=2,"Cloudy","Rainy"))</f>
        <v>Clear</v>
      </c>
      <c r="P824">
        <v>0.34</v>
      </c>
      <c r="Q824">
        <v>0.36359999999999998</v>
      </c>
      <c r="R824">
        <f>dataset_17[[#This Row],[Temp]]-dataset_17[[#This Row],[Atemp]]</f>
        <v>-2.3599999999999954E-2</v>
      </c>
      <c r="S824">
        <v>0.46</v>
      </c>
      <c r="T824">
        <v>0</v>
      </c>
      <c r="U824">
        <v>24</v>
      </c>
      <c r="V824">
        <v>97</v>
      </c>
      <c r="W824">
        <v>121</v>
      </c>
      <c r="X824">
        <f>IF(dataset_17[[#This Row],[cnt]]&gt;0,LN(dataset_17[[#This Row],[cnt]]),0)</f>
        <v>4.7957905455967413</v>
      </c>
    </row>
    <row r="825" spans="1:24" x14ac:dyDescent="0.3">
      <c r="A825">
        <v>824</v>
      </c>
      <c r="B825" s="1">
        <v>40580</v>
      </c>
      <c r="C825">
        <f>YEAR(dataset_17[[#This Row],[Date Day]])</f>
        <v>2011</v>
      </c>
      <c r="D825" s="1" t="str">
        <f>TEXT(dataset_17[[#This Row],[Date Day]],"MMM")</f>
        <v>Feb</v>
      </c>
      <c r="E825" t="str">
        <f t="shared" si="25"/>
        <v>Q1</v>
      </c>
      <c r="F825">
        <v>1</v>
      </c>
      <c r="G825">
        <v>0</v>
      </c>
      <c r="H825">
        <v>2</v>
      </c>
      <c r="I825">
        <v>18</v>
      </c>
      <c r="J825" t="b">
        <v>0</v>
      </c>
      <c r="K825">
        <v>0</v>
      </c>
      <c r="L825" t="str">
        <f t="shared" si="24"/>
        <v>Weekend</v>
      </c>
      <c r="M825" t="str" cm="1">
        <f t="array" ref="M825">_xlfn.IFS(I825&lt;6,"Night", I825&lt;12,"Morning", I825&lt;18,"Afternoon", TRUE,"Evening")</f>
        <v>Evening</v>
      </c>
      <c r="N825">
        <v>1</v>
      </c>
      <c r="O825" t="str">
        <f>IF(dataset_17[[#This Row],[Weathersit]]=1,"Clear",IF(dataset_17[[#This Row],[Weathersit]]=2,"Cloudy","Rainy"))</f>
        <v>Clear</v>
      </c>
      <c r="P825">
        <v>0.3</v>
      </c>
      <c r="Q825">
        <v>0.30299999999999999</v>
      </c>
      <c r="R825">
        <f>dataset_17[[#This Row],[Temp]]-dataset_17[[#This Row],[Atemp]]</f>
        <v>-3.0000000000000027E-3</v>
      </c>
      <c r="S825">
        <v>0.56000000000000005</v>
      </c>
      <c r="T825">
        <v>0.16420000000000001</v>
      </c>
      <c r="U825">
        <v>13</v>
      </c>
      <c r="V825">
        <v>65</v>
      </c>
      <c r="W825">
        <v>78</v>
      </c>
      <c r="X825">
        <f>IF(dataset_17[[#This Row],[cnt]]&gt;0,LN(dataset_17[[#This Row],[cnt]]),0)</f>
        <v>4.3567088266895917</v>
      </c>
    </row>
    <row r="826" spans="1:24" x14ac:dyDescent="0.3">
      <c r="A826">
        <v>825</v>
      </c>
      <c r="B826" s="1">
        <v>40580</v>
      </c>
      <c r="C826">
        <f>YEAR(dataset_17[[#This Row],[Date Day]])</f>
        <v>2011</v>
      </c>
      <c r="D826" s="1" t="str">
        <f>TEXT(dataset_17[[#This Row],[Date Day]],"MMM")</f>
        <v>Feb</v>
      </c>
      <c r="E826" t="str">
        <f t="shared" si="25"/>
        <v>Q1</v>
      </c>
      <c r="F826">
        <v>1</v>
      </c>
      <c r="G826">
        <v>0</v>
      </c>
      <c r="H826">
        <v>2</v>
      </c>
      <c r="I826">
        <v>19</v>
      </c>
      <c r="J826" t="b">
        <v>0</v>
      </c>
      <c r="K826">
        <v>0</v>
      </c>
      <c r="L826" t="str">
        <f t="shared" si="24"/>
        <v>Weekend</v>
      </c>
      <c r="M826" t="str" cm="1">
        <f t="array" ref="M826">_xlfn.IFS(I826&lt;6,"Night", I826&lt;12,"Morning", I826&lt;18,"Afternoon", TRUE,"Evening")</f>
        <v>Evening</v>
      </c>
      <c r="N826">
        <v>1</v>
      </c>
      <c r="O826" t="str">
        <f>IF(dataset_17[[#This Row],[Weathersit]]=1,"Clear",IF(dataset_17[[#This Row],[Weathersit]]=2,"Cloudy","Rainy"))</f>
        <v>Clear</v>
      </c>
      <c r="P826">
        <v>0.28000000000000003</v>
      </c>
      <c r="Q826">
        <v>0.28789999999999999</v>
      </c>
      <c r="R826">
        <f>dataset_17[[#This Row],[Temp]]-dataset_17[[#This Row],[Atemp]]</f>
        <v>-7.8999999999999626E-3</v>
      </c>
      <c r="S826">
        <v>0.61</v>
      </c>
      <c r="T826">
        <v>0.1343</v>
      </c>
      <c r="U826">
        <v>1</v>
      </c>
      <c r="V826">
        <v>20</v>
      </c>
      <c r="W826">
        <v>21</v>
      </c>
      <c r="X826">
        <f>IF(dataset_17[[#This Row],[cnt]]&gt;0,LN(dataset_17[[#This Row],[cnt]]),0)</f>
        <v>3.044522437723423</v>
      </c>
    </row>
    <row r="827" spans="1:24" x14ac:dyDescent="0.3">
      <c r="A827">
        <v>826</v>
      </c>
      <c r="B827" s="1">
        <v>40580</v>
      </c>
      <c r="C827">
        <f>YEAR(dataset_17[[#This Row],[Date Day]])</f>
        <v>2011</v>
      </c>
      <c r="D827" s="1" t="str">
        <f>TEXT(dataset_17[[#This Row],[Date Day]],"MMM")</f>
        <v>Feb</v>
      </c>
      <c r="E827" t="str">
        <f t="shared" si="25"/>
        <v>Q1</v>
      </c>
      <c r="F827">
        <v>1</v>
      </c>
      <c r="G827">
        <v>0</v>
      </c>
      <c r="H827">
        <v>2</v>
      </c>
      <c r="I827">
        <v>20</v>
      </c>
      <c r="J827" t="b">
        <v>0</v>
      </c>
      <c r="K827">
        <v>0</v>
      </c>
      <c r="L827" t="str">
        <f t="shared" si="24"/>
        <v>Weekend</v>
      </c>
      <c r="M827" t="str" cm="1">
        <f t="array" ref="M827">_xlfn.IFS(I827&lt;6,"Night", I827&lt;12,"Morning", I827&lt;18,"Afternoon", TRUE,"Evening")</f>
        <v>Evening</v>
      </c>
      <c r="N827">
        <v>1</v>
      </c>
      <c r="O827" t="str">
        <f>IF(dataset_17[[#This Row],[Weathersit]]=1,"Clear",IF(dataset_17[[#This Row],[Weathersit]]=2,"Cloudy","Rainy"))</f>
        <v>Clear</v>
      </c>
      <c r="P827">
        <v>0.28000000000000003</v>
      </c>
      <c r="Q827">
        <v>0.28789999999999999</v>
      </c>
      <c r="R827">
        <f>dataset_17[[#This Row],[Temp]]-dataset_17[[#This Row],[Atemp]]</f>
        <v>-7.8999999999999626E-3</v>
      </c>
      <c r="S827">
        <v>0.61</v>
      </c>
      <c r="T827">
        <v>0.1045</v>
      </c>
      <c r="U827">
        <v>5</v>
      </c>
      <c r="V827">
        <v>21</v>
      </c>
      <c r="W827">
        <v>26</v>
      </c>
      <c r="X827">
        <f>IF(dataset_17[[#This Row],[cnt]]&gt;0,LN(dataset_17[[#This Row],[cnt]]),0)</f>
        <v>3.2580965380214821</v>
      </c>
    </row>
    <row r="828" spans="1:24" x14ac:dyDescent="0.3">
      <c r="A828">
        <v>827</v>
      </c>
      <c r="B828" s="1">
        <v>40580</v>
      </c>
      <c r="C828">
        <f>YEAR(dataset_17[[#This Row],[Date Day]])</f>
        <v>2011</v>
      </c>
      <c r="D828" s="1" t="str">
        <f>TEXT(dataset_17[[#This Row],[Date Day]],"MMM")</f>
        <v>Feb</v>
      </c>
      <c r="E828" t="str">
        <f t="shared" si="25"/>
        <v>Q1</v>
      </c>
      <c r="F828">
        <v>1</v>
      </c>
      <c r="G828">
        <v>0</v>
      </c>
      <c r="H828">
        <v>2</v>
      </c>
      <c r="I828">
        <v>21</v>
      </c>
      <c r="J828" t="b">
        <v>0</v>
      </c>
      <c r="K828">
        <v>0</v>
      </c>
      <c r="L828" t="str">
        <f t="shared" si="24"/>
        <v>Weekend</v>
      </c>
      <c r="M828" t="str" cm="1">
        <f t="array" ref="M828">_xlfn.IFS(I828&lt;6,"Night", I828&lt;12,"Morning", I828&lt;18,"Afternoon", TRUE,"Evening")</f>
        <v>Evening</v>
      </c>
      <c r="N828">
        <v>1</v>
      </c>
      <c r="O828" t="str">
        <f>IF(dataset_17[[#This Row],[Weathersit]]=1,"Clear",IF(dataset_17[[#This Row],[Weathersit]]=2,"Cloudy","Rainy"))</f>
        <v>Clear</v>
      </c>
      <c r="P828">
        <v>0.26</v>
      </c>
      <c r="Q828">
        <v>0.30299999999999999</v>
      </c>
      <c r="R828">
        <f>dataset_17[[#This Row],[Temp]]-dataset_17[[#This Row],[Atemp]]</f>
        <v>-4.2999999999999983E-2</v>
      </c>
      <c r="S828">
        <v>0.6</v>
      </c>
      <c r="T828">
        <v>0</v>
      </c>
      <c r="U828">
        <v>5</v>
      </c>
      <c r="V828">
        <v>22</v>
      </c>
      <c r="W828">
        <v>27</v>
      </c>
      <c r="X828">
        <f>IF(dataset_17[[#This Row],[cnt]]&gt;0,LN(dataset_17[[#This Row],[cnt]]),0)</f>
        <v>3.2958368660043291</v>
      </c>
    </row>
    <row r="829" spans="1:24" x14ac:dyDescent="0.3">
      <c r="A829">
        <v>828</v>
      </c>
      <c r="B829" s="1">
        <v>40580</v>
      </c>
      <c r="C829">
        <f>YEAR(dataset_17[[#This Row],[Date Day]])</f>
        <v>2011</v>
      </c>
      <c r="D829" s="1" t="str">
        <f>TEXT(dataset_17[[#This Row],[Date Day]],"MMM")</f>
        <v>Feb</v>
      </c>
      <c r="E829" t="str">
        <f t="shared" si="25"/>
        <v>Q1</v>
      </c>
      <c r="F829">
        <v>1</v>
      </c>
      <c r="G829">
        <v>0</v>
      </c>
      <c r="H829">
        <v>2</v>
      </c>
      <c r="I829">
        <v>22</v>
      </c>
      <c r="J829" t="b">
        <v>0</v>
      </c>
      <c r="K829">
        <v>0</v>
      </c>
      <c r="L829" t="str">
        <f t="shared" si="24"/>
        <v>Weekend</v>
      </c>
      <c r="M829" t="str" cm="1">
        <f t="array" ref="M829">_xlfn.IFS(I829&lt;6,"Night", I829&lt;12,"Morning", I829&lt;18,"Afternoon", TRUE,"Evening")</f>
        <v>Evening</v>
      </c>
      <c r="N829">
        <v>1</v>
      </c>
      <c r="O829" t="str">
        <f>IF(dataset_17[[#This Row],[Weathersit]]=1,"Clear",IF(dataset_17[[#This Row],[Weathersit]]=2,"Cloudy","Rainy"))</f>
        <v>Clear</v>
      </c>
      <c r="P829">
        <v>0.26</v>
      </c>
      <c r="Q829">
        <v>0.30299999999999999</v>
      </c>
      <c r="R829">
        <f>dataset_17[[#This Row],[Temp]]-dataset_17[[#This Row],[Atemp]]</f>
        <v>-4.2999999999999983E-2</v>
      </c>
      <c r="S829">
        <v>0.6</v>
      </c>
      <c r="T829">
        <v>0</v>
      </c>
      <c r="U829">
        <v>5</v>
      </c>
      <c r="V829">
        <v>57</v>
      </c>
      <c r="W829">
        <v>62</v>
      </c>
      <c r="X829">
        <f>IF(dataset_17[[#This Row],[cnt]]&gt;0,LN(dataset_17[[#This Row],[cnt]]),0)</f>
        <v>4.1271343850450917</v>
      </c>
    </row>
    <row r="830" spans="1:24" x14ac:dyDescent="0.3">
      <c r="A830">
        <v>829</v>
      </c>
      <c r="B830" s="1">
        <v>40580</v>
      </c>
      <c r="C830">
        <f>YEAR(dataset_17[[#This Row],[Date Day]])</f>
        <v>2011</v>
      </c>
      <c r="D830" s="1" t="str">
        <f>TEXT(dataset_17[[#This Row],[Date Day]],"MMM")</f>
        <v>Feb</v>
      </c>
      <c r="E830" t="str">
        <f t="shared" si="25"/>
        <v>Q1</v>
      </c>
      <c r="F830">
        <v>1</v>
      </c>
      <c r="G830">
        <v>0</v>
      </c>
      <c r="H830">
        <v>2</v>
      </c>
      <c r="I830">
        <v>23</v>
      </c>
      <c r="J830" t="b">
        <v>0</v>
      </c>
      <c r="K830">
        <v>0</v>
      </c>
      <c r="L830" t="str">
        <f t="shared" si="24"/>
        <v>Weekend</v>
      </c>
      <c r="M830" t="str" cm="1">
        <f t="array" ref="M830">_xlfn.IFS(I830&lt;6,"Night", I830&lt;12,"Morning", I830&lt;18,"Afternoon", TRUE,"Evening")</f>
        <v>Evening</v>
      </c>
      <c r="N830">
        <v>1</v>
      </c>
      <c r="O830" t="str">
        <f>IF(dataset_17[[#This Row],[Weathersit]]=1,"Clear",IF(dataset_17[[#This Row],[Weathersit]]=2,"Cloudy","Rainy"))</f>
        <v>Clear</v>
      </c>
      <c r="P830">
        <v>0.24</v>
      </c>
      <c r="Q830">
        <v>0.28789999999999999</v>
      </c>
      <c r="R830">
        <f>dataset_17[[#This Row],[Temp]]-dataset_17[[#This Row],[Atemp]]</f>
        <v>-4.7899999999999998E-2</v>
      </c>
      <c r="S830">
        <v>0.65</v>
      </c>
      <c r="T830">
        <v>0</v>
      </c>
      <c r="U830">
        <v>4</v>
      </c>
      <c r="V830">
        <v>26</v>
      </c>
      <c r="W830">
        <v>30</v>
      </c>
      <c r="X830">
        <f>IF(dataset_17[[#This Row],[cnt]]&gt;0,LN(dataset_17[[#This Row],[cnt]]),0)</f>
        <v>3.4011973816621555</v>
      </c>
    </row>
    <row r="831" spans="1:24" x14ac:dyDescent="0.3">
      <c r="A831">
        <v>830</v>
      </c>
      <c r="B831" s="1">
        <v>40581</v>
      </c>
      <c r="C831">
        <f>YEAR(dataset_17[[#This Row],[Date Day]])</f>
        <v>2011</v>
      </c>
      <c r="D831" s="1" t="str">
        <f>TEXT(dataset_17[[#This Row],[Date Day]],"MMM")</f>
        <v>Feb</v>
      </c>
      <c r="E831" t="str">
        <f t="shared" si="25"/>
        <v>Q1</v>
      </c>
      <c r="F831">
        <v>1</v>
      </c>
      <c r="G831">
        <v>0</v>
      </c>
      <c r="H831">
        <v>2</v>
      </c>
      <c r="I831">
        <v>0</v>
      </c>
      <c r="J831" t="b">
        <v>0</v>
      </c>
      <c r="K831">
        <v>1</v>
      </c>
      <c r="L831" t="str">
        <f t="shared" si="24"/>
        <v>Weekday</v>
      </c>
      <c r="M831" t="str" cm="1">
        <f t="array" ref="M831">_xlfn.IFS(I831&lt;6,"Night", I831&lt;12,"Morning", I831&lt;18,"Afternoon", TRUE,"Evening")</f>
        <v>Night</v>
      </c>
      <c r="N831">
        <v>1</v>
      </c>
      <c r="O831" t="str">
        <f>IF(dataset_17[[#This Row],[Weathersit]]=1,"Clear",IF(dataset_17[[#This Row],[Weathersit]]=2,"Cloudy","Rainy"))</f>
        <v>Clear</v>
      </c>
      <c r="P831">
        <v>0.24</v>
      </c>
      <c r="Q831">
        <v>0.28789999999999999</v>
      </c>
      <c r="R831">
        <f>dataset_17[[#This Row],[Temp]]-dataset_17[[#This Row],[Atemp]]</f>
        <v>-4.7899999999999998E-2</v>
      </c>
      <c r="S831">
        <v>0.65</v>
      </c>
      <c r="T831">
        <v>0</v>
      </c>
      <c r="U831">
        <v>1</v>
      </c>
      <c r="V831">
        <v>14</v>
      </c>
      <c r="W831">
        <v>15</v>
      </c>
      <c r="X831">
        <f>IF(dataset_17[[#This Row],[cnt]]&gt;0,LN(dataset_17[[#This Row],[cnt]]),0)</f>
        <v>2.7080502011022101</v>
      </c>
    </row>
    <row r="832" spans="1:24" x14ac:dyDescent="0.3">
      <c r="A832">
        <v>831</v>
      </c>
      <c r="B832" s="1">
        <v>40581</v>
      </c>
      <c r="C832">
        <f>YEAR(dataset_17[[#This Row],[Date Day]])</f>
        <v>2011</v>
      </c>
      <c r="D832" s="1" t="str">
        <f>TEXT(dataset_17[[#This Row],[Date Day]],"MMM")</f>
        <v>Feb</v>
      </c>
      <c r="E832" t="str">
        <f t="shared" si="25"/>
        <v>Q1</v>
      </c>
      <c r="F832">
        <v>1</v>
      </c>
      <c r="G832">
        <v>0</v>
      </c>
      <c r="H832">
        <v>2</v>
      </c>
      <c r="I832">
        <v>1</v>
      </c>
      <c r="J832" t="b">
        <v>0</v>
      </c>
      <c r="K832">
        <v>1</v>
      </c>
      <c r="L832" t="str">
        <f t="shared" si="24"/>
        <v>Weekday</v>
      </c>
      <c r="M832" t="str" cm="1">
        <f t="array" ref="M832">_xlfn.IFS(I832&lt;6,"Night", I832&lt;12,"Morning", I832&lt;18,"Afternoon", TRUE,"Evening")</f>
        <v>Night</v>
      </c>
      <c r="N832">
        <v>1</v>
      </c>
      <c r="O832" t="str">
        <f>IF(dataset_17[[#This Row],[Weathersit]]=1,"Clear",IF(dataset_17[[#This Row],[Weathersit]]=2,"Cloudy","Rainy"))</f>
        <v>Clear</v>
      </c>
      <c r="P832">
        <v>0.22</v>
      </c>
      <c r="Q832">
        <v>0.2727</v>
      </c>
      <c r="R832">
        <f>dataset_17[[#This Row],[Temp]]-dataset_17[[#This Row],[Atemp]]</f>
        <v>-5.2699999999999997E-2</v>
      </c>
      <c r="S832">
        <v>0.75</v>
      </c>
      <c r="T832">
        <v>0</v>
      </c>
      <c r="U832">
        <v>1</v>
      </c>
      <c r="V832">
        <v>4</v>
      </c>
      <c r="W832">
        <v>5</v>
      </c>
      <c r="X832">
        <f>IF(dataset_17[[#This Row],[cnt]]&gt;0,LN(dataset_17[[#This Row],[cnt]]),0)</f>
        <v>1.6094379124341003</v>
      </c>
    </row>
    <row r="833" spans="1:24" x14ac:dyDescent="0.3">
      <c r="A833">
        <v>832</v>
      </c>
      <c r="B833" s="1">
        <v>40581</v>
      </c>
      <c r="C833">
        <f>YEAR(dataset_17[[#This Row],[Date Day]])</f>
        <v>2011</v>
      </c>
      <c r="D833" s="1" t="str">
        <f>TEXT(dataset_17[[#This Row],[Date Day]],"MMM")</f>
        <v>Feb</v>
      </c>
      <c r="E833" t="str">
        <f t="shared" si="25"/>
        <v>Q1</v>
      </c>
      <c r="F833">
        <v>1</v>
      </c>
      <c r="G833">
        <v>0</v>
      </c>
      <c r="H833">
        <v>2</v>
      </c>
      <c r="I833">
        <v>2</v>
      </c>
      <c r="J833" t="b">
        <v>0</v>
      </c>
      <c r="K833">
        <v>1</v>
      </c>
      <c r="L833" t="str">
        <f t="shared" si="24"/>
        <v>Weekday</v>
      </c>
      <c r="M833" t="str" cm="1">
        <f t="array" ref="M833">_xlfn.IFS(I833&lt;6,"Night", I833&lt;12,"Morning", I833&lt;18,"Afternoon", TRUE,"Evening")</f>
        <v>Night</v>
      </c>
      <c r="N833">
        <v>1</v>
      </c>
      <c r="O833" t="str">
        <f>IF(dataset_17[[#This Row],[Weathersit]]=1,"Clear",IF(dataset_17[[#This Row],[Weathersit]]=2,"Cloudy","Rainy"))</f>
        <v>Clear</v>
      </c>
      <c r="P833">
        <v>0.2</v>
      </c>
      <c r="Q833">
        <v>0.2576</v>
      </c>
      <c r="R833">
        <f>dataset_17[[#This Row],[Temp]]-dataset_17[[#This Row],[Atemp]]</f>
        <v>-5.7599999999999985E-2</v>
      </c>
      <c r="S833">
        <v>0.8</v>
      </c>
      <c r="T833">
        <v>0</v>
      </c>
      <c r="U833">
        <v>0</v>
      </c>
      <c r="V833">
        <v>3</v>
      </c>
      <c r="W833">
        <v>3</v>
      </c>
      <c r="X833">
        <f>IF(dataset_17[[#This Row],[cnt]]&gt;0,LN(dataset_17[[#This Row],[cnt]]),0)</f>
        <v>1.0986122886681098</v>
      </c>
    </row>
    <row r="834" spans="1:24" x14ac:dyDescent="0.3">
      <c r="A834">
        <v>833</v>
      </c>
      <c r="B834" s="1">
        <v>40581</v>
      </c>
      <c r="C834">
        <f>YEAR(dataset_17[[#This Row],[Date Day]])</f>
        <v>2011</v>
      </c>
      <c r="D834" s="1" t="str">
        <f>TEXT(dataset_17[[#This Row],[Date Day]],"MMM")</f>
        <v>Feb</v>
      </c>
      <c r="E834" t="str">
        <f t="shared" si="25"/>
        <v>Q1</v>
      </c>
      <c r="F834">
        <v>1</v>
      </c>
      <c r="G834">
        <v>0</v>
      </c>
      <c r="H834">
        <v>2</v>
      </c>
      <c r="I834">
        <v>3</v>
      </c>
      <c r="J834" t="b">
        <v>0</v>
      </c>
      <c r="K834">
        <v>1</v>
      </c>
      <c r="L834" t="str">
        <f t="shared" ref="L834:L897" si="26">IF(OR(K834=0,K834=6),"Weekend","Weekday")</f>
        <v>Weekday</v>
      </c>
      <c r="M834" t="str" cm="1">
        <f t="array" ref="M834">_xlfn.IFS(I834&lt;6,"Night", I834&lt;12,"Morning", I834&lt;18,"Afternoon", TRUE,"Evening")</f>
        <v>Night</v>
      </c>
      <c r="N834">
        <v>1</v>
      </c>
      <c r="O834" t="str">
        <f>IF(dataset_17[[#This Row],[Weathersit]]=1,"Clear",IF(dataset_17[[#This Row],[Weathersit]]=2,"Cloudy","Rainy"))</f>
        <v>Clear</v>
      </c>
      <c r="P834">
        <v>0.2</v>
      </c>
      <c r="Q834">
        <v>0.2576</v>
      </c>
      <c r="R834">
        <f>dataset_17[[#This Row],[Temp]]-dataset_17[[#This Row],[Atemp]]</f>
        <v>-5.7599999999999985E-2</v>
      </c>
      <c r="S834">
        <v>0.86</v>
      </c>
      <c r="T834">
        <v>0</v>
      </c>
      <c r="U834">
        <v>0</v>
      </c>
      <c r="V834">
        <v>1</v>
      </c>
      <c r="W834">
        <v>1</v>
      </c>
      <c r="X834">
        <f>IF(dataset_17[[#This Row],[cnt]]&gt;0,LN(dataset_17[[#This Row],[cnt]]),0)</f>
        <v>0</v>
      </c>
    </row>
    <row r="835" spans="1:24" x14ac:dyDescent="0.3">
      <c r="A835">
        <v>834</v>
      </c>
      <c r="B835" s="1">
        <v>40581</v>
      </c>
      <c r="C835">
        <f>YEAR(dataset_17[[#This Row],[Date Day]])</f>
        <v>2011</v>
      </c>
      <c r="D835" s="1" t="str">
        <f>TEXT(dataset_17[[#This Row],[Date Day]],"MMM")</f>
        <v>Feb</v>
      </c>
      <c r="E835" t="str">
        <f t="shared" ref="E835:E898" si="27">"Q" &amp; INT((MONTH(B835)-1)/3)+1</f>
        <v>Q1</v>
      </c>
      <c r="F835">
        <v>1</v>
      </c>
      <c r="G835">
        <v>0</v>
      </c>
      <c r="H835">
        <v>2</v>
      </c>
      <c r="I835">
        <v>4</v>
      </c>
      <c r="J835" t="b">
        <v>0</v>
      </c>
      <c r="K835">
        <v>1</v>
      </c>
      <c r="L835" t="str">
        <f t="shared" si="26"/>
        <v>Weekday</v>
      </c>
      <c r="M835" t="str" cm="1">
        <f t="array" ref="M835">_xlfn.IFS(I835&lt;6,"Night", I835&lt;12,"Morning", I835&lt;18,"Afternoon", TRUE,"Evening")</f>
        <v>Night</v>
      </c>
      <c r="N835">
        <v>1</v>
      </c>
      <c r="O835" t="str">
        <f>IF(dataset_17[[#This Row],[Weathersit]]=1,"Clear",IF(dataset_17[[#This Row],[Weathersit]]=2,"Cloudy","Rainy"))</f>
        <v>Clear</v>
      </c>
      <c r="P835">
        <v>0.2</v>
      </c>
      <c r="Q835">
        <v>0.2576</v>
      </c>
      <c r="R835">
        <f>dataset_17[[#This Row],[Temp]]-dataset_17[[#This Row],[Atemp]]</f>
        <v>-5.7599999999999985E-2</v>
      </c>
      <c r="S835">
        <v>0.86</v>
      </c>
      <c r="T835">
        <v>0</v>
      </c>
      <c r="U835">
        <v>1</v>
      </c>
      <c r="V835">
        <v>1</v>
      </c>
      <c r="W835">
        <v>2</v>
      </c>
      <c r="X835">
        <f>IF(dataset_17[[#This Row],[cnt]]&gt;0,LN(dataset_17[[#This Row],[cnt]]),0)</f>
        <v>0.69314718055994529</v>
      </c>
    </row>
    <row r="836" spans="1:24" x14ac:dyDescent="0.3">
      <c r="A836">
        <v>835</v>
      </c>
      <c r="B836" s="1">
        <v>40581</v>
      </c>
      <c r="C836">
        <f>YEAR(dataset_17[[#This Row],[Date Day]])</f>
        <v>2011</v>
      </c>
      <c r="D836" s="1" t="str">
        <f>TEXT(dataset_17[[#This Row],[Date Day]],"MMM")</f>
        <v>Feb</v>
      </c>
      <c r="E836" t="str">
        <f t="shared" si="27"/>
        <v>Q1</v>
      </c>
      <c r="F836">
        <v>1</v>
      </c>
      <c r="G836">
        <v>0</v>
      </c>
      <c r="H836">
        <v>2</v>
      </c>
      <c r="I836">
        <v>5</v>
      </c>
      <c r="J836" t="b">
        <v>0</v>
      </c>
      <c r="K836">
        <v>1</v>
      </c>
      <c r="L836" t="str">
        <f t="shared" si="26"/>
        <v>Weekday</v>
      </c>
      <c r="M836" t="str" cm="1">
        <f t="array" ref="M836">_xlfn.IFS(I836&lt;6,"Night", I836&lt;12,"Morning", I836&lt;18,"Afternoon", TRUE,"Evening")</f>
        <v>Night</v>
      </c>
      <c r="N836">
        <v>1</v>
      </c>
      <c r="O836" t="str">
        <f>IF(dataset_17[[#This Row],[Weathersit]]=1,"Clear",IF(dataset_17[[#This Row],[Weathersit]]=2,"Cloudy","Rainy"))</f>
        <v>Clear</v>
      </c>
      <c r="P836">
        <v>0.2</v>
      </c>
      <c r="Q836">
        <v>0.2576</v>
      </c>
      <c r="R836">
        <f>dataset_17[[#This Row],[Temp]]-dataset_17[[#This Row],[Atemp]]</f>
        <v>-5.7599999999999985E-2</v>
      </c>
      <c r="S836">
        <v>0.86</v>
      </c>
      <c r="T836">
        <v>0</v>
      </c>
      <c r="U836">
        <v>1</v>
      </c>
      <c r="V836">
        <v>9</v>
      </c>
      <c r="W836">
        <v>10</v>
      </c>
      <c r="X836">
        <f>IF(dataset_17[[#This Row],[cnt]]&gt;0,LN(dataset_17[[#This Row],[cnt]]),0)</f>
        <v>2.3025850929940459</v>
      </c>
    </row>
    <row r="837" spans="1:24" x14ac:dyDescent="0.3">
      <c r="A837">
        <v>836</v>
      </c>
      <c r="B837" s="1">
        <v>40581</v>
      </c>
      <c r="C837">
        <f>YEAR(dataset_17[[#This Row],[Date Day]])</f>
        <v>2011</v>
      </c>
      <c r="D837" s="1" t="str">
        <f>TEXT(dataset_17[[#This Row],[Date Day]],"MMM")</f>
        <v>Feb</v>
      </c>
      <c r="E837" t="str">
        <f t="shared" si="27"/>
        <v>Q1</v>
      </c>
      <c r="F837">
        <v>1</v>
      </c>
      <c r="G837">
        <v>0</v>
      </c>
      <c r="H837">
        <v>2</v>
      </c>
      <c r="I837">
        <v>6</v>
      </c>
      <c r="J837" t="b">
        <v>0</v>
      </c>
      <c r="K837">
        <v>1</v>
      </c>
      <c r="L837" t="str">
        <f t="shared" si="26"/>
        <v>Weekday</v>
      </c>
      <c r="M837" t="str" cm="1">
        <f t="array" ref="M837">_xlfn.IFS(I837&lt;6,"Night", I837&lt;12,"Morning", I837&lt;18,"Afternoon", TRUE,"Evening")</f>
        <v>Morning</v>
      </c>
      <c r="N837">
        <v>1</v>
      </c>
      <c r="O837" t="str">
        <f>IF(dataset_17[[#This Row],[Weathersit]]=1,"Clear",IF(dataset_17[[#This Row],[Weathersit]]=2,"Cloudy","Rainy"))</f>
        <v>Clear</v>
      </c>
      <c r="P837">
        <v>0.18</v>
      </c>
      <c r="Q837">
        <v>0.2424</v>
      </c>
      <c r="R837">
        <f>dataset_17[[#This Row],[Temp]]-dataset_17[[#This Row],[Atemp]]</f>
        <v>-6.2400000000000011E-2</v>
      </c>
      <c r="S837">
        <v>0.93</v>
      </c>
      <c r="T837">
        <v>0</v>
      </c>
      <c r="U837">
        <v>1</v>
      </c>
      <c r="V837">
        <v>29</v>
      </c>
      <c r="W837">
        <v>30</v>
      </c>
      <c r="X837">
        <f>IF(dataset_17[[#This Row],[cnt]]&gt;0,LN(dataset_17[[#This Row],[cnt]]),0)</f>
        <v>3.4011973816621555</v>
      </c>
    </row>
    <row r="838" spans="1:24" x14ac:dyDescent="0.3">
      <c r="A838">
        <v>837</v>
      </c>
      <c r="B838" s="1">
        <v>40581</v>
      </c>
      <c r="C838">
        <f>YEAR(dataset_17[[#This Row],[Date Day]])</f>
        <v>2011</v>
      </c>
      <c r="D838" s="1" t="str">
        <f>TEXT(dataset_17[[#This Row],[Date Day]],"MMM")</f>
        <v>Feb</v>
      </c>
      <c r="E838" t="str">
        <f t="shared" si="27"/>
        <v>Q1</v>
      </c>
      <c r="F838">
        <v>1</v>
      </c>
      <c r="G838">
        <v>0</v>
      </c>
      <c r="H838">
        <v>2</v>
      </c>
      <c r="I838">
        <v>7</v>
      </c>
      <c r="J838" t="b">
        <v>0</v>
      </c>
      <c r="K838">
        <v>1</v>
      </c>
      <c r="L838" t="str">
        <f t="shared" si="26"/>
        <v>Weekday</v>
      </c>
      <c r="M838" t="str" cm="1">
        <f t="array" ref="M838">_xlfn.IFS(I838&lt;6,"Night", I838&lt;12,"Morning", I838&lt;18,"Afternoon", TRUE,"Evening")</f>
        <v>Morning</v>
      </c>
      <c r="N838">
        <v>1</v>
      </c>
      <c r="O838" t="str">
        <f>IF(dataset_17[[#This Row],[Weathersit]]=1,"Clear",IF(dataset_17[[#This Row],[Weathersit]]=2,"Cloudy","Rainy"))</f>
        <v>Clear</v>
      </c>
      <c r="P838">
        <v>0.18</v>
      </c>
      <c r="Q838">
        <v>0.2424</v>
      </c>
      <c r="R838">
        <f>dataset_17[[#This Row],[Temp]]-dataset_17[[#This Row],[Atemp]]</f>
        <v>-6.2400000000000011E-2</v>
      </c>
      <c r="S838">
        <v>0.86</v>
      </c>
      <c r="T838">
        <v>0</v>
      </c>
      <c r="U838">
        <v>6</v>
      </c>
      <c r="V838">
        <v>89</v>
      </c>
      <c r="W838">
        <v>95</v>
      </c>
      <c r="X838">
        <f>IF(dataset_17[[#This Row],[cnt]]&gt;0,LN(dataset_17[[#This Row],[cnt]]),0)</f>
        <v>4.5538768916005408</v>
      </c>
    </row>
    <row r="839" spans="1:24" x14ac:dyDescent="0.3">
      <c r="A839">
        <v>838</v>
      </c>
      <c r="B839" s="1">
        <v>40581</v>
      </c>
      <c r="C839">
        <f>YEAR(dataset_17[[#This Row],[Date Day]])</f>
        <v>2011</v>
      </c>
      <c r="D839" s="1" t="str">
        <f>TEXT(dataset_17[[#This Row],[Date Day]],"MMM")</f>
        <v>Feb</v>
      </c>
      <c r="E839" t="str">
        <f t="shared" si="27"/>
        <v>Q1</v>
      </c>
      <c r="F839">
        <v>1</v>
      </c>
      <c r="G839">
        <v>0</v>
      </c>
      <c r="H839">
        <v>2</v>
      </c>
      <c r="I839">
        <v>8</v>
      </c>
      <c r="J839" t="b">
        <v>0</v>
      </c>
      <c r="K839">
        <v>1</v>
      </c>
      <c r="L839" t="str">
        <f t="shared" si="26"/>
        <v>Weekday</v>
      </c>
      <c r="M839" t="str" cm="1">
        <f t="array" ref="M839">_xlfn.IFS(I839&lt;6,"Night", I839&lt;12,"Morning", I839&lt;18,"Afternoon", TRUE,"Evening")</f>
        <v>Morning</v>
      </c>
      <c r="N839">
        <v>2</v>
      </c>
      <c r="O839" t="str">
        <f>IF(dataset_17[[#This Row],[Weathersit]]=1,"Clear",IF(dataset_17[[#This Row],[Weathersit]]=2,"Cloudy","Rainy"))</f>
        <v>Cloudy</v>
      </c>
      <c r="P839">
        <v>0.16</v>
      </c>
      <c r="Q839">
        <v>0.2273</v>
      </c>
      <c r="R839">
        <f>dataset_17[[#This Row],[Temp]]-dataset_17[[#This Row],[Atemp]]</f>
        <v>-6.7299999999999999E-2</v>
      </c>
      <c r="S839">
        <v>1</v>
      </c>
      <c r="T839">
        <v>0</v>
      </c>
      <c r="U839">
        <v>7</v>
      </c>
      <c r="V839">
        <v>223</v>
      </c>
      <c r="W839">
        <v>230</v>
      </c>
      <c r="X839">
        <f>IF(dataset_17[[#This Row],[cnt]]&gt;0,LN(dataset_17[[#This Row],[cnt]]),0)</f>
        <v>5.4380793089231956</v>
      </c>
    </row>
    <row r="840" spans="1:24" x14ac:dyDescent="0.3">
      <c r="A840">
        <v>839</v>
      </c>
      <c r="B840" s="1">
        <v>40581</v>
      </c>
      <c r="C840">
        <f>YEAR(dataset_17[[#This Row],[Date Day]])</f>
        <v>2011</v>
      </c>
      <c r="D840" s="1" t="str">
        <f>TEXT(dataset_17[[#This Row],[Date Day]],"MMM")</f>
        <v>Feb</v>
      </c>
      <c r="E840" t="str">
        <f t="shared" si="27"/>
        <v>Q1</v>
      </c>
      <c r="F840">
        <v>1</v>
      </c>
      <c r="G840">
        <v>0</v>
      </c>
      <c r="H840">
        <v>2</v>
      </c>
      <c r="I840">
        <v>9</v>
      </c>
      <c r="J840" t="b">
        <v>0</v>
      </c>
      <c r="K840">
        <v>1</v>
      </c>
      <c r="L840" t="str">
        <f t="shared" si="26"/>
        <v>Weekday</v>
      </c>
      <c r="M840" t="str" cm="1">
        <f t="array" ref="M840">_xlfn.IFS(I840&lt;6,"Night", I840&lt;12,"Morning", I840&lt;18,"Afternoon", TRUE,"Evening")</f>
        <v>Morning</v>
      </c>
      <c r="N840">
        <v>1</v>
      </c>
      <c r="O840" t="str">
        <f>IF(dataset_17[[#This Row],[Weathersit]]=1,"Clear",IF(dataset_17[[#This Row],[Weathersit]]=2,"Cloudy","Rainy"))</f>
        <v>Clear</v>
      </c>
      <c r="P840">
        <v>0.22</v>
      </c>
      <c r="Q840">
        <v>0.2727</v>
      </c>
      <c r="R840">
        <f>dataset_17[[#This Row],[Temp]]-dataset_17[[#This Row],[Atemp]]</f>
        <v>-5.2699999999999997E-2</v>
      </c>
      <c r="S840">
        <v>0.8</v>
      </c>
      <c r="T840">
        <v>0</v>
      </c>
      <c r="U840">
        <v>3</v>
      </c>
      <c r="V840">
        <v>115</v>
      </c>
      <c r="W840">
        <v>118</v>
      </c>
      <c r="X840">
        <f>IF(dataset_17[[#This Row],[cnt]]&gt;0,LN(dataset_17[[#This Row],[cnt]]),0)</f>
        <v>4.7706846244656651</v>
      </c>
    </row>
    <row r="841" spans="1:24" x14ac:dyDescent="0.3">
      <c r="A841">
        <v>840</v>
      </c>
      <c r="B841" s="1">
        <v>40581</v>
      </c>
      <c r="C841">
        <f>YEAR(dataset_17[[#This Row],[Date Day]])</f>
        <v>2011</v>
      </c>
      <c r="D841" s="1" t="str">
        <f>TEXT(dataset_17[[#This Row],[Date Day]],"MMM")</f>
        <v>Feb</v>
      </c>
      <c r="E841" t="str">
        <f t="shared" si="27"/>
        <v>Q1</v>
      </c>
      <c r="F841">
        <v>1</v>
      </c>
      <c r="G841">
        <v>0</v>
      </c>
      <c r="H841">
        <v>2</v>
      </c>
      <c r="I841">
        <v>10</v>
      </c>
      <c r="J841" t="b">
        <v>0</v>
      </c>
      <c r="K841">
        <v>1</v>
      </c>
      <c r="L841" t="str">
        <f t="shared" si="26"/>
        <v>Weekday</v>
      </c>
      <c r="M841" t="str" cm="1">
        <f t="array" ref="M841">_xlfn.IFS(I841&lt;6,"Night", I841&lt;12,"Morning", I841&lt;18,"Afternoon", TRUE,"Evening")</f>
        <v>Morning</v>
      </c>
      <c r="N841">
        <v>1</v>
      </c>
      <c r="O841" t="str">
        <f>IF(dataset_17[[#This Row],[Weathersit]]=1,"Clear",IF(dataset_17[[#This Row],[Weathersit]]=2,"Cloudy","Rainy"))</f>
        <v>Clear</v>
      </c>
      <c r="P841">
        <v>0.24</v>
      </c>
      <c r="Q841">
        <v>0.2576</v>
      </c>
      <c r="R841">
        <f>dataset_17[[#This Row],[Temp]]-dataset_17[[#This Row],[Atemp]]</f>
        <v>-1.7600000000000005E-2</v>
      </c>
      <c r="S841">
        <v>0.75</v>
      </c>
      <c r="T841">
        <v>0.1045</v>
      </c>
      <c r="U841">
        <v>6</v>
      </c>
      <c r="V841">
        <v>49</v>
      </c>
      <c r="W841">
        <v>55</v>
      </c>
      <c r="X841">
        <f>IF(dataset_17[[#This Row],[cnt]]&gt;0,LN(dataset_17[[#This Row],[cnt]]),0)</f>
        <v>4.0073331852324712</v>
      </c>
    </row>
    <row r="842" spans="1:24" x14ac:dyDescent="0.3">
      <c r="A842">
        <v>841</v>
      </c>
      <c r="B842" s="1">
        <v>40581</v>
      </c>
      <c r="C842">
        <f>YEAR(dataset_17[[#This Row],[Date Day]])</f>
        <v>2011</v>
      </c>
      <c r="D842" s="1" t="str">
        <f>TEXT(dataset_17[[#This Row],[Date Day]],"MMM")</f>
        <v>Feb</v>
      </c>
      <c r="E842" t="str">
        <f t="shared" si="27"/>
        <v>Q1</v>
      </c>
      <c r="F842">
        <v>1</v>
      </c>
      <c r="G842">
        <v>0</v>
      </c>
      <c r="H842">
        <v>2</v>
      </c>
      <c r="I842">
        <v>11</v>
      </c>
      <c r="J842" t="b">
        <v>0</v>
      </c>
      <c r="K842">
        <v>1</v>
      </c>
      <c r="L842" t="str">
        <f t="shared" si="26"/>
        <v>Weekday</v>
      </c>
      <c r="M842" t="str" cm="1">
        <f t="array" ref="M842">_xlfn.IFS(I842&lt;6,"Night", I842&lt;12,"Morning", I842&lt;18,"Afternoon", TRUE,"Evening")</f>
        <v>Morning</v>
      </c>
      <c r="N842">
        <v>1</v>
      </c>
      <c r="O842" t="str">
        <f>IF(dataset_17[[#This Row],[Weathersit]]=1,"Clear",IF(dataset_17[[#This Row],[Weathersit]]=2,"Cloudy","Rainy"))</f>
        <v>Clear</v>
      </c>
      <c r="P842">
        <v>0.3</v>
      </c>
      <c r="Q842">
        <v>0.31819999999999998</v>
      </c>
      <c r="R842">
        <f>dataset_17[[#This Row],[Temp]]-dataset_17[[#This Row],[Atemp]]</f>
        <v>-1.8199999999999994E-2</v>
      </c>
      <c r="S842">
        <v>0.65</v>
      </c>
      <c r="T842">
        <v>8.9599999999999999E-2</v>
      </c>
      <c r="U842">
        <v>11</v>
      </c>
      <c r="V842">
        <v>36</v>
      </c>
      <c r="W842">
        <v>47</v>
      </c>
      <c r="X842">
        <f>IF(dataset_17[[#This Row],[cnt]]&gt;0,LN(dataset_17[[#This Row],[cnt]]),0)</f>
        <v>3.8501476017100584</v>
      </c>
    </row>
    <row r="843" spans="1:24" x14ac:dyDescent="0.3">
      <c r="A843">
        <v>842</v>
      </c>
      <c r="B843" s="1">
        <v>40581</v>
      </c>
      <c r="C843">
        <f>YEAR(dataset_17[[#This Row],[Date Day]])</f>
        <v>2011</v>
      </c>
      <c r="D843" s="1" t="str">
        <f>TEXT(dataset_17[[#This Row],[Date Day]],"MMM")</f>
        <v>Feb</v>
      </c>
      <c r="E843" t="str">
        <f t="shared" si="27"/>
        <v>Q1</v>
      </c>
      <c r="F843">
        <v>1</v>
      </c>
      <c r="G843">
        <v>0</v>
      </c>
      <c r="H843">
        <v>2</v>
      </c>
      <c r="I843">
        <v>12</v>
      </c>
      <c r="J843" t="b">
        <v>0</v>
      </c>
      <c r="K843">
        <v>1</v>
      </c>
      <c r="L843" t="str">
        <f t="shared" si="26"/>
        <v>Weekday</v>
      </c>
      <c r="M843" t="str" cm="1">
        <f t="array" ref="M843">_xlfn.IFS(I843&lt;6,"Night", I843&lt;12,"Morning", I843&lt;18,"Afternoon", TRUE,"Evening")</f>
        <v>Afternoon</v>
      </c>
      <c r="N843">
        <v>2</v>
      </c>
      <c r="O843" t="str">
        <f>IF(dataset_17[[#This Row],[Weathersit]]=1,"Clear",IF(dataset_17[[#This Row],[Weathersit]]=2,"Cloudy","Rainy"))</f>
        <v>Cloudy</v>
      </c>
      <c r="P843">
        <v>0.32</v>
      </c>
      <c r="Q843">
        <v>0.34849999999999998</v>
      </c>
      <c r="R843">
        <f>dataset_17[[#This Row],[Temp]]-dataset_17[[#This Row],[Atemp]]</f>
        <v>-2.849999999999997E-2</v>
      </c>
      <c r="S843">
        <v>0.62</v>
      </c>
      <c r="T843">
        <v>0</v>
      </c>
      <c r="U843">
        <v>7</v>
      </c>
      <c r="V843">
        <v>59</v>
      </c>
      <c r="W843">
        <v>66</v>
      </c>
      <c r="X843">
        <f>IF(dataset_17[[#This Row],[cnt]]&gt;0,LN(dataset_17[[#This Row],[cnt]]),0)</f>
        <v>4.1896547420264252</v>
      </c>
    </row>
    <row r="844" spans="1:24" x14ac:dyDescent="0.3">
      <c r="A844">
        <v>843</v>
      </c>
      <c r="B844" s="1">
        <v>40581</v>
      </c>
      <c r="C844">
        <f>YEAR(dataset_17[[#This Row],[Date Day]])</f>
        <v>2011</v>
      </c>
      <c r="D844" s="1" t="str">
        <f>TEXT(dataset_17[[#This Row],[Date Day]],"MMM")</f>
        <v>Feb</v>
      </c>
      <c r="E844" t="str">
        <f t="shared" si="27"/>
        <v>Q1</v>
      </c>
      <c r="F844">
        <v>1</v>
      </c>
      <c r="G844">
        <v>0</v>
      </c>
      <c r="H844">
        <v>2</v>
      </c>
      <c r="I844">
        <v>13</v>
      </c>
      <c r="J844" t="b">
        <v>0</v>
      </c>
      <c r="K844">
        <v>1</v>
      </c>
      <c r="L844" t="str">
        <f t="shared" si="26"/>
        <v>Weekday</v>
      </c>
      <c r="M844" t="str" cm="1">
        <f t="array" ref="M844">_xlfn.IFS(I844&lt;6,"Night", I844&lt;12,"Morning", I844&lt;18,"Afternoon", TRUE,"Evening")</f>
        <v>Afternoon</v>
      </c>
      <c r="N844">
        <v>2</v>
      </c>
      <c r="O844" t="str">
        <f>IF(dataset_17[[#This Row],[Weathersit]]=1,"Clear",IF(dataset_17[[#This Row],[Weathersit]]=2,"Cloudy","Rainy"))</f>
        <v>Cloudy</v>
      </c>
      <c r="P844">
        <v>0.36</v>
      </c>
      <c r="Q844">
        <v>0.36359999999999998</v>
      </c>
      <c r="R844">
        <f>dataset_17[[#This Row],[Temp]]-dataset_17[[#This Row],[Atemp]]</f>
        <v>-3.5999999999999921E-3</v>
      </c>
      <c r="S844">
        <v>0.56999999999999995</v>
      </c>
      <c r="T844">
        <v>8.9599999999999999E-2</v>
      </c>
      <c r="U844">
        <v>10</v>
      </c>
      <c r="V844">
        <v>54</v>
      </c>
      <c r="W844">
        <v>64</v>
      </c>
      <c r="X844">
        <f>IF(dataset_17[[#This Row],[cnt]]&gt;0,LN(dataset_17[[#This Row],[cnt]]),0)</f>
        <v>4.1588830833596715</v>
      </c>
    </row>
    <row r="845" spans="1:24" x14ac:dyDescent="0.3">
      <c r="A845">
        <v>844</v>
      </c>
      <c r="B845" s="1">
        <v>40581</v>
      </c>
      <c r="C845">
        <f>YEAR(dataset_17[[#This Row],[Date Day]])</f>
        <v>2011</v>
      </c>
      <c r="D845" s="1" t="str">
        <f>TEXT(dataset_17[[#This Row],[Date Day]],"MMM")</f>
        <v>Feb</v>
      </c>
      <c r="E845" t="str">
        <f t="shared" si="27"/>
        <v>Q1</v>
      </c>
      <c r="F845">
        <v>1</v>
      </c>
      <c r="G845">
        <v>0</v>
      </c>
      <c r="H845">
        <v>2</v>
      </c>
      <c r="I845">
        <v>14</v>
      </c>
      <c r="J845" t="b">
        <v>0</v>
      </c>
      <c r="K845">
        <v>1</v>
      </c>
      <c r="L845" t="str">
        <f t="shared" si="26"/>
        <v>Weekday</v>
      </c>
      <c r="M845" t="str" cm="1">
        <f t="array" ref="M845">_xlfn.IFS(I845&lt;6,"Night", I845&lt;12,"Morning", I845&lt;18,"Afternoon", TRUE,"Evening")</f>
        <v>Afternoon</v>
      </c>
      <c r="N845">
        <v>2</v>
      </c>
      <c r="O845" t="str">
        <f>IF(dataset_17[[#This Row],[Weathersit]]=1,"Clear",IF(dataset_17[[#This Row],[Weathersit]]=2,"Cloudy","Rainy"))</f>
        <v>Cloudy</v>
      </c>
      <c r="P845">
        <v>0.36</v>
      </c>
      <c r="Q845">
        <v>0.36359999999999998</v>
      </c>
      <c r="R845">
        <f>dataset_17[[#This Row],[Temp]]-dataset_17[[#This Row],[Atemp]]</f>
        <v>-3.5999999999999921E-3</v>
      </c>
      <c r="S845">
        <v>0.56999999999999995</v>
      </c>
      <c r="T845">
        <v>8.9599999999999999E-2</v>
      </c>
      <c r="U845">
        <v>8</v>
      </c>
      <c r="V845">
        <v>52</v>
      </c>
      <c r="W845">
        <v>60</v>
      </c>
      <c r="X845">
        <f>IF(dataset_17[[#This Row],[cnt]]&gt;0,LN(dataset_17[[#This Row],[cnt]]),0)</f>
        <v>4.0943445622221004</v>
      </c>
    </row>
    <row r="846" spans="1:24" x14ac:dyDescent="0.3">
      <c r="A846">
        <v>845</v>
      </c>
      <c r="B846" s="1">
        <v>40581</v>
      </c>
      <c r="C846">
        <f>YEAR(dataset_17[[#This Row],[Date Day]])</f>
        <v>2011</v>
      </c>
      <c r="D846" s="1" t="str">
        <f>TEXT(dataset_17[[#This Row],[Date Day]],"MMM")</f>
        <v>Feb</v>
      </c>
      <c r="E846" t="str">
        <f t="shared" si="27"/>
        <v>Q1</v>
      </c>
      <c r="F846">
        <v>1</v>
      </c>
      <c r="G846">
        <v>0</v>
      </c>
      <c r="H846">
        <v>2</v>
      </c>
      <c r="I846">
        <v>15</v>
      </c>
      <c r="J846" t="b">
        <v>0</v>
      </c>
      <c r="K846">
        <v>1</v>
      </c>
      <c r="L846" t="str">
        <f t="shared" si="26"/>
        <v>Weekday</v>
      </c>
      <c r="M846" t="str" cm="1">
        <f t="array" ref="M846">_xlfn.IFS(I846&lt;6,"Night", I846&lt;12,"Morning", I846&lt;18,"Afternoon", TRUE,"Evening")</f>
        <v>Afternoon</v>
      </c>
      <c r="N846">
        <v>2</v>
      </c>
      <c r="O846" t="str">
        <f>IF(dataset_17[[#This Row],[Weathersit]]=1,"Clear",IF(dataset_17[[#This Row],[Weathersit]]=2,"Cloudy","Rainy"))</f>
        <v>Cloudy</v>
      </c>
      <c r="P846">
        <v>0.38</v>
      </c>
      <c r="Q846">
        <v>0.39389999999999997</v>
      </c>
      <c r="R846">
        <f>dataset_17[[#This Row],[Temp]]-dataset_17[[#This Row],[Atemp]]</f>
        <v>-1.3899999999999968E-2</v>
      </c>
      <c r="S846">
        <v>0.54</v>
      </c>
      <c r="T846">
        <v>8.9599999999999999E-2</v>
      </c>
      <c r="U846">
        <v>4</v>
      </c>
      <c r="V846">
        <v>46</v>
      </c>
      <c r="W846">
        <v>50</v>
      </c>
      <c r="X846">
        <f>IF(dataset_17[[#This Row],[cnt]]&gt;0,LN(dataset_17[[#This Row],[cnt]]),0)</f>
        <v>3.912023005428146</v>
      </c>
    </row>
    <row r="847" spans="1:24" x14ac:dyDescent="0.3">
      <c r="A847">
        <v>846</v>
      </c>
      <c r="B847" s="1">
        <v>40581</v>
      </c>
      <c r="C847">
        <f>YEAR(dataset_17[[#This Row],[Date Day]])</f>
        <v>2011</v>
      </c>
      <c r="D847" s="1" t="str">
        <f>TEXT(dataset_17[[#This Row],[Date Day]],"MMM")</f>
        <v>Feb</v>
      </c>
      <c r="E847" t="str">
        <f t="shared" si="27"/>
        <v>Q1</v>
      </c>
      <c r="F847">
        <v>1</v>
      </c>
      <c r="G847">
        <v>0</v>
      </c>
      <c r="H847">
        <v>2</v>
      </c>
      <c r="I847">
        <v>16</v>
      </c>
      <c r="J847" t="b">
        <v>0</v>
      </c>
      <c r="K847">
        <v>1</v>
      </c>
      <c r="L847" t="str">
        <f t="shared" si="26"/>
        <v>Weekday</v>
      </c>
      <c r="M847" t="str" cm="1">
        <f t="array" ref="M847">_xlfn.IFS(I847&lt;6,"Night", I847&lt;12,"Morning", I847&lt;18,"Afternoon", TRUE,"Evening")</f>
        <v>Afternoon</v>
      </c>
      <c r="N847">
        <v>2</v>
      </c>
      <c r="O847" t="str">
        <f>IF(dataset_17[[#This Row],[Weathersit]]=1,"Clear",IF(dataset_17[[#This Row],[Weathersit]]=2,"Cloudy","Rainy"))</f>
        <v>Cloudy</v>
      </c>
      <c r="P847">
        <v>0.36</v>
      </c>
      <c r="Q847">
        <v>0.34849999999999998</v>
      </c>
      <c r="R847">
        <f>dataset_17[[#This Row],[Temp]]-dataset_17[[#This Row],[Atemp]]</f>
        <v>1.150000000000001E-2</v>
      </c>
      <c r="S847">
        <v>0.56999999999999995</v>
      </c>
      <c r="T847">
        <v>0.1343</v>
      </c>
      <c r="U847">
        <v>16</v>
      </c>
      <c r="V847">
        <v>98</v>
      </c>
      <c r="W847">
        <v>114</v>
      </c>
      <c r="X847">
        <f>IF(dataset_17[[#This Row],[cnt]]&gt;0,LN(dataset_17[[#This Row],[cnt]]),0)</f>
        <v>4.7361984483944957</v>
      </c>
    </row>
    <row r="848" spans="1:24" x14ac:dyDescent="0.3">
      <c r="A848">
        <v>847</v>
      </c>
      <c r="B848" s="1">
        <v>40581</v>
      </c>
      <c r="C848">
        <f>YEAR(dataset_17[[#This Row],[Date Day]])</f>
        <v>2011</v>
      </c>
      <c r="D848" s="1" t="str">
        <f>TEXT(dataset_17[[#This Row],[Date Day]],"MMM")</f>
        <v>Feb</v>
      </c>
      <c r="E848" t="str">
        <f t="shared" si="27"/>
        <v>Q1</v>
      </c>
      <c r="F848">
        <v>1</v>
      </c>
      <c r="G848">
        <v>0</v>
      </c>
      <c r="H848">
        <v>2</v>
      </c>
      <c r="I848">
        <v>17</v>
      </c>
      <c r="J848" t="b">
        <v>0</v>
      </c>
      <c r="K848">
        <v>1</v>
      </c>
      <c r="L848" t="str">
        <f t="shared" si="26"/>
        <v>Weekday</v>
      </c>
      <c r="M848" t="str" cm="1">
        <f t="array" ref="M848">_xlfn.IFS(I848&lt;6,"Night", I848&lt;12,"Morning", I848&lt;18,"Afternoon", TRUE,"Evening")</f>
        <v>Afternoon</v>
      </c>
      <c r="N848">
        <v>2</v>
      </c>
      <c r="O848" t="str">
        <f>IF(dataset_17[[#This Row],[Weathersit]]=1,"Clear",IF(dataset_17[[#This Row],[Weathersit]]=2,"Cloudy","Rainy"))</f>
        <v>Cloudy</v>
      </c>
      <c r="P848">
        <v>0.32</v>
      </c>
      <c r="Q848">
        <v>0.31819999999999998</v>
      </c>
      <c r="R848">
        <f>dataset_17[[#This Row],[Temp]]-dataset_17[[#This Row],[Atemp]]</f>
        <v>1.8000000000000238E-3</v>
      </c>
      <c r="S848">
        <v>0.7</v>
      </c>
      <c r="T848">
        <v>0.16420000000000001</v>
      </c>
      <c r="U848">
        <v>9</v>
      </c>
      <c r="V848">
        <v>207</v>
      </c>
      <c r="W848">
        <v>216</v>
      </c>
      <c r="X848">
        <f>IF(dataset_17[[#This Row],[cnt]]&gt;0,LN(dataset_17[[#This Row],[cnt]]),0)</f>
        <v>5.3752784076841653</v>
      </c>
    </row>
    <row r="849" spans="1:24" x14ac:dyDescent="0.3">
      <c r="A849">
        <v>848</v>
      </c>
      <c r="B849" s="1">
        <v>40581</v>
      </c>
      <c r="C849">
        <f>YEAR(dataset_17[[#This Row],[Date Day]])</f>
        <v>2011</v>
      </c>
      <c r="D849" s="1" t="str">
        <f>TEXT(dataset_17[[#This Row],[Date Day]],"MMM")</f>
        <v>Feb</v>
      </c>
      <c r="E849" t="str">
        <f t="shared" si="27"/>
        <v>Q1</v>
      </c>
      <c r="F849">
        <v>1</v>
      </c>
      <c r="G849">
        <v>0</v>
      </c>
      <c r="H849">
        <v>2</v>
      </c>
      <c r="I849">
        <v>18</v>
      </c>
      <c r="J849" t="b">
        <v>0</v>
      </c>
      <c r="K849">
        <v>1</v>
      </c>
      <c r="L849" t="str">
        <f t="shared" si="26"/>
        <v>Weekday</v>
      </c>
      <c r="M849" t="str" cm="1">
        <f t="array" ref="M849">_xlfn.IFS(I849&lt;6,"Night", I849&lt;12,"Morning", I849&lt;18,"Afternoon", TRUE,"Evening")</f>
        <v>Evening</v>
      </c>
      <c r="N849">
        <v>2</v>
      </c>
      <c r="O849" t="str">
        <f>IF(dataset_17[[#This Row],[Weathersit]]=1,"Clear",IF(dataset_17[[#This Row],[Weathersit]]=2,"Cloudy","Rainy"))</f>
        <v>Cloudy</v>
      </c>
      <c r="P849">
        <v>0.34</v>
      </c>
      <c r="Q849">
        <v>0.33329999999999999</v>
      </c>
      <c r="R849">
        <f>dataset_17[[#This Row],[Temp]]-dataset_17[[#This Row],[Atemp]]</f>
        <v>6.7000000000000393E-3</v>
      </c>
      <c r="S849">
        <v>0.66</v>
      </c>
      <c r="T849">
        <v>0.1343</v>
      </c>
      <c r="U849">
        <v>5</v>
      </c>
      <c r="V849">
        <v>170</v>
      </c>
      <c r="W849">
        <v>175</v>
      </c>
      <c r="X849">
        <f>IF(dataset_17[[#This Row],[cnt]]&gt;0,LN(dataset_17[[#This Row],[cnt]]),0)</f>
        <v>5.1647859739235145</v>
      </c>
    </row>
    <row r="850" spans="1:24" x14ac:dyDescent="0.3">
      <c r="A850">
        <v>849</v>
      </c>
      <c r="B850" s="1">
        <v>40581</v>
      </c>
      <c r="C850">
        <f>YEAR(dataset_17[[#This Row],[Date Day]])</f>
        <v>2011</v>
      </c>
      <c r="D850" s="1" t="str">
        <f>TEXT(dataset_17[[#This Row],[Date Day]],"MMM")</f>
        <v>Feb</v>
      </c>
      <c r="E850" t="str">
        <f t="shared" si="27"/>
        <v>Q1</v>
      </c>
      <c r="F850">
        <v>1</v>
      </c>
      <c r="G850">
        <v>0</v>
      </c>
      <c r="H850">
        <v>2</v>
      </c>
      <c r="I850">
        <v>19</v>
      </c>
      <c r="J850" t="b">
        <v>0</v>
      </c>
      <c r="K850">
        <v>1</v>
      </c>
      <c r="L850" t="str">
        <f t="shared" si="26"/>
        <v>Weekday</v>
      </c>
      <c r="M850" t="str" cm="1">
        <f t="array" ref="M850">_xlfn.IFS(I850&lt;6,"Night", I850&lt;12,"Morning", I850&lt;18,"Afternoon", TRUE,"Evening")</f>
        <v>Evening</v>
      </c>
      <c r="N850">
        <v>2</v>
      </c>
      <c r="O850" t="str">
        <f>IF(dataset_17[[#This Row],[Weathersit]]=1,"Clear",IF(dataset_17[[#This Row],[Weathersit]]=2,"Cloudy","Rainy"))</f>
        <v>Cloudy</v>
      </c>
      <c r="P850">
        <v>0.32</v>
      </c>
      <c r="Q850">
        <v>0.34849999999999998</v>
      </c>
      <c r="R850">
        <f>dataset_17[[#This Row],[Temp]]-dataset_17[[#This Row],[Atemp]]</f>
        <v>-2.849999999999997E-2</v>
      </c>
      <c r="S850">
        <v>0.7</v>
      </c>
      <c r="T850">
        <v>0</v>
      </c>
      <c r="U850">
        <v>5</v>
      </c>
      <c r="V850">
        <v>123</v>
      </c>
      <c r="W850">
        <v>128</v>
      </c>
      <c r="X850">
        <f>IF(dataset_17[[#This Row],[cnt]]&gt;0,LN(dataset_17[[#This Row],[cnt]]),0)</f>
        <v>4.8520302639196169</v>
      </c>
    </row>
    <row r="851" spans="1:24" x14ac:dyDescent="0.3">
      <c r="A851">
        <v>850</v>
      </c>
      <c r="B851" s="1">
        <v>40581</v>
      </c>
      <c r="C851">
        <f>YEAR(dataset_17[[#This Row],[Date Day]])</f>
        <v>2011</v>
      </c>
      <c r="D851" s="1" t="str">
        <f>TEXT(dataset_17[[#This Row],[Date Day]],"MMM")</f>
        <v>Feb</v>
      </c>
      <c r="E851" t="str">
        <f t="shared" si="27"/>
        <v>Q1</v>
      </c>
      <c r="F851">
        <v>1</v>
      </c>
      <c r="G851">
        <v>0</v>
      </c>
      <c r="H851">
        <v>2</v>
      </c>
      <c r="I851">
        <v>20</v>
      </c>
      <c r="J851" t="b">
        <v>0</v>
      </c>
      <c r="K851">
        <v>1</v>
      </c>
      <c r="L851" t="str">
        <f t="shared" si="26"/>
        <v>Weekday</v>
      </c>
      <c r="M851" t="str" cm="1">
        <f t="array" ref="M851">_xlfn.IFS(I851&lt;6,"Night", I851&lt;12,"Morning", I851&lt;18,"Afternoon", TRUE,"Evening")</f>
        <v>Evening</v>
      </c>
      <c r="N851">
        <v>2</v>
      </c>
      <c r="O851" t="str">
        <f>IF(dataset_17[[#This Row],[Weathersit]]=1,"Clear",IF(dataset_17[[#This Row],[Weathersit]]=2,"Cloudy","Rainy"))</f>
        <v>Cloudy</v>
      </c>
      <c r="P851">
        <v>0.32</v>
      </c>
      <c r="Q851">
        <v>0.33329999999999999</v>
      </c>
      <c r="R851">
        <f>dataset_17[[#This Row],[Temp]]-dataset_17[[#This Row],[Atemp]]</f>
        <v>-1.3299999999999979E-2</v>
      </c>
      <c r="S851">
        <v>0.7</v>
      </c>
      <c r="T851">
        <v>0.1045</v>
      </c>
      <c r="U851">
        <v>6</v>
      </c>
      <c r="V851">
        <v>82</v>
      </c>
      <c r="W851">
        <v>88</v>
      </c>
      <c r="X851">
        <f>IF(dataset_17[[#This Row],[cnt]]&gt;0,LN(dataset_17[[#This Row],[cnt]]),0)</f>
        <v>4.4773368144782069</v>
      </c>
    </row>
    <row r="852" spans="1:24" x14ac:dyDescent="0.3">
      <c r="A852">
        <v>851</v>
      </c>
      <c r="B852" s="1">
        <v>40581</v>
      </c>
      <c r="C852">
        <f>YEAR(dataset_17[[#This Row],[Date Day]])</f>
        <v>2011</v>
      </c>
      <c r="D852" s="1" t="str">
        <f>TEXT(dataset_17[[#This Row],[Date Day]],"MMM")</f>
        <v>Feb</v>
      </c>
      <c r="E852" t="str">
        <f t="shared" si="27"/>
        <v>Q1</v>
      </c>
      <c r="F852">
        <v>1</v>
      </c>
      <c r="G852">
        <v>0</v>
      </c>
      <c r="H852">
        <v>2</v>
      </c>
      <c r="I852">
        <v>21</v>
      </c>
      <c r="J852" t="b">
        <v>0</v>
      </c>
      <c r="K852">
        <v>1</v>
      </c>
      <c r="L852" t="str">
        <f t="shared" si="26"/>
        <v>Weekday</v>
      </c>
      <c r="M852" t="str" cm="1">
        <f t="array" ref="M852">_xlfn.IFS(I852&lt;6,"Night", I852&lt;12,"Morning", I852&lt;18,"Afternoon", TRUE,"Evening")</f>
        <v>Evening</v>
      </c>
      <c r="N852">
        <v>1</v>
      </c>
      <c r="O852" t="str">
        <f>IF(dataset_17[[#This Row],[Weathersit]]=1,"Clear",IF(dataset_17[[#This Row],[Weathersit]]=2,"Cloudy","Rainy"))</f>
        <v>Clear</v>
      </c>
      <c r="P852">
        <v>0.32</v>
      </c>
      <c r="Q852">
        <v>0.34849999999999998</v>
      </c>
      <c r="R852">
        <f>dataset_17[[#This Row],[Temp]]-dataset_17[[#This Row],[Atemp]]</f>
        <v>-2.849999999999997E-2</v>
      </c>
      <c r="S852">
        <v>0.7</v>
      </c>
      <c r="T852">
        <v>0</v>
      </c>
      <c r="U852">
        <v>3</v>
      </c>
      <c r="V852">
        <v>75</v>
      </c>
      <c r="W852">
        <v>78</v>
      </c>
      <c r="X852">
        <f>IF(dataset_17[[#This Row],[cnt]]&gt;0,LN(dataset_17[[#This Row],[cnt]]),0)</f>
        <v>4.3567088266895917</v>
      </c>
    </row>
    <row r="853" spans="1:24" x14ac:dyDescent="0.3">
      <c r="A853">
        <v>852</v>
      </c>
      <c r="B853" s="1">
        <v>40581</v>
      </c>
      <c r="C853">
        <f>YEAR(dataset_17[[#This Row],[Date Day]])</f>
        <v>2011</v>
      </c>
      <c r="D853" s="1" t="str">
        <f>TEXT(dataset_17[[#This Row],[Date Day]],"MMM")</f>
        <v>Feb</v>
      </c>
      <c r="E853" t="str">
        <f t="shared" si="27"/>
        <v>Q1</v>
      </c>
      <c r="F853">
        <v>1</v>
      </c>
      <c r="G853">
        <v>0</v>
      </c>
      <c r="H853">
        <v>2</v>
      </c>
      <c r="I853">
        <v>22</v>
      </c>
      <c r="J853" t="b">
        <v>0</v>
      </c>
      <c r="K853">
        <v>1</v>
      </c>
      <c r="L853" t="str">
        <f t="shared" si="26"/>
        <v>Weekday</v>
      </c>
      <c r="M853" t="str" cm="1">
        <f t="array" ref="M853">_xlfn.IFS(I853&lt;6,"Night", I853&lt;12,"Morning", I853&lt;18,"Afternoon", TRUE,"Evening")</f>
        <v>Evening</v>
      </c>
      <c r="N853">
        <v>1</v>
      </c>
      <c r="O853" t="str">
        <f>IF(dataset_17[[#This Row],[Weathersit]]=1,"Clear",IF(dataset_17[[#This Row],[Weathersit]]=2,"Cloudy","Rainy"))</f>
        <v>Clear</v>
      </c>
      <c r="P853">
        <v>0.28000000000000003</v>
      </c>
      <c r="Q853">
        <v>0.30299999999999999</v>
      </c>
      <c r="R853">
        <f>dataset_17[[#This Row],[Temp]]-dataset_17[[#This Row],[Atemp]]</f>
        <v>-2.2999999999999965E-2</v>
      </c>
      <c r="S853">
        <v>0.81</v>
      </c>
      <c r="T853">
        <v>8.9599999999999999E-2</v>
      </c>
      <c r="U853">
        <v>3</v>
      </c>
      <c r="V853">
        <v>34</v>
      </c>
      <c r="W853">
        <v>37</v>
      </c>
      <c r="X853">
        <f>IF(dataset_17[[#This Row],[cnt]]&gt;0,LN(dataset_17[[#This Row],[cnt]]),0)</f>
        <v>3.6109179126442243</v>
      </c>
    </row>
    <row r="854" spans="1:24" x14ac:dyDescent="0.3">
      <c r="A854">
        <v>853</v>
      </c>
      <c r="B854" s="1">
        <v>40581</v>
      </c>
      <c r="C854">
        <f>YEAR(dataset_17[[#This Row],[Date Day]])</f>
        <v>2011</v>
      </c>
      <c r="D854" s="1" t="str">
        <f>TEXT(dataset_17[[#This Row],[Date Day]],"MMM")</f>
        <v>Feb</v>
      </c>
      <c r="E854" t="str">
        <f t="shared" si="27"/>
        <v>Q1</v>
      </c>
      <c r="F854">
        <v>1</v>
      </c>
      <c r="G854">
        <v>0</v>
      </c>
      <c r="H854">
        <v>2</v>
      </c>
      <c r="I854">
        <v>23</v>
      </c>
      <c r="J854" t="b">
        <v>0</v>
      </c>
      <c r="K854">
        <v>1</v>
      </c>
      <c r="L854" t="str">
        <f t="shared" si="26"/>
        <v>Weekday</v>
      </c>
      <c r="M854" t="str" cm="1">
        <f t="array" ref="M854">_xlfn.IFS(I854&lt;6,"Night", I854&lt;12,"Morning", I854&lt;18,"Afternoon", TRUE,"Evening")</f>
        <v>Evening</v>
      </c>
      <c r="N854">
        <v>2</v>
      </c>
      <c r="O854" t="str">
        <f>IF(dataset_17[[#This Row],[Weathersit]]=1,"Clear",IF(dataset_17[[#This Row],[Weathersit]]=2,"Cloudy","Rainy"))</f>
        <v>Cloudy</v>
      </c>
      <c r="P854">
        <v>0.3</v>
      </c>
      <c r="Q854">
        <v>0.33329999999999999</v>
      </c>
      <c r="R854">
        <f>dataset_17[[#This Row],[Temp]]-dataset_17[[#This Row],[Atemp]]</f>
        <v>-3.3299999999999996E-2</v>
      </c>
      <c r="S854">
        <v>0.81</v>
      </c>
      <c r="T854">
        <v>0</v>
      </c>
      <c r="U854">
        <v>6</v>
      </c>
      <c r="V854">
        <v>19</v>
      </c>
      <c r="W854">
        <v>25</v>
      </c>
      <c r="X854">
        <f>IF(dataset_17[[#This Row],[cnt]]&gt;0,LN(dataset_17[[#This Row],[cnt]]),0)</f>
        <v>3.2188758248682006</v>
      </c>
    </row>
    <row r="855" spans="1:24" x14ac:dyDescent="0.3">
      <c r="A855">
        <v>854</v>
      </c>
      <c r="B855" s="1">
        <v>40582</v>
      </c>
      <c r="C855">
        <f>YEAR(dataset_17[[#This Row],[Date Day]])</f>
        <v>2011</v>
      </c>
      <c r="D855" s="1" t="str">
        <f>TEXT(dataset_17[[#This Row],[Date Day]],"MMM")</f>
        <v>Feb</v>
      </c>
      <c r="E855" t="str">
        <f t="shared" si="27"/>
        <v>Q1</v>
      </c>
      <c r="F855">
        <v>1</v>
      </c>
      <c r="G855">
        <v>0</v>
      </c>
      <c r="H855">
        <v>2</v>
      </c>
      <c r="I855">
        <v>0</v>
      </c>
      <c r="J855" t="b">
        <v>0</v>
      </c>
      <c r="K855">
        <v>2</v>
      </c>
      <c r="L855" t="str">
        <f t="shared" si="26"/>
        <v>Weekday</v>
      </c>
      <c r="M855" t="str" cm="1">
        <f t="array" ref="M855">_xlfn.IFS(I855&lt;6,"Night", I855&lt;12,"Morning", I855&lt;18,"Afternoon", TRUE,"Evening")</f>
        <v>Night</v>
      </c>
      <c r="N855">
        <v>2</v>
      </c>
      <c r="O855" t="str">
        <f>IF(dataset_17[[#This Row],[Weathersit]]=1,"Clear",IF(dataset_17[[#This Row],[Weathersit]]=2,"Cloudy","Rainy"))</f>
        <v>Cloudy</v>
      </c>
      <c r="P855">
        <v>0.28000000000000003</v>
      </c>
      <c r="Q855">
        <v>0.31819999999999998</v>
      </c>
      <c r="R855">
        <f>dataset_17[[#This Row],[Temp]]-dataset_17[[#This Row],[Atemp]]</f>
        <v>-3.8199999999999956E-2</v>
      </c>
      <c r="S855">
        <v>0.87</v>
      </c>
      <c r="T855">
        <v>0</v>
      </c>
      <c r="U855">
        <v>4</v>
      </c>
      <c r="V855">
        <v>6</v>
      </c>
      <c r="W855">
        <v>10</v>
      </c>
      <c r="X855">
        <f>IF(dataset_17[[#This Row],[cnt]]&gt;0,LN(dataset_17[[#This Row],[cnt]]),0)</f>
        <v>2.3025850929940459</v>
      </c>
    </row>
    <row r="856" spans="1:24" x14ac:dyDescent="0.3">
      <c r="A856">
        <v>855</v>
      </c>
      <c r="B856" s="1">
        <v>40582</v>
      </c>
      <c r="C856">
        <f>YEAR(dataset_17[[#This Row],[Date Day]])</f>
        <v>2011</v>
      </c>
      <c r="D856" s="1" t="str">
        <f>TEXT(dataset_17[[#This Row],[Date Day]],"MMM")</f>
        <v>Feb</v>
      </c>
      <c r="E856" t="str">
        <f t="shared" si="27"/>
        <v>Q1</v>
      </c>
      <c r="F856">
        <v>1</v>
      </c>
      <c r="G856">
        <v>0</v>
      </c>
      <c r="H856">
        <v>2</v>
      </c>
      <c r="I856">
        <v>1</v>
      </c>
      <c r="J856" t="b">
        <v>0</v>
      </c>
      <c r="K856">
        <v>2</v>
      </c>
      <c r="L856" t="str">
        <f t="shared" si="26"/>
        <v>Weekday</v>
      </c>
      <c r="M856" t="str" cm="1">
        <f t="array" ref="M856">_xlfn.IFS(I856&lt;6,"Night", I856&lt;12,"Morning", I856&lt;18,"Afternoon", TRUE,"Evening")</f>
        <v>Night</v>
      </c>
      <c r="N856">
        <v>2</v>
      </c>
      <c r="O856" t="str">
        <f>IF(dataset_17[[#This Row],[Weathersit]]=1,"Clear",IF(dataset_17[[#This Row],[Weathersit]]=2,"Cloudy","Rainy"))</f>
        <v>Cloudy</v>
      </c>
      <c r="P856">
        <v>0.28000000000000003</v>
      </c>
      <c r="Q856">
        <v>0.31819999999999998</v>
      </c>
      <c r="R856">
        <f>dataset_17[[#This Row],[Temp]]-dataset_17[[#This Row],[Atemp]]</f>
        <v>-3.8199999999999956E-2</v>
      </c>
      <c r="S856">
        <v>0.87</v>
      </c>
      <c r="T856">
        <v>0</v>
      </c>
      <c r="U856">
        <v>0</v>
      </c>
      <c r="V856">
        <v>4</v>
      </c>
      <c r="W856">
        <v>4</v>
      </c>
      <c r="X856">
        <f>IF(dataset_17[[#This Row],[cnt]]&gt;0,LN(dataset_17[[#This Row],[cnt]]),0)</f>
        <v>1.3862943611198906</v>
      </c>
    </row>
    <row r="857" spans="1:24" x14ac:dyDescent="0.3">
      <c r="A857">
        <v>856</v>
      </c>
      <c r="B857" s="1">
        <v>40582</v>
      </c>
      <c r="C857">
        <f>YEAR(dataset_17[[#This Row],[Date Day]])</f>
        <v>2011</v>
      </c>
      <c r="D857" s="1" t="str">
        <f>TEXT(dataset_17[[#This Row],[Date Day]],"MMM")</f>
        <v>Feb</v>
      </c>
      <c r="E857" t="str">
        <f t="shared" si="27"/>
        <v>Q1</v>
      </c>
      <c r="F857">
        <v>1</v>
      </c>
      <c r="G857">
        <v>0</v>
      </c>
      <c r="H857">
        <v>2</v>
      </c>
      <c r="I857">
        <v>2</v>
      </c>
      <c r="J857" t="b">
        <v>0</v>
      </c>
      <c r="K857">
        <v>2</v>
      </c>
      <c r="L857" t="str">
        <f t="shared" si="26"/>
        <v>Weekday</v>
      </c>
      <c r="M857" t="str" cm="1">
        <f t="array" ref="M857">_xlfn.IFS(I857&lt;6,"Night", I857&lt;12,"Morning", I857&lt;18,"Afternoon", TRUE,"Evening")</f>
        <v>Night</v>
      </c>
      <c r="N857">
        <v>2</v>
      </c>
      <c r="O857" t="str">
        <f>IF(dataset_17[[#This Row],[Weathersit]]=1,"Clear",IF(dataset_17[[#This Row],[Weathersit]]=2,"Cloudy","Rainy"))</f>
        <v>Cloudy</v>
      </c>
      <c r="P857">
        <v>0.26</v>
      </c>
      <c r="Q857">
        <v>0.2727</v>
      </c>
      <c r="R857">
        <f>dataset_17[[#This Row],[Temp]]-dataset_17[[#This Row],[Atemp]]</f>
        <v>-1.2699999999999989E-2</v>
      </c>
      <c r="S857">
        <v>0.93</v>
      </c>
      <c r="T857">
        <v>0.1045</v>
      </c>
      <c r="U857">
        <v>1</v>
      </c>
      <c r="V857">
        <v>1</v>
      </c>
      <c r="W857">
        <v>2</v>
      </c>
      <c r="X857">
        <f>IF(dataset_17[[#This Row],[cnt]]&gt;0,LN(dataset_17[[#This Row],[cnt]]),0)</f>
        <v>0.69314718055994529</v>
      </c>
    </row>
    <row r="858" spans="1:24" x14ac:dyDescent="0.3">
      <c r="A858">
        <v>857</v>
      </c>
      <c r="B858" s="1">
        <v>40582</v>
      </c>
      <c r="C858">
        <f>YEAR(dataset_17[[#This Row],[Date Day]])</f>
        <v>2011</v>
      </c>
      <c r="D858" s="1" t="str">
        <f>TEXT(dataset_17[[#This Row],[Date Day]],"MMM")</f>
        <v>Feb</v>
      </c>
      <c r="E858" t="str">
        <f t="shared" si="27"/>
        <v>Q1</v>
      </c>
      <c r="F858">
        <v>1</v>
      </c>
      <c r="G858">
        <v>0</v>
      </c>
      <c r="H858">
        <v>2</v>
      </c>
      <c r="I858">
        <v>3</v>
      </c>
      <c r="J858" t="b">
        <v>0</v>
      </c>
      <c r="K858">
        <v>2</v>
      </c>
      <c r="L858" t="str">
        <f t="shared" si="26"/>
        <v>Weekday</v>
      </c>
      <c r="M858" t="str" cm="1">
        <f t="array" ref="M858">_xlfn.IFS(I858&lt;6,"Night", I858&lt;12,"Morning", I858&lt;18,"Afternoon", TRUE,"Evening")</f>
        <v>Night</v>
      </c>
      <c r="N858">
        <v>3</v>
      </c>
      <c r="O858" t="str">
        <f>IF(dataset_17[[#This Row],[Weathersit]]=1,"Clear",IF(dataset_17[[#This Row],[Weathersit]]=2,"Cloudy","Rainy"))</f>
        <v>Rainy</v>
      </c>
      <c r="P858">
        <v>0.28000000000000003</v>
      </c>
      <c r="Q858">
        <v>0.2727</v>
      </c>
      <c r="R858">
        <f>dataset_17[[#This Row],[Temp]]-dataset_17[[#This Row],[Atemp]]</f>
        <v>7.3000000000000287E-3</v>
      </c>
      <c r="S858">
        <v>0.93</v>
      </c>
      <c r="T858">
        <v>0.16420000000000001</v>
      </c>
      <c r="U858">
        <v>0</v>
      </c>
      <c r="V858">
        <v>1</v>
      </c>
      <c r="W858">
        <v>1</v>
      </c>
      <c r="X858">
        <f>IF(dataset_17[[#This Row],[cnt]]&gt;0,LN(dataset_17[[#This Row],[cnt]]),0)</f>
        <v>0</v>
      </c>
    </row>
    <row r="859" spans="1:24" x14ac:dyDescent="0.3">
      <c r="A859">
        <v>858</v>
      </c>
      <c r="B859" s="1">
        <v>40582</v>
      </c>
      <c r="C859">
        <f>YEAR(dataset_17[[#This Row],[Date Day]])</f>
        <v>2011</v>
      </c>
      <c r="D859" s="1" t="str">
        <f>TEXT(dataset_17[[#This Row],[Date Day]],"MMM")</f>
        <v>Feb</v>
      </c>
      <c r="E859" t="str">
        <f t="shared" si="27"/>
        <v>Q1</v>
      </c>
      <c r="F859">
        <v>1</v>
      </c>
      <c r="G859">
        <v>0</v>
      </c>
      <c r="H859">
        <v>2</v>
      </c>
      <c r="I859">
        <v>4</v>
      </c>
      <c r="J859" t="b">
        <v>0</v>
      </c>
      <c r="K859">
        <v>2</v>
      </c>
      <c r="L859" t="str">
        <f t="shared" si="26"/>
        <v>Weekday</v>
      </c>
      <c r="M859" t="str" cm="1">
        <f t="array" ref="M859">_xlfn.IFS(I859&lt;6,"Night", I859&lt;12,"Morning", I859&lt;18,"Afternoon", TRUE,"Evening")</f>
        <v>Night</v>
      </c>
      <c r="N859">
        <v>1</v>
      </c>
      <c r="O859" t="str">
        <f>IF(dataset_17[[#This Row],[Weathersit]]=1,"Clear",IF(dataset_17[[#This Row],[Weathersit]]=2,"Cloudy","Rainy"))</f>
        <v>Clear</v>
      </c>
      <c r="P859">
        <v>0.26</v>
      </c>
      <c r="Q859">
        <v>0.2576</v>
      </c>
      <c r="R859">
        <f>dataset_17[[#This Row],[Temp]]-dataset_17[[#This Row],[Atemp]]</f>
        <v>2.4000000000000132E-3</v>
      </c>
      <c r="S859">
        <v>0.93</v>
      </c>
      <c r="T859">
        <v>0.16420000000000001</v>
      </c>
      <c r="U859">
        <v>0</v>
      </c>
      <c r="V859">
        <v>3</v>
      </c>
      <c r="W859">
        <v>3</v>
      </c>
      <c r="X859">
        <f>IF(dataset_17[[#This Row],[cnt]]&gt;0,LN(dataset_17[[#This Row],[cnt]]),0)</f>
        <v>1.0986122886681098</v>
      </c>
    </row>
    <row r="860" spans="1:24" x14ac:dyDescent="0.3">
      <c r="A860">
        <v>859</v>
      </c>
      <c r="B860" s="1">
        <v>40582</v>
      </c>
      <c r="C860">
        <f>YEAR(dataset_17[[#This Row],[Date Day]])</f>
        <v>2011</v>
      </c>
      <c r="D860" s="1" t="str">
        <f>TEXT(dataset_17[[#This Row],[Date Day]],"MMM")</f>
        <v>Feb</v>
      </c>
      <c r="E860" t="str">
        <f t="shared" si="27"/>
        <v>Q1</v>
      </c>
      <c r="F860">
        <v>1</v>
      </c>
      <c r="G860">
        <v>0</v>
      </c>
      <c r="H860">
        <v>2</v>
      </c>
      <c r="I860">
        <v>5</v>
      </c>
      <c r="J860" t="b">
        <v>0</v>
      </c>
      <c r="K860">
        <v>2</v>
      </c>
      <c r="L860" t="str">
        <f t="shared" si="26"/>
        <v>Weekday</v>
      </c>
      <c r="M860" t="str" cm="1">
        <f t="array" ref="M860">_xlfn.IFS(I860&lt;6,"Night", I860&lt;12,"Morning", I860&lt;18,"Afternoon", TRUE,"Evening")</f>
        <v>Night</v>
      </c>
      <c r="N860">
        <v>1</v>
      </c>
      <c r="O860" t="str">
        <f>IF(dataset_17[[#This Row],[Weathersit]]=1,"Clear",IF(dataset_17[[#This Row],[Weathersit]]=2,"Cloudy","Rainy"))</f>
        <v>Clear</v>
      </c>
      <c r="P860">
        <v>0.26</v>
      </c>
      <c r="Q860">
        <v>0.2273</v>
      </c>
      <c r="R860">
        <f>dataset_17[[#This Row],[Temp]]-dataset_17[[#This Row],[Atemp]]</f>
        <v>3.2700000000000007E-2</v>
      </c>
      <c r="S860">
        <v>0.81</v>
      </c>
      <c r="T860">
        <v>0.32840000000000003</v>
      </c>
      <c r="U860">
        <v>0</v>
      </c>
      <c r="V860">
        <v>2</v>
      </c>
      <c r="W860">
        <v>2</v>
      </c>
      <c r="X860">
        <f>IF(dataset_17[[#This Row],[cnt]]&gt;0,LN(dataset_17[[#This Row],[cnt]]),0)</f>
        <v>0.69314718055994529</v>
      </c>
    </row>
    <row r="861" spans="1:24" x14ac:dyDescent="0.3">
      <c r="A861">
        <v>860</v>
      </c>
      <c r="B861" s="1">
        <v>40582</v>
      </c>
      <c r="C861">
        <f>YEAR(dataset_17[[#This Row],[Date Day]])</f>
        <v>2011</v>
      </c>
      <c r="D861" s="1" t="str">
        <f>TEXT(dataset_17[[#This Row],[Date Day]],"MMM")</f>
        <v>Feb</v>
      </c>
      <c r="E861" t="str">
        <f t="shared" si="27"/>
        <v>Q1</v>
      </c>
      <c r="F861">
        <v>1</v>
      </c>
      <c r="G861">
        <v>0</v>
      </c>
      <c r="H861">
        <v>2</v>
      </c>
      <c r="I861">
        <v>6</v>
      </c>
      <c r="J861" t="b">
        <v>0</v>
      </c>
      <c r="K861">
        <v>2</v>
      </c>
      <c r="L861" t="str">
        <f t="shared" si="26"/>
        <v>Weekday</v>
      </c>
      <c r="M861" t="str" cm="1">
        <f t="array" ref="M861">_xlfn.IFS(I861&lt;6,"Night", I861&lt;12,"Morning", I861&lt;18,"Afternoon", TRUE,"Evening")</f>
        <v>Morning</v>
      </c>
      <c r="N861">
        <v>1</v>
      </c>
      <c r="O861" t="str">
        <f>IF(dataset_17[[#This Row],[Weathersit]]=1,"Clear",IF(dataset_17[[#This Row],[Weathersit]]=2,"Cloudy","Rainy"))</f>
        <v>Clear</v>
      </c>
      <c r="P861">
        <v>0.26</v>
      </c>
      <c r="Q861">
        <v>0.2273</v>
      </c>
      <c r="R861">
        <f>dataset_17[[#This Row],[Temp]]-dataset_17[[#This Row],[Atemp]]</f>
        <v>3.2700000000000007E-2</v>
      </c>
      <c r="S861">
        <v>0.7</v>
      </c>
      <c r="T861">
        <v>0.32840000000000003</v>
      </c>
      <c r="U861">
        <v>0</v>
      </c>
      <c r="V861">
        <v>39</v>
      </c>
      <c r="W861">
        <v>39</v>
      </c>
      <c r="X861">
        <f>IF(dataset_17[[#This Row],[cnt]]&gt;0,LN(dataset_17[[#This Row],[cnt]]),0)</f>
        <v>3.6635616461296463</v>
      </c>
    </row>
    <row r="862" spans="1:24" x14ac:dyDescent="0.3">
      <c r="A862">
        <v>861</v>
      </c>
      <c r="B862" s="1">
        <v>40582</v>
      </c>
      <c r="C862">
        <f>YEAR(dataset_17[[#This Row],[Date Day]])</f>
        <v>2011</v>
      </c>
      <c r="D862" s="1" t="str">
        <f>TEXT(dataset_17[[#This Row],[Date Day]],"MMM")</f>
        <v>Feb</v>
      </c>
      <c r="E862" t="str">
        <f t="shared" si="27"/>
        <v>Q1</v>
      </c>
      <c r="F862">
        <v>1</v>
      </c>
      <c r="G862">
        <v>0</v>
      </c>
      <c r="H862">
        <v>2</v>
      </c>
      <c r="I862">
        <v>7</v>
      </c>
      <c r="J862" t="b">
        <v>0</v>
      </c>
      <c r="K862">
        <v>2</v>
      </c>
      <c r="L862" t="str">
        <f t="shared" si="26"/>
        <v>Weekday</v>
      </c>
      <c r="M862" t="str" cm="1">
        <f t="array" ref="M862">_xlfn.IFS(I862&lt;6,"Night", I862&lt;12,"Morning", I862&lt;18,"Afternoon", TRUE,"Evening")</f>
        <v>Morning</v>
      </c>
      <c r="N862">
        <v>1</v>
      </c>
      <c r="O862" t="str">
        <f>IF(dataset_17[[#This Row],[Weathersit]]=1,"Clear",IF(dataset_17[[#This Row],[Weathersit]]=2,"Cloudy","Rainy"))</f>
        <v>Clear</v>
      </c>
      <c r="P862">
        <v>0.24</v>
      </c>
      <c r="Q862">
        <v>0.19700000000000001</v>
      </c>
      <c r="R862">
        <f>dataset_17[[#This Row],[Temp]]-dataset_17[[#This Row],[Atemp]]</f>
        <v>4.2999999999999983E-2</v>
      </c>
      <c r="S862">
        <v>0.65</v>
      </c>
      <c r="T862">
        <v>0.41789999999999999</v>
      </c>
      <c r="U862">
        <v>3</v>
      </c>
      <c r="V862">
        <v>97</v>
      </c>
      <c r="W862">
        <v>100</v>
      </c>
      <c r="X862">
        <f>IF(dataset_17[[#This Row],[cnt]]&gt;0,LN(dataset_17[[#This Row],[cnt]]),0)</f>
        <v>4.6051701859880918</v>
      </c>
    </row>
    <row r="863" spans="1:24" x14ac:dyDescent="0.3">
      <c r="A863">
        <v>862</v>
      </c>
      <c r="B863" s="1">
        <v>40582</v>
      </c>
      <c r="C863">
        <f>YEAR(dataset_17[[#This Row],[Date Day]])</f>
        <v>2011</v>
      </c>
      <c r="D863" s="1" t="str">
        <f>TEXT(dataset_17[[#This Row],[Date Day]],"MMM")</f>
        <v>Feb</v>
      </c>
      <c r="E863" t="str">
        <f t="shared" si="27"/>
        <v>Q1</v>
      </c>
      <c r="F863">
        <v>1</v>
      </c>
      <c r="G863">
        <v>0</v>
      </c>
      <c r="H863">
        <v>2</v>
      </c>
      <c r="I863">
        <v>8</v>
      </c>
      <c r="J863" t="b">
        <v>0</v>
      </c>
      <c r="K863">
        <v>2</v>
      </c>
      <c r="L863" t="str">
        <f t="shared" si="26"/>
        <v>Weekday</v>
      </c>
      <c r="M863" t="str" cm="1">
        <f t="array" ref="M863">_xlfn.IFS(I863&lt;6,"Night", I863&lt;12,"Morning", I863&lt;18,"Afternoon", TRUE,"Evening")</f>
        <v>Morning</v>
      </c>
      <c r="N863">
        <v>1</v>
      </c>
      <c r="O863" t="str">
        <f>IF(dataset_17[[#This Row],[Weathersit]]=1,"Clear",IF(dataset_17[[#This Row],[Weathersit]]=2,"Cloudy","Rainy"))</f>
        <v>Clear</v>
      </c>
      <c r="P863">
        <v>0.24</v>
      </c>
      <c r="Q863">
        <v>0.19700000000000001</v>
      </c>
      <c r="R863">
        <f>dataset_17[[#This Row],[Temp]]-dataset_17[[#This Row],[Atemp]]</f>
        <v>4.2999999999999983E-2</v>
      </c>
      <c r="S863">
        <v>0.56000000000000005</v>
      </c>
      <c r="T863">
        <v>0.49249999999999999</v>
      </c>
      <c r="U863">
        <v>7</v>
      </c>
      <c r="V863">
        <v>236</v>
      </c>
      <c r="W863">
        <v>243</v>
      </c>
      <c r="X863">
        <f>IF(dataset_17[[#This Row],[cnt]]&gt;0,LN(dataset_17[[#This Row],[cnt]]),0)</f>
        <v>5.4930614433405482</v>
      </c>
    </row>
    <row r="864" spans="1:24" x14ac:dyDescent="0.3">
      <c r="A864">
        <v>863</v>
      </c>
      <c r="B864" s="1">
        <v>40582</v>
      </c>
      <c r="C864">
        <f>YEAR(dataset_17[[#This Row],[Date Day]])</f>
        <v>2011</v>
      </c>
      <c r="D864" s="1" t="str">
        <f>TEXT(dataset_17[[#This Row],[Date Day]],"MMM")</f>
        <v>Feb</v>
      </c>
      <c r="E864" t="str">
        <f t="shared" si="27"/>
        <v>Q1</v>
      </c>
      <c r="F864">
        <v>1</v>
      </c>
      <c r="G864">
        <v>0</v>
      </c>
      <c r="H864">
        <v>2</v>
      </c>
      <c r="I864">
        <v>9</v>
      </c>
      <c r="J864" t="b">
        <v>0</v>
      </c>
      <c r="K864">
        <v>2</v>
      </c>
      <c r="L864" t="str">
        <f t="shared" si="26"/>
        <v>Weekday</v>
      </c>
      <c r="M864" t="str" cm="1">
        <f t="array" ref="M864">_xlfn.IFS(I864&lt;6,"Night", I864&lt;12,"Morning", I864&lt;18,"Afternoon", TRUE,"Evening")</f>
        <v>Morning</v>
      </c>
      <c r="N864">
        <v>1</v>
      </c>
      <c r="O864" t="str">
        <f>IF(dataset_17[[#This Row],[Weathersit]]=1,"Clear",IF(dataset_17[[#This Row],[Weathersit]]=2,"Cloudy","Rainy"))</f>
        <v>Clear</v>
      </c>
      <c r="P864">
        <v>0.24</v>
      </c>
      <c r="Q864">
        <v>0.19700000000000001</v>
      </c>
      <c r="R864">
        <f>dataset_17[[#This Row],[Temp]]-dataset_17[[#This Row],[Atemp]]</f>
        <v>4.2999999999999983E-2</v>
      </c>
      <c r="S864">
        <v>0.52</v>
      </c>
      <c r="T864">
        <v>0.49249999999999999</v>
      </c>
      <c r="U864">
        <v>7</v>
      </c>
      <c r="V864">
        <v>128</v>
      </c>
      <c r="W864">
        <v>135</v>
      </c>
      <c r="X864">
        <f>IF(dataset_17[[#This Row],[cnt]]&gt;0,LN(dataset_17[[#This Row],[cnt]]),0)</f>
        <v>4.9052747784384296</v>
      </c>
    </row>
    <row r="865" spans="1:24" x14ac:dyDescent="0.3">
      <c r="A865">
        <v>864</v>
      </c>
      <c r="B865" s="1">
        <v>40582</v>
      </c>
      <c r="C865">
        <f>YEAR(dataset_17[[#This Row],[Date Day]])</f>
        <v>2011</v>
      </c>
      <c r="D865" s="1" t="str">
        <f>TEXT(dataset_17[[#This Row],[Date Day]],"MMM")</f>
        <v>Feb</v>
      </c>
      <c r="E865" t="str">
        <f t="shared" si="27"/>
        <v>Q1</v>
      </c>
      <c r="F865">
        <v>1</v>
      </c>
      <c r="G865">
        <v>0</v>
      </c>
      <c r="H865">
        <v>2</v>
      </c>
      <c r="I865">
        <v>10</v>
      </c>
      <c r="J865" t="b">
        <v>0</v>
      </c>
      <c r="K865">
        <v>2</v>
      </c>
      <c r="L865" t="str">
        <f t="shared" si="26"/>
        <v>Weekday</v>
      </c>
      <c r="M865" t="str" cm="1">
        <f t="array" ref="M865">_xlfn.IFS(I865&lt;6,"Night", I865&lt;12,"Morning", I865&lt;18,"Afternoon", TRUE,"Evening")</f>
        <v>Morning</v>
      </c>
      <c r="N865">
        <v>1</v>
      </c>
      <c r="O865" t="str">
        <f>IF(dataset_17[[#This Row],[Weathersit]]=1,"Clear",IF(dataset_17[[#This Row],[Weathersit]]=2,"Cloudy","Rainy"))</f>
        <v>Clear</v>
      </c>
      <c r="P865">
        <v>0.22</v>
      </c>
      <c r="Q865">
        <v>0.18179999999999999</v>
      </c>
      <c r="R865">
        <f>dataset_17[[#This Row],[Temp]]-dataset_17[[#This Row],[Atemp]]</f>
        <v>3.8200000000000012E-2</v>
      </c>
      <c r="S865">
        <v>0.47</v>
      </c>
      <c r="T865">
        <v>0.55220000000000002</v>
      </c>
      <c r="U865">
        <v>4</v>
      </c>
      <c r="V865">
        <v>44</v>
      </c>
      <c r="W865">
        <v>48</v>
      </c>
      <c r="X865">
        <f>IF(dataset_17[[#This Row],[cnt]]&gt;0,LN(dataset_17[[#This Row],[cnt]]),0)</f>
        <v>3.8712010109078911</v>
      </c>
    </row>
    <row r="866" spans="1:24" x14ac:dyDescent="0.3">
      <c r="A866">
        <v>865</v>
      </c>
      <c r="B866" s="1">
        <v>40582</v>
      </c>
      <c r="C866">
        <f>YEAR(dataset_17[[#This Row],[Date Day]])</f>
        <v>2011</v>
      </c>
      <c r="D866" s="1" t="str">
        <f>TEXT(dataset_17[[#This Row],[Date Day]],"MMM")</f>
        <v>Feb</v>
      </c>
      <c r="E866" t="str">
        <f t="shared" si="27"/>
        <v>Q1</v>
      </c>
      <c r="F866">
        <v>1</v>
      </c>
      <c r="G866">
        <v>0</v>
      </c>
      <c r="H866">
        <v>2</v>
      </c>
      <c r="I866">
        <v>11</v>
      </c>
      <c r="J866" t="b">
        <v>0</v>
      </c>
      <c r="K866">
        <v>2</v>
      </c>
      <c r="L866" t="str">
        <f t="shared" si="26"/>
        <v>Weekday</v>
      </c>
      <c r="M866" t="str" cm="1">
        <f t="array" ref="M866">_xlfn.IFS(I866&lt;6,"Night", I866&lt;12,"Morning", I866&lt;18,"Afternoon", TRUE,"Evening")</f>
        <v>Morning</v>
      </c>
      <c r="N866">
        <v>1</v>
      </c>
      <c r="O866" t="str">
        <f>IF(dataset_17[[#This Row],[Weathersit]]=1,"Clear",IF(dataset_17[[#This Row],[Weathersit]]=2,"Cloudy","Rainy"))</f>
        <v>Clear</v>
      </c>
      <c r="P866">
        <v>0.22</v>
      </c>
      <c r="Q866">
        <v>0.18179999999999999</v>
      </c>
      <c r="R866">
        <f>dataset_17[[#This Row],[Temp]]-dataset_17[[#This Row],[Atemp]]</f>
        <v>3.8200000000000012E-2</v>
      </c>
      <c r="S866">
        <v>0.47</v>
      </c>
      <c r="T866">
        <v>0.4627</v>
      </c>
      <c r="U866">
        <v>1</v>
      </c>
      <c r="V866">
        <v>49</v>
      </c>
      <c r="W866">
        <v>50</v>
      </c>
      <c r="X866">
        <f>IF(dataset_17[[#This Row],[cnt]]&gt;0,LN(dataset_17[[#This Row],[cnt]]),0)</f>
        <v>3.912023005428146</v>
      </c>
    </row>
    <row r="867" spans="1:24" x14ac:dyDescent="0.3">
      <c r="A867">
        <v>866</v>
      </c>
      <c r="B867" s="1">
        <v>40582</v>
      </c>
      <c r="C867">
        <f>YEAR(dataset_17[[#This Row],[Date Day]])</f>
        <v>2011</v>
      </c>
      <c r="D867" s="1" t="str">
        <f>TEXT(dataset_17[[#This Row],[Date Day]],"MMM")</f>
        <v>Feb</v>
      </c>
      <c r="E867" t="str">
        <f t="shared" si="27"/>
        <v>Q1</v>
      </c>
      <c r="F867">
        <v>1</v>
      </c>
      <c r="G867">
        <v>0</v>
      </c>
      <c r="H867">
        <v>2</v>
      </c>
      <c r="I867">
        <v>12</v>
      </c>
      <c r="J867" t="b">
        <v>0</v>
      </c>
      <c r="K867">
        <v>2</v>
      </c>
      <c r="L867" t="str">
        <f t="shared" si="26"/>
        <v>Weekday</v>
      </c>
      <c r="M867" t="str" cm="1">
        <f t="array" ref="M867">_xlfn.IFS(I867&lt;6,"Night", I867&lt;12,"Morning", I867&lt;18,"Afternoon", TRUE,"Evening")</f>
        <v>Afternoon</v>
      </c>
      <c r="N867">
        <v>1</v>
      </c>
      <c r="O867" t="str">
        <f>IF(dataset_17[[#This Row],[Weathersit]]=1,"Clear",IF(dataset_17[[#This Row],[Weathersit]]=2,"Cloudy","Rainy"))</f>
        <v>Clear</v>
      </c>
      <c r="P867">
        <v>0.24</v>
      </c>
      <c r="Q867">
        <v>0.19700000000000001</v>
      </c>
      <c r="R867">
        <f>dataset_17[[#This Row],[Temp]]-dataset_17[[#This Row],[Atemp]]</f>
        <v>4.2999999999999983E-2</v>
      </c>
      <c r="S867">
        <v>0.38</v>
      </c>
      <c r="T867">
        <v>0.49249999999999999</v>
      </c>
      <c r="U867">
        <v>2</v>
      </c>
      <c r="V867">
        <v>63</v>
      </c>
      <c r="W867">
        <v>65</v>
      </c>
      <c r="X867">
        <f>IF(dataset_17[[#This Row],[cnt]]&gt;0,LN(dataset_17[[#This Row],[cnt]]),0)</f>
        <v>4.1743872698956368</v>
      </c>
    </row>
    <row r="868" spans="1:24" x14ac:dyDescent="0.3">
      <c r="A868">
        <v>867</v>
      </c>
      <c r="B868" s="1">
        <v>40582</v>
      </c>
      <c r="C868">
        <f>YEAR(dataset_17[[#This Row],[Date Day]])</f>
        <v>2011</v>
      </c>
      <c r="D868" s="1" t="str">
        <f>TEXT(dataset_17[[#This Row],[Date Day]],"MMM")</f>
        <v>Feb</v>
      </c>
      <c r="E868" t="str">
        <f t="shared" si="27"/>
        <v>Q1</v>
      </c>
      <c r="F868">
        <v>1</v>
      </c>
      <c r="G868">
        <v>0</v>
      </c>
      <c r="H868">
        <v>2</v>
      </c>
      <c r="I868">
        <v>13</v>
      </c>
      <c r="J868" t="b">
        <v>0</v>
      </c>
      <c r="K868">
        <v>2</v>
      </c>
      <c r="L868" t="str">
        <f t="shared" si="26"/>
        <v>Weekday</v>
      </c>
      <c r="M868" t="str" cm="1">
        <f t="array" ref="M868">_xlfn.IFS(I868&lt;6,"Night", I868&lt;12,"Morning", I868&lt;18,"Afternoon", TRUE,"Evening")</f>
        <v>Afternoon</v>
      </c>
      <c r="N868">
        <v>2</v>
      </c>
      <c r="O868" t="str">
        <f>IF(dataset_17[[#This Row],[Weathersit]]=1,"Clear",IF(dataset_17[[#This Row],[Weathersit]]=2,"Cloudy","Rainy"))</f>
        <v>Cloudy</v>
      </c>
      <c r="P868">
        <v>0.24</v>
      </c>
      <c r="Q868">
        <v>0.19700000000000001</v>
      </c>
      <c r="R868">
        <f>dataset_17[[#This Row],[Temp]]-dataset_17[[#This Row],[Atemp]]</f>
        <v>4.2999999999999983E-2</v>
      </c>
      <c r="S868">
        <v>0.32</v>
      </c>
      <c r="T868">
        <v>0.44779999999999998</v>
      </c>
      <c r="U868">
        <v>2</v>
      </c>
      <c r="V868">
        <v>48</v>
      </c>
      <c r="W868">
        <v>50</v>
      </c>
      <c r="X868">
        <f>IF(dataset_17[[#This Row],[cnt]]&gt;0,LN(dataset_17[[#This Row],[cnt]]),0)</f>
        <v>3.912023005428146</v>
      </c>
    </row>
    <row r="869" spans="1:24" x14ac:dyDescent="0.3">
      <c r="A869">
        <v>868</v>
      </c>
      <c r="B869" s="1">
        <v>40582</v>
      </c>
      <c r="C869">
        <f>YEAR(dataset_17[[#This Row],[Date Day]])</f>
        <v>2011</v>
      </c>
      <c r="D869" s="1" t="str">
        <f>TEXT(dataset_17[[#This Row],[Date Day]],"MMM")</f>
        <v>Feb</v>
      </c>
      <c r="E869" t="str">
        <f t="shared" si="27"/>
        <v>Q1</v>
      </c>
      <c r="F869">
        <v>1</v>
      </c>
      <c r="G869">
        <v>0</v>
      </c>
      <c r="H869">
        <v>2</v>
      </c>
      <c r="I869">
        <v>14</v>
      </c>
      <c r="J869" t="b">
        <v>0</v>
      </c>
      <c r="K869">
        <v>2</v>
      </c>
      <c r="L869" t="str">
        <f t="shared" si="26"/>
        <v>Weekday</v>
      </c>
      <c r="M869" t="str" cm="1">
        <f t="array" ref="M869">_xlfn.IFS(I869&lt;6,"Night", I869&lt;12,"Morning", I869&lt;18,"Afternoon", TRUE,"Evening")</f>
        <v>Afternoon</v>
      </c>
      <c r="N869">
        <v>1</v>
      </c>
      <c r="O869" t="str">
        <f>IF(dataset_17[[#This Row],[Weathersit]]=1,"Clear",IF(dataset_17[[#This Row],[Weathersit]]=2,"Cloudy","Rainy"))</f>
        <v>Clear</v>
      </c>
      <c r="P869">
        <v>0.22</v>
      </c>
      <c r="Q869">
        <v>0.19700000000000001</v>
      </c>
      <c r="R869">
        <f>dataset_17[[#This Row],[Temp]]-dataset_17[[#This Row],[Atemp]]</f>
        <v>2.2999999999999993E-2</v>
      </c>
      <c r="S869">
        <v>0.37</v>
      </c>
      <c r="T869">
        <v>0.41789999999999999</v>
      </c>
      <c r="U869">
        <v>3</v>
      </c>
      <c r="V869">
        <v>61</v>
      </c>
      <c r="W869">
        <v>64</v>
      </c>
      <c r="X869">
        <f>IF(dataset_17[[#This Row],[cnt]]&gt;0,LN(dataset_17[[#This Row],[cnt]]),0)</f>
        <v>4.1588830833596715</v>
      </c>
    </row>
    <row r="870" spans="1:24" x14ac:dyDescent="0.3">
      <c r="A870">
        <v>869</v>
      </c>
      <c r="B870" s="1">
        <v>40582</v>
      </c>
      <c r="C870">
        <f>YEAR(dataset_17[[#This Row],[Date Day]])</f>
        <v>2011</v>
      </c>
      <c r="D870" s="1" t="str">
        <f>TEXT(dataset_17[[#This Row],[Date Day]],"MMM")</f>
        <v>Feb</v>
      </c>
      <c r="E870" t="str">
        <f t="shared" si="27"/>
        <v>Q1</v>
      </c>
      <c r="F870">
        <v>1</v>
      </c>
      <c r="G870">
        <v>0</v>
      </c>
      <c r="H870">
        <v>2</v>
      </c>
      <c r="I870">
        <v>15</v>
      </c>
      <c r="J870" t="b">
        <v>0</v>
      </c>
      <c r="K870">
        <v>2</v>
      </c>
      <c r="L870" t="str">
        <f t="shared" si="26"/>
        <v>Weekday</v>
      </c>
      <c r="M870" t="str" cm="1">
        <f t="array" ref="M870">_xlfn.IFS(I870&lt;6,"Night", I870&lt;12,"Morning", I870&lt;18,"Afternoon", TRUE,"Evening")</f>
        <v>Afternoon</v>
      </c>
      <c r="N870">
        <v>1</v>
      </c>
      <c r="O870" t="str">
        <f>IF(dataset_17[[#This Row],[Weathersit]]=1,"Clear",IF(dataset_17[[#This Row],[Weathersit]]=2,"Cloudy","Rainy"))</f>
        <v>Clear</v>
      </c>
      <c r="P870">
        <v>0.22</v>
      </c>
      <c r="Q870">
        <v>0.19700000000000001</v>
      </c>
      <c r="R870">
        <f>dataset_17[[#This Row],[Temp]]-dataset_17[[#This Row],[Atemp]]</f>
        <v>2.2999999999999993E-2</v>
      </c>
      <c r="S870">
        <v>0.35</v>
      </c>
      <c r="T870">
        <v>0.3881</v>
      </c>
      <c r="U870">
        <v>6</v>
      </c>
      <c r="V870">
        <v>45</v>
      </c>
      <c r="W870">
        <v>51</v>
      </c>
      <c r="X870">
        <f>IF(dataset_17[[#This Row],[cnt]]&gt;0,LN(dataset_17[[#This Row],[cnt]]),0)</f>
        <v>3.9318256327243257</v>
      </c>
    </row>
    <row r="871" spans="1:24" x14ac:dyDescent="0.3">
      <c r="A871">
        <v>870</v>
      </c>
      <c r="B871" s="1">
        <v>40582</v>
      </c>
      <c r="C871">
        <f>YEAR(dataset_17[[#This Row],[Date Day]])</f>
        <v>2011</v>
      </c>
      <c r="D871" s="1" t="str">
        <f>TEXT(dataset_17[[#This Row],[Date Day]],"MMM")</f>
        <v>Feb</v>
      </c>
      <c r="E871" t="str">
        <f t="shared" si="27"/>
        <v>Q1</v>
      </c>
      <c r="F871">
        <v>1</v>
      </c>
      <c r="G871">
        <v>0</v>
      </c>
      <c r="H871">
        <v>2</v>
      </c>
      <c r="I871">
        <v>16</v>
      </c>
      <c r="J871" t="b">
        <v>0</v>
      </c>
      <c r="K871">
        <v>2</v>
      </c>
      <c r="L871" t="str">
        <f t="shared" si="26"/>
        <v>Weekday</v>
      </c>
      <c r="M871" t="str" cm="1">
        <f t="array" ref="M871">_xlfn.IFS(I871&lt;6,"Night", I871&lt;12,"Morning", I871&lt;18,"Afternoon", TRUE,"Evening")</f>
        <v>Afternoon</v>
      </c>
      <c r="N871">
        <v>1</v>
      </c>
      <c r="O871" t="str">
        <f>IF(dataset_17[[#This Row],[Weathersit]]=1,"Clear",IF(dataset_17[[#This Row],[Weathersit]]=2,"Cloudy","Rainy"))</f>
        <v>Clear</v>
      </c>
      <c r="P871">
        <v>0.22</v>
      </c>
      <c r="Q871">
        <v>0.18179999999999999</v>
      </c>
      <c r="R871">
        <f>dataset_17[[#This Row],[Temp]]-dataset_17[[#This Row],[Atemp]]</f>
        <v>3.8200000000000012E-2</v>
      </c>
      <c r="S871">
        <v>0.35</v>
      </c>
      <c r="T871">
        <v>0.52239999999999998</v>
      </c>
      <c r="U871">
        <v>4</v>
      </c>
      <c r="V871">
        <v>79</v>
      </c>
      <c r="W871">
        <v>83</v>
      </c>
      <c r="X871">
        <f>IF(dataset_17[[#This Row],[cnt]]&gt;0,LN(dataset_17[[#This Row],[cnt]]),0)</f>
        <v>4.4188406077965983</v>
      </c>
    </row>
    <row r="872" spans="1:24" x14ac:dyDescent="0.3">
      <c r="A872">
        <v>871</v>
      </c>
      <c r="B872" s="1">
        <v>40582</v>
      </c>
      <c r="C872">
        <f>YEAR(dataset_17[[#This Row],[Date Day]])</f>
        <v>2011</v>
      </c>
      <c r="D872" s="1" t="str">
        <f>TEXT(dataset_17[[#This Row],[Date Day]],"MMM")</f>
        <v>Feb</v>
      </c>
      <c r="E872" t="str">
        <f t="shared" si="27"/>
        <v>Q1</v>
      </c>
      <c r="F872">
        <v>1</v>
      </c>
      <c r="G872">
        <v>0</v>
      </c>
      <c r="H872">
        <v>2</v>
      </c>
      <c r="I872">
        <v>17</v>
      </c>
      <c r="J872" t="b">
        <v>0</v>
      </c>
      <c r="K872">
        <v>2</v>
      </c>
      <c r="L872" t="str">
        <f t="shared" si="26"/>
        <v>Weekday</v>
      </c>
      <c r="M872" t="str" cm="1">
        <f t="array" ref="M872">_xlfn.IFS(I872&lt;6,"Night", I872&lt;12,"Morning", I872&lt;18,"Afternoon", TRUE,"Evening")</f>
        <v>Afternoon</v>
      </c>
      <c r="N872">
        <v>1</v>
      </c>
      <c r="O872" t="str">
        <f>IF(dataset_17[[#This Row],[Weathersit]]=1,"Clear",IF(dataset_17[[#This Row],[Weathersit]]=2,"Cloudy","Rainy"))</f>
        <v>Clear</v>
      </c>
      <c r="P872">
        <v>0.22</v>
      </c>
      <c r="Q872">
        <v>0.18179999999999999</v>
      </c>
      <c r="R872">
        <f>dataset_17[[#This Row],[Temp]]-dataset_17[[#This Row],[Atemp]]</f>
        <v>3.8200000000000012E-2</v>
      </c>
      <c r="S872">
        <v>0.32</v>
      </c>
      <c r="T872">
        <v>0.58209999999999995</v>
      </c>
      <c r="U872">
        <v>4</v>
      </c>
      <c r="V872">
        <v>172</v>
      </c>
      <c r="W872">
        <v>176</v>
      </c>
      <c r="X872">
        <f>IF(dataset_17[[#This Row],[cnt]]&gt;0,LN(dataset_17[[#This Row],[cnt]]),0)</f>
        <v>5.1704839950381514</v>
      </c>
    </row>
    <row r="873" spans="1:24" x14ac:dyDescent="0.3">
      <c r="A873">
        <v>872</v>
      </c>
      <c r="B873" s="1">
        <v>40582</v>
      </c>
      <c r="C873">
        <f>YEAR(dataset_17[[#This Row],[Date Day]])</f>
        <v>2011</v>
      </c>
      <c r="D873" s="1" t="str">
        <f>TEXT(dataset_17[[#This Row],[Date Day]],"MMM")</f>
        <v>Feb</v>
      </c>
      <c r="E873" t="str">
        <f t="shared" si="27"/>
        <v>Q1</v>
      </c>
      <c r="F873">
        <v>1</v>
      </c>
      <c r="G873">
        <v>0</v>
      </c>
      <c r="H873">
        <v>2</v>
      </c>
      <c r="I873">
        <v>18</v>
      </c>
      <c r="J873" t="b">
        <v>0</v>
      </c>
      <c r="K873">
        <v>2</v>
      </c>
      <c r="L873" t="str">
        <f t="shared" si="26"/>
        <v>Weekday</v>
      </c>
      <c r="M873" t="str" cm="1">
        <f t="array" ref="M873">_xlfn.IFS(I873&lt;6,"Night", I873&lt;12,"Morning", I873&lt;18,"Afternoon", TRUE,"Evening")</f>
        <v>Evening</v>
      </c>
      <c r="N873">
        <v>1</v>
      </c>
      <c r="O873" t="str">
        <f>IF(dataset_17[[#This Row],[Weathersit]]=1,"Clear",IF(dataset_17[[#This Row],[Weathersit]]=2,"Cloudy","Rainy"))</f>
        <v>Clear</v>
      </c>
      <c r="P873">
        <v>0.2</v>
      </c>
      <c r="Q873">
        <v>0.18179999999999999</v>
      </c>
      <c r="R873">
        <f>dataset_17[[#This Row],[Temp]]-dataset_17[[#This Row],[Atemp]]</f>
        <v>1.8200000000000022E-2</v>
      </c>
      <c r="S873">
        <v>0.32</v>
      </c>
      <c r="T873">
        <v>0.3881</v>
      </c>
      <c r="U873">
        <v>1</v>
      </c>
      <c r="V873">
        <v>151</v>
      </c>
      <c r="W873">
        <v>152</v>
      </c>
      <c r="X873">
        <f>IF(dataset_17[[#This Row],[cnt]]&gt;0,LN(dataset_17[[#This Row],[cnt]]),0)</f>
        <v>5.0238805208462765</v>
      </c>
    </row>
    <row r="874" spans="1:24" x14ac:dyDescent="0.3">
      <c r="A874">
        <v>873</v>
      </c>
      <c r="B874" s="1">
        <v>40582</v>
      </c>
      <c r="C874">
        <f>YEAR(dataset_17[[#This Row],[Date Day]])</f>
        <v>2011</v>
      </c>
      <c r="D874" s="1" t="str">
        <f>TEXT(dataset_17[[#This Row],[Date Day]],"MMM")</f>
        <v>Feb</v>
      </c>
      <c r="E874" t="str">
        <f t="shared" si="27"/>
        <v>Q1</v>
      </c>
      <c r="F874">
        <v>1</v>
      </c>
      <c r="G874">
        <v>0</v>
      </c>
      <c r="H874">
        <v>2</v>
      </c>
      <c r="I874">
        <v>19</v>
      </c>
      <c r="J874" t="b">
        <v>0</v>
      </c>
      <c r="K874">
        <v>2</v>
      </c>
      <c r="L874" t="str">
        <f t="shared" si="26"/>
        <v>Weekday</v>
      </c>
      <c r="M874" t="str" cm="1">
        <f t="array" ref="M874">_xlfn.IFS(I874&lt;6,"Night", I874&lt;12,"Morning", I874&lt;18,"Afternoon", TRUE,"Evening")</f>
        <v>Evening</v>
      </c>
      <c r="N874">
        <v>1</v>
      </c>
      <c r="O874" t="str">
        <f>IF(dataset_17[[#This Row],[Weathersit]]=1,"Clear",IF(dataset_17[[#This Row],[Weathersit]]=2,"Cloudy","Rainy"))</f>
        <v>Clear</v>
      </c>
      <c r="P874">
        <v>0.16</v>
      </c>
      <c r="Q874">
        <v>0.1212</v>
      </c>
      <c r="R874">
        <f>dataset_17[[#This Row],[Temp]]-dataset_17[[#This Row],[Atemp]]</f>
        <v>3.8800000000000001E-2</v>
      </c>
      <c r="S874">
        <v>0.4</v>
      </c>
      <c r="T874">
        <v>0.4627</v>
      </c>
      <c r="U874">
        <v>1</v>
      </c>
      <c r="V874">
        <v>100</v>
      </c>
      <c r="W874">
        <v>101</v>
      </c>
      <c r="X874">
        <f>IF(dataset_17[[#This Row],[cnt]]&gt;0,LN(dataset_17[[#This Row],[cnt]]),0)</f>
        <v>4.6151205168412597</v>
      </c>
    </row>
    <row r="875" spans="1:24" x14ac:dyDescent="0.3">
      <c r="A875">
        <v>874</v>
      </c>
      <c r="B875" s="1">
        <v>40582</v>
      </c>
      <c r="C875">
        <f>YEAR(dataset_17[[#This Row],[Date Day]])</f>
        <v>2011</v>
      </c>
      <c r="D875" s="1" t="str">
        <f>TEXT(dataset_17[[#This Row],[Date Day]],"MMM")</f>
        <v>Feb</v>
      </c>
      <c r="E875" t="str">
        <f t="shared" si="27"/>
        <v>Q1</v>
      </c>
      <c r="F875">
        <v>1</v>
      </c>
      <c r="G875">
        <v>0</v>
      </c>
      <c r="H875">
        <v>2</v>
      </c>
      <c r="I875">
        <v>20</v>
      </c>
      <c r="J875" t="b">
        <v>0</v>
      </c>
      <c r="K875">
        <v>2</v>
      </c>
      <c r="L875" t="str">
        <f t="shared" si="26"/>
        <v>Weekday</v>
      </c>
      <c r="M875" t="str" cm="1">
        <f t="array" ref="M875">_xlfn.IFS(I875&lt;6,"Night", I875&lt;12,"Morning", I875&lt;18,"Afternoon", TRUE,"Evening")</f>
        <v>Evening</v>
      </c>
      <c r="N875">
        <v>1</v>
      </c>
      <c r="O875" t="str">
        <f>IF(dataset_17[[#This Row],[Weathersit]]=1,"Clear",IF(dataset_17[[#This Row],[Weathersit]]=2,"Cloudy","Rainy"))</f>
        <v>Clear</v>
      </c>
      <c r="P875">
        <v>0.16</v>
      </c>
      <c r="Q875">
        <v>0.13639999999999999</v>
      </c>
      <c r="R875">
        <f>dataset_17[[#This Row],[Temp]]-dataset_17[[#This Row],[Atemp]]</f>
        <v>2.360000000000001E-2</v>
      </c>
      <c r="S875">
        <v>0.4</v>
      </c>
      <c r="T875">
        <v>0.32840000000000003</v>
      </c>
      <c r="U875">
        <v>3</v>
      </c>
      <c r="V875">
        <v>53</v>
      </c>
      <c r="W875">
        <v>56</v>
      </c>
      <c r="X875">
        <f>IF(dataset_17[[#This Row],[cnt]]&gt;0,LN(dataset_17[[#This Row],[cnt]]),0)</f>
        <v>4.0253516907351496</v>
      </c>
    </row>
    <row r="876" spans="1:24" x14ac:dyDescent="0.3">
      <c r="A876">
        <v>875</v>
      </c>
      <c r="B876" s="1">
        <v>40582</v>
      </c>
      <c r="C876">
        <f>YEAR(dataset_17[[#This Row],[Date Day]])</f>
        <v>2011</v>
      </c>
      <c r="D876" s="1" t="str">
        <f>TEXT(dataset_17[[#This Row],[Date Day]],"MMM")</f>
        <v>Feb</v>
      </c>
      <c r="E876" t="str">
        <f t="shared" si="27"/>
        <v>Q1</v>
      </c>
      <c r="F876">
        <v>1</v>
      </c>
      <c r="G876">
        <v>0</v>
      </c>
      <c r="H876">
        <v>2</v>
      </c>
      <c r="I876">
        <v>21</v>
      </c>
      <c r="J876" t="b">
        <v>0</v>
      </c>
      <c r="K876">
        <v>2</v>
      </c>
      <c r="L876" t="str">
        <f t="shared" si="26"/>
        <v>Weekday</v>
      </c>
      <c r="M876" t="str" cm="1">
        <f t="array" ref="M876">_xlfn.IFS(I876&lt;6,"Night", I876&lt;12,"Morning", I876&lt;18,"Afternoon", TRUE,"Evening")</f>
        <v>Evening</v>
      </c>
      <c r="N876">
        <v>1</v>
      </c>
      <c r="O876" t="str">
        <f>IF(dataset_17[[#This Row],[Weathersit]]=1,"Clear",IF(dataset_17[[#This Row],[Weathersit]]=2,"Cloudy","Rainy"))</f>
        <v>Clear</v>
      </c>
      <c r="P876">
        <v>0.14000000000000001</v>
      </c>
      <c r="Q876">
        <v>0.1061</v>
      </c>
      <c r="R876">
        <f>dataset_17[[#This Row],[Temp]]-dataset_17[[#This Row],[Atemp]]</f>
        <v>3.3900000000000013E-2</v>
      </c>
      <c r="S876">
        <v>0.33</v>
      </c>
      <c r="T876">
        <v>0.4627</v>
      </c>
      <c r="U876">
        <v>8</v>
      </c>
      <c r="V876">
        <v>46</v>
      </c>
      <c r="W876">
        <v>54</v>
      </c>
      <c r="X876">
        <f>IF(dataset_17[[#This Row],[cnt]]&gt;0,LN(dataset_17[[#This Row],[cnt]]),0)</f>
        <v>3.9889840465642745</v>
      </c>
    </row>
    <row r="877" spans="1:24" x14ac:dyDescent="0.3">
      <c r="A877">
        <v>876</v>
      </c>
      <c r="B877" s="1">
        <v>40582</v>
      </c>
      <c r="C877">
        <f>YEAR(dataset_17[[#This Row],[Date Day]])</f>
        <v>2011</v>
      </c>
      <c r="D877" s="1" t="str">
        <f>TEXT(dataset_17[[#This Row],[Date Day]],"MMM")</f>
        <v>Feb</v>
      </c>
      <c r="E877" t="str">
        <f t="shared" si="27"/>
        <v>Q1</v>
      </c>
      <c r="F877">
        <v>1</v>
      </c>
      <c r="G877">
        <v>0</v>
      </c>
      <c r="H877">
        <v>2</v>
      </c>
      <c r="I877">
        <v>22</v>
      </c>
      <c r="J877" t="b">
        <v>0</v>
      </c>
      <c r="K877">
        <v>2</v>
      </c>
      <c r="L877" t="str">
        <f t="shared" si="26"/>
        <v>Weekday</v>
      </c>
      <c r="M877" t="str" cm="1">
        <f t="array" ref="M877">_xlfn.IFS(I877&lt;6,"Night", I877&lt;12,"Morning", I877&lt;18,"Afternoon", TRUE,"Evening")</f>
        <v>Evening</v>
      </c>
      <c r="N877">
        <v>1</v>
      </c>
      <c r="O877" t="str">
        <f>IF(dataset_17[[#This Row],[Weathersit]]=1,"Clear",IF(dataset_17[[#This Row],[Weathersit]]=2,"Cloudy","Rainy"))</f>
        <v>Clear</v>
      </c>
      <c r="P877">
        <v>0.12</v>
      </c>
      <c r="Q877">
        <v>0.1061</v>
      </c>
      <c r="R877">
        <f>dataset_17[[#This Row],[Temp]]-dataset_17[[#This Row],[Atemp]]</f>
        <v>1.3899999999999996E-2</v>
      </c>
      <c r="S877">
        <v>0.33</v>
      </c>
      <c r="T877">
        <v>0.35820000000000002</v>
      </c>
      <c r="U877">
        <v>0</v>
      </c>
      <c r="V877">
        <v>29</v>
      </c>
      <c r="W877">
        <v>29</v>
      </c>
      <c r="X877">
        <f>IF(dataset_17[[#This Row],[cnt]]&gt;0,LN(dataset_17[[#This Row],[cnt]]),0)</f>
        <v>3.3672958299864741</v>
      </c>
    </row>
    <row r="878" spans="1:24" x14ac:dyDescent="0.3">
      <c r="A878">
        <v>877</v>
      </c>
      <c r="B878" s="1">
        <v>40582</v>
      </c>
      <c r="C878">
        <f>YEAR(dataset_17[[#This Row],[Date Day]])</f>
        <v>2011</v>
      </c>
      <c r="D878" s="1" t="str">
        <f>TEXT(dataset_17[[#This Row],[Date Day]],"MMM")</f>
        <v>Feb</v>
      </c>
      <c r="E878" t="str">
        <f t="shared" si="27"/>
        <v>Q1</v>
      </c>
      <c r="F878">
        <v>1</v>
      </c>
      <c r="G878">
        <v>0</v>
      </c>
      <c r="H878">
        <v>2</v>
      </c>
      <c r="I878">
        <v>23</v>
      </c>
      <c r="J878" t="b">
        <v>0</v>
      </c>
      <c r="K878">
        <v>2</v>
      </c>
      <c r="L878" t="str">
        <f t="shared" si="26"/>
        <v>Weekday</v>
      </c>
      <c r="M878" t="str" cm="1">
        <f t="array" ref="M878">_xlfn.IFS(I878&lt;6,"Night", I878&lt;12,"Morning", I878&lt;18,"Afternoon", TRUE,"Evening")</f>
        <v>Evening</v>
      </c>
      <c r="N878">
        <v>1</v>
      </c>
      <c r="O878" t="str">
        <f>IF(dataset_17[[#This Row],[Weathersit]]=1,"Clear",IF(dataset_17[[#This Row],[Weathersit]]=2,"Cloudy","Rainy"))</f>
        <v>Clear</v>
      </c>
      <c r="P878">
        <v>0.12</v>
      </c>
      <c r="Q878">
        <v>0.1061</v>
      </c>
      <c r="R878">
        <f>dataset_17[[#This Row],[Temp]]-dataset_17[[#This Row],[Atemp]]</f>
        <v>1.3899999999999996E-2</v>
      </c>
      <c r="S878">
        <v>0.33</v>
      </c>
      <c r="T878">
        <v>0.32840000000000003</v>
      </c>
      <c r="U878">
        <v>3</v>
      </c>
      <c r="V878">
        <v>9</v>
      </c>
      <c r="W878">
        <v>12</v>
      </c>
      <c r="X878">
        <f>IF(dataset_17[[#This Row],[cnt]]&gt;0,LN(dataset_17[[#This Row],[cnt]]),0)</f>
        <v>2.4849066497880004</v>
      </c>
    </row>
    <row r="879" spans="1:24" x14ac:dyDescent="0.3">
      <c r="A879">
        <v>878</v>
      </c>
      <c r="B879" s="1">
        <v>40583</v>
      </c>
      <c r="C879">
        <f>YEAR(dataset_17[[#This Row],[Date Day]])</f>
        <v>2011</v>
      </c>
      <c r="D879" s="1" t="str">
        <f>TEXT(dataset_17[[#This Row],[Date Day]],"MMM")</f>
        <v>Feb</v>
      </c>
      <c r="E879" t="str">
        <f t="shared" si="27"/>
        <v>Q1</v>
      </c>
      <c r="F879">
        <v>1</v>
      </c>
      <c r="G879">
        <v>0</v>
      </c>
      <c r="H879">
        <v>2</v>
      </c>
      <c r="I879">
        <v>0</v>
      </c>
      <c r="J879" t="b">
        <v>0</v>
      </c>
      <c r="K879">
        <v>3</v>
      </c>
      <c r="L879" t="str">
        <f t="shared" si="26"/>
        <v>Weekday</v>
      </c>
      <c r="M879" t="str" cm="1">
        <f t="array" ref="M879">_xlfn.IFS(I879&lt;6,"Night", I879&lt;12,"Morning", I879&lt;18,"Afternoon", TRUE,"Evening")</f>
        <v>Night</v>
      </c>
      <c r="N879">
        <v>1</v>
      </c>
      <c r="O879" t="str">
        <f>IF(dataset_17[[#This Row],[Weathersit]]=1,"Clear",IF(dataset_17[[#This Row],[Weathersit]]=2,"Cloudy","Rainy"))</f>
        <v>Clear</v>
      </c>
      <c r="P879">
        <v>0.1</v>
      </c>
      <c r="Q879">
        <v>7.5800000000000006E-2</v>
      </c>
      <c r="R879">
        <f>dataset_17[[#This Row],[Temp]]-dataset_17[[#This Row],[Atemp]]</f>
        <v>2.4199999999999999E-2</v>
      </c>
      <c r="S879">
        <v>0.36</v>
      </c>
      <c r="T879">
        <v>0.35820000000000002</v>
      </c>
      <c r="U879">
        <v>0</v>
      </c>
      <c r="V879">
        <v>17</v>
      </c>
      <c r="W879">
        <v>17</v>
      </c>
      <c r="X879">
        <f>IF(dataset_17[[#This Row],[cnt]]&gt;0,LN(dataset_17[[#This Row],[cnt]]),0)</f>
        <v>2.8332133440562162</v>
      </c>
    </row>
    <row r="880" spans="1:24" x14ac:dyDescent="0.3">
      <c r="A880">
        <v>879</v>
      </c>
      <c r="B880" s="1">
        <v>40583</v>
      </c>
      <c r="C880">
        <f>YEAR(dataset_17[[#This Row],[Date Day]])</f>
        <v>2011</v>
      </c>
      <c r="D880" s="1" t="str">
        <f>TEXT(dataset_17[[#This Row],[Date Day]],"MMM")</f>
        <v>Feb</v>
      </c>
      <c r="E880" t="str">
        <f t="shared" si="27"/>
        <v>Q1</v>
      </c>
      <c r="F880">
        <v>1</v>
      </c>
      <c r="G880">
        <v>0</v>
      </c>
      <c r="H880">
        <v>2</v>
      </c>
      <c r="I880">
        <v>1</v>
      </c>
      <c r="J880" t="b">
        <v>0</v>
      </c>
      <c r="K880">
        <v>3</v>
      </c>
      <c r="L880" t="str">
        <f t="shared" si="26"/>
        <v>Weekday</v>
      </c>
      <c r="M880" t="str" cm="1">
        <f t="array" ref="M880">_xlfn.IFS(I880&lt;6,"Night", I880&lt;12,"Morning", I880&lt;18,"Afternoon", TRUE,"Evening")</f>
        <v>Night</v>
      </c>
      <c r="N880">
        <v>1</v>
      </c>
      <c r="O880" t="str">
        <f>IF(dataset_17[[#This Row],[Weathersit]]=1,"Clear",IF(dataset_17[[#This Row],[Weathersit]]=2,"Cloudy","Rainy"))</f>
        <v>Clear</v>
      </c>
      <c r="P880">
        <v>0.1</v>
      </c>
      <c r="Q880">
        <v>0.1061</v>
      </c>
      <c r="R880">
        <f>dataset_17[[#This Row],[Temp]]-dataset_17[[#This Row],[Atemp]]</f>
        <v>-6.0999999999999943E-3</v>
      </c>
      <c r="S880">
        <v>0.36</v>
      </c>
      <c r="T880">
        <v>0.22389999999999999</v>
      </c>
      <c r="U880">
        <v>0</v>
      </c>
      <c r="V880">
        <v>7</v>
      </c>
      <c r="W880">
        <v>7</v>
      </c>
      <c r="X880">
        <f>IF(dataset_17[[#This Row],[cnt]]&gt;0,LN(dataset_17[[#This Row],[cnt]]),0)</f>
        <v>1.9459101490553132</v>
      </c>
    </row>
    <row r="881" spans="1:24" x14ac:dyDescent="0.3">
      <c r="A881">
        <v>880</v>
      </c>
      <c r="B881" s="1">
        <v>40583</v>
      </c>
      <c r="C881">
        <f>YEAR(dataset_17[[#This Row],[Date Day]])</f>
        <v>2011</v>
      </c>
      <c r="D881" s="1" t="str">
        <f>TEXT(dataset_17[[#This Row],[Date Day]],"MMM")</f>
        <v>Feb</v>
      </c>
      <c r="E881" t="str">
        <f t="shared" si="27"/>
        <v>Q1</v>
      </c>
      <c r="F881">
        <v>1</v>
      </c>
      <c r="G881">
        <v>0</v>
      </c>
      <c r="H881">
        <v>2</v>
      </c>
      <c r="I881">
        <v>2</v>
      </c>
      <c r="J881" t="b">
        <v>0</v>
      </c>
      <c r="K881">
        <v>3</v>
      </c>
      <c r="L881" t="str">
        <f t="shared" si="26"/>
        <v>Weekday</v>
      </c>
      <c r="M881" t="str" cm="1">
        <f t="array" ref="M881">_xlfn.IFS(I881&lt;6,"Night", I881&lt;12,"Morning", I881&lt;18,"Afternoon", TRUE,"Evening")</f>
        <v>Night</v>
      </c>
      <c r="N881">
        <v>1</v>
      </c>
      <c r="O881" t="str">
        <f>IF(dataset_17[[#This Row],[Weathersit]]=1,"Clear",IF(dataset_17[[#This Row],[Weathersit]]=2,"Cloudy","Rainy"))</f>
        <v>Clear</v>
      </c>
      <c r="P881">
        <v>0.08</v>
      </c>
      <c r="Q881">
        <v>7.5800000000000006E-2</v>
      </c>
      <c r="R881">
        <f>dataset_17[[#This Row],[Temp]]-dataset_17[[#This Row],[Atemp]]</f>
        <v>4.1999999999999954E-3</v>
      </c>
      <c r="S881">
        <v>0.38</v>
      </c>
      <c r="T881">
        <v>0.28360000000000002</v>
      </c>
      <c r="U881">
        <v>1</v>
      </c>
      <c r="V881">
        <v>2</v>
      </c>
      <c r="W881">
        <v>3</v>
      </c>
      <c r="X881">
        <f>IF(dataset_17[[#This Row],[cnt]]&gt;0,LN(dataset_17[[#This Row],[cnt]]),0)</f>
        <v>1.0986122886681098</v>
      </c>
    </row>
    <row r="882" spans="1:24" x14ac:dyDescent="0.3">
      <c r="A882">
        <v>881</v>
      </c>
      <c r="B882" s="1">
        <v>40583</v>
      </c>
      <c r="C882">
        <f>YEAR(dataset_17[[#This Row],[Date Day]])</f>
        <v>2011</v>
      </c>
      <c r="D882" s="1" t="str">
        <f>TEXT(dataset_17[[#This Row],[Date Day]],"MMM")</f>
        <v>Feb</v>
      </c>
      <c r="E882" t="str">
        <f t="shared" si="27"/>
        <v>Q1</v>
      </c>
      <c r="F882">
        <v>1</v>
      </c>
      <c r="G882">
        <v>0</v>
      </c>
      <c r="H882">
        <v>2</v>
      </c>
      <c r="I882">
        <v>3</v>
      </c>
      <c r="J882" t="b">
        <v>0</v>
      </c>
      <c r="K882">
        <v>3</v>
      </c>
      <c r="L882" t="str">
        <f t="shared" si="26"/>
        <v>Weekday</v>
      </c>
      <c r="M882" t="str" cm="1">
        <f t="array" ref="M882">_xlfn.IFS(I882&lt;6,"Night", I882&lt;12,"Morning", I882&lt;18,"Afternoon", TRUE,"Evening")</f>
        <v>Night</v>
      </c>
      <c r="N882">
        <v>1</v>
      </c>
      <c r="O882" t="str">
        <f>IF(dataset_17[[#This Row],[Weathersit]]=1,"Clear",IF(dataset_17[[#This Row],[Weathersit]]=2,"Cloudy","Rainy"))</f>
        <v>Clear</v>
      </c>
      <c r="P882">
        <v>0.06</v>
      </c>
      <c r="Q882">
        <v>7.5800000000000006E-2</v>
      </c>
      <c r="R882">
        <f>dataset_17[[#This Row],[Temp]]-dataset_17[[#This Row],[Atemp]]</f>
        <v>-1.5800000000000008E-2</v>
      </c>
      <c r="S882">
        <v>0.45</v>
      </c>
      <c r="T882">
        <v>0.1343</v>
      </c>
      <c r="U882">
        <v>0</v>
      </c>
      <c r="V882">
        <v>2</v>
      </c>
      <c r="W882">
        <v>2</v>
      </c>
      <c r="X882">
        <f>IF(dataset_17[[#This Row],[cnt]]&gt;0,LN(dataset_17[[#This Row],[cnt]]),0)</f>
        <v>0.69314718055994529</v>
      </c>
    </row>
    <row r="883" spans="1:24" x14ac:dyDescent="0.3">
      <c r="A883">
        <v>882</v>
      </c>
      <c r="B883" s="1">
        <v>40583</v>
      </c>
      <c r="C883">
        <f>YEAR(dataset_17[[#This Row],[Date Day]])</f>
        <v>2011</v>
      </c>
      <c r="D883" s="1" t="str">
        <f>TEXT(dataset_17[[#This Row],[Date Day]],"MMM")</f>
        <v>Feb</v>
      </c>
      <c r="E883" t="str">
        <f t="shared" si="27"/>
        <v>Q1</v>
      </c>
      <c r="F883">
        <v>1</v>
      </c>
      <c r="G883">
        <v>0</v>
      </c>
      <c r="H883">
        <v>2</v>
      </c>
      <c r="I883">
        <v>5</v>
      </c>
      <c r="J883" t="b">
        <v>0</v>
      </c>
      <c r="K883">
        <v>3</v>
      </c>
      <c r="L883" t="str">
        <f t="shared" si="26"/>
        <v>Weekday</v>
      </c>
      <c r="M883" t="str" cm="1">
        <f t="array" ref="M883">_xlfn.IFS(I883&lt;6,"Night", I883&lt;12,"Morning", I883&lt;18,"Afternoon", TRUE,"Evening")</f>
        <v>Night</v>
      </c>
      <c r="N883">
        <v>1</v>
      </c>
      <c r="O883" t="str">
        <f>IF(dataset_17[[#This Row],[Weathersit]]=1,"Clear",IF(dataset_17[[#This Row],[Weathersit]]=2,"Cloudy","Rainy"))</f>
        <v>Clear</v>
      </c>
      <c r="P883">
        <v>0.06</v>
      </c>
      <c r="Q883">
        <v>0.1061</v>
      </c>
      <c r="R883">
        <f>dataset_17[[#This Row],[Temp]]-dataset_17[[#This Row],[Atemp]]</f>
        <v>-4.6100000000000002E-2</v>
      </c>
      <c r="S883">
        <v>0.45</v>
      </c>
      <c r="T883">
        <v>0.1045</v>
      </c>
      <c r="U883">
        <v>0</v>
      </c>
      <c r="V883">
        <v>7</v>
      </c>
      <c r="W883">
        <v>7</v>
      </c>
      <c r="X883">
        <f>IF(dataset_17[[#This Row],[cnt]]&gt;0,LN(dataset_17[[#This Row],[cnt]]),0)</f>
        <v>1.9459101490553132</v>
      </c>
    </row>
    <row r="884" spans="1:24" x14ac:dyDescent="0.3">
      <c r="A884">
        <v>883</v>
      </c>
      <c r="B884" s="1">
        <v>40583</v>
      </c>
      <c r="C884">
        <f>YEAR(dataset_17[[#This Row],[Date Day]])</f>
        <v>2011</v>
      </c>
      <c r="D884" s="1" t="str">
        <f>TEXT(dataset_17[[#This Row],[Date Day]],"MMM")</f>
        <v>Feb</v>
      </c>
      <c r="E884" t="str">
        <f t="shared" si="27"/>
        <v>Q1</v>
      </c>
      <c r="F884">
        <v>1</v>
      </c>
      <c r="G884">
        <v>0</v>
      </c>
      <c r="H884">
        <v>2</v>
      </c>
      <c r="I884">
        <v>6</v>
      </c>
      <c r="J884" t="b">
        <v>0</v>
      </c>
      <c r="K884">
        <v>3</v>
      </c>
      <c r="L884" t="str">
        <f t="shared" si="26"/>
        <v>Weekday</v>
      </c>
      <c r="M884" t="str" cm="1">
        <f t="array" ref="M884">_xlfn.IFS(I884&lt;6,"Night", I884&lt;12,"Morning", I884&lt;18,"Afternoon", TRUE,"Evening")</f>
        <v>Morning</v>
      </c>
      <c r="N884">
        <v>1</v>
      </c>
      <c r="O884" t="str">
        <f>IF(dataset_17[[#This Row],[Weathersit]]=1,"Clear",IF(dataset_17[[#This Row],[Weathersit]]=2,"Cloudy","Rainy"))</f>
        <v>Clear</v>
      </c>
      <c r="P884">
        <v>0.06</v>
      </c>
      <c r="Q884">
        <v>0.1515</v>
      </c>
      <c r="R884">
        <f>dataset_17[[#This Row],[Temp]]-dataset_17[[#This Row],[Atemp]]</f>
        <v>-9.1499999999999998E-2</v>
      </c>
      <c r="S884">
        <v>0.45</v>
      </c>
      <c r="T884">
        <v>0</v>
      </c>
      <c r="U884">
        <v>0</v>
      </c>
      <c r="V884">
        <v>43</v>
      </c>
      <c r="W884">
        <v>43</v>
      </c>
      <c r="X884">
        <f>IF(dataset_17[[#This Row],[cnt]]&gt;0,LN(dataset_17[[#This Row],[cnt]]),0)</f>
        <v>3.7612001156935624</v>
      </c>
    </row>
    <row r="885" spans="1:24" x14ac:dyDescent="0.3">
      <c r="A885">
        <v>884</v>
      </c>
      <c r="B885" s="1">
        <v>40583</v>
      </c>
      <c r="C885">
        <f>YEAR(dataset_17[[#This Row],[Date Day]])</f>
        <v>2011</v>
      </c>
      <c r="D885" s="1" t="str">
        <f>TEXT(dataset_17[[#This Row],[Date Day]],"MMM")</f>
        <v>Feb</v>
      </c>
      <c r="E885" t="str">
        <f t="shared" si="27"/>
        <v>Q1</v>
      </c>
      <c r="F885">
        <v>1</v>
      </c>
      <c r="G885">
        <v>0</v>
      </c>
      <c r="H885">
        <v>2</v>
      </c>
      <c r="I885">
        <v>7</v>
      </c>
      <c r="J885" t="b">
        <v>0</v>
      </c>
      <c r="K885">
        <v>3</v>
      </c>
      <c r="L885" t="str">
        <f t="shared" si="26"/>
        <v>Weekday</v>
      </c>
      <c r="M885" t="str" cm="1">
        <f t="array" ref="M885">_xlfn.IFS(I885&lt;6,"Night", I885&lt;12,"Morning", I885&lt;18,"Afternoon", TRUE,"Evening")</f>
        <v>Morning</v>
      </c>
      <c r="N885">
        <v>1</v>
      </c>
      <c r="O885" t="str">
        <f>IF(dataset_17[[#This Row],[Weathersit]]=1,"Clear",IF(dataset_17[[#This Row],[Weathersit]]=2,"Cloudy","Rainy"))</f>
        <v>Clear</v>
      </c>
      <c r="P885">
        <v>0.06</v>
      </c>
      <c r="Q885">
        <v>0.1061</v>
      </c>
      <c r="R885">
        <f>dataset_17[[#This Row],[Temp]]-dataset_17[[#This Row],[Atemp]]</f>
        <v>-4.6100000000000002E-2</v>
      </c>
      <c r="S885">
        <v>0.49</v>
      </c>
      <c r="T885">
        <v>0.1045</v>
      </c>
      <c r="U885">
        <v>4</v>
      </c>
      <c r="V885">
        <v>95</v>
      </c>
      <c r="W885">
        <v>99</v>
      </c>
      <c r="X885">
        <f>IF(dataset_17[[#This Row],[cnt]]&gt;0,LN(dataset_17[[#This Row],[cnt]]),0)</f>
        <v>4.5951198501345898</v>
      </c>
    </row>
    <row r="886" spans="1:24" x14ac:dyDescent="0.3">
      <c r="A886">
        <v>885</v>
      </c>
      <c r="B886" s="1">
        <v>40583</v>
      </c>
      <c r="C886">
        <f>YEAR(dataset_17[[#This Row],[Date Day]])</f>
        <v>2011</v>
      </c>
      <c r="D886" s="1" t="str">
        <f>TEXT(dataset_17[[#This Row],[Date Day]],"MMM")</f>
        <v>Feb</v>
      </c>
      <c r="E886" t="str">
        <f t="shared" si="27"/>
        <v>Q1</v>
      </c>
      <c r="F886">
        <v>1</v>
      </c>
      <c r="G886">
        <v>0</v>
      </c>
      <c r="H886">
        <v>2</v>
      </c>
      <c r="I886">
        <v>8</v>
      </c>
      <c r="J886" t="b">
        <v>0</v>
      </c>
      <c r="K886">
        <v>3</v>
      </c>
      <c r="L886" t="str">
        <f t="shared" si="26"/>
        <v>Weekday</v>
      </c>
      <c r="M886" t="str" cm="1">
        <f t="array" ref="M886">_xlfn.IFS(I886&lt;6,"Night", I886&lt;12,"Morning", I886&lt;18,"Afternoon", TRUE,"Evening")</f>
        <v>Morning</v>
      </c>
      <c r="N886">
        <v>1</v>
      </c>
      <c r="O886" t="str">
        <f>IF(dataset_17[[#This Row],[Weathersit]]=1,"Clear",IF(dataset_17[[#This Row],[Weathersit]]=2,"Cloudy","Rainy"))</f>
        <v>Clear</v>
      </c>
      <c r="P886">
        <v>0.1</v>
      </c>
      <c r="Q886">
        <v>0.13639999999999999</v>
      </c>
      <c r="R886">
        <f>dataset_17[[#This Row],[Temp]]-dataset_17[[#This Row],[Atemp]]</f>
        <v>-3.6399999999999988E-2</v>
      </c>
      <c r="S886">
        <v>0.42</v>
      </c>
      <c r="T886">
        <v>0</v>
      </c>
      <c r="U886">
        <v>1</v>
      </c>
      <c r="V886">
        <v>198</v>
      </c>
      <c r="W886">
        <v>199</v>
      </c>
      <c r="X886">
        <f>IF(dataset_17[[#This Row],[cnt]]&gt;0,LN(dataset_17[[#This Row],[cnt]]),0)</f>
        <v>5.2933048247244923</v>
      </c>
    </row>
    <row r="887" spans="1:24" x14ac:dyDescent="0.3">
      <c r="A887">
        <v>886</v>
      </c>
      <c r="B887" s="1">
        <v>40583</v>
      </c>
      <c r="C887">
        <f>YEAR(dataset_17[[#This Row],[Date Day]])</f>
        <v>2011</v>
      </c>
      <c r="D887" s="1" t="str">
        <f>TEXT(dataset_17[[#This Row],[Date Day]],"MMM")</f>
        <v>Feb</v>
      </c>
      <c r="E887" t="str">
        <f t="shared" si="27"/>
        <v>Q1</v>
      </c>
      <c r="F887">
        <v>1</v>
      </c>
      <c r="G887">
        <v>0</v>
      </c>
      <c r="H887">
        <v>2</v>
      </c>
      <c r="I887">
        <v>9</v>
      </c>
      <c r="J887" t="b">
        <v>0</v>
      </c>
      <c r="K887">
        <v>3</v>
      </c>
      <c r="L887" t="str">
        <f t="shared" si="26"/>
        <v>Weekday</v>
      </c>
      <c r="M887" t="str" cm="1">
        <f t="array" ref="M887">_xlfn.IFS(I887&lt;6,"Night", I887&lt;12,"Morning", I887&lt;18,"Afternoon", TRUE,"Evening")</f>
        <v>Morning</v>
      </c>
      <c r="N887">
        <v>1</v>
      </c>
      <c r="O887" t="str">
        <f>IF(dataset_17[[#This Row],[Weathersit]]=1,"Clear",IF(dataset_17[[#This Row],[Weathersit]]=2,"Cloudy","Rainy"))</f>
        <v>Clear</v>
      </c>
      <c r="P887">
        <v>0.12</v>
      </c>
      <c r="Q887">
        <v>0.13639999999999999</v>
      </c>
      <c r="R887">
        <f>dataset_17[[#This Row],[Temp]]-dataset_17[[#This Row],[Atemp]]</f>
        <v>-1.6399999999999998E-2</v>
      </c>
      <c r="S887">
        <v>0.39</v>
      </c>
      <c r="T887">
        <v>0.16420000000000001</v>
      </c>
      <c r="U887">
        <v>4</v>
      </c>
      <c r="V887">
        <v>119</v>
      </c>
      <c r="W887">
        <v>123</v>
      </c>
      <c r="X887">
        <f>IF(dataset_17[[#This Row],[cnt]]&gt;0,LN(dataset_17[[#This Row],[cnt]]),0)</f>
        <v>4.8121843553724171</v>
      </c>
    </row>
    <row r="888" spans="1:24" x14ac:dyDescent="0.3">
      <c r="A888">
        <v>887</v>
      </c>
      <c r="B888" s="1">
        <v>40583</v>
      </c>
      <c r="C888">
        <f>YEAR(dataset_17[[#This Row],[Date Day]])</f>
        <v>2011</v>
      </c>
      <c r="D888" s="1" t="str">
        <f>TEXT(dataset_17[[#This Row],[Date Day]],"MMM")</f>
        <v>Feb</v>
      </c>
      <c r="E888" t="str">
        <f t="shared" si="27"/>
        <v>Q1</v>
      </c>
      <c r="F888">
        <v>1</v>
      </c>
      <c r="G888">
        <v>0</v>
      </c>
      <c r="H888">
        <v>2</v>
      </c>
      <c r="I888">
        <v>10</v>
      </c>
      <c r="J888" t="b">
        <v>0</v>
      </c>
      <c r="K888">
        <v>3</v>
      </c>
      <c r="L888" t="str">
        <f t="shared" si="26"/>
        <v>Weekday</v>
      </c>
      <c r="M888" t="str" cm="1">
        <f t="array" ref="M888">_xlfn.IFS(I888&lt;6,"Night", I888&lt;12,"Morning", I888&lt;18,"Afternoon", TRUE,"Evening")</f>
        <v>Morning</v>
      </c>
      <c r="N888">
        <v>1</v>
      </c>
      <c r="O888" t="str">
        <f>IF(dataset_17[[#This Row],[Weathersit]]=1,"Clear",IF(dataset_17[[#This Row],[Weathersit]]=2,"Cloudy","Rainy"))</f>
        <v>Clear</v>
      </c>
      <c r="P888">
        <v>0.14000000000000001</v>
      </c>
      <c r="Q888">
        <v>0.18179999999999999</v>
      </c>
      <c r="R888">
        <f>dataset_17[[#This Row],[Temp]]-dataset_17[[#This Row],[Atemp]]</f>
        <v>-4.1799999999999976E-2</v>
      </c>
      <c r="S888">
        <v>0.36</v>
      </c>
      <c r="T888">
        <v>0</v>
      </c>
      <c r="U888">
        <v>8</v>
      </c>
      <c r="V888">
        <v>51</v>
      </c>
      <c r="W888">
        <v>59</v>
      </c>
      <c r="X888">
        <f>IF(dataset_17[[#This Row],[cnt]]&gt;0,LN(dataset_17[[#This Row],[cnt]]),0)</f>
        <v>4.0775374439057197</v>
      </c>
    </row>
    <row r="889" spans="1:24" x14ac:dyDescent="0.3">
      <c r="A889">
        <v>888</v>
      </c>
      <c r="B889" s="1">
        <v>40583</v>
      </c>
      <c r="C889">
        <f>YEAR(dataset_17[[#This Row],[Date Day]])</f>
        <v>2011</v>
      </c>
      <c r="D889" s="1" t="str">
        <f>TEXT(dataset_17[[#This Row],[Date Day]],"MMM")</f>
        <v>Feb</v>
      </c>
      <c r="E889" t="str">
        <f t="shared" si="27"/>
        <v>Q1</v>
      </c>
      <c r="F889">
        <v>1</v>
      </c>
      <c r="G889">
        <v>0</v>
      </c>
      <c r="H889">
        <v>2</v>
      </c>
      <c r="I889">
        <v>11</v>
      </c>
      <c r="J889" t="b">
        <v>0</v>
      </c>
      <c r="K889">
        <v>3</v>
      </c>
      <c r="L889" t="str">
        <f t="shared" si="26"/>
        <v>Weekday</v>
      </c>
      <c r="M889" t="str" cm="1">
        <f t="array" ref="M889">_xlfn.IFS(I889&lt;6,"Night", I889&lt;12,"Morning", I889&lt;18,"Afternoon", TRUE,"Evening")</f>
        <v>Morning</v>
      </c>
      <c r="N889">
        <v>2</v>
      </c>
      <c r="O889" t="str">
        <f>IF(dataset_17[[#This Row],[Weathersit]]=1,"Clear",IF(dataset_17[[#This Row],[Weathersit]]=2,"Cloudy","Rainy"))</f>
        <v>Cloudy</v>
      </c>
      <c r="P889">
        <v>0.14000000000000001</v>
      </c>
      <c r="Q889">
        <v>0.1515</v>
      </c>
      <c r="R889">
        <f>dataset_17[[#This Row],[Temp]]-dataset_17[[#This Row],[Atemp]]</f>
        <v>-1.1499999999999982E-2</v>
      </c>
      <c r="S889">
        <v>0.43</v>
      </c>
      <c r="T889">
        <v>0.16420000000000001</v>
      </c>
      <c r="U889">
        <v>1</v>
      </c>
      <c r="V889">
        <v>40</v>
      </c>
      <c r="W889">
        <v>41</v>
      </c>
      <c r="X889">
        <f>IF(dataset_17[[#This Row],[cnt]]&gt;0,LN(dataset_17[[#This Row],[cnt]]),0)</f>
        <v>3.713572066704308</v>
      </c>
    </row>
    <row r="890" spans="1:24" x14ac:dyDescent="0.3">
      <c r="A890">
        <v>889</v>
      </c>
      <c r="B890" s="1">
        <v>40583</v>
      </c>
      <c r="C890">
        <f>YEAR(dataset_17[[#This Row],[Date Day]])</f>
        <v>2011</v>
      </c>
      <c r="D890" s="1" t="str">
        <f>TEXT(dataset_17[[#This Row],[Date Day]],"MMM")</f>
        <v>Feb</v>
      </c>
      <c r="E890" t="str">
        <f t="shared" si="27"/>
        <v>Q1</v>
      </c>
      <c r="F890">
        <v>1</v>
      </c>
      <c r="G890">
        <v>0</v>
      </c>
      <c r="H890">
        <v>2</v>
      </c>
      <c r="I890">
        <v>12</v>
      </c>
      <c r="J890" t="b">
        <v>0</v>
      </c>
      <c r="K890">
        <v>3</v>
      </c>
      <c r="L890" t="str">
        <f t="shared" si="26"/>
        <v>Weekday</v>
      </c>
      <c r="M890" t="str" cm="1">
        <f t="array" ref="M890">_xlfn.IFS(I890&lt;6,"Night", I890&lt;12,"Morning", I890&lt;18,"Afternoon", TRUE,"Evening")</f>
        <v>Afternoon</v>
      </c>
      <c r="N890">
        <v>2</v>
      </c>
      <c r="O890" t="str">
        <f>IF(dataset_17[[#This Row],[Weathersit]]=1,"Clear",IF(dataset_17[[#This Row],[Weathersit]]=2,"Cloudy","Rainy"))</f>
        <v>Cloudy</v>
      </c>
      <c r="P890">
        <v>0.18</v>
      </c>
      <c r="Q890">
        <v>0.18179999999999999</v>
      </c>
      <c r="R890">
        <f>dataset_17[[#This Row],[Temp]]-dataset_17[[#This Row],[Atemp]]</f>
        <v>-1.799999999999996E-3</v>
      </c>
      <c r="S890">
        <v>0.4</v>
      </c>
      <c r="T890">
        <v>0.22389999999999999</v>
      </c>
      <c r="U890">
        <v>4</v>
      </c>
      <c r="V890">
        <v>57</v>
      </c>
      <c r="W890">
        <v>61</v>
      </c>
      <c r="X890">
        <f>IF(dataset_17[[#This Row],[cnt]]&gt;0,LN(dataset_17[[#This Row],[cnt]]),0)</f>
        <v>4.1108738641733114</v>
      </c>
    </row>
    <row r="891" spans="1:24" x14ac:dyDescent="0.3">
      <c r="A891">
        <v>890</v>
      </c>
      <c r="B891" s="1">
        <v>40583</v>
      </c>
      <c r="C891">
        <f>YEAR(dataset_17[[#This Row],[Date Day]])</f>
        <v>2011</v>
      </c>
      <c r="D891" s="1" t="str">
        <f>TEXT(dataset_17[[#This Row],[Date Day]],"MMM")</f>
        <v>Feb</v>
      </c>
      <c r="E891" t="str">
        <f t="shared" si="27"/>
        <v>Q1</v>
      </c>
      <c r="F891">
        <v>1</v>
      </c>
      <c r="G891">
        <v>0</v>
      </c>
      <c r="H891">
        <v>2</v>
      </c>
      <c r="I891">
        <v>13</v>
      </c>
      <c r="J891" t="b">
        <v>0</v>
      </c>
      <c r="K891">
        <v>3</v>
      </c>
      <c r="L891" t="str">
        <f t="shared" si="26"/>
        <v>Weekday</v>
      </c>
      <c r="M891" t="str" cm="1">
        <f t="array" ref="M891">_xlfn.IFS(I891&lt;6,"Night", I891&lt;12,"Morning", I891&lt;18,"Afternoon", TRUE,"Evening")</f>
        <v>Afternoon</v>
      </c>
      <c r="N891">
        <v>1</v>
      </c>
      <c r="O891" t="str">
        <f>IF(dataset_17[[#This Row],[Weathersit]]=1,"Clear",IF(dataset_17[[#This Row],[Weathersit]]=2,"Cloudy","Rainy"))</f>
        <v>Clear</v>
      </c>
      <c r="P891">
        <v>0.18</v>
      </c>
      <c r="Q891">
        <v>0.16669999999999999</v>
      </c>
      <c r="R891">
        <f>dataset_17[[#This Row],[Temp]]-dataset_17[[#This Row],[Atemp]]</f>
        <v>1.3300000000000006E-2</v>
      </c>
      <c r="S891">
        <v>0.4</v>
      </c>
      <c r="T891">
        <v>0.25369999999999998</v>
      </c>
      <c r="U891">
        <v>2</v>
      </c>
      <c r="V891">
        <v>67</v>
      </c>
      <c r="W891">
        <v>69</v>
      </c>
      <c r="X891">
        <f>IF(dataset_17[[#This Row],[cnt]]&gt;0,LN(dataset_17[[#This Row],[cnt]]),0)</f>
        <v>4.2341065045972597</v>
      </c>
    </row>
    <row r="892" spans="1:24" x14ac:dyDescent="0.3">
      <c r="A892">
        <v>891</v>
      </c>
      <c r="B892" s="1">
        <v>40583</v>
      </c>
      <c r="C892">
        <f>YEAR(dataset_17[[#This Row],[Date Day]])</f>
        <v>2011</v>
      </c>
      <c r="D892" s="1" t="str">
        <f>TEXT(dataset_17[[#This Row],[Date Day]],"MMM")</f>
        <v>Feb</v>
      </c>
      <c r="E892" t="str">
        <f t="shared" si="27"/>
        <v>Q1</v>
      </c>
      <c r="F892">
        <v>1</v>
      </c>
      <c r="G892">
        <v>0</v>
      </c>
      <c r="H892">
        <v>2</v>
      </c>
      <c r="I892">
        <v>14</v>
      </c>
      <c r="J892" t="b">
        <v>0</v>
      </c>
      <c r="K892">
        <v>3</v>
      </c>
      <c r="L892" t="str">
        <f t="shared" si="26"/>
        <v>Weekday</v>
      </c>
      <c r="M892" t="str" cm="1">
        <f t="array" ref="M892">_xlfn.IFS(I892&lt;6,"Night", I892&lt;12,"Morning", I892&lt;18,"Afternoon", TRUE,"Evening")</f>
        <v>Afternoon</v>
      </c>
      <c r="N892">
        <v>1</v>
      </c>
      <c r="O892" t="str">
        <f>IF(dataset_17[[#This Row],[Weathersit]]=1,"Clear",IF(dataset_17[[#This Row],[Weathersit]]=2,"Cloudy","Rainy"))</f>
        <v>Clear</v>
      </c>
      <c r="P892">
        <v>0.2</v>
      </c>
      <c r="Q892">
        <v>0.18179999999999999</v>
      </c>
      <c r="R892">
        <f>dataset_17[[#This Row],[Temp]]-dataset_17[[#This Row],[Atemp]]</f>
        <v>1.8200000000000022E-2</v>
      </c>
      <c r="S892">
        <v>0.34</v>
      </c>
      <c r="T892">
        <v>0.29849999999999999</v>
      </c>
      <c r="U892">
        <v>2</v>
      </c>
      <c r="V892">
        <v>56</v>
      </c>
      <c r="W892">
        <v>58</v>
      </c>
      <c r="X892">
        <f>IF(dataset_17[[#This Row],[cnt]]&gt;0,LN(dataset_17[[#This Row],[cnt]]),0)</f>
        <v>4.0604430105464191</v>
      </c>
    </row>
    <row r="893" spans="1:24" x14ac:dyDescent="0.3">
      <c r="A893">
        <v>892</v>
      </c>
      <c r="B893" s="1">
        <v>40583</v>
      </c>
      <c r="C893">
        <f>YEAR(dataset_17[[#This Row],[Date Day]])</f>
        <v>2011</v>
      </c>
      <c r="D893" s="1" t="str">
        <f>TEXT(dataset_17[[#This Row],[Date Day]],"MMM")</f>
        <v>Feb</v>
      </c>
      <c r="E893" t="str">
        <f t="shared" si="27"/>
        <v>Q1</v>
      </c>
      <c r="F893">
        <v>1</v>
      </c>
      <c r="G893">
        <v>0</v>
      </c>
      <c r="H893">
        <v>2</v>
      </c>
      <c r="I893">
        <v>15</v>
      </c>
      <c r="J893" t="b">
        <v>0</v>
      </c>
      <c r="K893">
        <v>3</v>
      </c>
      <c r="L893" t="str">
        <f t="shared" si="26"/>
        <v>Weekday</v>
      </c>
      <c r="M893" t="str" cm="1">
        <f t="array" ref="M893">_xlfn.IFS(I893&lt;6,"Night", I893&lt;12,"Morning", I893&lt;18,"Afternoon", TRUE,"Evening")</f>
        <v>Afternoon</v>
      </c>
      <c r="N893">
        <v>2</v>
      </c>
      <c r="O893" t="str">
        <f>IF(dataset_17[[#This Row],[Weathersit]]=1,"Clear",IF(dataset_17[[#This Row],[Weathersit]]=2,"Cloudy","Rainy"))</f>
        <v>Cloudy</v>
      </c>
      <c r="P893">
        <v>0.2</v>
      </c>
      <c r="Q893">
        <v>0.18179999999999999</v>
      </c>
      <c r="R893">
        <f>dataset_17[[#This Row],[Temp]]-dataset_17[[#This Row],[Atemp]]</f>
        <v>1.8200000000000022E-2</v>
      </c>
      <c r="S893">
        <v>0.34</v>
      </c>
      <c r="T893">
        <v>0.28360000000000002</v>
      </c>
      <c r="U893">
        <v>3</v>
      </c>
      <c r="V893">
        <v>61</v>
      </c>
      <c r="W893">
        <v>64</v>
      </c>
      <c r="X893">
        <f>IF(dataset_17[[#This Row],[cnt]]&gt;0,LN(dataset_17[[#This Row],[cnt]]),0)</f>
        <v>4.1588830833596715</v>
      </c>
    </row>
    <row r="894" spans="1:24" x14ac:dyDescent="0.3">
      <c r="A894">
        <v>893</v>
      </c>
      <c r="B894" s="1">
        <v>40583</v>
      </c>
      <c r="C894">
        <f>YEAR(dataset_17[[#This Row],[Date Day]])</f>
        <v>2011</v>
      </c>
      <c r="D894" s="1" t="str">
        <f>TEXT(dataset_17[[#This Row],[Date Day]],"MMM")</f>
        <v>Feb</v>
      </c>
      <c r="E894" t="str">
        <f t="shared" si="27"/>
        <v>Q1</v>
      </c>
      <c r="F894">
        <v>1</v>
      </c>
      <c r="G894">
        <v>0</v>
      </c>
      <c r="H894">
        <v>2</v>
      </c>
      <c r="I894">
        <v>16</v>
      </c>
      <c r="J894" t="b">
        <v>0</v>
      </c>
      <c r="K894">
        <v>3</v>
      </c>
      <c r="L894" t="str">
        <f t="shared" si="26"/>
        <v>Weekday</v>
      </c>
      <c r="M894" t="str" cm="1">
        <f t="array" ref="M894">_xlfn.IFS(I894&lt;6,"Night", I894&lt;12,"Morning", I894&lt;18,"Afternoon", TRUE,"Evening")</f>
        <v>Afternoon</v>
      </c>
      <c r="N894">
        <v>2</v>
      </c>
      <c r="O894" t="str">
        <f>IF(dataset_17[[#This Row],[Weathersit]]=1,"Clear",IF(dataset_17[[#This Row],[Weathersit]]=2,"Cloudy","Rainy"))</f>
        <v>Cloudy</v>
      </c>
      <c r="P894">
        <v>0.2</v>
      </c>
      <c r="Q894">
        <v>0.19700000000000001</v>
      </c>
      <c r="R894">
        <f>dataset_17[[#This Row],[Temp]]-dataset_17[[#This Row],[Atemp]]</f>
        <v>3.0000000000000027E-3</v>
      </c>
      <c r="S894">
        <v>0.37</v>
      </c>
      <c r="T894">
        <v>0.25369999999999998</v>
      </c>
      <c r="U894">
        <v>7</v>
      </c>
      <c r="V894">
        <v>72</v>
      </c>
      <c r="W894">
        <v>79</v>
      </c>
      <c r="X894">
        <f>IF(dataset_17[[#This Row],[cnt]]&gt;0,LN(dataset_17[[#This Row],[cnt]]),0)</f>
        <v>4.3694478524670215</v>
      </c>
    </row>
    <row r="895" spans="1:24" x14ac:dyDescent="0.3">
      <c r="A895">
        <v>894</v>
      </c>
      <c r="B895" s="1">
        <v>40583</v>
      </c>
      <c r="C895">
        <f>YEAR(dataset_17[[#This Row],[Date Day]])</f>
        <v>2011</v>
      </c>
      <c r="D895" s="1" t="str">
        <f>TEXT(dataset_17[[#This Row],[Date Day]],"MMM")</f>
        <v>Feb</v>
      </c>
      <c r="E895" t="str">
        <f t="shared" si="27"/>
        <v>Q1</v>
      </c>
      <c r="F895">
        <v>1</v>
      </c>
      <c r="G895">
        <v>0</v>
      </c>
      <c r="H895">
        <v>2</v>
      </c>
      <c r="I895">
        <v>17</v>
      </c>
      <c r="J895" t="b">
        <v>0</v>
      </c>
      <c r="K895">
        <v>3</v>
      </c>
      <c r="L895" t="str">
        <f t="shared" si="26"/>
        <v>Weekday</v>
      </c>
      <c r="M895" t="str" cm="1">
        <f t="array" ref="M895">_xlfn.IFS(I895&lt;6,"Night", I895&lt;12,"Morning", I895&lt;18,"Afternoon", TRUE,"Evening")</f>
        <v>Afternoon</v>
      </c>
      <c r="N895">
        <v>2</v>
      </c>
      <c r="O895" t="str">
        <f>IF(dataset_17[[#This Row],[Weathersit]]=1,"Clear",IF(dataset_17[[#This Row],[Weathersit]]=2,"Cloudy","Rainy"))</f>
        <v>Cloudy</v>
      </c>
      <c r="P895">
        <v>0.2</v>
      </c>
      <c r="Q895">
        <v>0.19700000000000001</v>
      </c>
      <c r="R895">
        <f>dataset_17[[#This Row],[Temp]]-dataset_17[[#This Row],[Atemp]]</f>
        <v>3.0000000000000027E-3</v>
      </c>
      <c r="S895">
        <v>0.34</v>
      </c>
      <c r="T895">
        <v>0.25369999999999998</v>
      </c>
      <c r="U895">
        <v>9</v>
      </c>
      <c r="V895">
        <v>157</v>
      </c>
      <c r="W895">
        <v>166</v>
      </c>
      <c r="X895">
        <f>IF(dataset_17[[#This Row],[cnt]]&gt;0,LN(dataset_17[[#This Row],[cnt]]),0)</f>
        <v>5.1119877883565437</v>
      </c>
    </row>
    <row r="896" spans="1:24" x14ac:dyDescent="0.3">
      <c r="A896">
        <v>895</v>
      </c>
      <c r="B896" s="1">
        <v>40583</v>
      </c>
      <c r="C896">
        <f>YEAR(dataset_17[[#This Row],[Date Day]])</f>
        <v>2011</v>
      </c>
      <c r="D896" s="1" t="str">
        <f>TEXT(dataset_17[[#This Row],[Date Day]],"MMM")</f>
        <v>Feb</v>
      </c>
      <c r="E896" t="str">
        <f t="shared" si="27"/>
        <v>Q1</v>
      </c>
      <c r="F896">
        <v>1</v>
      </c>
      <c r="G896">
        <v>0</v>
      </c>
      <c r="H896">
        <v>2</v>
      </c>
      <c r="I896">
        <v>18</v>
      </c>
      <c r="J896" t="b">
        <v>0</v>
      </c>
      <c r="K896">
        <v>3</v>
      </c>
      <c r="L896" t="str">
        <f t="shared" si="26"/>
        <v>Weekday</v>
      </c>
      <c r="M896" t="str" cm="1">
        <f t="array" ref="M896">_xlfn.IFS(I896&lt;6,"Night", I896&lt;12,"Morning", I896&lt;18,"Afternoon", TRUE,"Evening")</f>
        <v>Evening</v>
      </c>
      <c r="N896">
        <v>2</v>
      </c>
      <c r="O896" t="str">
        <f>IF(dataset_17[[#This Row],[Weathersit]]=1,"Clear",IF(dataset_17[[#This Row],[Weathersit]]=2,"Cloudy","Rainy"))</f>
        <v>Cloudy</v>
      </c>
      <c r="P896">
        <v>0.18</v>
      </c>
      <c r="Q896">
        <v>0.16669999999999999</v>
      </c>
      <c r="R896">
        <f>dataset_17[[#This Row],[Temp]]-dataset_17[[#This Row],[Atemp]]</f>
        <v>1.3300000000000006E-2</v>
      </c>
      <c r="S896">
        <v>0.47</v>
      </c>
      <c r="T896">
        <v>0.29849999999999999</v>
      </c>
      <c r="U896">
        <v>2</v>
      </c>
      <c r="V896">
        <v>168</v>
      </c>
      <c r="W896">
        <v>170</v>
      </c>
      <c r="X896">
        <f>IF(dataset_17[[#This Row],[cnt]]&gt;0,LN(dataset_17[[#This Row],[cnt]]),0)</f>
        <v>5.1357984370502621</v>
      </c>
    </row>
    <row r="897" spans="1:24" x14ac:dyDescent="0.3">
      <c r="A897">
        <v>896</v>
      </c>
      <c r="B897" s="1">
        <v>40583</v>
      </c>
      <c r="C897">
        <f>YEAR(dataset_17[[#This Row],[Date Day]])</f>
        <v>2011</v>
      </c>
      <c r="D897" s="1" t="str">
        <f>TEXT(dataset_17[[#This Row],[Date Day]],"MMM")</f>
        <v>Feb</v>
      </c>
      <c r="E897" t="str">
        <f t="shared" si="27"/>
        <v>Q1</v>
      </c>
      <c r="F897">
        <v>1</v>
      </c>
      <c r="G897">
        <v>0</v>
      </c>
      <c r="H897">
        <v>2</v>
      </c>
      <c r="I897">
        <v>19</v>
      </c>
      <c r="J897" t="b">
        <v>0</v>
      </c>
      <c r="K897">
        <v>3</v>
      </c>
      <c r="L897" t="str">
        <f t="shared" si="26"/>
        <v>Weekday</v>
      </c>
      <c r="M897" t="str" cm="1">
        <f t="array" ref="M897">_xlfn.IFS(I897&lt;6,"Night", I897&lt;12,"Morning", I897&lt;18,"Afternoon", TRUE,"Evening")</f>
        <v>Evening</v>
      </c>
      <c r="N897">
        <v>3</v>
      </c>
      <c r="O897" t="str">
        <f>IF(dataset_17[[#This Row],[Weathersit]]=1,"Clear",IF(dataset_17[[#This Row],[Weathersit]]=2,"Cloudy","Rainy"))</f>
        <v>Rainy</v>
      </c>
      <c r="P897">
        <v>0.14000000000000001</v>
      </c>
      <c r="Q897">
        <v>0.1212</v>
      </c>
      <c r="R897">
        <f>dataset_17[[#This Row],[Temp]]-dataset_17[[#This Row],[Atemp]]</f>
        <v>1.8800000000000011E-2</v>
      </c>
      <c r="S897">
        <v>0.86</v>
      </c>
      <c r="T897">
        <v>0.25369999999999998</v>
      </c>
      <c r="U897">
        <v>1</v>
      </c>
      <c r="V897">
        <v>87</v>
      </c>
      <c r="W897">
        <v>88</v>
      </c>
      <c r="X897">
        <f>IF(dataset_17[[#This Row],[cnt]]&gt;0,LN(dataset_17[[#This Row],[cnt]]),0)</f>
        <v>4.4773368144782069</v>
      </c>
    </row>
    <row r="898" spans="1:24" x14ac:dyDescent="0.3">
      <c r="A898">
        <v>897</v>
      </c>
      <c r="B898" s="1">
        <v>40583</v>
      </c>
      <c r="C898">
        <f>YEAR(dataset_17[[#This Row],[Date Day]])</f>
        <v>2011</v>
      </c>
      <c r="D898" s="1" t="str">
        <f>TEXT(dataset_17[[#This Row],[Date Day]],"MMM")</f>
        <v>Feb</v>
      </c>
      <c r="E898" t="str">
        <f t="shared" si="27"/>
        <v>Q1</v>
      </c>
      <c r="F898">
        <v>1</v>
      </c>
      <c r="G898">
        <v>0</v>
      </c>
      <c r="H898">
        <v>2</v>
      </c>
      <c r="I898">
        <v>20</v>
      </c>
      <c r="J898" t="b">
        <v>0</v>
      </c>
      <c r="K898">
        <v>3</v>
      </c>
      <c r="L898" t="str">
        <f t="shared" ref="L898:L961" si="28">IF(OR(K898=0,K898=6),"Weekend","Weekday")</f>
        <v>Weekday</v>
      </c>
      <c r="M898" t="str" cm="1">
        <f t="array" ref="M898">_xlfn.IFS(I898&lt;6,"Night", I898&lt;12,"Morning", I898&lt;18,"Afternoon", TRUE,"Evening")</f>
        <v>Evening</v>
      </c>
      <c r="N898">
        <v>3</v>
      </c>
      <c r="O898" t="str">
        <f>IF(dataset_17[[#This Row],[Weathersit]]=1,"Clear",IF(dataset_17[[#This Row],[Weathersit]]=2,"Cloudy","Rainy"))</f>
        <v>Rainy</v>
      </c>
      <c r="P898">
        <v>0.14000000000000001</v>
      </c>
      <c r="Q898">
        <v>0.1515</v>
      </c>
      <c r="R898">
        <f>dataset_17[[#This Row],[Temp]]-dataset_17[[#This Row],[Atemp]]</f>
        <v>-1.1499999999999982E-2</v>
      </c>
      <c r="S898">
        <v>0.86</v>
      </c>
      <c r="T898">
        <v>0.16420000000000001</v>
      </c>
      <c r="U898">
        <v>0</v>
      </c>
      <c r="V898">
        <v>84</v>
      </c>
      <c r="W898">
        <v>84</v>
      </c>
      <c r="X898">
        <f>IF(dataset_17[[#This Row],[cnt]]&gt;0,LN(dataset_17[[#This Row],[cnt]]),0)</f>
        <v>4.4308167988433134</v>
      </c>
    </row>
    <row r="899" spans="1:24" x14ac:dyDescent="0.3">
      <c r="A899">
        <v>898</v>
      </c>
      <c r="B899" s="1">
        <v>40583</v>
      </c>
      <c r="C899">
        <f>YEAR(dataset_17[[#This Row],[Date Day]])</f>
        <v>2011</v>
      </c>
      <c r="D899" s="1" t="str">
        <f>TEXT(dataset_17[[#This Row],[Date Day]],"MMM")</f>
        <v>Feb</v>
      </c>
      <c r="E899" t="str">
        <f t="shared" ref="E899:E962" si="29">"Q" &amp; INT((MONTH(B899)-1)/3)+1</f>
        <v>Q1</v>
      </c>
      <c r="F899">
        <v>1</v>
      </c>
      <c r="G899">
        <v>0</v>
      </c>
      <c r="H899">
        <v>2</v>
      </c>
      <c r="I899">
        <v>21</v>
      </c>
      <c r="J899" t="b">
        <v>0</v>
      </c>
      <c r="K899">
        <v>3</v>
      </c>
      <c r="L899" t="str">
        <f t="shared" si="28"/>
        <v>Weekday</v>
      </c>
      <c r="M899" t="str" cm="1">
        <f t="array" ref="M899">_xlfn.IFS(I899&lt;6,"Night", I899&lt;12,"Morning", I899&lt;18,"Afternoon", TRUE,"Evening")</f>
        <v>Evening</v>
      </c>
      <c r="N899">
        <v>2</v>
      </c>
      <c r="O899" t="str">
        <f>IF(dataset_17[[#This Row],[Weathersit]]=1,"Clear",IF(dataset_17[[#This Row],[Weathersit]]=2,"Cloudy","Rainy"))</f>
        <v>Cloudy</v>
      </c>
      <c r="P899">
        <v>0.14000000000000001</v>
      </c>
      <c r="Q899">
        <v>0.1515</v>
      </c>
      <c r="R899">
        <f>dataset_17[[#This Row],[Temp]]-dataset_17[[#This Row],[Atemp]]</f>
        <v>-1.1499999999999982E-2</v>
      </c>
      <c r="S899">
        <v>0.86</v>
      </c>
      <c r="T899">
        <v>0.16420000000000001</v>
      </c>
      <c r="U899">
        <v>0</v>
      </c>
      <c r="V899">
        <v>83</v>
      </c>
      <c r="W899">
        <v>83</v>
      </c>
      <c r="X899">
        <f>IF(dataset_17[[#This Row],[cnt]]&gt;0,LN(dataset_17[[#This Row],[cnt]]),0)</f>
        <v>4.4188406077965983</v>
      </c>
    </row>
    <row r="900" spans="1:24" x14ac:dyDescent="0.3">
      <c r="A900">
        <v>899</v>
      </c>
      <c r="B900" s="1">
        <v>40583</v>
      </c>
      <c r="C900">
        <f>YEAR(dataset_17[[#This Row],[Date Day]])</f>
        <v>2011</v>
      </c>
      <c r="D900" s="1" t="str">
        <f>TEXT(dataset_17[[#This Row],[Date Day]],"MMM")</f>
        <v>Feb</v>
      </c>
      <c r="E900" t="str">
        <f t="shared" si="29"/>
        <v>Q1</v>
      </c>
      <c r="F900">
        <v>1</v>
      </c>
      <c r="G900">
        <v>0</v>
      </c>
      <c r="H900">
        <v>2</v>
      </c>
      <c r="I900">
        <v>22</v>
      </c>
      <c r="J900" t="b">
        <v>0</v>
      </c>
      <c r="K900">
        <v>3</v>
      </c>
      <c r="L900" t="str">
        <f t="shared" si="28"/>
        <v>Weekday</v>
      </c>
      <c r="M900" t="str" cm="1">
        <f t="array" ref="M900">_xlfn.IFS(I900&lt;6,"Night", I900&lt;12,"Morning", I900&lt;18,"Afternoon", TRUE,"Evening")</f>
        <v>Evening</v>
      </c>
      <c r="N900">
        <v>3</v>
      </c>
      <c r="O900" t="str">
        <f>IF(dataset_17[[#This Row],[Weathersit]]=1,"Clear",IF(dataset_17[[#This Row],[Weathersit]]=2,"Cloudy","Rainy"))</f>
        <v>Rainy</v>
      </c>
      <c r="P900">
        <v>0.16</v>
      </c>
      <c r="Q900">
        <v>0.16669999999999999</v>
      </c>
      <c r="R900">
        <f>dataset_17[[#This Row],[Temp]]-dataset_17[[#This Row],[Atemp]]</f>
        <v>-6.6999999999999837E-3</v>
      </c>
      <c r="S900">
        <v>0.8</v>
      </c>
      <c r="T900">
        <v>0.16420000000000001</v>
      </c>
      <c r="U900">
        <v>4</v>
      </c>
      <c r="V900">
        <v>42</v>
      </c>
      <c r="W900">
        <v>46</v>
      </c>
      <c r="X900">
        <f>IF(dataset_17[[#This Row],[cnt]]&gt;0,LN(dataset_17[[#This Row],[cnt]]),0)</f>
        <v>3.8286413964890951</v>
      </c>
    </row>
    <row r="901" spans="1:24" x14ac:dyDescent="0.3">
      <c r="A901">
        <v>900</v>
      </c>
      <c r="B901" s="1">
        <v>40583</v>
      </c>
      <c r="C901">
        <f>YEAR(dataset_17[[#This Row],[Date Day]])</f>
        <v>2011</v>
      </c>
      <c r="D901" s="1" t="str">
        <f>TEXT(dataset_17[[#This Row],[Date Day]],"MMM")</f>
        <v>Feb</v>
      </c>
      <c r="E901" t="str">
        <f t="shared" si="29"/>
        <v>Q1</v>
      </c>
      <c r="F901">
        <v>1</v>
      </c>
      <c r="G901">
        <v>0</v>
      </c>
      <c r="H901">
        <v>2</v>
      </c>
      <c r="I901">
        <v>23</v>
      </c>
      <c r="J901" t="b">
        <v>0</v>
      </c>
      <c r="K901">
        <v>3</v>
      </c>
      <c r="L901" t="str">
        <f t="shared" si="28"/>
        <v>Weekday</v>
      </c>
      <c r="M901" t="str" cm="1">
        <f t="array" ref="M901">_xlfn.IFS(I901&lt;6,"Night", I901&lt;12,"Morning", I901&lt;18,"Afternoon", TRUE,"Evening")</f>
        <v>Evening</v>
      </c>
      <c r="N901">
        <v>3</v>
      </c>
      <c r="O901" t="str">
        <f>IF(dataset_17[[#This Row],[Weathersit]]=1,"Clear",IF(dataset_17[[#This Row],[Weathersit]]=2,"Cloudy","Rainy"))</f>
        <v>Rainy</v>
      </c>
      <c r="P901">
        <v>0.16</v>
      </c>
      <c r="Q901">
        <v>0.1515</v>
      </c>
      <c r="R901">
        <f>dataset_17[[#This Row],[Temp]]-dataset_17[[#This Row],[Atemp]]</f>
        <v>8.5000000000000075E-3</v>
      </c>
      <c r="S901">
        <v>0.8</v>
      </c>
      <c r="T901">
        <v>0.19400000000000001</v>
      </c>
      <c r="U901">
        <v>0</v>
      </c>
      <c r="V901">
        <v>37</v>
      </c>
      <c r="W901">
        <v>37</v>
      </c>
      <c r="X901">
        <f>IF(dataset_17[[#This Row],[cnt]]&gt;0,LN(dataset_17[[#This Row],[cnt]]),0)</f>
        <v>3.6109179126442243</v>
      </c>
    </row>
    <row r="902" spans="1:24" x14ac:dyDescent="0.3">
      <c r="A902">
        <v>901</v>
      </c>
      <c r="B902" s="1">
        <v>40584</v>
      </c>
      <c r="C902">
        <f>YEAR(dataset_17[[#This Row],[Date Day]])</f>
        <v>2011</v>
      </c>
      <c r="D902" s="1" t="str">
        <f>TEXT(dataset_17[[#This Row],[Date Day]],"MMM")</f>
        <v>Feb</v>
      </c>
      <c r="E902" t="str">
        <f t="shared" si="29"/>
        <v>Q1</v>
      </c>
      <c r="F902">
        <v>1</v>
      </c>
      <c r="G902">
        <v>0</v>
      </c>
      <c r="H902">
        <v>2</v>
      </c>
      <c r="I902">
        <v>0</v>
      </c>
      <c r="J902" t="b">
        <v>0</v>
      </c>
      <c r="K902">
        <v>4</v>
      </c>
      <c r="L902" t="str">
        <f t="shared" si="28"/>
        <v>Weekday</v>
      </c>
      <c r="M902" t="str" cm="1">
        <f t="array" ref="M902">_xlfn.IFS(I902&lt;6,"Night", I902&lt;12,"Morning", I902&lt;18,"Afternoon", TRUE,"Evening")</f>
        <v>Night</v>
      </c>
      <c r="N902">
        <v>3</v>
      </c>
      <c r="O902" t="str">
        <f>IF(dataset_17[[#This Row],[Weathersit]]=1,"Clear",IF(dataset_17[[#This Row],[Weathersit]]=2,"Cloudy","Rainy"))</f>
        <v>Rainy</v>
      </c>
      <c r="P902">
        <v>0.14000000000000001</v>
      </c>
      <c r="Q902">
        <v>0.13639999999999999</v>
      </c>
      <c r="R902">
        <f>dataset_17[[#This Row],[Temp]]-dataset_17[[#This Row],[Atemp]]</f>
        <v>3.6000000000000199E-3</v>
      </c>
      <c r="S902">
        <v>0.86</v>
      </c>
      <c r="T902">
        <v>0.19400000000000001</v>
      </c>
      <c r="U902">
        <v>0</v>
      </c>
      <c r="V902">
        <v>16</v>
      </c>
      <c r="W902">
        <v>16</v>
      </c>
      <c r="X902">
        <f>IF(dataset_17[[#This Row],[cnt]]&gt;0,LN(dataset_17[[#This Row],[cnt]]),0)</f>
        <v>2.7725887222397811</v>
      </c>
    </row>
    <row r="903" spans="1:24" x14ac:dyDescent="0.3">
      <c r="A903">
        <v>902</v>
      </c>
      <c r="B903" s="1">
        <v>40584</v>
      </c>
      <c r="C903">
        <f>YEAR(dataset_17[[#This Row],[Date Day]])</f>
        <v>2011</v>
      </c>
      <c r="D903" s="1" t="str">
        <f>TEXT(dataset_17[[#This Row],[Date Day]],"MMM")</f>
        <v>Feb</v>
      </c>
      <c r="E903" t="str">
        <f t="shared" si="29"/>
        <v>Q1</v>
      </c>
      <c r="F903">
        <v>1</v>
      </c>
      <c r="G903">
        <v>0</v>
      </c>
      <c r="H903">
        <v>2</v>
      </c>
      <c r="I903">
        <v>1</v>
      </c>
      <c r="J903" t="b">
        <v>0</v>
      </c>
      <c r="K903">
        <v>4</v>
      </c>
      <c r="L903" t="str">
        <f t="shared" si="28"/>
        <v>Weekday</v>
      </c>
      <c r="M903" t="str" cm="1">
        <f t="array" ref="M903">_xlfn.IFS(I903&lt;6,"Night", I903&lt;12,"Morning", I903&lt;18,"Afternoon", TRUE,"Evening")</f>
        <v>Night</v>
      </c>
      <c r="N903">
        <v>3</v>
      </c>
      <c r="O903" t="str">
        <f>IF(dataset_17[[#This Row],[Weathersit]]=1,"Clear",IF(dataset_17[[#This Row],[Weathersit]]=2,"Cloudy","Rainy"))</f>
        <v>Rainy</v>
      </c>
      <c r="P903">
        <v>0.14000000000000001</v>
      </c>
      <c r="Q903">
        <v>0.1515</v>
      </c>
      <c r="R903">
        <f>dataset_17[[#This Row],[Temp]]-dataset_17[[#This Row],[Atemp]]</f>
        <v>-1.1499999999999982E-2</v>
      </c>
      <c r="S903">
        <v>0.8</v>
      </c>
      <c r="T903">
        <v>0.1343</v>
      </c>
      <c r="U903">
        <v>0</v>
      </c>
      <c r="V903">
        <v>7</v>
      </c>
      <c r="W903">
        <v>7</v>
      </c>
      <c r="X903">
        <f>IF(dataset_17[[#This Row],[cnt]]&gt;0,LN(dataset_17[[#This Row],[cnt]]),0)</f>
        <v>1.9459101490553132</v>
      </c>
    </row>
    <row r="904" spans="1:24" x14ac:dyDescent="0.3">
      <c r="A904">
        <v>903</v>
      </c>
      <c r="B904" s="1">
        <v>40584</v>
      </c>
      <c r="C904">
        <f>YEAR(dataset_17[[#This Row],[Date Day]])</f>
        <v>2011</v>
      </c>
      <c r="D904" s="1" t="str">
        <f>TEXT(dataset_17[[#This Row],[Date Day]],"MMM")</f>
        <v>Feb</v>
      </c>
      <c r="E904" t="str">
        <f t="shared" si="29"/>
        <v>Q1</v>
      </c>
      <c r="F904">
        <v>1</v>
      </c>
      <c r="G904">
        <v>0</v>
      </c>
      <c r="H904">
        <v>2</v>
      </c>
      <c r="I904">
        <v>2</v>
      </c>
      <c r="J904" t="b">
        <v>0</v>
      </c>
      <c r="K904">
        <v>4</v>
      </c>
      <c r="L904" t="str">
        <f t="shared" si="28"/>
        <v>Weekday</v>
      </c>
      <c r="M904" t="str" cm="1">
        <f t="array" ref="M904">_xlfn.IFS(I904&lt;6,"Night", I904&lt;12,"Morning", I904&lt;18,"Afternoon", TRUE,"Evening")</f>
        <v>Night</v>
      </c>
      <c r="N904">
        <v>3</v>
      </c>
      <c r="O904" t="str">
        <f>IF(dataset_17[[#This Row],[Weathersit]]=1,"Clear",IF(dataset_17[[#This Row],[Weathersit]]=2,"Cloudy","Rainy"))</f>
        <v>Rainy</v>
      </c>
      <c r="P904">
        <v>0.14000000000000001</v>
      </c>
      <c r="Q904">
        <v>0.1515</v>
      </c>
      <c r="R904">
        <f>dataset_17[[#This Row],[Temp]]-dataset_17[[#This Row],[Atemp]]</f>
        <v>-1.1499999999999982E-2</v>
      </c>
      <c r="S904">
        <v>0.8</v>
      </c>
      <c r="T904">
        <v>0.1343</v>
      </c>
      <c r="U904">
        <v>0</v>
      </c>
      <c r="V904">
        <v>3</v>
      </c>
      <c r="W904">
        <v>3</v>
      </c>
      <c r="X904">
        <f>IF(dataset_17[[#This Row],[cnt]]&gt;0,LN(dataset_17[[#This Row],[cnt]]),0)</f>
        <v>1.0986122886681098</v>
      </c>
    </row>
    <row r="905" spans="1:24" x14ac:dyDescent="0.3">
      <c r="A905">
        <v>904</v>
      </c>
      <c r="B905" s="1">
        <v>40584</v>
      </c>
      <c r="C905">
        <f>YEAR(dataset_17[[#This Row],[Date Day]])</f>
        <v>2011</v>
      </c>
      <c r="D905" s="1" t="str">
        <f>TEXT(dataset_17[[#This Row],[Date Day]],"MMM")</f>
        <v>Feb</v>
      </c>
      <c r="E905" t="str">
        <f t="shared" si="29"/>
        <v>Q1</v>
      </c>
      <c r="F905">
        <v>1</v>
      </c>
      <c r="G905">
        <v>0</v>
      </c>
      <c r="H905">
        <v>2</v>
      </c>
      <c r="I905">
        <v>4</v>
      </c>
      <c r="J905" t="b">
        <v>0</v>
      </c>
      <c r="K905">
        <v>4</v>
      </c>
      <c r="L905" t="str">
        <f t="shared" si="28"/>
        <v>Weekday</v>
      </c>
      <c r="M905" t="str" cm="1">
        <f t="array" ref="M905">_xlfn.IFS(I905&lt;6,"Night", I905&lt;12,"Morning", I905&lt;18,"Afternoon", TRUE,"Evening")</f>
        <v>Night</v>
      </c>
      <c r="N905">
        <v>2</v>
      </c>
      <c r="O905" t="str">
        <f>IF(dataset_17[[#This Row],[Weathersit]]=1,"Clear",IF(dataset_17[[#This Row],[Weathersit]]=2,"Cloudy","Rainy"))</f>
        <v>Cloudy</v>
      </c>
      <c r="P905">
        <v>0.14000000000000001</v>
      </c>
      <c r="Q905">
        <v>0.13639999999999999</v>
      </c>
      <c r="R905">
        <f>dataset_17[[#This Row],[Temp]]-dataset_17[[#This Row],[Atemp]]</f>
        <v>3.6000000000000199E-3</v>
      </c>
      <c r="S905">
        <v>0.59</v>
      </c>
      <c r="T905">
        <v>0.22389999999999999</v>
      </c>
      <c r="U905">
        <v>0</v>
      </c>
      <c r="V905">
        <v>1</v>
      </c>
      <c r="W905">
        <v>1</v>
      </c>
      <c r="X905">
        <f>IF(dataset_17[[#This Row],[cnt]]&gt;0,LN(dataset_17[[#This Row],[cnt]]),0)</f>
        <v>0</v>
      </c>
    </row>
    <row r="906" spans="1:24" x14ac:dyDescent="0.3">
      <c r="A906">
        <v>905</v>
      </c>
      <c r="B906" s="1">
        <v>40584</v>
      </c>
      <c r="C906">
        <f>YEAR(dataset_17[[#This Row],[Date Day]])</f>
        <v>2011</v>
      </c>
      <c r="D906" s="1" t="str">
        <f>TEXT(dataset_17[[#This Row],[Date Day]],"MMM")</f>
        <v>Feb</v>
      </c>
      <c r="E906" t="str">
        <f t="shared" si="29"/>
        <v>Q1</v>
      </c>
      <c r="F906">
        <v>1</v>
      </c>
      <c r="G906">
        <v>0</v>
      </c>
      <c r="H906">
        <v>2</v>
      </c>
      <c r="I906">
        <v>5</v>
      </c>
      <c r="J906" t="b">
        <v>0</v>
      </c>
      <c r="K906">
        <v>4</v>
      </c>
      <c r="L906" t="str">
        <f t="shared" si="28"/>
        <v>Weekday</v>
      </c>
      <c r="M906" t="str" cm="1">
        <f t="array" ref="M906">_xlfn.IFS(I906&lt;6,"Night", I906&lt;12,"Morning", I906&lt;18,"Afternoon", TRUE,"Evening")</f>
        <v>Night</v>
      </c>
      <c r="N906">
        <v>2</v>
      </c>
      <c r="O906" t="str">
        <f>IF(dataset_17[[#This Row],[Weathersit]]=1,"Clear",IF(dataset_17[[#This Row],[Weathersit]]=2,"Cloudy","Rainy"))</f>
        <v>Cloudy</v>
      </c>
      <c r="P906">
        <v>0.12</v>
      </c>
      <c r="Q906">
        <v>0.1212</v>
      </c>
      <c r="R906">
        <f>dataset_17[[#This Row],[Temp]]-dataset_17[[#This Row],[Atemp]]</f>
        <v>-1.2000000000000066E-3</v>
      </c>
      <c r="S906">
        <v>0.5</v>
      </c>
      <c r="T906">
        <v>0.22389999999999999</v>
      </c>
      <c r="U906">
        <v>0</v>
      </c>
      <c r="V906">
        <v>6</v>
      </c>
      <c r="W906">
        <v>6</v>
      </c>
      <c r="X906">
        <f>IF(dataset_17[[#This Row],[cnt]]&gt;0,LN(dataset_17[[#This Row],[cnt]]),0)</f>
        <v>1.791759469228055</v>
      </c>
    </row>
    <row r="907" spans="1:24" x14ac:dyDescent="0.3">
      <c r="A907">
        <v>906</v>
      </c>
      <c r="B907" s="1">
        <v>40584</v>
      </c>
      <c r="C907">
        <f>YEAR(dataset_17[[#This Row],[Date Day]])</f>
        <v>2011</v>
      </c>
      <c r="D907" s="1" t="str">
        <f>TEXT(dataset_17[[#This Row],[Date Day]],"MMM")</f>
        <v>Feb</v>
      </c>
      <c r="E907" t="str">
        <f t="shared" si="29"/>
        <v>Q1</v>
      </c>
      <c r="F907">
        <v>1</v>
      </c>
      <c r="G907">
        <v>0</v>
      </c>
      <c r="H907">
        <v>2</v>
      </c>
      <c r="I907">
        <v>6</v>
      </c>
      <c r="J907" t="b">
        <v>0</v>
      </c>
      <c r="K907">
        <v>4</v>
      </c>
      <c r="L907" t="str">
        <f t="shared" si="28"/>
        <v>Weekday</v>
      </c>
      <c r="M907" t="str" cm="1">
        <f t="array" ref="M907">_xlfn.IFS(I907&lt;6,"Night", I907&lt;12,"Morning", I907&lt;18,"Afternoon", TRUE,"Evening")</f>
        <v>Morning</v>
      </c>
      <c r="N907">
        <v>2</v>
      </c>
      <c r="O907" t="str">
        <f>IF(dataset_17[[#This Row],[Weathersit]]=1,"Clear",IF(dataset_17[[#This Row],[Weathersit]]=2,"Cloudy","Rainy"))</f>
        <v>Cloudy</v>
      </c>
      <c r="P907">
        <v>0.12</v>
      </c>
      <c r="Q907">
        <v>0.1212</v>
      </c>
      <c r="R907">
        <f>dataset_17[[#This Row],[Temp]]-dataset_17[[#This Row],[Atemp]]</f>
        <v>-1.2000000000000066E-3</v>
      </c>
      <c r="S907">
        <v>0.54</v>
      </c>
      <c r="T907">
        <v>0.28360000000000002</v>
      </c>
      <c r="U907">
        <v>0</v>
      </c>
      <c r="V907">
        <v>26</v>
      </c>
      <c r="W907">
        <v>26</v>
      </c>
      <c r="X907">
        <f>IF(dataset_17[[#This Row],[cnt]]&gt;0,LN(dataset_17[[#This Row],[cnt]]),0)</f>
        <v>3.2580965380214821</v>
      </c>
    </row>
    <row r="908" spans="1:24" x14ac:dyDescent="0.3">
      <c r="A908">
        <v>907</v>
      </c>
      <c r="B908" s="1">
        <v>40584</v>
      </c>
      <c r="C908">
        <f>YEAR(dataset_17[[#This Row],[Date Day]])</f>
        <v>2011</v>
      </c>
      <c r="D908" s="1" t="str">
        <f>TEXT(dataset_17[[#This Row],[Date Day]],"MMM")</f>
        <v>Feb</v>
      </c>
      <c r="E908" t="str">
        <f t="shared" si="29"/>
        <v>Q1</v>
      </c>
      <c r="F908">
        <v>1</v>
      </c>
      <c r="G908">
        <v>0</v>
      </c>
      <c r="H908">
        <v>2</v>
      </c>
      <c r="I908">
        <v>7</v>
      </c>
      <c r="J908" t="b">
        <v>0</v>
      </c>
      <c r="K908">
        <v>4</v>
      </c>
      <c r="L908" t="str">
        <f t="shared" si="28"/>
        <v>Weekday</v>
      </c>
      <c r="M908" t="str" cm="1">
        <f t="array" ref="M908">_xlfn.IFS(I908&lt;6,"Night", I908&lt;12,"Morning", I908&lt;18,"Afternoon", TRUE,"Evening")</f>
        <v>Morning</v>
      </c>
      <c r="N908">
        <v>1</v>
      </c>
      <c r="O908" t="str">
        <f>IF(dataset_17[[#This Row],[Weathersit]]=1,"Clear",IF(dataset_17[[#This Row],[Weathersit]]=2,"Cloudy","Rainy"))</f>
        <v>Clear</v>
      </c>
      <c r="P908">
        <v>0.1</v>
      </c>
      <c r="Q908">
        <v>7.5800000000000006E-2</v>
      </c>
      <c r="R908">
        <f>dataset_17[[#This Row],[Temp]]-dataset_17[[#This Row],[Atemp]]</f>
        <v>2.4199999999999999E-2</v>
      </c>
      <c r="S908">
        <v>0.5</v>
      </c>
      <c r="T908">
        <v>0.41789999999999999</v>
      </c>
      <c r="U908">
        <v>0</v>
      </c>
      <c r="V908">
        <v>99</v>
      </c>
      <c r="W908">
        <v>99</v>
      </c>
      <c r="X908">
        <f>IF(dataset_17[[#This Row],[cnt]]&gt;0,LN(dataset_17[[#This Row],[cnt]]),0)</f>
        <v>4.5951198501345898</v>
      </c>
    </row>
    <row r="909" spans="1:24" x14ac:dyDescent="0.3">
      <c r="A909">
        <v>908</v>
      </c>
      <c r="B909" s="1">
        <v>40584</v>
      </c>
      <c r="C909">
        <f>YEAR(dataset_17[[#This Row],[Date Day]])</f>
        <v>2011</v>
      </c>
      <c r="D909" s="1" t="str">
        <f>TEXT(dataset_17[[#This Row],[Date Day]],"MMM")</f>
        <v>Feb</v>
      </c>
      <c r="E909" t="str">
        <f t="shared" si="29"/>
        <v>Q1</v>
      </c>
      <c r="F909">
        <v>1</v>
      </c>
      <c r="G909">
        <v>0</v>
      </c>
      <c r="H909">
        <v>2</v>
      </c>
      <c r="I909">
        <v>8</v>
      </c>
      <c r="J909" t="b">
        <v>0</v>
      </c>
      <c r="K909">
        <v>4</v>
      </c>
      <c r="L909" t="str">
        <f t="shared" si="28"/>
        <v>Weekday</v>
      </c>
      <c r="M909" t="str" cm="1">
        <f t="array" ref="M909">_xlfn.IFS(I909&lt;6,"Night", I909&lt;12,"Morning", I909&lt;18,"Afternoon", TRUE,"Evening")</f>
        <v>Morning</v>
      </c>
      <c r="N909">
        <v>1</v>
      </c>
      <c r="O909" t="str">
        <f>IF(dataset_17[[#This Row],[Weathersit]]=1,"Clear",IF(dataset_17[[#This Row],[Weathersit]]=2,"Cloudy","Rainy"))</f>
        <v>Clear</v>
      </c>
      <c r="P909">
        <v>0.1</v>
      </c>
      <c r="Q909">
        <v>7.5800000000000006E-2</v>
      </c>
      <c r="R909">
        <f>dataset_17[[#This Row],[Temp]]-dataset_17[[#This Row],[Atemp]]</f>
        <v>2.4199999999999999E-2</v>
      </c>
      <c r="S909">
        <v>0.49</v>
      </c>
      <c r="T909">
        <v>0.32840000000000003</v>
      </c>
      <c r="U909">
        <v>5</v>
      </c>
      <c r="V909">
        <v>173</v>
      </c>
      <c r="W909">
        <v>178</v>
      </c>
      <c r="X909">
        <f>IF(dataset_17[[#This Row],[cnt]]&gt;0,LN(dataset_17[[#This Row],[cnt]]),0)</f>
        <v>5.181783550292085</v>
      </c>
    </row>
    <row r="910" spans="1:24" x14ac:dyDescent="0.3">
      <c r="A910">
        <v>909</v>
      </c>
      <c r="B910" s="1">
        <v>40584</v>
      </c>
      <c r="C910">
        <f>YEAR(dataset_17[[#This Row],[Date Day]])</f>
        <v>2011</v>
      </c>
      <c r="D910" s="1" t="str">
        <f>TEXT(dataset_17[[#This Row],[Date Day]],"MMM")</f>
        <v>Feb</v>
      </c>
      <c r="E910" t="str">
        <f t="shared" si="29"/>
        <v>Q1</v>
      </c>
      <c r="F910">
        <v>1</v>
      </c>
      <c r="G910">
        <v>0</v>
      </c>
      <c r="H910">
        <v>2</v>
      </c>
      <c r="I910">
        <v>9</v>
      </c>
      <c r="J910" t="b">
        <v>0</v>
      </c>
      <c r="K910">
        <v>4</v>
      </c>
      <c r="L910" t="str">
        <f t="shared" si="28"/>
        <v>Weekday</v>
      </c>
      <c r="M910" t="str" cm="1">
        <f t="array" ref="M910">_xlfn.IFS(I910&lt;6,"Night", I910&lt;12,"Morning", I910&lt;18,"Afternoon", TRUE,"Evening")</f>
        <v>Morning</v>
      </c>
      <c r="N910">
        <v>1</v>
      </c>
      <c r="O910" t="str">
        <f>IF(dataset_17[[#This Row],[Weathersit]]=1,"Clear",IF(dataset_17[[#This Row],[Weathersit]]=2,"Cloudy","Rainy"))</f>
        <v>Clear</v>
      </c>
      <c r="P910">
        <v>0.12</v>
      </c>
      <c r="Q910">
        <v>0.1061</v>
      </c>
      <c r="R910">
        <f>dataset_17[[#This Row],[Temp]]-dataset_17[[#This Row],[Atemp]]</f>
        <v>1.3899999999999996E-2</v>
      </c>
      <c r="S910">
        <v>0.42</v>
      </c>
      <c r="T910">
        <v>0.35820000000000002</v>
      </c>
      <c r="U910">
        <v>1</v>
      </c>
      <c r="V910">
        <v>121</v>
      </c>
      <c r="W910">
        <v>122</v>
      </c>
      <c r="X910">
        <f>IF(dataset_17[[#This Row],[cnt]]&gt;0,LN(dataset_17[[#This Row],[cnt]]),0)</f>
        <v>4.8040210447332568</v>
      </c>
    </row>
    <row r="911" spans="1:24" x14ac:dyDescent="0.3">
      <c r="A911">
        <v>910</v>
      </c>
      <c r="B911" s="1">
        <v>40584</v>
      </c>
      <c r="C911">
        <f>YEAR(dataset_17[[#This Row],[Date Day]])</f>
        <v>2011</v>
      </c>
      <c r="D911" s="1" t="str">
        <f>TEXT(dataset_17[[#This Row],[Date Day]],"MMM")</f>
        <v>Feb</v>
      </c>
      <c r="E911" t="str">
        <f t="shared" si="29"/>
        <v>Q1</v>
      </c>
      <c r="F911">
        <v>1</v>
      </c>
      <c r="G911">
        <v>0</v>
      </c>
      <c r="H911">
        <v>2</v>
      </c>
      <c r="I911">
        <v>10</v>
      </c>
      <c r="J911" t="b">
        <v>0</v>
      </c>
      <c r="K911">
        <v>4</v>
      </c>
      <c r="L911" t="str">
        <f t="shared" si="28"/>
        <v>Weekday</v>
      </c>
      <c r="M911" t="str" cm="1">
        <f t="array" ref="M911">_xlfn.IFS(I911&lt;6,"Night", I911&lt;12,"Morning", I911&lt;18,"Afternoon", TRUE,"Evening")</f>
        <v>Morning</v>
      </c>
      <c r="N911">
        <v>1</v>
      </c>
      <c r="O911" t="str">
        <f>IF(dataset_17[[#This Row],[Weathersit]]=1,"Clear",IF(dataset_17[[#This Row],[Weathersit]]=2,"Cloudy","Rainy"))</f>
        <v>Clear</v>
      </c>
      <c r="P911">
        <v>0.12</v>
      </c>
      <c r="Q911">
        <v>0.1061</v>
      </c>
      <c r="R911">
        <f>dataset_17[[#This Row],[Temp]]-dataset_17[[#This Row],[Atemp]]</f>
        <v>1.3899999999999996E-2</v>
      </c>
      <c r="S911">
        <v>0.42</v>
      </c>
      <c r="T911">
        <v>0.29849999999999999</v>
      </c>
      <c r="U911">
        <v>1</v>
      </c>
      <c r="V911">
        <v>34</v>
      </c>
      <c r="W911">
        <v>35</v>
      </c>
      <c r="X911">
        <f>IF(dataset_17[[#This Row],[cnt]]&gt;0,LN(dataset_17[[#This Row],[cnt]]),0)</f>
        <v>3.5553480614894135</v>
      </c>
    </row>
    <row r="912" spans="1:24" x14ac:dyDescent="0.3">
      <c r="A912">
        <v>911</v>
      </c>
      <c r="B912" s="1">
        <v>40584</v>
      </c>
      <c r="C912">
        <f>YEAR(dataset_17[[#This Row],[Date Day]])</f>
        <v>2011</v>
      </c>
      <c r="D912" s="1" t="str">
        <f>TEXT(dataset_17[[#This Row],[Date Day]],"MMM")</f>
        <v>Feb</v>
      </c>
      <c r="E912" t="str">
        <f t="shared" si="29"/>
        <v>Q1</v>
      </c>
      <c r="F912">
        <v>1</v>
      </c>
      <c r="G912">
        <v>0</v>
      </c>
      <c r="H912">
        <v>2</v>
      </c>
      <c r="I912">
        <v>11</v>
      </c>
      <c r="J912" t="b">
        <v>0</v>
      </c>
      <c r="K912">
        <v>4</v>
      </c>
      <c r="L912" t="str">
        <f t="shared" si="28"/>
        <v>Weekday</v>
      </c>
      <c r="M912" t="str" cm="1">
        <f t="array" ref="M912">_xlfn.IFS(I912&lt;6,"Night", I912&lt;12,"Morning", I912&lt;18,"Afternoon", TRUE,"Evening")</f>
        <v>Morning</v>
      </c>
      <c r="N912">
        <v>1</v>
      </c>
      <c r="O912" t="str">
        <f>IF(dataset_17[[#This Row],[Weathersit]]=1,"Clear",IF(dataset_17[[#This Row],[Weathersit]]=2,"Cloudy","Rainy"))</f>
        <v>Clear</v>
      </c>
      <c r="P912">
        <v>0.14000000000000001</v>
      </c>
      <c r="Q912">
        <v>0.1212</v>
      </c>
      <c r="R912">
        <f>dataset_17[[#This Row],[Temp]]-dataset_17[[#This Row],[Atemp]]</f>
        <v>1.8800000000000011E-2</v>
      </c>
      <c r="S912">
        <v>0.39</v>
      </c>
      <c r="T912">
        <v>0.35820000000000002</v>
      </c>
      <c r="U912">
        <v>1</v>
      </c>
      <c r="V912">
        <v>44</v>
      </c>
      <c r="W912">
        <v>45</v>
      </c>
      <c r="X912">
        <f>IF(dataset_17[[#This Row],[cnt]]&gt;0,LN(dataset_17[[#This Row],[cnt]]),0)</f>
        <v>3.8066624897703196</v>
      </c>
    </row>
    <row r="913" spans="1:24" x14ac:dyDescent="0.3">
      <c r="A913">
        <v>912</v>
      </c>
      <c r="B913" s="1">
        <v>40584</v>
      </c>
      <c r="C913">
        <f>YEAR(dataset_17[[#This Row],[Date Day]])</f>
        <v>2011</v>
      </c>
      <c r="D913" s="1" t="str">
        <f>TEXT(dataset_17[[#This Row],[Date Day]],"MMM")</f>
        <v>Feb</v>
      </c>
      <c r="E913" t="str">
        <f t="shared" si="29"/>
        <v>Q1</v>
      </c>
      <c r="F913">
        <v>1</v>
      </c>
      <c r="G913">
        <v>0</v>
      </c>
      <c r="H913">
        <v>2</v>
      </c>
      <c r="I913">
        <v>12</v>
      </c>
      <c r="J913" t="b">
        <v>0</v>
      </c>
      <c r="K913">
        <v>4</v>
      </c>
      <c r="L913" t="str">
        <f t="shared" si="28"/>
        <v>Weekday</v>
      </c>
      <c r="M913" t="str" cm="1">
        <f t="array" ref="M913">_xlfn.IFS(I913&lt;6,"Night", I913&lt;12,"Morning", I913&lt;18,"Afternoon", TRUE,"Evening")</f>
        <v>Afternoon</v>
      </c>
      <c r="N913">
        <v>1</v>
      </c>
      <c r="O913" t="str">
        <f>IF(dataset_17[[#This Row],[Weathersit]]=1,"Clear",IF(dataset_17[[#This Row],[Weathersit]]=2,"Cloudy","Rainy"))</f>
        <v>Clear</v>
      </c>
      <c r="P913">
        <v>0.16</v>
      </c>
      <c r="Q913">
        <v>0.13639999999999999</v>
      </c>
      <c r="R913">
        <f>dataset_17[[#This Row],[Temp]]-dataset_17[[#This Row],[Atemp]]</f>
        <v>2.360000000000001E-2</v>
      </c>
      <c r="S913">
        <v>0.34</v>
      </c>
      <c r="T913">
        <v>0.3881</v>
      </c>
      <c r="U913">
        <v>4</v>
      </c>
      <c r="V913">
        <v>65</v>
      </c>
      <c r="W913">
        <v>69</v>
      </c>
      <c r="X913">
        <f>IF(dataset_17[[#This Row],[cnt]]&gt;0,LN(dataset_17[[#This Row],[cnt]]),0)</f>
        <v>4.2341065045972597</v>
      </c>
    </row>
    <row r="914" spans="1:24" x14ac:dyDescent="0.3">
      <c r="A914">
        <v>913</v>
      </c>
      <c r="B914" s="1">
        <v>40584</v>
      </c>
      <c r="C914">
        <f>YEAR(dataset_17[[#This Row],[Date Day]])</f>
        <v>2011</v>
      </c>
      <c r="D914" s="1" t="str">
        <f>TEXT(dataset_17[[#This Row],[Date Day]],"MMM")</f>
        <v>Feb</v>
      </c>
      <c r="E914" t="str">
        <f t="shared" si="29"/>
        <v>Q1</v>
      </c>
      <c r="F914">
        <v>1</v>
      </c>
      <c r="G914">
        <v>0</v>
      </c>
      <c r="H914">
        <v>2</v>
      </c>
      <c r="I914">
        <v>13</v>
      </c>
      <c r="J914" t="b">
        <v>0</v>
      </c>
      <c r="K914">
        <v>4</v>
      </c>
      <c r="L914" t="str">
        <f t="shared" si="28"/>
        <v>Weekday</v>
      </c>
      <c r="M914" t="str" cm="1">
        <f t="array" ref="M914">_xlfn.IFS(I914&lt;6,"Night", I914&lt;12,"Morning", I914&lt;18,"Afternoon", TRUE,"Evening")</f>
        <v>Afternoon</v>
      </c>
      <c r="N914">
        <v>1</v>
      </c>
      <c r="O914" t="str">
        <f>IF(dataset_17[[#This Row],[Weathersit]]=1,"Clear",IF(dataset_17[[#This Row],[Weathersit]]=2,"Cloudy","Rainy"))</f>
        <v>Clear</v>
      </c>
      <c r="P914">
        <v>0.18</v>
      </c>
      <c r="Q914">
        <v>0.16669999999999999</v>
      </c>
      <c r="R914">
        <f>dataset_17[[#This Row],[Temp]]-dataset_17[[#This Row],[Atemp]]</f>
        <v>1.3300000000000006E-2</v>
      </c>
      <c r="S914">
        <v>0.28999999999999998</v>
      </c>
      <c r="T914">
        <v>0.29849999999999999</v>
      </c>
      <c r="U914">
        <v>3</v>
      </c>
      <c r="V914">
        <v>59</v>
      </c>
      <c r="W914">
        <v>62</v>
      </c>
      <c r="X914">
        <f>IF(dataset_17[[#This Row],[cnt]]&gt;0,LN(dataset_17[[#This Row],[cnt]]),0)</f>
        <v>4.1271343850450917</v>
      </c>
    </row>
    <row r="915" spans="1:24" x14ac:dyDescent="0.3">
      <c r="A915">
        <v>914</v>
      </c>
      <c r="B915" s="1">
        <v>40584</v>
      </c>
      <c r="C915">
        <f>YEAR(dataset_17[[#This Row],[Date Day]])</f>
        <v>2011</v>
      </c>
      <c r="D915" s="1" t="str">
        <f>TEXT(dataset_17[[#This Row],[Date Day]],"MMM")</f>
        <v>Feb</v>
      </c>
      <c r="E915" t="str">
        <f t="shared" si="29"/>
        <v>Q1</v>
      </c>
      <c r="F915">
        <v>1</v>
      </c>
      <c r="G915">
        <v>0</v>
      </c>
      <c r="H915">
        <v>2</v>
      </c>
      <c r="I915">
        <v>14</v>
      </c>
      <c r="J915" t="b">
        <v>0</v>
      </c>
      <c r="K915">
        <v>4</v>
      </c>
      <c r="L915" t="str">
        <f t="shared" si="28"/>
        <v>Weekday</v>
      </c>
      <c r="M915" t="str" cm="1">
        <f t="array" ref="M915">_xlfn.IFS(I915&lt;6,"Night", I915&lt;12,"Morning", I915&lt;18,"Afternoon", TRUE,"Evening")</f>
        <v>Afternoon</v>
      </c>
      <c r="N915">
        <v>1</v>
      </c>
      <c r="O915" t="str">
        <f>IF(dataset_17[[#This Row],[Weathersit]]=1,"Clear",IF(dataset_17[[#This Row],[Weathersit]]=2,"Cloudy","Rainy"))</f>
        <v>Clear</v>
      </c>
      <c r="P915">
        <v>0.2</v>
      </c>
      <c r="Q915">
        <v>0.18179999999999999</v>
      </c>
      <c r="R915">
        <f>dataset_17[[#This Row],[Temp]]-dataset_17[[#This Row],[Atemp]]</f>
        <v>1.8200000000000022E-2</v>
      </c>
      <c r="S915">
        <v>0.27</v>
      </c>
      <c r="T915">
        <v>0.28360000000000002</v>
      </c>
      <c r="U915">
        <v>6</v>
      </c>
      <c r="V915">
        <v>42</v>
      </c>
      <c r="W915">
        <v>48</v>
      </c>
      <c r="X915">
        <f>IF(dataset_17[[#This Row],[cnt]]&gt;0,LN(dataset_17[[#This Row],[cnt]]),0)</f>
        <v>3.8712010109078911</v>
      </c>
    </row>
    <row r="916" spans="1:24" x14ac:dyDescent="0.3">
      <c r="A916">
        <v>915</v>
      </c>
      <c r="B916" s="1">
        <v>40584</v>
      </c>
      <c r="C916">
        <f>YEAR(dataset_17[[#This Row],[Date Day]])</f>
        <v>2011</v>
      </c>
      <c r="D916" s="1" t="str">
        <f>TEXT(dataset_17[[#This Row],[Date Day]],"MMM")</f>
        <v>Feb</v>
      </c>
      <c r="E916" t="str">
        <f t="shared" si="29"/>
        <v>Q1</v>
      </c>
      <c r="F916">
        <v>1</v>
      </c>
      <c r="G916">
        <v>0</v>
      </c>
      <c r="H916">
        <v>2</v>
      </c>
      <c r="I916">
        <v>15</v>
      </c>
      <c r="J916" t="b">
        <v>0</v>
      </c>
      <c r="K916">
        <v>4</v>
      </c>
      <c r="L916" t="str">
        <f t="shared" si="28"/>
        <v>Weekday</v>
      </c>
      <c r="M916" t="str" cm="1">
        <f t="array" ref="M916">_xlfn.IFS(I916&lt;6,"Night", I916&lt;12,"Morning", I916&lt;18,"Afternoon", TRUE,"Evening")</f>
        <v>Afternoon</v>
      </c>
      <c r="N916">
        <v>1</v>
      </c>
      <c r="O916" t="str">
        <f>IF(dataset_17[[#This Row],[Weathersit]]=1,"Clear",IF(dataset_17[[#This Row],[Weathersit]]=2,"Cloudy","Rainy"))</f>
        <v>Clear</v>
      </c>
      <c r="P916">
        <v>0.2</v>
      </c>
      <c r="Q916">
        <v>0.19700000000000001</v>
      </c>
      <c r="R916">
        <f>dataset_17[[#This Row],[Temp]]-dataset_17[[#This Row],[Atemp]]</f>
        <v>3.0000000000000027E-3</v>
      </c>
      <c r="S916">
        <v>0.25</v>
      </c>
      <c r="T916">
        <v>0.25369999999999998</v>
      </c>
      <c r="U916">
        <v>0</v>
      </c>
      <c r="V916">
        <v>50</v>
      </c>
      <c r="W916">
        <v>50</v>
      </c>
      <c r="X916">
        <f>IF(dataset_17[[#This Row],[cnt]]&gt;0,LN(dataset_17[[#This Row],[cnt]]),0)</f>
        <v>3.912023005428146</v>
      </c>
    </row>
    <row r="917" spans="1:24" x14ac:dyDescent="0.3">
      <c r="A917">
        <v>916</v>
      </c>
      <c r="B917" s="1">
        <v>40584</v>
      </c>
      <c r="C917">
        <f>YEAR(dataset_17[[#This Row],[Date Day]])</f>
        <v>2011</v>
      </c>
      <c r="D917" s="1" t="str">
        <f>TEXT(dataset_17[[#This Row],[Date Day]],"MMM")</f>
        <v>Feb</v>
      </c>
      <c r="E917" t="str">
        <f t="shared" si="29"/>
        <v>Q1</v>
      </c>
      <c r="F917">
        <v>1</v>
      </c>
      <c r="G917">
        <v>0</v>
      </c>
      <c r="H917">
        <v>2</v>
      </c>
      <c r="I917">
        <v>16</v>
      </c>
      <c r="J917" t="b">
        <v>0</v>
      </c>
      <c r="K917">
        <v>4</v>
      </c>
      <c r="L917" t="str">
        <f t="shared" si="28"/>
        <v>Weekday</v>
      </c>
      <c r="M917" t="str" cm="1">
        <f t="array" ref="M917">_xlfn.IFS(I917&lt;6,"Night", I917&lt;12,"Morning", I917&lt;18,"Afternoon", TRUE,"Evening")</f>
        <v>Afternoon</v>
      </c>
      <c r="N917">
        <v>1</v>
      </c>
      <c r="O917" t="str">
        <f>IF(dataset_17[[#This Row],[Weathersit]]=1,"Clear",IF(dataset_17[[#This Row],[Weathersit]]=2,"Cloudy","Rainy"))</f>
        <v>Clear</v>
      </c>
      <c r="P917">
        <v>0.2</v>
      </c>
      <c r="Q917">
        <v>0.18179999999999999</v>
      </c>
      <c r="R917">
        <f>dataset_17[[#This Row],[Temp]]-dataset_17[[#This Row],[Atemp]]</f>
        <v>1.8200000000000022E-2</v>
      </c>
      <c r="S917">
        <v>0.27</v>
      </c>
      <c r="T917">
        <v>0.29849999999999999</v>
      </c>
      <c r="U917">
        <v>4</v>
      </c>
      <c r="V917">
        <v>76</v>
      </c>
      <c r="W917">
        <v>80</v>
      </c>
      <c r="X917">
        <f>IF(dataset_17[[#This Row],[cnt]]&gt;0,LN(dataset_17[[#This Row],[cnt]]),0)</f>
        <v>4.3820266346738812</v>
      </c>
    </row>
    <row r="918" spans="1:24" x14ac:dyDescent="0.3">
      <c r="A918">
        <v>917</v>
      </c>
      <c r="B918" s="1">
        <v>40584</v>
      </c>
      <c r="C918">
        <f>YEAR(dataset_17[[#This Row],[Date Day]])</f>
        <v>2011</v>
      </c>
      <c r="D918" s="1" t="str">
        <f>TEXT(dataset_17[[#This Row],[Date Day]],"MMM")</f>
        <v>Feb</v>
      </c>
      <c r="E918" t="str">
        <f t="shared" si="29"/>
        <v>Q1</v>
      </c>
      <c r="F918">
        <v>1</v>
      </c>
      <c r="G918">
        <v>0</v>
      </c>
      <c r="H918">
        <v>2</v>
      </c>
      <c r="I918">
        <v>17</v>
      </c>
      <c r="J918" t="b">
        <v>0</v>
      </c>
      <c r="K918">
        <v>4</v>
      </c>
      <c r="L918" t="str">
        <f t="shared" si="28"/>
        <v>Weekday</v>
      </c>
      <c r="M918" t="str" cm="1">
        <f t="array" ref="M918">_xlfn.IFS(I918&lt;6,"Night", I918&lt;12,"Morning", I918&lt;18,"Afternoon", TRUE,"Evening")</f>
        <v>Afternoon</v>
      </c>
      <c r="N918">
        <v>1</v>
      </c>
      <c r="O918" t="str">
        <f>IF(dataset_17[[#This Row],[Weathersit]]=1,"Clear",IF(dataset_17[[#This Row],[Weathersit]]=2,"Cloudy","Rainy"))</f>
        <v>Clear</v>
      </c>
      <c r="P918">
        <v>0.18</v>
      </c>
      <c r="Q918">
        <v>0.18179999999999999</v>
      </c>
      <c r="R918">
        <f>dataset_17[[#This Row],[Temp]]-dataset_17[[#This Row],[Atemp]]</f>
        <v>-1.799999999999996E-3</v>
      </c>
      <c r="S918">
        <v>0.26</v>
      </c>
      <c r="T918">
        <v>0.19400000000000001</v>
      </c>
      <c r="U918">
        <v>6</v>
      </c>
      <c r="V918">
        <v>159</v>
      </c>
      <c r="W918">
        <v>165</v>
      </c>
      <c r="X918">
        <f>IF(dataset_17[[#This Row],[cnt]]&gt;0,LN(dataset_17[[#This Row],[cnt]]),0)</f>
        <v>5.1059454739005803</v>
      </c>
    </row>
    <row r="919" spans="1:24" x14ac:dyDescent="0.3">
      <c r="A919">
        <v>918</v>
      </c>
      <c r="B919" s="1">
        <v>40584</v>
      </c>
      <c r="C919">
        <f>YEAR(dataset_17[[#This Row],[Date Day]])</f>
        <v>2011</v>
      </c>
      <c r="D919" s="1" t="str">
        <f>TEXT(dataset_17[[#This Row],[Date Day]],"MMM")</f>
        <v>Feb</v>
      </c>
      <c r="E919" t="str">
        <f t="shared" si="29"/>
        <v>Q1</v>
      </c>
      <c r="F919">
        <v>1</v>
      </c>
      <c r="G919">
        <v>0</v>
      </c>
      <c r="H919">
        <v>2</v>
      </c>
      <c r="I919">
        <v>18</v>
      </c>
      <c r="J919" t="b">
        <v>0</v>
      </c>
      <c r="K919">
        <v>4</v>
      </c>
      <c r="L919" t="str">
        <f t="shared" si="28"/>
        <v>Weekday</v>
      </c>
      <c r="M919" t="str" cm="1">
        <f t="array" ref="M919">_xlfn.IFS(I919&lt;6,"Night", I919&lt;12,"Morning", I919&lt;18,"Afternoon", TRUE,"Evening")</f>
        <v>Evening</v>
      </c>
      <c r="N919">
        <v>1</v>
      </c>
      <c r="O919" t="str">
        <f>IF(dataset_17[[#This Row],[Weathersit]]=1,"Clear",IF(dataset_17[[#This Row],[Weathersit]]=2,"Cloudy","Rainy"))</f>
        <v>Clear</v>
      </c>
      <c r="P919">
        <v>0.16</v>
      </c>
      <c r="Q919">
        <v>0.18179999999999999</v>
      </c>
      <c r="R919">
        <f>dataset_17[[#This Row],[Temp]]-dataset_17[[#This Row],[Atemp]]</f>
        <v>-2.1799999999999986E-2</v>
      </c>
      <c r="S919">
        <v>0.28000000000000003</v>
      </c>
      <c r="T919">
        <v>0.1343</v>
      </c>
      <c r="U919">
        <v>3</v>
      </c>
      <c r="V919">
        <v>157</v>
      </c>
      <c r="W919">
        <v>160</v>
      </c>
      <c r="X919">
        <f>IF(dataset_17[[#This Row],[cnt]]&gt;0,LN(dataset_17[[#This Row],[cnt]]),0)</f>
        <v>5.0751738152338266</v>
      </c>
    </row>
    <row r="920" spans="1:24" x14ac:dyDescent="0.3">
      <c r="A920">
        <v>919</v>
      </c>
      <c r="B920" s="1">
        <v>40584</v>
      </c>
      <c r="C920">
        <f>YEAR(dataset_17[[#This Row],[Date Day]])</f>
        <v>2011</v>
      </c>
      <c r="D920" s="1" t="str">
        <f>TEXT(dataset_17[[#This Row],[Date Day]],"MMM")</f>
        <v>Feb</v>
      </c>
      <c r="E920" t="str">
        <f t="shared" si="29"/>
        <v>Q1</v>
      </c>
      <c r="F920">
        <v>1</v>
      </c>
      <c r="G920">
        <v>0</v>
      </c>
      <c r="H920">
        <v>2</v>
      </c>
      <c r="I920">
        <v>19</v>
      </c>
      <c r="J920" t="b">
        <v>0</v>
      </c>
      <c r="K920">
        <v>4</v>
      </c>
      <c r="L920" t="str">
        <f t="shared" si="28"/>
        <v>Weekday</v>
      </c>
      <c r="M920" t="str" cm="1">
        <f t="array" ref="M920">_xlfn.IFS(I920&lt;6,"Night", I920&lt;12,"Morning", I920&lt;18,"Afternoon", TRUE,"Evening")</f>
        <v>Evening</v>
      </c>
      <c r="N920">
        <v>1</v>
      </c>
      <c r="O920" t="str">
        <f>IF(dataset_17[[#This Row],[Weathersit]]=1,"Clear",IF(dataset_17[[#This Row],[Weathersit]]=2,"Cloudy","Rainy"))</f>
        <v>Clear</v>
      </c>
      <c r="P920">
        <v>0.14000000000000001</v>
      </c>
      <c r="Q920">
        <v>0.16669999999999999</v>
      </c>
      <c r="R920">
        <f>dataset_17[[#This Row],[Temp]]-dataset_17[[#This Row],[Atemp]]</f>
        <v>-2.6699999999999974E-2</v>
      </c>
      <c r="S920">
        <v>0.28000000000000003</v>
      </c>
      <c r="T920">
        <v>0.1045</v>
      </c>
      <c r="U920">
        <v>2</v>
      </c>
      <c r="V920">
        <v>110</v>
      </c>
      <c r="W920">
        <v>112</v>
      </c>
      <c r="X920">
        <f>IF(dataset_17[[#This Row],[cnt]]&gt;0,LN(dataset_17[[#This Row],[cnt]]),0)</f>
        <v>4.7184988712950942</v>
      </c>
    </row>
    <row r="921" spans="1:24" x14ac:dyDescent="0.3">
      <c r="A921">
        <v>920</v>
      </c>
      <c r="B921" s="1">
        <v>40584</v>
      </c>
      <c r="C921">
        <f>YEAR(dataset_17[[#This Row],[Date Day]])</f>
        <v>2011</v>
      </c>
      <c r="D921" s="1" t="str">
        <f>TEXT(dataset_17[[#This Row],[Date Day]],"MMM")</f>
        <v>Feb</v>
      </c>
      <c r="E921" t="str">
        <f t="shared" si="29"/>
        <v>Q1</v>
      </c>
      <c r="F921">
        <v>1</v>
      </c>
      <c r="G921">
        <v>0</v>
      </c>
      <c r="H921">
        <v>2</v>
      </c>
      <c r="I921">
        <v>20</v>
      </c>
      <c r="J921" t="b">
        <v>0</v>
      </c>
      <c r="K921">
        <v>4</v>
      </c>
      <c r="L921" t="str">
        <f t="shared" si="28"/>
        <v>Weekday</v>
      </c>
      <c r="M921" t="str" cm="1">
        <f t="array" ref="M921">_xlfn.IFS(I921&lt;6,"Night", I921&lt;12,"Morning", I921&lt;18,"Afternoon", TRUE,"Evening")</f>
        <v>Evening</v>
      </c>
      <c r="N921">
        <v>1</v>
      </c>
      <c r="O921" t="str">
        <f>IF(dataset_17[[#This Row],[Weathersit]]=1,"Clear",IF(dataset_17[[#This Row],[Weathersit]]=2,"Cloudy","Rainy"))</f>
        <v>Clear</v>
      </c>
      <c r="P921">
        <v>0.14000000000000001</v>
      </c>
      <c r="Q921">
        <v>0.18179999999999999</v>
      </c>
      <c r="R921">
        <f>dataset_17[[#This Row],[Temp]]-dataset_17[[#This Row],[Atemp]]</f>
        <v>-4.1799999999999976E-2</v>
      </c>
      <c r="S921">
        <v>0.31</v>
      </c>
      <c r="T921">
        <v>8.9599999999999999E-2</v>
      </c>
      <c r="U921">
        <v>4</v>
      </c>
      <c r="V921">
        <v>93</v>
      </c>
      <c r="W921">
        <v>97</v>
      </c>
      <c r="X921">
        <f>IF(dataset_17[[#This Row],[cnt]]&gt;0,LN(dataset_17[[#This Row],[cnt]]),0)</f>
        <v>4.5747109785033828</v>
      </c>
    </row>
    <row r="922" spans="1:24" x14ac:dyDescent="0.3">
      <c r="A922">
        <v>921</v>
      </c>
      <c r="B922" s="1">
        <v>40584</v>
      </c>
      <c r="C922">
        <f>YEAR(dataset_17[[#This Row],[Date Day]])</f>
        <v>2011</v>
      </c>
      <c r="D922" s="1" t="str">
        <f>TEXT(dataset_17[[#This Row],[Date Day]],"MMM")</f>
        <v>Feb</v>
      </c>
      <c r="E922" t="str">
        <f t="shared" si="29"/>
        <v>Q1</v>
      </c>
      <c r="F922">
        <v>1</v>
      </c>
      <c r="G922">
        <v>0</v>
      </c>
      <c r="H922">
        <v>2</v>
      </c>
      <c r="I922">
        <v>21</v>
      </c>
      <c r="J922" t="b">
        <v>0</v>
      </c>
      <c r="K922">
        <v>4</v>
      </c>
      <c r="L922" t="str">
        <f t="shared" si="28"/>
        <v>Weekday</v>
      </c>
      <c r="M922" t="str" cm="1">
        <f t="array" ref="M922">_xlfn.IFS(I922&lt;6,"Night", I922&lt;12,"Morning", I922&lt;18,"Afternoon", TRUE,"Evening")</f>
        <v>Evening</v>
      </c>
      <c r="N922">
        <v>1</v>
      </c>
      <c r="O922" t="str">
        <f>IF(dataset_17[[#This Row],[Weathersit]]=1,"Clear",IF(dataset_17[[#This Row],[Weathersit]]=2,"Cloudy","Rainy"))</f>
        <v>Clear</v>
      </c>
      <c r="P922">
        <v>0.14000000000000001</v>
      </c>
      <c r="Q922">
        <v>0.21210000000000001</v>
      </c>
      <c r="R922">
        <f>dataset_17[[#This Row],[Temp]]-dataset_17[[#This Row],[Atemp]]</f>
        <v>-7.2099999999999997E-2</v>
      </c>
      <c r="S922">
        <v>0.39</v>
      </c>
      <c r="T922">
        <v>0</v>
      </c>
      <c r="U922">
        <v>2</v>
      </c>
      <c r="V922">
        <v>70</v>
      </c>
      <c r="W922">
        <v>72</v>
      </c>
      <c r="X922">
        <f>IF(dataset_17[[#This Row],[cnt]]&gt;0,LN(dataset_17[[#This Row],[cnt]]),0)</f>
        <v>4.2766661190160553</v>
      </c>
    </row>
    <row r="923" spans="1:24" x14ac:dyDescent="0.3">
      <c r="A923">
        <v>922</v>
      </c>
      <c r="B923" s="1">
        <v>40584</v>
      </c>
      <c r="C923">
        <f>YEAR(dataset_17[[#This Row],[Date Day]])</f>
        <v>2011</v>
      </c>
      <c r="D923" s="1" t="str">
        <f>TEXT(dataset_17[[#This Row],[Date Day]],"MMM")</f>
        <v>Feb</v>
      </c>
      <c r="E923" t="str">
        <f t="shared" si="29"/>
        <v>Q1</v>
      </c>
      <c r="F923">
        <v>1</v>
      </c>
      <c r="G923">
        <v>0</v>
      </c>
      <c r="H923">
        <v>2</v>
      </c>
      <c r="I923">
        <v>22</v>
      </c>
      <c r="J923" t="b">
        <v>0</v>
      </c>
      <c r="K923">
        <v>4</v>
      </c>
      <c r="L923" t="str">
        <f t="shared" si="28"/>
        <v>Weekday</v>
      </c>
      <c r="M923" t="str" cm="1">
        <f t="array" ref="M923">_xlfn.IFS(I923&lt;6,"Night", I923&lt;12,"Morning", I923&lt;18,"Afternoon", TRUE,"Evening")</f>
        <v>Evening</v>
      </c>
      <c r="N923">
        <v>1</v>
      </c>
      <c r="O923" t="str">
        <f>IF(dataset_17[[#This Row],[Weathersit]]=1,"Clear",IF(dataset_17[[#This Row],[Weathersit]]=2,"Cloudy","Rainy"))</f>
        <v>Clear</v>
      </c>
      <c r="P923">
        <v>0.12</v>
      </c>
      <c r="Q923">
        <v>0.19700000000000001</v>
      </c>
      <c r="R923">
        <f>dataset_17[[#This Row],[Temp]]-dataset_17[[#This Row],[Atemp]]</f>
        <v>-7.7000000000000013E-2</v>
      </c>
      <c r="S923">
        <v>0.39</v>
      </c>
      <c r="T923">
        <v>0</v>
      </c>
      <c r="U923">
        <v>4</v>
      </c>
      <c r="V923">
        <v>47</v>
      </c>
      <c r="W923">
        <v>51</v>
      </c>
      <c r="X923">
        <f>IF(dataset_17[[#This Row],[cnt]]&gt;0,LN(dataset_17[[#This Row],[cnt]]),0)</f>
        <v>3.9318256327243257</v>
      </c>
    </row>
    <row r="924" spans="1:24" x14ac:dyDescent="0.3">
      <c r="A924">
        <v>923</v>
      </c>
      <c r="B924" s="1">
        <v>40584</v>
      </c>
      <c r="C924">
        <f>YEAR(dataset_17[[#This Row],[Date Day]])</f>
        <v>2011</v>
      </c>
      <c r="D924" s="1" t="str">
        <f>TEXT(dataset_17[[#This Row],[Date Day]],"MMM")</f>
        <v>Feb</v>
      </c>
      <c r="E924" t="str">
        <f t="shared" si="29"/>
        <v>Q1</v>
      </c>
      <c r="F924">
        <v>1</v>
      </c>
      <c r="G924">
        <v>0</v>
      </c>
      <c r="H924">
        <v>2</v>
      </c>
      <c r="I924">
        <v>23</v>
      </c>
      <c r="J924" t="b">
        <v>0</v>
      </c>
      <c r="K924">
        <v>4</v>
      </c>
      <c r="L924" t="str">
        <f t="shared" si="28"/>
        <v>Weekday</v>
      </c>
      <c r="M924" t="str" cm="1">
        <f t="array" ref="M924">_xlfn.IFS(I924&lt;6,"Night", I924&lt;12,"Morning", I924&lt;18,"Afternoon", TRUE,"Evening")</f>
        <v>Evening</v>
      </c>
      <c r="N924">
        <v>1</v>
      </c>
      <c r="O924" t="str">
        <f>IF(dataset_17[[#This Row],[Weathersit]]=1,"Clear",IF(dataset_17[[#This Row],[Weathersit]]=2,"Cloudy","Rainy"))</f>
        <v>Clear</v>
      </c>
      <c r="P924">
        <v>0.12</v>
      </c>
      <c r="Q924">
        <v>0.1515</v>
      </c>
      <c r="R924">
        <f>dataset_17[[#This Row],[Temp]]-dataset_17[[#This Row],[Atemp]]</f>
        <v>-3.15E-2</v>
      </c>
      <c r="S924">
        <v>0.42</v>
      </c>
      <c r="T924">
        <v>0.1045</v>
      </c>
      <c r="U924">
        <v>1</v>
      </c>
      <c r="V924">
        <v>33</v>
      </c>
      <c r="W924">
        <v>34</v>
      </c>
      <c r="X924">
        <f>IF(dataset_17[[#This Row],[cnt]]&gt;0,LN(dataset_17[[#This Row],[cnt]]),0)</f>
        <v>3.5263605246161616</v>
      </c>
    </row>
    <row r="925" spans="1:24" x14ac:dyDescent="0.3">
      <c r="A925">
        <v>924</v>
      </c>
      <c r="B925" s="1">
        <v>40585</v>
      </c>
      <c r="C925">
        <f>YEAR(dataset_17[[#This Row],[Date Day]])</f>
        <v>2011</v>
      </c>
      <c r="D925" s="1" t="str">
        <f>TEXT(dataset_17[[#This Row],[Date Day]],"MMM")</f>
        <v>Feb</v>
      </c>
      <c r="E925" t="str">
        <f t="shared" si="29"/>
        <v>Q1</v>
      </c>
      <c r="F925">
        <v>1</v>
      </c>
      <c r="G925">
        <v>0</v>
      </c>
      <c r="H925">
        <v>2</v>
      </c>
      <c r="I925">
        <v>0</v>
      </c>
      <c r="J925" t="b">
        <v>0</v>
      </c>
      <c r="K925">
        <v>5</v>
      </c>
      <c r="L925" t="str">
        <f t="shared" si="28"/>
        <v>Weekday</v>
      </c>
      <c r="M925" t="str" cm="1">
        <f t="array" ref="M925">_xlfn.IFS(I925&lt;6,"Night", I925&lt;12,"Morning", I925&lt;18,"Afternoon", TRUE,"Evening")</f>
        <v>Night</v>
      </c>
      <c r="N925">
        <v>1</v>
      </c>
      <c r="O925" t="str">
        <f>IF(dataset_17[[#This Row],[Weathersit]]=1,"Clear",IF(dataset_17[[#This Row],[Weathersit]]=2,"Cloudy","Rainy"))</f>
        <v>Clear</v>
      </c>
      <c r="P925">
        <v>0.1</v>
      </c>
      <c r="Q925">
        <v>0.13639999999999999</v>
      </c>
      <c r="R925">
        <f>dataset_17[[#This Row],[Temp]]-dataset_17[[#This Row],[Atemp]]</f>
        <v>-3.6399999999999988E-2</v>
      </c>
      <c r="S925">
        <v>0.49</v>
      </c>
      <c r="T925">
        <v>0.1045</v>
      </c>
      <c r="U925">
        <v>2</v>
      </c>
      <c r="V925">
        <v>12</v>
      </c>
      <c r="W925">
        <v>14</v>
      </c>
      <c r="X925">
        <f>IF(dataset_17[[#This Row],[cnt]]&gt;0,LN(dataset_17[[#This Row],[cnt]]),0)</f>
        <v>2.6390573296152584</v>
      </c>
    </row>
    <row r="926" spans="1:24" x14ac:dyDescent="0.3">
      <c r="A926">
        <v>925</v>
      </c>
      <c r="B926" s="1">
        <v>40585</v>
      </c>
      <c r="C926">
        <f>YEAR(dataset_17[[#This Row],[Date Day]])</f>
        <v>2011</v>
      </c>
      <c r="D926" s="1" t="str">
        <f>TEXT(dataset_17[[#This Row],[Date Day]],"MMM")</f>
        <v>Feb</v>
      </c>
      <c r="E926" t="str">
        <f t="shared" si="29"/>
        <v>Q1</v>
      </c>
      <c r="F926">
        <v>1</v>
      </c>
      <c r="G926">
        <v>0</v>
      </c>
      <c r="H926">
        <v>2</v>
      </c>
      <c r="I926">
        <v>1</v>
      </c>
      <c r="J926" t="b">
        <v>0</v>
      </c>
      <c r="K926">
        <v>5</v>
      </c>
      <c r="L926" t="str">
        <f t="shared" si="28"/>
        <v>Weekday</v>
      </c>
      <c r="M926" t="str" cm="1">
        <f t="array" ref="M926">_xlfn.IFS(I926&lt;6,"Night", I926&lt;12,"Morning", I926&lt;18,"Afternoon", TRUE,"Evening")</f>
        <v>Night</v>
      </c>
      <c r="N926">
        <v>1</v>
      </c>
      <c r="O926" t="str">
        <f>IF(dataset_17[[#This Row],[Weathersit]]=1,"Clear",IF(dataset_17[[#This Row],[Weathersit]]=2,"Cloudy","Rainy"))</f>
        <v>Clear</v>
      </c>
      <c r="P926">
        <v>0.1</v>
      </c>
      <c r="Q926">
        <v>0.13639999999999999</v>
      </c>
      <c r="R926">
        <f>dataset_17[[#This Row],[Temp]]-dataset_17[[#This Row],[Atemp]]</f>
        <v>-3.6399999999999988E-2</v>
      </c>
      <c r="S926">
        <v>0.54</v>
      </c>
      <c r="T926">
        <v>8.9599999999999999E-2</v>
      </c>
      <c r="U926">
        <v>1</v>
      </c>
      <c r="V926">
        <v>6</v>
      </c>
      <c r="W926">
        <v>7</v>
      </c>
      <c r="X926">
        <f>IF(dataset_17[[#This Row],[cnt]]&gt;0,LN(dataset_17[[#This Row],[cnt]]),0)</f>
        <v>1.9459101490553132</v>
      </c>
    </row>
    <row r="927" spans="1:24" x14ac:dyDescent="0.3">
      <c r="A927">
        <v>926</v>
      </c>
      <c r="B927" s="1">
        <v>40585</v>
      </c>
      <c r="C927">
        <f>YEAR(dataset_17[[#This Row],[Date Day]])</f>
        <v>2011</v>
      </c>
      <c r="D927" s="1" t="str">
        <f>TEXT(dataset_17[[#This Row],[Date Day]],"MMM")</f>
        <v>Feb</v>
      </c>
      <c r="E927" t="str">
        <f t="shared" si="29"/>
        <v>Q1</v>
      </c>
      <c r="F927">
        <v>1</v>
      </c>
      <c r="G927">
        <v>0</v>
      </c>
      <c r="H927">
        <v>2</v>
      </c>
      <c r="I927">
        <v>2</v>
      </c>
      <c r="J927" t="b">
        <v>0</v>
      </c>
      <c r="K927">
        <v>5</v>
      </c>
      <c r="L927" t="str">
        <f t="shared" si="28"/>
        <v>Weekday</v>
      </c>
      <c r="M927" t="str" cm="1">
        <f t="array" ref="M927">_xlfn.IFS(I927&lt;6,"Night", I927&lt;12,"Morning", I927&lt;18,"Afternoon", TRUE,"Evening")</f>
        <v>Night</v>
      </c>
      <c r="N927">
        <v>1</v>
      </c>
      <c r="O927" t="str">
        <f>IF(dataset_17[[#This Row],[Weathersit]]=1,"Clear",IF(dataset_17[[#This Row],[Weathersit]]=2,"Cloudy","Rainy"))</f>
        <v>Clear</v>
      </c>
      <c r="P927">
        <v>0.1</v>
      </c>
      <c r="Q927">
        <v>0.13639999999999999</v>
      </c>
      <c r="R927">
        <f>dataset_17[[#This Row],[Temp]]-dataset_17[[#This Row],[Atemp]]</f>
        <v>-3.6399999999999988E-2</v>
      </c>
      <c r="S927">
        <v>0.54</v>
      </c>
      <c r="T927">
        <v>8.9599999999999999E-2</v>
      </c>
      <c r="U927">
        <v>0</v>
      </c>
      <c r="V927">
        <v>3</v>
      </c>
      <c r="W927">
        <v>3</v>
      </c>
      <c r="X927">
        <f>IF(dataset_17[[#This Row],[cnt]]&gt;0,LN(dataset_17[[#This Row],[cnt]]),0)</f>
        <v>1.0986122886681098</v>
      </c>
    </row>
    <row r="928" spans="1:24" x14ac:dyDescent="0.3">
      <c r="A928">
        <v>927</v>
      </c>
      <c r="B928" s="1">
        <v>40585</v>
      </c>
      <c r="C928">
        <f>YEAR(dataset_17[[#This Row],[Date Day]])</f>
        <v>2011</v>
      </c>
      <c r="D928" s="1" t="str">
        <f>TEXT(dataset_17[[#This Row],[Date Day]],"MMM")</f>
        <v>Feb</v>
      </c>
      <c r="E928" t="str">
        <f t="shared" si="29"/>
        <v>Q1</v>
      </c>
      <c r="F928">
        <v>1</v>
      </c>
      <c r="G928">
        <v>0</v>
      </c>
      <c r="H928">
        <v>2</v>
      </c>
      <c r="I928">
        <v>5</v>
      </c>
      <c r="J928" t="b">
        <v>0</v>
      </c>
      <c r="K928">
        <v>5</v>
      </c>
      <c r="L928" t="str">
        <f t="shared" si="28"/>
        <v>Weekday</v>
      </c>
      <c r="M928" t="str" cm="1">
        <f t="array" ref="M928">_xlfn.IFS(I928&lt;6,"Night", I928&lt;12,"Morning", I928&lt;18,"Afternoon", TRUE,"Evening")</f>
        <v>Night</v>
      </c>
      <c r="N928">
        <v>1</v>
      </c>
      <c r="O928" t="str">
        <f>IF(dataset_17[[#This Row],[Weathersit]]=1,"Clear",IF(dataset_17[[#This Row],[Weathersit]]=2,"Cloudy","Rainy"))</f>
        <v>Clear</v>
      </c>
      <c r="P928">
        <v>0.08</v>
      </c>
      <c r="Q928">
        <v>0.1212</v>
      </c>
      <c r="R928">
        <f>dataset_17[[#This Row],[Temp]]-dataset_17[[#This Row],[Atemp]]</f>
        <v>-4.1200000000000001E-2</v>
      </c>
      <c r="S928">
        <v>0.63</v>
      </c>
      <c r="T928">
        <v>8.9599999999999999E-2</v>
      </c>
      <c r="U928">
        <v>0</v>
      </c>
      <c r="V928">
        <v>4</v>
      </c>
      <c r="W928">
        <v>4</v>
      </c>
      <c r="X928">
        <f>IF(dataset_17[[#This Row],[cnt]]&gt;0,LN(dataset_17[[#This Row],[cnt]]),0)</f>
        <v>1.3862943611198906</v>
      </c>
    </row>
    <row r="929" spans="1:24" x14ac:dyDescent="0.3">
      <c r="A929">
        <v>928</v>
      </c>
      <c r="B929" s="1">
        <v>40585</v>
      </c>
      <c r="C929">
        <f>YEAR(dataset_17[[#This Row],[Date Day]])</f>
        <v>2011</v>
      </c>
      <c r="D929" s="1" t="str">
        <f>TEXT(dataset_17[[#This Row],[Date Day]],"MMM")</f>
        <v>Feb</v>
      </c>
      <c r="E929" t="str">
        <f t="shared" si="29"/>
        <v>Q1</v>
      </c>
      <c r="F929">
        <v>1</v>
      </c>
      <c r="G929">
        <v>0</v>
      </c>
      <c r="H929">
        <v>2</v>
      </c>
      <c r="I929">
        <v>6</v>
      </c>
      <c r="J929" t="b">
        <v>0</v>
      </c>
      <c r="K929">
        <v>5</v>
      </c>
      <c r="L929" t="str">
        <f t="shared" si="28"/>
        <v>Weekday</v>
      </c>
      <c r="M929" t="str" cm="1">
        <f t="array" ref="M929">_xlfn.IFS(I929&lt;6,"Night", I929&lt;12,"Morning", I929&lt;18,"Afternoon", TRUE,"Evening")</f>
        <v>Morning</v>
      </c>
      <c r="N929">
        <v>1</v>
      </c>
      <c r="O929" t="str">
        <f>IF(dataset_17[[#This Row],[Weathersit]]=1,"Clear",IF(dataset_17[[#This Row],[Weathersit]]=2,"Cloudy","Rainy"))</f>
        <v>Clear</v>
      </c>
      <c r="P929">
        <v>0.1</v>
      </c>
      <c r="Q929">
        <v>0.18179999999999999</v>
      </c>
      <c r="R929">
        <f>dataset_17[[#This Row],[Temp]]-dataset_17[[#This Row],[Atemp]]</f>
        <v>-8.1799999999999984E-2</v>
      </c>
      <c r="S929">
        <v>0.68</v>
      </c>
      <c r="T929">
        <v>0</v>
      </c>
      <c r="U929">
        <v>1</v>
      </c>
      <c r="V929">
        <v>23</v>
      </c>
      <c r="W929">
        <v>24</v>
      </c>
      <c r="X929">
        <f>IF(dataset_17[[#This Row],[cnt]]&gt;0,LN(dataset_17[[#This Row],[cnt]]),0)</f>
        <v>3.1780538303479458</v>
      </c>
    </row>
    <row r="930" spans="1:24" x14ac:dyDescent="0.3">
      <c r="A930">
        <v>929</v>
      </c>
      <c r="B930" s="1">
        <v>40585</v>
      </c>
      <c r="C930">
        <f>YEAR(dataset_17[[#This Row],[Date Day]])</f>
        <v>2011</v>
      </c>
      <c r="D930" s="1" t="str">
        <f>TEXT(dataset_17[[#This Row],[Date Day]],"MMM")</f>
        <v>Feb</v>
      </c>
      <c r="E930" t="str">
        <f t="shared" si="29"/>
        <v>Q1</v>
      </c>
      <c r="F930">
        <v>1</v>
      </c>
      <c r="G930">
        <v>0</v>
      </c>
      <c r="H930">
        <v>2</v>
      </c>
      <c r="I930">
        <v>7</v>
      </c>
      <c r="J930" t="b">
        <v>0</v>
      </c>
      <c r="K930">
        <v>5</v>
      </c>
      <c r="L930" t="str">
        <f t="shared" si="28"/>
        <v>Weekday</v>
      </c>
      <c r="M930" t="str" cm="1">
        <f t="array" ref="M930">_xlfn.IFS(I930&lt;6,"Night", I930&lt;12,"Morning", I930&lt;18,"Afternoon", TRUE,"Evening")</f>
        <v>Morning</v>
      </c>
      <c r="N930">
        <v>1</v>
      </c>
      <c r="O930" t="str">
        <f>IF(dataset_17[[#This Row],[Weathersit]]=1,"Clear",IF(dataset_17[[#This Row],[Weathersit]]=2,"Cloudy","Rainy"))</f>
        <v>Clear</v>
      </c>
      <c r="P930">
        <v>0.08</v>
      </c>
      <c r="Q930">
        <v>0.16669999999999999</v>
      </c>
      <c r="R930">
        <f>dataset_17[[#This Row],[Temp]]-dataset_17[[#This Row],[Atemp]]</f>
        <v>-8.6699999999999985E-2</v>
      </c>
      <c r="S930">
        <v>0.73</v>
      </c>
      <c r="T930">
        <v>0</v>
      </c>
      <c r="U930">
        <v>1</v>
      </c>
      <c r="V930">
        <v>73</v>
      </c>
      <c r="W930">
        <v>74</v>
      </c>
      <c r="X930">
        <f>IF(dataset_17[[#This Row],[cnt]]&gt;0,LN(dataset_17[[#This Row],[cnt]]),0)</f>
        <v>4.3040650932041702</v>
      </c>
    </row>
    <row r="931" spans="1:24" x14ac:dyDescent="0.3">
      <c r="A931">
        <v>930</v>
      </c>
      <c r="B931" s="1">
        <v>40585</v>
      </c>
      <c r="C931">
        <f>YEAR(dataset_17[[#This Row],[Date Day]])</f>
        <v>2011</v>
      </c>
      <c r="D931" s="1" t="str">
        <f>TEXT(dataset_17[[#This Row],[Date Day]],"MMM")</f>
        <v>Feb</v>
      </c>
      <c r="E931" t="str">
        <f t="shared" si="29"/>
        <v>Q1</v>
      </c>
      <c r="F931">
        <v>1</v>
      </c>
      <c r="G931">
        <v>0</v>
      </c>
      <c r="H931">
        <v>2</v>
      </c>
      <c r="I931">
        <v>8</v>
      </c>
      <c r="J931" t="b">
        <v>0</v>
      </c>
      <c r="K931">
        <v>5</v>
      </c>
      <c r="L931" t="str">
        <f t="shared" si="28"/>
        <v>Weekday</v>
      </c>
      <c r="M931" t="str" cm="1">
        <f t="array" ref="M931">_xlfn.IFS(I931&lt;6,"Night", I931&lt;12,"Morning", I931&lt;18,"Afternoon", TRUE,"Evening")</f>
        <v>Morning</v>
      </c>
      <c r="N931">
        <v>1</v>
      </c>
      <c r="O931" t="str">
        <f>IF(dataset_17[[#This Row],[Weathersit]]=1,"Clear",IF(dataset_17[[#This Row],[Weathersit]]=2,"Cloudy","Rainy"))</f>
        <v>Clear</v>
      </c>
      <c r="P931">
        <v>0.1</v>
      </c>
      <c r="Q931">
        <v>0.1212</v>
      </c>
      <c r="R931">
        <f>dataset_17[[#This Row],[Temp]]-dataset_17[[#This Row],[Atemp]]</f>
        <v>-2.1199999999999997E-2</v>
      </c>
      <c r="S931">
        <v>0.74</v>
      </c>
      <c r="T931">
        <v>0.16420000000000001</v>
      </c>
      <c r="U931">
        <v>4</v>
      </c>
      <c r="V931">
        <v>212</v>
      </c>
      <c r="W931">
        <v>216</v>
      </c>
      <c r="X931">
        <f>IF(dataset_17[[#This Row],[cnt]]&gt;0,LN(dataset_17[[#This Row],[cnt]]),0)</f>
        <v>5.3752784076841653</v>
      </c>
    </row>
    <row r="932" spans="1:24" x14ac:dyDescent="0.3">
      <c r="A932">
        <v>931</v>
      </c>
      <c r="B932" s="1">
        <v>40585</v>
      </c>
      <c r="C932">
        <f>YEAR(dataset_17[[#This Row],[Date Day]])</f>
        <v>2011</v>
      </c>
      <c r="D932" s="1" t="str">
        <f>TEXT(dataset_17[[#This Row],[Date Day]],"MMM")</f>
        <v>Feb</v>
      </c>
      <c r="E932" t="str">
        <f t="shared" si="29"/>
        <v>Q1</v>
      </c>
      <c r="F932">
        <v>1</v>
      </c>
      <c r="G932">
        <v>0</v>
      </c>
      <c r="H932">
        <v>2</v>
      </c>
      <c r="I932">
        <v>9</v>
      </c>
      <c r="J932" t="b">
        <v>0</v>
      </c>
      <c r="K932">
        <v>5</v>
      </c>
      <c r="L932" t="str">
        <f t="shared" si="28"/>
        <v>Weekday</v>
      </c>
      <c r="M932" t="str" cm="1">
        <f t="array" ref="M932">_xlfn.IFS(I932&lt;6,"Night", I932&lt;12,"Morning", I932&lt;18,"Afternoon", TRUE,"Evening")</f>
        <v>Morning</v>
      </c>
      <c r="N932">
        <v>1</v>
      </c>
      <c r="O932" t="str">
        <f>IF(dataset_17[[#This Row],[Weathersit]]=1,"Clear",IF(dataset_17[[#This Row],[Weathersit]]=2,"Cloudy","Rainy"))</f>
        <v>Clear</v>
      </c>
      <c r="P932">
        <v>0.12</v>
      </c>
      <c r="Q932">
        <v>0.1212</v>
      </c>
      <c r="R932">
        <f>dataset_17[[#This Row],[Temp]]-dataset_17[[#This Row],[Atemp]]</f>
        <v>-1.2000000000000066E-3</v>
      </c>
      <c r="S932">
        <v>0.74</v>
      </c>
      <c r="T932">
        <v>0.22389999999999999</v>
      </c>
      <c r="U932">
        <v>8</v>
      </c>
      <c r="V932">
        <v>132</v>
      </c>
      <c r="W932">
        <v>140</v>
      </c>
      <c r="X932">
        <f>IF(dataset_17[[#This Row],[cnt]]&gt;0,LN(dataset_17[[#This Row],[cnt]]),0)</f>
        <v>4.9416424226093039</v>
      </c>
    </row>
    <row r="933" spans="1:24" x14ac:dyDescent="0.3">
      <c r="A933">
        <v>932</v>
      </c>
      <c r="B933" s="1">
        <v>40585</v>
      </c>
      <c r="C933">
        <f>YEAR(dataset_17[[#This Row],[Date Day]])</f>
        <v>2011</v>
      </c>
      <c r="D933" s="1" t="str">
        <f>TEXT(dataset_17[[#This Row],[Date Day]],"MMM")</f>
        <v>Feb</v>
      </c>
      <c r="E933" t="str">
        <f t="shared" si="29"/>
        <v>Q1</v>
      </c>
      <c r="F933">
        <v>1</v>
      </c>
      <c r="G933">
        <v>0</v>
      </c>
      <c r="H933">
        <v>2</v>
      </c>
      <c r="I933">
        <v>10</v>
      </c>
      <c r="J933" t="b">
        <v>0</v>
      </c>
      <c r="K933">
        <v>5</v>
      </c>
      <c r="L933" t="str">
        <f t="shared" si="28"/>
        <v>Weekday</v>
      </c>
      <c r="M933" t="str" cm="1">
        <f t="array" ref="M933">_xlfn.IFS(I933&lt;6,"Night", I933&lt;12,"Morning", I933&lt;18,"Afternoon", TRUE,"Evening")</f>
        <v>Morning</v>
      </c>
      <c r="N933">
        <v>1</v>
      </c>
      <c r="O933" t="str">
        <f>IF(dataset_17[[#This Row],[Weathersit]]=1,"Clear",IF(dataset_17[[#This Row],[Weathersit]]=2,"Cloudy","Rainy"))</f>
        <v>Clear</v>
      </c>
      <c r="P933">
        <v>0.14000000000000001</v>
      </c>
      <c r="Q933">
        <v>0.13639999999999999</v>
      </c>
      <c r="R933">
        <f>dataset_17[[#This Row],[Temp]]-dataset_17[[#This Row],[Atemp]]</f>
        <v>3.6000000000000199E-3</v>
      </c>
      <c r="S933">
        <v>0.69</v>
      </c>
      <c r="T933">
        <v>0.19400000000000001</v>
      </c>
      <c r="U933">
        <v>5</v>
      </c>
      <c r="V933">
        <v>39</v>
      </c>
      <c r="W933">
        <v>44</v>
      </c>
      <c r="X933">
        <f>IF(dataset_17[[#This Row],[cnt]]&gt;0,LN(dataset_17[[#This Row],[cnt]]),0)</f>
        <v>3.784189633918261</v>
      </c>
    </row>
    <row r="934" spans="1:24" x14ac:dyDescent="0.3">
      <c r="A934">
        <v>933</v>
      </c>
      <c r="B934" s="1">
        <v>40585</v>
      </c>
      <c r="C934">
        <f>YEAR(dataset_17[[#This Row],[Date Day]])</f>
        <v>2011</v>
      </c>
      <c r="D934" s="1" t="str">
        <f>TEXT(dataset_17[[#This Row],[Date Day]],"MMM")</f>
        <v>Feb</v>
      </c>
      <c r="E934" t="str">
        <f t="shared" si="29"/>
        <v>Q1</v>
      </c>
      <c r="F934">
        <v>1</v>
      </c>
      <c r="G934">
        <v>0</v>
      </c>
      <c r="H934">
        <v>2</v>
      </c>
      <c r="I934">
        <v>11</v>
      </c>
      <c r="J934" t="b">
        <v>0</v>
      </c>
      <c r="K934">
        <v>5</v>
      </c>
      <c r="L934" t="str">
        <f t="shared" si="28"/>
        <v>Weekday</v>
      </c>
      <c r="M934" t="str" cm="1">
        <f t="array" ref="M934">_xlfn.IFS(I934&lt;6,"Night", I934&lt;12,"Morning", I934&lt;18,"Afternoon", TRUE,"Evening")</f>
        <v>Morning</v>
      </c>
      <c r="N934">
        <v>1</v>
      </c>
      <c r="O934" t="str">
        <f>IF(dataset_17[[#This Row],[Weathersit]]=1,"Clear",IF(dataset_17[[#This Row],[Weathersit]]=2,"Cloudy","Rainy"))</f>
        <v>Clear</v>
      </c>
      <c r="P934">
        <v>0.22</v>
      </c>
      <c r="Q934">
        <v>0.2273</v>
      </c>
      <c r="R934">
        <f>dataset_17[[#This Row],[Temp]]-dataset_17[[#This Row],[Atemp]]</f>
        <v>-7.3000000000000009E-3</v>
      </c>
      <c r="S934">
        <v>0.47</v>
      </c>
      <c r="T934">
        <v>0.1343</v>
      </c>
      <c r="U934">
        <v>12</v>
      </c>
      <c r="V934">
        <v>52</v>
      </c>
      <c r="W934">
        <v>64</v>
      </c>
      <c r="X934">
        <f>IF(dataset_17[[#This Row],[cnt]]&gt;0,LN(dataset_17[[#This Row],[cnt]]),0)</f>
        <v>4.1588830833596715</v>
      </c>
    </row>
    <row r="935" spans="1:24" x14ac:dyDescent="0.3">
      <c r="A935">
        <v>934</v>
      </c>
      <c r="B935" s="1">
        <v>40585</v>
      </c>
      <c r="C935">
        <f>YEAR(dataset_17[[#This Row],[Date Day]])</f>
        <v>2011</v>
      </c>
      <c r="D935" s="1" t="str">
        <f>TEXT(dataset_17[[#This Row],[Date Day]],"MMM")</f>
        <v>Feb</v>
      </c>
      <c r="E935" t="str">
        <f t="shared" si="29"/>
        <v>Q1</v>
      </c>
      <c r="F935">
        <v>1</v>
      </c>
      <c r="G935">
        <v>0</v>
      </c>
      <c r="H935">
        <v>2</v>
      </c>
      <c r="I935">
        <v>12</v>
      </c>
      <c r="J935" t="b">
        <v>0</v>
      </c>
      <c r="K935">
        <v>5</v>
      </c>
      <c r="L935" t="str">
        <f t="shared" si="28"/>
        <v>Weekday</v>
      </c>
      <c r="M935" t="str" cm="1">
        <f t="array" ref="M935">_xlfn.IFS(I935&lt;6,"Night", I935&lt;12,"Morning", I935&lt;18,"Afternoon", TRUE,"Evening")</f>
        <v>Afternoon</v>
      </c>
      <c r="N935">
        <v>1</v>
      </c>
      <c r="O935" t="str">
        <f>IF(dataset_17[[#This Row],[Weathersit]]=1,"Clear",IF(dataset_17[[#This Row],[Weathersit]]=2,"Cloudy","Rainy"))</f>
        <v>Clear</v>
      </c>
      <c r="P935">
        <v>0.22</v>
      </c>
      <c r="Q935">
        <v>0.2273</v>
      </c>
      <c r="R935">
        <f>dataset_17[[#This Row],[Temp]]-dataset_17[[#This Row],[Atemp]]</f>
        <v>-7.3000000000000009E-3</v>
      </c>
      <c r="S935">
        <v>0.47</v>
      </c>
      <c r="T935">
        <v>0.1343</v>
      </c>
      <c r="U935">
        <v>7</v>
      </c>
      <c r="V935">
        <v>64</v>
      </c>
      <c r="W935">
        <v>71</v>
      </c>
      <c r="X935">
        <f>IF(dataset_17[[#This Row],[cnt]]&gt;0,LN(dataset_17[[#This Row],[cnt]]),0)</f>
        <v>4.2626798770413155</v>
      </c>
    </row>
    <row r="936" spans="1:24" x14ac:dyDescent="0.3">
      <c r="A936">
        <v>935</v>
      </c>
      <c r="B936" s="1">
        <v>40585</v>
      </c>
      <c r="C936">
        <f>YEAR(dataset_17[[#This Row],[Date Day]])</f>
        <v>2011</v>
      </c>
      <c r="D936" s="1" t="str">
        <f>TEXT(dataset_17[[#This Row],[Date Day]],"MMM")</f>
        <v>Feb</v>
      </c>
      <c r="E936" t="str">
        <f t="shared" si="29"/>
        <v>Q1</v>
      </c>
      <c r="F936">
        <v>1</v>
      </c>
      <c r="G936">
        <v>0</v>
      </c>
      <c r="H936">
        <v>2</v>
      </c>
      <c r="I936">
        <v>13</v>
      </c>
      <c r="J936" t="b">
        <v>0</v>
      </c>
      <c r="K936">
        <v>5</v>
      </c>
      <c r="L936" t="str">
        <f t="shared" si="28"/>
        <v>Weekday</v>
      </c>
      <c r="M936" t="str" cm="1">
        <f t="array" ref="M936">_xlfn.IFS(I936&lt;6,"Night", I936&lt;12,"Morning", I936&lt;18,"Afternoon", TRUE,"Evening")</f>
        <v>Afternoon</v>
      </c>
      <c r="N936">
        <v>1</v>
      </c>
      <c r="O936" t="str">
        <f>IF(dataset_17[[#This Row],[Weathersit]]=1,"Clear",IF(dataset_17[[#This Row],[Weathersit]]=2,"Cloudy","Rainy"))</f>
        <v>Clear</v>
      </c>
      <c r="P936">
        <v>0.24</v>
      </c>
      <c r="Q936">
        <v>0.2273</v>
      </c>
      <c r="R936">
        <f>dataset_17[[#This Row],[Temp]]-dataset_17[[#This Row],[Atemp]]</f>
        <v>1.2699999999999989E-2</v>
      </c>
      <c r="S936">
        <v>0.35</v>
      </c>
      <c r="T936">
        <v>0.19400000000000001</v>
      </c>
      <c r="U936">
        <v>21</v>
      </c>
      <c r="V936">
        <v>89</v>
      </c>
      <c r="W936">
        <v>110</v>
      </c>
      <c r="X936">
        <f>IF(dataset_17[[#This Row],[cnt]]&gt;0,LN(dataset_17[[#This Row],[cnt]]),0)</f>
        <v>4.7004803657924166</v>
      </c>
    </row>
    <row r="937" spans="1:24" x14ac:dyDescent="0.3">
      <c r="A937">
        <v>936</v>
      </c>
      <c r="B937" s="1">
        <v>40585</v>
      </c>
      <c r="C937">
        <f>YEAR(dataset_17[[#This Row],[Date Day]])</f>
        <v>2011</v>
      </c>
      <c r="D937" s="1" t="str">
        <f>TEXT(dataset_17[[#This Row],[Date Day]],"MMM")</f>
        <v>Feb</v>
      </c>
      <c r="E937" t="str">
        <f t="shared" si="29"/>
        <v>Q1</v>
      </c>
      <c r="F937">
        <v>1</v>
      </c>
      <c r="G937">
        <v>0</v>
      </c>
      <c r="H937">
        <v>2</v>
      </c>
      <c r="I937">
        <v>14</v>
      </c>
      <c r="J937" t="b">
        <v>0</v>
      </c>
      <c r="K937">
        <v>5</v>
      </c>
      <c r="L937" t="str">
        <f t="shared" si="28"/>
        <v>Weekday</v>
      </c>
      <c r="M937" t="str" cm="1">
        <f t="array" ref="M937">_xlfn.IFS(I937&lt;6,"Night", I937&lt;12,"Morning", I937&lt;18,"Afternoon", TRUE,"Evening")</f>
        <v>Afternoon</v>
      </c>
      <c r="N937">
        <v>1</v>
      </c>
      <c r="O937" t="str">
        <f>IF(dataset_17[[#This Row],[Weathersit]]=1,"Clear",IF(dataset_17[[#This Row],[Weathersit]]=2,"Cloudy","Rainy"))</f>
        <v>Clear</v>
      </c>
      <c r="P937">
        <v>0.3</v>
      </c>
      <c r="Q937">
        <v>0.28789999999999999</v>
      </c>
      <c r="R937">
        <f>dataset_17[[#This Row],[Temp]]-dataset_17[[#This Row],[Atemp]]</f>
        <v>1.21E-2</v>
      </c>
      <c r="S937">
        <v>0.26</v>
      </c>
      <c r="T937">
        <v>0.25369999999999998</v>
      </c>
      <c r="U937">
        <v>17</v>
      </c>
      <c r="V937">
        <v>67</v>
      </c>
      <c r="W937">
        <v>84</v>
      </c>
      <c r="X937">
        <f>IF(dataset_17[[#This Row],[cnt]]&gt;0,LN(dataset_17[[#This Row],[cnt]]),0)</f>
        <v>4.4308167988433134</v>
      </c>
    </row>
    <row r="938" spans="1:24" x14ac:dyDescent="0.3">
      <c r="A938">
        <v>937</v>
      </c>
      <c r="B938" s="1">
        <v>40585</v>
      </c>
      <c r="C938">
        <f>YEAR(dataset_17[[#This Row],[Date Day]])</f>
        <v>2011</v>
      </c>
      <c r="D938" s="1" t="str">
        <f>TEXT(dataset_17[[#This Row],[Date Day]],"MMM")</f>
        <v>Feb</v>
      </c>
      <c r="E938" t="str">
        <f t="shared" si="29"/>
        <v>Q1</v>
      </c>
      <c r="F938">
        <v>1</v>
      </c>
      <c r="G938">
        <v>0</v>
      </c>
      <c r="H938">
        <v>2</v>
      </c>
      <c r="I938">
        <v>15</v>
      </c>
      <c r="J938" t="b">
        <v>0</v>
      </c>
      <c r="K938">
        <v>5</v>
      </c>
      <c r="L938" t="str">
        <f t="shared" si="28"/>
        <v>Weekday</v>
      </c>
      <c r="M938" t="str" cm="1">
        <f t="array" ref="M938">_xlfn.IFS(I938&lt;6,"Night", I938&lt;12,"Morning", I938&lt;18,"Afternoon", TRUE,"Evening")</f>
        <v>Afternoon</v>
      </c>
      <c r="N938">
        <v>1</v>
      </c>
      <c r="O938" t="str">
        <f>IF(dataset_17[[#This Row],[Weathersit]]=1,"Clear",IF(dataset_17[[#This Row],[Weathersit]]=2,"Cloudy","Rainy"))</f>
        <v>Clear</v>
      </c>
      <c r="P938">
        <v>0.32</v>
      </c>
      <c r="Q938">
        <v>0.31819999999999998</v>
      </c>
      <c r="R938">
        <f>dataset_17[[#This Row],[Temp]]-dataset_17[[#This Row],[Atemp]]</f>
        <v>1.8000000000000238E-3</v>
      </c>
      <c r="S938">
        <v>0.21</v>
      </c>
      <c r="T938">
        <v>0.16420000000000001</v>
      </c>
      <c r="U938">
        <v>12</v>
      </c>
      <c r="V938">
        <v>62</v>
      </c>
      <c r="W938">
        <v>74</v>
      </c>
      <c r="X938">
        <f>IF(dataset_17[[#This Row],[cnt]]&gt;0,LN(dataset_17[[#This Row],[cnt]]),0)</f>
        <v>4.3040650932041702</v>
      </c>
    </row>
    <row r="939" spans="1:24" x14ac:dyDescent="0.3">
      <c r="A939">
        <v>938</v>
      </c>
      <c r="B939" s="1">
        <v>40585</v>
      </c>
      <c r="C939">
        <f>YEAR(dataset_17[[#This Row],[Date Day]])</f>
        <v>2011</v>
      </c>
      <c r="D939" s="1" t="str">
        <f>TEXT(dataset_17[[#This Row],[Date Day]],"MMM")</f>
        <v>Feb</v>
      </c>
      <c r="E939" t="str">
        <f t="shared" si="29"/>
        <v>Q1</v>
      </c>
      <c r="F939">
        <v>1</v>
      </c>
      <c r="G939">
        <v>0</v>
      </c>
      <c r="H939">
        <v>2</v>
      </c>
      <c r="I939">
        <v>16</v>
      </c>
      <c r="J939" t="b">
        <v>0</v>
      </c>
      <c r="K939">
        <v>5</v>
      </c>
      <c r="L939" t="str">
        <f t="shared" si="28"/>
        <v>Weekday</v>
      </c>
      <c r="M939" t="str" cm="1">
        <f t="array" ref="M939">_xlfn.IFS(I939&lt;6,"Night", I939&lt;12,"Morning", I939&lt;18,"Afternoon", TRUE,"Evening")</f>
        <v>Afternoon</v>
      </c>
      <c r="N939">
        <v>1</v>
      </c>
      <c r="O939" t="str">
        <f>IF(dataset_17[[#This Row],[Weathersit]]=1,"Clear",IF(dataset_17[[#This Row],[Weathersit]]=2,"Cloudy","Rainy"))</f>
        <v>Clear</v>
      </c>
      <c r="P939">
        <v>0.3</v>
      </c>
      <c r="Q939">
        <v>0.28789999999999999</v>
      </c>
      <c r="R939">
        <f>dataset_17[[#This Row],[Temp]]-dataset_17[[#This Row],[Atemp]]</f>
        <v>1.21E-2</v>
      </c>
      <c r="S939">
        <v>0.28000000000000003</v>
      </c>
      <c r="T939">
        <v>0.19400000000000001</v>
      </c>
      <c r="U939">
        <v>14</v>
      </c>
      <c r="V939">
        <v>111</v>
      </c>
      <c r="W939">
        <v>125</v>
      </c>
      <c r="X939">
        <f>IF(dataset_17[[#This Row],[cnt]]&gt;0,LN(dataset_17[[#This Row],[cnt]]),0)</f>
        <v>4.8283137373023015</v>
      </c>
    </row>
    <row r="940" spans="1:24" x14ac:dyDescent="0.3">
      <c r="A940">
        <v>939</v>
      </c>
      <c r="B940" s="1">
        <v>40585</v>
      </c>
      <c r="C940">
        <f>YEAR(dataset_17[[#This Row],[Date Day]])</f>
        <v>2011</v>
      </c>
      <c r="D940" s="1" t="str">
        <f>TEXT(dataset_17[[#This Row],[Date Day]],"MMM")</f>
        <v>Feb</v>
      </c>
      <c r="E940" t="str">
        <f t="shared" si="29"/>
        <v>Q1</v>
      </c>
      <c r="F940">
        <v>1</v>
      </c>
      <c r="G940">
        <v>0</v>
      </c>
      <c r="H940">
        <v>2</v>
      </c>
      <c r="I940">
        <v>17</v>
      </c>
      <c r="J940" t="b">
        <v>0</v>
      </c>
      <c r="K940">
        <v>5</v>
      </c>
      <c r="L940" t="str">
        <f t="shared" si="28"/>
        <v>Weekday</v>
      </c>
      <c r="M940" t="str" cm="1">
        <f t="array" ref="M940">_xlfn.IFS(I940&lt;6,"Night", I940&lt;12,"Morning", I940&lt;18,"Afternoon", TRUE,"Evening")</f>
        <v>Afternoon</v>
      </c>
      <c r="N940">
        <v>1</v>
      </c>
      <c r="O940" t="str">
        <f>IF(dataset_17[[#This Row],[Weathersit]]=1,"Clear",IF(dataset_17[[#This Row],[Weathersit]]=2,"Cloudy","Rainy"))</f>
        <v>Clear</v>
      </c>
      <c r="P940">
        <v>0.3</v>
      </c>
      <c r="Q940">
        <v>0.33329999999999999</v>
      </c>
      <c r="R940">
        <f>dataset_17[[#This Row],[Temp]]-dataset_17[[#This Row],[Atemp]]</f>
        <v>-3.3299999999999996E-2</v>
      </c>
      <c r="S940">
        <v>0.24</v>
      </c>
      <c r="T940">
        <v>0</v>
      </c>
      <c r="U940">
        <v>18</v>
      </c>
      <c r="V940">
        <v>193</v>
      </c>
      <c r="W940">
        <v>211</v>
      </c>
      <c r="X940">
        <f>IF(dataset_17[[#This Row],[cnt]]&gt;0,LN(dataset_17[[#This Row],[cnt]]),0)</f>
        <v>5.3518581334760666</v>
      </c>
    </row>
    <row r="941" spans="1:24" x14ac:dyDescent="0.3">
      <c r="A941">
        <v>940</v>
      </c>
      <c r="B941" s="1">
        <v>40585</v>
      </c>
      <c r="C941">
        <f>YEAR(dataset_17[[#This Row],[Date Day]])</f>
        <v>2011</v>
      </c>
      <c r="D941" s="1" t="str">
        <f>TEXT(dataset_17[[#This Row],[Date Day]],"MMM")</f>
        <v>Feb</v>
      </c>
      <c r="E941" t="str">
        <f t="shared" si="29"/>
        <v>Q1</v>
      </c>
      <c r="F941">
        <v>1</v>
      </c>
      <c r="G941">
        <v>0</v>
      </c>
      <c r="H941">
        <v>2</v>
      </c>
      <c r="I941">
        <v>18</v>
      </c>
      <c r="J941" t="b">
        <v>0</v>
      </c>
      <c r="K941">
        <v>5</v>
      </c>
      <c r="L941" t="str">
        <f t="shared" si="28"/>
        <v>Weekday</v>
      </c>
      <c r="M941" t="str" cm="1">
        <f t="array" ref="M941">_xlfn.IFS(I941&lt;6,"Night", I941&lt;12,"Morning", I941&lt;18,"Afternoon", TRUE,"Evening")</f>
        <v>Evening</v>
      </c>
      <c r="N941">
        <v>1</v>
      </c>
      <c r="O941" t="str">
        <f>IF(dataset_17[[#This Row],[Weathersit]]=1,"Clear",IF(dataset_17[[#This Row],[Weathersit]]=2,"Cloudy","Rainy"))</f>
        <v>Clear</v>
      </c>
      <c r="P941">
        <v>0.28000000000000003</v>
      </c>
      <c r="Q941">
        <v>0.31819999999999998</v>
      </c>
      <c r="R941">
        <f>dataset_17[[#This Row],[Temp]]-dataset_17[[#This Row],[Atemp]]</f>
        <v>-3.8199999999999956E-2</v>
      </c>
      <c r="S941">
        <v>0.28000000000000003</v>
      </c>
      <c r="T941">
        <v>0</v>
      </c>
      <c r="U941">
        <v>9</v>
      </c>
      <c r="V941">
        <v>165</v>
      </c>
      <c r="W941">
        <v>174</v>
      </c>
      <c r="X941">
        <f>IF(dataset_17[[#This Row],[cnt]]&gt;0,LN(dataset_17[[#This Row],[cnt]]),0)</f>
        <v>5.1590552992145291</v>
      </c>
    </row>
    <row r="942" spans="1:24" x14ac:dyDescent="0.3">
      <c r="A942">
        <v>941</v>
      </c>
      <c r="B942" s="1">
        <v>40585</v>
      </c>
      <c r="C942">
        <f>YEAR(dataset_17[[#This Row],[Date Day]])</f>
        <v>2011</v>
      </c>
      <c r="D942" s="1" t="str">
        <f>TEXT(dataset_17[[#This Row],[Date Day]],"MMM")</f>
        <v>Feb</v>
      </c>
      <c r="E942" t="str">
        <f t="shared" si="29"/>
        <v>Q1</v>
      </c>
      <c r="F942">
        <v>1</v>
      </c>
      <c r="G942">
        <v>0</v>
      </c>
      <c r="H942">
        <v>2</v>
      </c>
      <c r="I942">
        <v>19</v>
      </c>
      <c r="J942" t="b">
        <v>0</v>
      </c>
      <c r="K942">
        <v>5</v>
      </c>
      <c r="L942" t="str">
        <f t="shared" si="28"/>
        <v>Weekday</v>
      </c>
      <c r="M942" t="str" cm="1">
        <f t="array" ref="M942">_xlfn.IFS(I942&lt;6,"Night", I942&lt;12,"Morning", I942&lt;18,"Afternoon", TRUE,"Evening")</f>
        <v>Evening</v>
      </c>
      <c r="N942">
        <v>1</v>
      </c>
      <c r="O942" t="str">
        <f>IF(dataset_17[[#This Row],[Weathersit]]=1,"Clear",IF(dataset_17[[#This Row],[Weathersit]]=2,"Cloudy","Rainy"))</f>
        <v>Clear</v>
      </c>
      <c r="P942">
        <v>0.26</v>
      </c>
      <c r="Q942">
        <v>0.30299999999999999</v>
      </c>
      <c r="R942">
        <f>dataset_17[[#This Row],[Temp]]-dataset_17[[#This Row],[Atemp]]</f>
        <v>-4.2999999999999983E-2</v>
      </c>
      <c r="S942">
        <v>0.33</v>
      </c>
      <c r="T942">
        <v>0</v>
      </c>
      <c r="U942">
        <v>7</v>
      </c>
      <c r="V942">
        <v>94</v>
      </c>
      <c r="W942">
        <v>101</v>
      </c>
      <c r="X942">
        <f>IF(dataset_17[[#This Row],[cnt]]&gt;0,LN(dataset_17[[#This Row],[cnt]]),0)</f>
        <v>4.6151205168412597</v>
      </c>
    </row>
    <row r="943" spans="1:24" x14ac:dyDescent="0.3">
      <c r="A943">
        <v>942</v>
      </c>
      <c r="B943" s="1">
        <v>40585</v>
      </c>
      <c r="C943">
        <f>YEAR(dataset_17[[#This Row],[Date Day]])</f>
        <v>2011</v>
      </c>
      <c r="D943" s="1" t="str">
        <f>TEXT(dataset_17[[#This Row],[Date Day]],"MMM")</f>
        <v>Feb</v>
      </c>
      <c r="E943" t="str">
        <f t="shared" si="29"/>
        <v>Q1</v>
      </c>
      <c r="F943">
        <v>1</v>
      </c>
      <c r="G943">
        <v>0</v>
      </c>
      <c r="H943">
        <v>2</v>
      </c>
      <c r="I943">
        <v>20</v>
      </c>
      <c r="J943" t="b">
        <v>0</v>
      </c>
      <c r="K943">
        <v>5</v>
      </c>
      <c r="L943" t="str">
        <f t="shared" si="28"/>
        <v>Weekday</v>
      </c>
      <c r="M943" t="str" cm="1">
        <f t="array" ref="M943">_xlfn.IFS(I943&lt;6,"Night", I943&lt;12,"Morning", I943&lt;18,"Afternoon", TRUE,"Evening")</f>
        <v>Evening</v>
      </c>
      <c r="N943">
        <v>1</v>
      </c>
      <c r="O943" t="str">
        <f>IF(dataset_17[[#This Row],[Weathersit]]=1,"Clear",IF(dataset_17[[#This Row],[Weathersit]]=2,"Cloudy","Rainy"))</f>
        <v>Clear</v>
      </c>
      <c r="P943">
        <v>0.22</v>
      </c>
      <c r="Q943">
        <v>0.2273</v>
      </c>
      <c r="R943">
        <f>dataset_17[[#This Row],[Temp]]-dataset_17[[#This Row],[Atemp]]</f>
        <v>-7.3000000000000009E-3</v>
      </c>
      <c r="S943">
        <v>0.55000000000000004</v>
      </c>
      <c r="T943">
        <v>0.1343</v>
      </c>
      <c r="U943">
        <v>2</v>
      </c>
      <c r="V943">
        <v>61</v>
      </c>
      <c r="W943">
        <v>63</v>
      </c>
      <c r="X943">
        <f>IF(dataset_17[[#This Row],[cnt]]&gt;0,LN(dataset_17[[#This Row],[cnt]]),0)</f>
        <v>4.1431347263915326</v>
      </c>
    </row>
    <row r="944" spans="1:24" x14ac:dyDescent="0.3">
      <c r="A944">
        <v>943</v>
      </c>
      <c r="B944" s="1">
        <v>40585</v>
      </c>
      <c r="C944">
        <f>YEAR(dataset_17[[#This Row],[Date Day]])</f>
        <v>2011</v>
      </c>
      <c r="D944" s="1" t="str">
        <f>TEXT(dataset_17[[#This Row],[Date Day]],"MMM")</f>
        <v>Feb</v>
      </c>
      <c r="E944" t="str">
        <f t="shared" si="29"/>
        <v>Q1</v>
      </c>
      <c r="F944">
        <v>1</v>
      </c>
      <c r="G944">
        <v>0</v>
      </c>
      <c r="H944">
        <v>2</v>
      </c>
      <c r="I944">
        <v>21</v>
      </c>
      <c r="J944" t="b">
        <v>0</v>
      </c>
      <c r="K944">
        <v>5</v>
      </c>
      <c r="L944" t="str">
        <f t="shared" si="28"/>
        <v>Weekday</v>
      </c>
      <c r="M944" t="str" cm="1">
        <f t="array" ref="M944">_xlfn.IFS(I944&lt;6,"Night", I944&lt;12,"Morning", I944&lt;18,"Afternoon", TRUE,"Evening")</f>
        <v>Evening</v>
      </c>
      <c r="N944">
        <v>1</v>
      </c>
      <c r="O944" t="str">
        <f>IF(dataset_17[[#This Row],[Weathersit]]=1,"Clear",IF(dataset_17[[#This Row],[Weathersit]]=2,"Cloudy","Rainy"))</f>
        <v>Clear</v>
      </c>
      <c r="P944">
        <v>0.2</v>
      </c>
      <c r="Q944">
        <v>0.21210000000000001</v>
      </c>
      <c r="R944">
        <f>dataset_17[[#This Row],[Temp]]-dataset_17[[#This Row],[Atemp]]</f>
        <v>-1.21E-2</v>
      </c>
      <c r="S944">
        <v>0.59</v>
      </c>
      <c r="T944">
        <v>0.1343</v>
      </c>
      <c r="U944">
        <v>1</v>
      </c>
      <c r="V944">
        <v>46</v>
      </c>
      <c r="W944">
        <v>47</v>
      </c>
      <c r="X944">
        <f>IF(dataset_17[[#This Row],[cnt]]&gt;0,LN(dataset_17[[#This Row],[cnt]]),0)</f>
        <v>3.8501476017100584</v>
      </c>
    </row>
    <row r="945" spans="1:24" x14ac:dyDescent="0.3">
      <c r="A945">
        <v>944</v>
      </c>
      <c r="B945" s="1">
        <v>40585</v>
      </c>
      <c r="C945">
        <f>YEAR(dataset_17[[#This Row],[Date Day]])</f>
        <v>2011</v>
      </c>
      <c r="D945" s="1" t="str">
        <f>TEXT(dataset_17[[#This Row],[Date Day]],"MMM")</f>
        <v>Feb</v>
      </c>
      <c r="E945" t="str">
        <f t="shared" si="29"/>
        <v>Q1</v>
      </c>
      <c r="F945">
        <v>1</v>
      </c>
      <c r="G945">
        <v>0</v>
      </c>
      <c r="H945">
        <v>2</v>
      </c>
      <c r="I945">
        <v>22</v>
      </c>
      <c r="J945" t="b">
        <v>0</v>
      </c>
      <c r="K945">
        <v>5</v>
      </c>
      <c r="L945" t="str">
        <f t="shared" si="28"/>
        <v>Weekday</v>
      </c>
      <c r="M945" t="str" cm="1">
        <f t="array" ref="M945">_xlfn.IFS(I945&lt;6,"Night", I945&lt;12,"Morning", I945&lt;18,"Afternoon", TRUE,"Evening")</f>
        <v>Evening</v>
      </c>
      <c r="N945">
        <v>1</v>
      </c>
      <c r="O945" t="str">
        <f>IF(dataset_17[[#This Row],[Weathersit]]=1,"Clear",IF(dataset_17[[#This Row],[Weathersit]]=2,"Cloudy","Rainy"))</f>
        <v>Clear</v>
      </c>
      <c r="P945">
        <v>0.2</v>
      </c>
      <c r="Q945">
        <v>0.2273</v>
      </c>
      <c r="R945">
        <f>dataset_17[[#This Row],[Temp]]-dataset_17[[#This Row],[Atemp]]</f>
        <v>-2.7299999999999991E-2</v>
      </c>
      <c r="S945">
        <v>0.64</v>
      </c>
      <c r="T945">
        <v>8.9599999999999999E-2</v>
      </c>
      <c r="U945">
        <v>2</v>
      </c>
      <c r="V945">
        <v>41</v>
      </c>
      <c r="W945">
        <v>43</v>
      </c>
      <c r="X945">
        <f>IF(dataset_17[[#This Row],[cnt]]&gt;0,LN(dataset_17[[#This Row],[cnt]]),0)</f>
        <v>3.7612001156935624</v>
      </c>
    </row>
    <row r="946" spans="1:24" x14ac:dyDescent="0.3">
      <c r="A946">
        <v>945</v>
      </c>
      <c r="B946" s="1">
        <v>40585</v>
      </c>
      <c r="C946">
        <f>YEAR(dataset_17[[#This Row],[Date Day]])</f>
        <v>2011</v>
      </c>
      <c r="D946" s="1" t="str">
        <f>TEXT(dataset_17[[#This Row],[Date Day]],"MMM")</f>
        <v>Feb</v>
      </c>
      <c r="E946" t="str">
        <f t="shared" si="29"/>
        <v>Q1</v>
      </c>
      <c r="F946">
        <v>1</v>
      </c>
      <c r="G946">
        <v>0</v>
      </c>
      <c r="H946">
        <v>2</v>
      </c>
      <c r="I946">
        <v>23</v>
      </c>
      <c r="J946" t="b">
        <v>0</v>
      </c>
      <c r="K946">
        <v>5</v>
      </c>
      <c r="L946" t="str">
        <f t="shared" si="28"/>
        <v>Weekday</v>
      </c>
      <c r="M946" t="str" cm="1">
        <f t="array" ref="M946">_xlfn.IFS(I946&lt;6,"Night", I946&lt;12,"Morning", I946&lt;18,"Afternoon", TRUE,"Evening")</f>
        <v>Evening</v>
      </c>
      <c r="N946">
        <v>1</v>
      </c>
      <c r="O946" t="str">
        <f>IF(dataset_17[[#This Row],[Weathersit]]=1,"Clear",IF(dataset_17[[#This Row],[Weathersit]]=2,"Cloudy","Rainy"))</f>
        <v>Clear</v>
      </c>
      <c r="P946">
        <v>0.18</v>
      </c>
      <c r="Q946">
        <v>0.2424</v>
      </c>
      <c r="R946">
        <f>dataset_17[[#This Row],[Temp]]-dataset_17[[#This Row],[Atemp]]</f>
        <v>-6.2400000000000011E-2</v>
      </c>
      <c r="S946">
        <v>0.69</v>
      </c>
      <c r="T946">
        <v>0</v>
      </c>
      <c r="U946">
        <v>5</v>
      </c>
      <c r="V946">
        <v>48</v>
      </c>
      <c r="W946">
        <v>53</v>
      </c>
      <c r="X946">
        <f>IF(dataset_17[[#This Row],[cnt]]&gt;0,LN(dataset_17[[#This Row],[cnt]]),0)</f>
        <v>3.970291913552122</v>
      </c>
    </row>
    <row r="947" spans="1:24" x14ac:dyDescent="0.3">
      <c r="A947">
        <v>946</v>
      </c>
      <c r="B947" s="1">
        <v>40586</v>
      </c>
      <c r="C947">
        <f>YEAR(dataset_17[[#This Row],[Date Day]])</f>
        <v>2011</v>
      </c>
      <c r="D947" s="1" t="str">
        <f>TEXT(dataset_17[[#This Row],[Date Day]],"MMM")</f>
        <v>Feb</v>
      </c>
      <c r="E947" t="str">
        <f t="shared" si="29"/>
        <v>Q1</v>
      </c>
      <c r="F947">
        <v>1</v>
      </c>
      <c r="G947">
        <v>0</v>
      </c>
      <c r="H947">
        <v>2</v>
      </c>
      <c r="I947">
        <v>0</v>
      </c>
      <c r="J947" t="b">
        <v>0</v>
      </c>
      <c r="K947">
        <v>6</v>
      </c>
      <c r="L947" t="str">
        <f t="shared" si="28"/>
        <v>Weekend</v>
      </c>
      <c r="M947" t="str" cm="1">
        <f t="array" ref="M947">_xlfn.IFS(I947&lt;6,"Night", I947&lt;12,"Morning", I947&lt;18,"Afternoon", TRUE,"Evening")</f>
        <v>Night</v>
      </c>
      <c r="N947">
        <v>1</v>
      </c>
      <c r="O947" t="str">
        <f>IF(dataset_17[[#This Row],[Weathersit]]=1,"Clear",IF(dataset_17[[#This Row],[Weathersit]]=2,"Cloudy","Rainy"))</f>
        <v>Clear</v>
      </c>
      <c r="P947">
        <v>0.16</v>
      </c>
      <c r="Q947">
        <v>0.19700000000000001</v>
      </c>
      <c r="R947">
        <f>dataset_17[[#This Row],[Temp]]-dataset_17[[#This Row],[Atemp]]</f>
        <v>-3.7000000000000005E-2</v>
      </c>
      <c r="S947">
        <v>0.69</v>
      </c>
      <c r="T947">
        <v>8.9599999999999999E-2</v>
      </c>
      <c r="U947">
        <v>3</v>
      </c>
      <c r="V947">
        <v>27</v>
      </c>
      <c r="W947">
        <v>30</v>
      </c>
      <c r="X947">
        <f>IF(dataset_17[[#This Row],[cnt]]&gt;0,LN(dataset_17[[#This Row],[cnt]]),0)</f>
        <v>3.4011973816621555</v>
      </c>
    </row>
    <row r="948" spans="1:24" x14ac:dyDescent="0.3">
      <c r="A948">
        <v>947</v>
      </c>
      <c r="B948" s="1">
        <v>40586</v>
      </c>
      <c r="C948">
        <f>YEAR(dataset_17[[#This Row],[Date Day]])</f>
        <v>2011</v>
      </c>
      <c r="D948" s="1" t="str">
        <f>TEXT(dataset_17[[#This Row],[Date Day]],"MMM")</f>
        <v>Feb</v>
      </c>
      <c r="E948" t="str">
        <f t="shared" si="29"/>
        <v>Q1</v>
      </c>
      <c r="F948">
        <v>1</v>
      </c>
      <c r="G948">
        <v>0</v>
      </c>
      <c r="H948">
        <v>2</v>
      </c>
      <c r="I948">
        <v>1</v>
      </c>
      <c r="J948" t="b">
        <v>0</v>
      </c>
      <c r="K948">
        <v>6</v>
      </c>
      <c r="L948" t="str">
        <f t="shared" si="28"/>
        <v>Weekend</v>
      </c>
      <c r="M948" t="str" cm="1">
        <f t="array" ref="M948">_xlfn.IFS(I948&lt;6,"Night", I948&lt;12,"Morning", I948&lt;18,"Afternoon", TRUE,"Evening")</f>
        <v>Night</v>
      </c>
      <c r="N948">
        <v>1</v>
      </c>
      <c r="O948" t="str">
        <f>IF(dataset_17[[#This Row],[Weathersit]]=1,"Clear",IF(dataset_17[[#This Row],[Weathersit]]=2,"Cloudy","Rainy"))</f>
        <v>Clear</v>
      </c>
      <c r="P948">
        <v>0.14000000000000001</v>
      </c>
      <c r="Q948">
        <v>0.21210000000000001</v>
      </c>
      <c r="R948">
        <f>dataset_17[[#This Row],[Temp]]-dataset_17[[#This Row],[Atemp]]</f>
        <v>-7.2099999999999997E-2</v>
      </c>
      <c r="S948">
        <v>0.86</v>
      </c>
      <c r="T948">
        <v>0</v>
      </c>
      <c r="U948">
        <v>2</v>
      </c>
      <c r="V948">
        <v>22</v>
      </c>
      <c r="W948">
        <v>24</v>
      </c>
      <c r="X948">
        <f>IF(dataset_17[[#This Row],[cnt]]&gt;0,LN(dataset_17[[#This Row],[cnt]]),0)</f>
        <v>3.1780538303479458</v>
      </c>
    </row>
    <row r="949" spans="1:24" x14ac:dyDescent="0.3">
      <c r="A949">
        <v>948</v>
      </c>
      <c r="B949" s="1">
        <v>40586</v>
      </c>
      <c r="C949">
        <f>YEAR(dataset_17[[#This Row],[Date Day]])</f>
        <v>2011</v>
      </c>
      <c r="D949" s="1" t="str">
        <f>TEXT(dataset_17[[#This Row],[Date Day]],"MMM")</f>
        <v>Feb</v>
      </c>
      <c r="E949" t="str">
        <f t="shared" si="29"/>
        <v>Q1</v>
      </c>
      <c r="F949">
        <v>1</v>
      </c>
      <c r="G949">
        <v>0</v>
      </c>
      <c r="H949">
        <v>2</v>
      </c>
      <c r="I949">
        <v>2</v>
      </c>
      <c r="J949" t="b">
        <v>0</v>
      </c>
      <c r="K949">
        <v>6</v>
      </c>
      <c r="L949" t="str">
        <f t="shared" si="28"/>
        <v>Weekend</v>
      </c>
      <c r="M949" t="str" cm="1">
        <f t="array" ref="M949">_xlfn.IFS(I949&lt;6,"Night", I949&lt;12,"Morning", I949&lt;18,"Afternoon", TRUE,"Evening")</f>
        <v>Night</v>
      </c>
      <c r="N949">
        <v>1</v>
      </c>
      <c r="O949" t="str">
        <f>IF(dataset_17[[#This Row],[Weathersit]]=1,"Clear",IF(dataset_17[[#This Row],[Weathersit]]=2,"Cloudy","Rainy"))</f>
        <v>Clear</v>
      </c>
      <c r="P949">
        <v>0.14000000000000001</v>
      </c>
      <c r="Q949">
        <v>0.21210000000000001</v>
      </c>
      <c r="R949">
        <f>dataset_17[[#This Row],[Temp]]-dataset_17[[#This Row],[Atemp]]</f>
        <v>-7.2099999999999997E-2</v>
      </c>
      <c r="S949">
        <v>0.8</v>
      </c>
      <c r="T949">
        <v>0</v>
      </c>
      <c r="U949">
        <v>2</v>
      </c>
      <c r="V949">
        <v>13</v>
      </c>
      <c r="W949">
        <v>15</v>
      </c>
      <c r="X949">
        <f>IF(dataset_17[[#This Row],[cnt]]&gt;0,LN(dataset_17[[#This Row],[cnt]]),0)</f>
        <v>2.7080502011022101</v>
      </c>
    </row>
    <row r="950" spans="1:24" x14ac:dyDescent="0.3">
      <c r="A950">
        <v>949</v>
      </c>
      <c r="B950" s="1">
        <v>40586</v>
      </c>
      <c r="C950">
        <f>YEAR(dataset_17[[#This Row],[Date Day]])</f>
        <v>2011</v>
      </c>
      <c r="D950" s="1" t="str">
        <f>TEXT(dataset_17[[#This Row],[Date Day]],"MMM")</f>
        <v>Feb</v>
      </c>
      <c r="E950" t="str">
        <f t="shared" si="29"/>
        <v>Q1</v>
      </c>
      <c r="F950">
        <v>1</v>
      </c>
      <c r="G950">
        <v>0</v>
      </c>
      <c r="H950">
        <v>2</v>
      </c>
      <c r="I950">
        <v>3</v>
      </c>
      <c r="J950" t="b">
        <v>0</v>
      </c>
      <c r="K950">
        <v>6</v>
      </c>
      <c r="L950" t="str">
        <f t="shared" si="28"/>
        <v>Weekend</v>
      </c>
      <c r="M950" t="str" cm="1">
        <f t="array" ref="M950">_xlfn.IFS(I950&lt;6,"Night", I950&lt;12,"Morning", I950&lt;18,"Afternoon", TRUE,"Evening")</f>
        <v>Night</v>
      </c>
      <c r="N950">
        <v>1</v>
      </c>
      <c r="O950" t="str">
        <f>IF(dataset_17[[#This Row],[Weathersit]]=1,"Clear",IF(dataset_17[[#This Row],[Weathersit]]=2,"Cloudy","Rainy"))</f>
        <v>Clear</v>
      </c>
      <c r="P950">
        <v>0.12</v>
      </c>
      <c r="Q950">
        <v>0.19700000000000001</v>
      </c>
      <c r="R950">
        <f>dataset_17[[#This Row],[Temp]]-dataset_17[[#This Row],[Atemp]]</f>
        <v>-7.7000000000000013E-2</v>
      </c>
      <c r="S950">
        <v>0.8</v>
      </c>
      <c r="T950">
        <v>0</v>
      </c>
      <c r="U950">
        <v>3</v>
      </c>
      <c r="V950">
        <v>7</v>
      </c>
      <c r="W950">
        <v>10</v>
      </c>
      <c r="X950">
        <f>IF(dataset_17[[#This Row],[cnt]]&gt;0,LN(dataset_17[[#This Row],[cnt]]),0)</f>
        <v>2.3025850929940459</v>
      </c>
    </row>
    <row r="951" spans="1:24" x14ac:dyDescent="0.3">
      <c r="A951">
        <v>950</v>
      </c>
      <c r="B951" s="1">
        <v>40586</v>
      </c>
      <c r="C951">
        <f>YEAR(dataset_17[[#This Row],[Date Day]])</f>
        <v>2011</v>
      </c>
      <c r="D951" s="1" t="str">
        <f>TEXT(dataset_17[[#This Row],[Date Day]],"MMM")</f>
        <v>Feb</v>
      </c>
      <c r="E951" t="str">
        <f t="shared" si="29"/>
        <v>Q1</v>
      </c>
      <c r="F951">
        <v>1</v>
      </c>
      <c r="G951">
        <v>0</v>
      </c>
      <c r="H951">
        <v>2</v>
      </c>
      <c r="I951">
        <v>4</v>
      </c>
      <c r="J951" t="b">
        <v>0</v>
      </c>
      <c r="K951">
        <v>6</v>
      </c>
      <c r="L951" t="str">
        <f t="shared" si="28"/>
        <v>Weekend</v>
      </c>
      <c r="M951" t="str" cm="1">
        <f t="array" ref="M951">_xlfn.IFS(I951&lt;6,"Night", I951&lt;12,"Morning", I951&lt;18,"Afternoon", TRUE,"Evening")</f>
        <v>Night</v>
      </c>
      <c r="N951">
        <v>1</v>
      </c>
      <c r="O951" t="str">
        <f>IF(dataset_17[[#This Row],[Weathersit]]=1,"Clear",IF(dataset_17[[#This Row],[Weathersit]]=2,"Cloudy","Rainy"))</f>
        <v>Clear</v>
      </c>
      <c r="P951">
        <v>0.12</v>
      </c>
      <c r="Q951">
        <v>0.16669999999999999</v>
      </c>
      <c r="R951">
        <f>dataset_17[[#This Row],[Temp]]-dataset_17[[#This Row],[Atemp]]</f>
        <v>-4.6699999999999992E-2</v>
      </c>
      <c r="S951">
        <v>0.74</v>
      </c>
      <c r="T951">
        <v>8.9599999999999999E-2</v>
      </c>
      <c r="U951">
        <v>0</v>
      </c>
      <c r="V951">
        <v>4</v>
      </c>
      <c r="W951">
        <v>4</v>
      </c>
      <c r="X951">
        <f>IF(dataset_17[[#This Row],[cnt]]&gt;0,LN(dataset_17[[#This Row],[cnt]]),0)</f>
        <v>1.3862943611198906</v>
      </c>
    </row>
    <row r="952" spans="1:24" x14ac:dyDescent="0.3">
      <c r="A952">
        <v>951</v>
      </c>
      <c r="B952" s="1">
        <v>40586</v>
      </c>
      <c r="C952">
        <f>YEAR(dataset_17[[#This Row],[Date Day]])</f>
        <v>2011</v>
      </c>
      <c r="D952" s="1" t="str">
        <f>TEXT(dataset_17[[#This Row],[Date Day]],"MMM")</f>
        <v>Feb</v>
      </c>
      <c r="E952" t="str">
        <f t="shared" si="29"/>
        <v>Q1</v>
      </c>
      <c r="F952">
        <v>1</v>
      </c>
      <c r="G952">
        <v>0</v>
      </c>
      <c r="H952">
        <v>2</v>
      </c>
      <c r="I952">
        <v>5</v>
      </c>
      <c r="J952" t="b">
        <v>0</v>
      </c>
      <c r="K952">
        <v>6</v>
      </c>
      <c r="L952" t="str">
        <f t="shared" si="28"/>
        <v>Weekend</v>
      </c>
      <c r="M952" t="str" cm="1">
        <f t="array" ref="M952">_xlfn.IFS(I952&lt;6,"Night", I952&lt;12,"Morning", I952&lt;18,"Afternoon", TRUE,"Evening")</f>
        <v>Night</v>
      </c>
      <c r="N952">
        <v>1</v>
      </c>
      <c r="O952" t="str">
        <f>IF(dataset_17[[#This Row],[Weathersit]]=1,"Clear",IF(dataset_17[[#This Row],[Weathersit]]=2,"Cloudy","Rainy"))</f>
        <v>Clear</v>
      </c>
      <c r="P952">
        <v>0.12</v>
      </c>
      <c r="Q952">
        <v>0.16669999999999999</v>
      </c>
      <c r="R952">
        <f>dataset_17[[#This Row],[Temp]]-dataset_17[[#This Row],[Atemp]]</f>
        <v>-4.6699999999999992E-2</v>
      </c>
      <c r="S952">
        <v>0.74</v>
      </c>
      <c r="T952">
        <v>8.9599999999999999E-2</v>
      </c>
      <c r="U952">
        <v>0</v>
      </c>
      <c r="V952">
        <v>1</v>
      </c>
      <c r="W952">
        <v>1</v>
      </c>
      <c r="X952">
        <f>IF(dataset_17[[#This Row],[cnt]]&gt;0,LN(dataset_17[[#This Row],[cnt]]),0)</f>
        <v>0</v>
      </c>
    </row>
    <row r="953" spans="1:24" x14ac:dyDescent="0.3">
      <c r="A953">
        <v>952</v>
      </c>
      <c r="B953" s="1">
        <v>40586</v>
      </c>
      <c r="C953">
        <f>YEAR(dataset_17[[#This Row],[Date Day]])</f>
        <v>2011</v>
      </c>
      <c r="D953" s="1" t="str">
        <f>TEXT(dataset_17[[#This Row],[Date Day]],"MMM")</f>
        <v>Feb</v>
      </c>
      <c r="E953" t="str">
        <f t="shared" si="29"/>
        <v>Q1</v>
      </c>
      <c r="F953">
        <v>1</v>
      </c>
      <c r="G953">
        <v>0</v>
      </c>
      <c r="H953">
        <v>2</v>
      </c>
      <c r="I953">
        <v>6</v>
      </c>
      <c r="J953" t="b">
        <v>0</v>
      </c>
      <c r="K953">
        <v>6</v>
      </c>
      <c r="L953" t="str">
        <f t="shared" si="28"/>
        <v>Weekend</v>
      </c>
      <c r="M953" t="str" cm="1">
        <f t="array" ref="M953">_xlfn.IFS(I953&lt;6,"Night", I953&lt;12,"Morning", I953&lt;18,"Afternoon", TRUE,"Evening")</f>
        <v>Morning</v>
      </c>
      <c r="N953">
        <v>1</v>
      </c>
      <c r="O953" t="str">
        <f>IF(dataset_17[[#This Row],[Weathersit]]=1,"Clear",IF(dataset_17[[#This Row],[Weathersit]]=2,"Cloudy","Rainy"))</f>
        <v>Clear</v>
      </c>
      <c r="P953">
        <v>0.12</v>
      </c>
      <c r="Q953">
        <v>0.13639999999999999</v>
      </c>
      <c r="R953">
        <f>dataset_17[[#This Row],[Temp]]-dataset_17[[#This Row],[Atemp]]</f>
        <v>-1.6399999999999998E-2</v>
      </c>
      <c r="S953">
        <v>0.93</v>
      </c>
      <c r="T953">
        <v>0.19400000000000001</v>
      </c>
      <c r="U953">
        <v>1</v>
      </c>
      <c r="V953">
        <v>1</v>
      </c>
      <c r="W953">
        <v>2</v>
      </c>
      <c r="X953">
        <f>IF(dataset_17[[#This Row],[cnt]]&gt;0,LN(dataset_17[[#This Row],[cnt]]),0)</f>
        <v>0.69314718055994529</v>
      </c>
    </row>
    <row r="954" spans="1:24" x14ac:dyDescent="0.3">
      <c r="A954">
        <v>953</v>
      </c>
      <c r="B954" s="1">
        <v>40586</v>
      </c>
      <c r="C954">
        <f>YEAR(dataset_17[[#This Row],[Date Day]])</f>
        <v>2011</v>
      </c>
      <c r="D954" s="1" t="str">
        <f>TEXT(dataset_17[[#This Row],[Date Day]],"MMM")</f>
        <v>Feb</v>
      </c>
      <c r="E954" t="str">
        <f t="shared" si="29"/>
        <v>Q1</v>
      </c>
      <c r="F954">
        <v>1</v>
      </c>
      <c r="G954">
        <v>0</v>
      </c>
      <c r="H954">
        <v>2</v>
      </c>
      <c r="I954">
        <v>7</v>
      </c>
      <c r="J954" t="b">
        <v>0</v>
      </c>
      <c r="K954">
        <v>6</v>
      </c>
      <c r="L954" t="str">
        <f t="shared" si="28"/>
        <v>Weekend</v>
      </c>
      <c r="M954" t="str" cm="1">
        <f t="array" ref="M954">_xlfn.IFS(I954&lt;6,"Night", I954&lt;12,"Morning", I954&lt;18,"Afternoon", TRUE,"Evening")</f>
        <v>Morning</v>
      </c>
      <c r="N954">
        <v>1</v>
      </c>
      <c r="O954" t="str">
        <f>IF(dataset_17[[#This Row],[Weathersit]]=1,"Clear",IF(dataset_17[[#This Row],[Weathersit]]=2,"Cloudy","Rainy"))</f>
        <v>Clear</v>
      </c>
      <c r="P954">
        <v>0.12</v>
      </c>
      <c r="Q954">
        <v>0.1515</v>
      </c>
      <c r="R954">
        <f>dataset_17[[#This Row],[Temp]]-dataset_17[[#This Row],[Atemp]]</f>
        <v>-3.15E-2</v>
      </c>
      <c r="S954">
        <v>0.8</v>
      </c>
      <c r="T954">
        <v>0.1045</v>
      </c>
      <c r="U954">
        <v>2</v>
      </c>
      <c r="V954">
        <v>9</v>
      </c>
      <c r="W954">
        <v>11</v>
      </c>
      <c r="X954">
        <f>IF(dataset_17[[#This Row],[cnt]]&gt;0,LN(dataset_17[[#This Row],[cnt]]),0)</f>
        <v>2.3978952727983707</v>
      </c>
    </row>
    <row r="955" spans="1:24" x14ac:dyDescent="0.3">
      <c r="A955">
        <v>954</v>
      </c>
      <c r="B955" s="1">
        <v>40586</v>
      </c>
      <c r="C955">
        <f>YEAR(dataset_17[[#This Row],[Date Day]])</f>
        <v>2011</v>
      </c>
      <c r="D955" s="1" t="str">
        <f>TEXT(dataset_17[[#This Row],[Date Day]],"MMM")</f>
        <v>Feb</v>
      </c>
      <c r="E955" t="str">
        <f t="shared" si="29"/>
        <v>Q1</v>
      </c>
      <c r="F955">
        <v>1</v>
      </c>
      <c r="G955">
        <v>0</v>
      </c>
      <c r="H955">
        <v>2</v>
      </c>
      <c r="I955">
        <v>8</v>
      </c>
      <c r="J955" t="b">
        <v>0</v>
      </c>
      <c r="K955">
        <v>6</v>
      </c>
      <c r="L955" t="str">
        <f t="shared" si="28"/>
        <v>Weekend</v>
      </c>
      <c r="M955" t="str" cm="1">
        <f t="array" ref="M955">_xlfn.IFS(I955&lt;6,"Night", I955&lt;12,"Morning", I955&lt;18,"Afternoon", TRUE,"Evening")</f>
        <v>Morning</v>
      </c>
      <c r="N955">
        <v>1</v>
      </c>
      <c r="O955" t="str">
        <f>IF(dataset_17[[#This Row],[Weathersit]]=1,"Clear",IF(dataset_17[[#This Row],[Weathersit]]=2,"Cloudy","Rainy"))</f>
        <v>Clear</v>
      </c>
      <c r="P955">
        <v>0.14000000000000001</v>
      </c>
      <c r="Q955">
        <v>0.1515</v>
      </c>
      <c r="R955">
        <f>dataset_17[[#This Row],[Temp]]-dataset_17[[#This Row],[Atemp]]</f>
        <v>-1.1499999999999982E-2</v>
      </c>
      <c r="S955">
        <v>0.86</v>
      </c>
      <c r="T955">
        <v>0.1343</v>
      </c>
      <c r="U955">
        <v>2</v>
      </c>
      <c r="V955">
        <v>28</v>
      </c>
      <c r="W955">
        <v>30</v>
      </c>
      <c r="X955">
        <f>IF(dataset_17[[#This Row],[cnt]]&gt;0,LN(dataset_17[[#This Row],[cnt]]),0)</f>
        <v>3.4011973816621555</v>
      </c>
    </row>
    <row r="956" spans="1:24" x14ac:dyDescent="0.3">
      <c r="A956">
        <v>955</v>
      </c>
      <c r="B956" s="1">
        <v>40586</v>
      </c>
      <c r="C956">
        <f>YEAR(dataset_17[[#This Row],[Date Day]])</f>
        <v>2011</v>
      </c>
      <c r="D956" s="1" t="str">
        <f>TEXT(dataset_17[[#This Row],[Date Day]],"MMM")</f>
        <v>Feb</v>
      </c>
      <c r="E956" t="str">
        <f t="shared" si="29"/>
        <v>Q1</v>
      </c>
      <c r="F956">
        <v>1</v>
      </c>
      <c r="G956">
        <v>0</v>
      </c>
      <c r="H956">
        <v>2</v>
      </c>
      <c r="I956">
        <v>9</v>
      </c>
      <c r="J956" t="b">
        <v>0</v>
      </c>
      <c r="K956">
        <v>6</v>
      </c>
      <c r="L956" t="str">
        <f t="shared" si="28"/>
        <v>Weekend</v>
      </c>
      <c r="M956" t="str" cm="1">
        <f t="array" ref="M956">_xlfn.IFS(I956&lt;6,"Night", I956&lt;12,"Morning", I956&lt;18,"Afternoon", TRUE,"Evening")</f>
        <v>Morning</v>
      </c>
      <c r="N956">
        <v>1</v>
      </c>
      <c r="O956" t="str">
        <f>IF(dataset_17[[#This Row],[Weathersit]]=1,"Clear",IF(dataset_17[[#This Row],[Weathersit]]=2,"Cloudy","Rainy"))</f>
        <v>Clear</v>
      </c>
      <c r="P956">
        <v>0.16</v>
      </c>
      <c r="Q956">
        <v>0.18179999999999999</v>
      </c>
      <c r="R956">
        <f>dataset_17[[#This Row],[Temp]]-dataset_17[[#This Row],[Atemp]]</f>
        <v>-2.1799999999999986E-2</v>
      </c>
      <c r="S956">
        <v>0.64</v>
      </c>
      <c r="T956">
        <v>0.1343</v>
      </c>
      <c r="U956">
        <v>5</v>
      </c>
      <c r="V956">
        <v>38</v>
      </c>
      <c r="W956">
        <v>43</v>
      </c>
      <c r="X956">
        <f>IF(dataset_17[[#This Row],[cnt]]&gt;0,LN(dataset_17[[#This Row],[cnt]]),0)</f>
        <v>3.7612001156935624</v>
      </c>
    </row>
    <row r="957" spans="1:24" x14ac:dyDescent="0.3">
      <c r="A957">
        <v>956</v>
      </c>
      <c r="B957" s="1">
        <v>40586</v>
      </c>
      <c r="C957">
        <f>YEAR(dataset_17[[#This Row],[Date Day]])</f>
        <v>2011</v>
      </c>
      <c r="D957" s="1" t="str">
        <f>TEXT(dataset_17[[#This Row],[Date Day]],"MMM")</f>
        <v>Feb</v>
      </c>
      <c r="E957" t="str">
        <f t="shared" si="29"/>
        <v>Q1</v>
      </c>
      <c r="F957">
        <v>1</v>
      </c>
      <c r="G957">
        <v>0</v>
      </c>
      <c r="H957">
        <v>2</v>
      </c>
      <c r="I957">
        <v>10</v>
      </c>
      <c r="J957" t="b">
        <v>0</v>
      </c>
      <c r="K957">
        <v>6</v>
      </c>
      <c r="L957" t="str">
        <f t="shared" si="28"/>
        <v>Weekend</v>
      </c>
      <c r="M957" t="str" cm="1">
        <f t="array" ref="M957">_xlfn.IFS(I957&lt;6,"Night", I957&lt;12,"Morning", I957&lt;18,"Afternoon", TRUE,"Evening")</f>
        <v>Morning</v>
      </c>
      <c r="N957">
        <v>1</v>
      </c>
      <c r="O957" t="str">
        <f>IF(dataset_17[[#This Row],[Weathersit]]=1,"Clear",IF(dataset_17[[#This Row],[Weathersit]]=2,"Cloudy","Rainy"))</f>
        <v>Clear</v>
      </c>
      <c r="P957">
        <v>0.22</v>
      </c>
      <c r="Q957">
        <v>0.21210000000000001</v>
      </c>
      <c r="R957">
        <f>dataset_17[[#This Row],[Temp]]-dataset_17[[#This Row],[Atemp]]</f>
        <v>7.8999999999999904E-3</v>
      </c>
      <c r="S957">
        <v>0.41</v>
      </c>
      <c r="T957">
        <v>0.25369999999999998</v>
      </c>
      <c r="U957">
        <v>13</v>
      </c>
      <c r="V957">
        <v>71</v>
      </c>
      <c r="W957">
        <v>84</v>
      </c>
      <c r="X957">
        <f>IF(dataset_17[[#This Row],[cnt]]&gt;0,LN(dataset_17[[#This Row],[cnt]]),0)</f>
        <v>4.4308167988433134</v>
      </c>
    </row>
    <row r="958" spans="1:24" x14ac:dyDescent="0.3">
      <c r="A958">
        <v>957</v>
      </c>
      <c r="B958" s="1">
        <v>40586</v>
      </c>
      <c r="C958">
        <f>YEAR(dataset_17[[#This Row],[Date Day]])</f>
        <v>2011</v>
      </c>
      <c r="D958" s="1" t="str">
        <f>TEXT(dataset_17[[#This Row],[Date Day]],"MMM")</f>
        <v>Feb</v>
      </c>
      <c r="E958" t="str">
        <f t="shared" si="29"/>
        <v>Q1</v>
      </c>
      <c r="F958">
        <v>1</v>
      </c>
      <c r="G958">
        <v>0</v>
      </c>
      <c r="H958">
        <v>2</v>
      </c>
      <c r="I958">
        <v>11</v>
      </c>
      <c r="J958" t="b">
        <v>0</v>
      </c>
      <c r="K958">
        <v>6</v>
      </c>
      <c r="L958" t="str">
        <f t="shared" si="28"/>
        <v>Weekend</v>
      </c>
      <c r="M958" t="str" cm="1">
        <f t="array" ref="M958">_xlfn.IFS(I958&lt;6,"Night", I958&lt;12,"Morning", I958&lt;18,"Afternoon", TRUE,"Evening")</f>
        <v>Morning</v>
      </c>
      <c r="N958">
        <v>1</v>
      </c>
      <c r="O958" t="str">
        <f>IF(dataset_17[[#This Row],[Weathersit]]=1,"Clear",IF(dataset_17[[#This Row],[Weathersit]]=2,"Cloudy","Rainy"))</f>
        <v>Clear</v>
      </c>
      <c r="P958">
        <v>0.3</v>
      </c>
      <c r="Q958">
        <v>0.2727</v>
      </c>
      <c r="R958">
        <f>dataset_17[[#This Row],[Temp]]-dataset_17[[#This Row],[Atemp]]</f>
        <v>2.7299999999999991E-2</v>
      </c>
      <c r="S958">
        <v>0.28000000000000003</v>
      </c>
      <c r="T958">
        <v>0.32840000000000003</v>
      </c>
      <c r="U958">
        <v>30</v>
      </c>
      <c r="V958">
        <v>84</v>
      </c>
      <c r="W958">
        <v>114</v>
      </c>
      <c r="X958">
        <f>IF(dataset_17[[#This Row],[cnt]]&gt;0,LN(dataset_17[[#This Row],[cnt]]),0)</f>
        <v>4.7361984483944957</v>
      </c>
    </row>
    <row r="959" spans="1:24" x14ac:dyDescent="0.3">
      <c r="A959">
        <v>958</v>
      </c>
      <c r="B959" s="1">
        <v>40586</v>
      </c>
      <c r="C959">
        <f>YEAR(dataset_17[[#This Row],[Date Day]])</f>
        <v>2011</v>
      </c>
      <c r="D959" s="1" t="str">
        <f>TEXT(dataset_17[[#This Row],[Date Day]],"MMM")</f>
        <v>Feb</v>
      </c>
      <c r="E959" t="str">
        <f t="shared" si="29"/>
        <v>Q1</v>
      </c>
      <c r="F959">
        <v>1</v>
      </c>
      <c r="G959">
        <v>0</v>
      </c>
      <c r="H959">
        <v>2</v>
      </c>
      <c r="I959">
        <v>12</v>
      </c>
      <c r="J959" t="b">
        <v>0</v>
      </c>
      <c r="K959">
        <v>6</v>
      </c>
      <c r="L959" t="str">
        <f t="shared" si="28"/>
        <v>Weekend</v>
      </c>
      <c r="M959" t="str" cm="1">
        <f t="array" ref="M959">_xlfn.IFS(I959&lt;6,"Night", I959&lt;12,"Morning", I959&lt;18,"Afternoon", TRUE,"Evening")</f>
        <v>Afternoon</v>
      </c>
      <c r="N959">
        <v>1</v>
      </c>
      <c r="O959" t="str">
        <f>IF(dataset_17[[#This Row],[Weathersit]]=1,"Clear",IF(dataset_17[[#This Row],[Weathersit]]=2,"Cloudy","Rainy"))</f>
        <v>Clear</v>
      </c>
      <c r="P959">
        <v>0.3</v>
      </c>
      <c r="Q959">
        <v>0.2727</v>
      </c>
      <c r="R959">
        <f>dataset_17[[#This Row],[Temp]]-dataset_17[[#This Row],[Atemp]]</f>
        <v>2.7299999999999991E-2</v>
      </c>
      <c r="S959">
        <v>0.39</v>
      </c>
      <c r="T959">
        <v>0.4627</v>
      </c>
      <c r="U959">
        <v>27</v>
      </c>
      <c r="V959">
        <v>93</v>
      </c>
      <c r="W959">
        <v>120</v>
      </c>
      <c r="X959">
        <f>IF(dataset_17[[#This Row],[cnt]]&gt;0,LN(dataset_17[[#This Row],[cnt]]),0)</f>
        <v>4.7874917427820458</v>
      </c>
    </row>
    <row r="960" spans="1:24" x14ac:dyDescent="0.3">
      <c r="A960">
        <v>959</v>
      </c>
      <c r="B960" s="1">
        <v>40586</v>
      </c>
      <c r="C960">
        <f>YEAR(dataset_17[[#This Row],[Date Day]])</f>
        <v>2011</v>
      </c>
      <c r="D960" s="1" t="str">
        <f>TEXT(dataset_17[[#This Row],[Date Day]],"MMM")</f>
        <v>Feb</v>
      </c>
      <c r="E960" t="str">
        <f t="shared" si="29"/>
        <v>Q1</v>
      </c>
      <c r="F960">
        <v>1</v>
      </c>
      <c r="G960">
        <v>0</v>
      </c>
      <c r="H960">
        <v>2</v>
      </c>
      <c r="I960">
        <v>13</v>
      </c>
      <c r="J960" t="b">
        <v>0</v>
      </c>
      <c r="K960">
        <v>6</v>
      </c>
      <c r="L960" t="str">
        <f t="shared" si="28"/>
        <v>Weekend</v>
      </c>
      <c r="M960" t="str" cm="1">
        <f t="array" ref="M960">_xlfn.IFS(I960&lt;6,"Night", I960&lt;12,"Morning", I960&lt;18,"Afternoon", TRUE,"Evening")</f>
        <v>Afternoon</v>
      </c>
      <c r="N960">
        <v>1</v>
      </c>
      <c r="O960" t="str">
        <f>IF(dataset_17[[#This Row],[Weathersit]]=1,"Clear",IF(dataset_17[[#This Row],[Weathersit]]=2,"Cloudy","Rainy"))</f>
        <v>Clear</v>
      </c>
      <c r="P960">
        <v>0.3</v>
      </c>
      <c r="Q960">
        <v>0.2727</v>
      </c>
      <c r="R960">
        <f>dataset_17[[#This Row],[Temp]]-dataset_17[[#This Row],[Atemp]]</f>
        <v>2.7299999999999991E-2</v>
      </c>
      <c r="S960">
        <v>0.39</v>
      </c>
      <c r="T960">
        <v>0.41789999999999999</v>
      </c>
      <c r="U960">
        <v>32</v>
      </c>
      <c r="V960">
        <v>103</v>
      </c>
      <c r="W960">
        <v>135</v>
      </c>
      <c r="X960">
        <f>IF(dataset_17[[#This Row],[cnt]]&gt;0,LN(dataset_17[[#This Row],[cnt]]),0)</f>
        <v>4.9052747784384296</v>
      </c>
    </row>
    <row r="961" spans="1:24" x14ac:dyDescent="0.3">
      <c r="A961">
        <v>960</v>
      </c>
      <c r="B961" s="1">
        <v>40586</v>
      </c>
      <c r="C961">
        <f>YEAR(dataset_17[[#This Row],[Date Day]])</f>
        <v>2011</v>
      </c>
      <c r="D961" s="1" t="str">
        <f>TEXT(dataset_17[[#This Row],[Date Day]],"MMM")</f>
        <v>Feb</v>
      </c>
      <c r="E961" t="str">
        <f t="shared" si="29"/>
        <v>Q1</v>
      </c>
      <c r="F961">
        <v>1</v>
      </c>
      <c r="G961">
        <v>0</v>
      </c>
      <c r="H961">
        <v>2</v>
      </c>
      <c r="I961">
        <v>14</v>
      </c>
      <c r="J961" t="b">
        <v>0</v>
      </c>
      <c r="K961">
        <v>6</v>
      </c>
      <c r="L961" t="str">
        <f t="shared" si="28"/>
        <v>Weekend</v>
      </c>
      <c r="M961" t="str" cm="1">
        <f t="array" ref="M961">_xlfn.IFS(I961&lt;6,"Night", I961&lt;12,"Morning", I961&lt;18,"Afternoon", TRUE,"Evening")</f>
        <v>Afternoon</v>
      </c>
      <c r="N961">
        <v>1</v>
      </c>
      <c r="O961" t="str">
        <f>IF(dataset_17[[#This Row],[Weathersit]]=1,"Clear",IF(dataset_17[[#This Row],[Weathersit]]=2,"Cloudy","Rainy"))</f>
        <v>Clear</v>
      </c>
      <c r="P961">
        <v>0.34</v>
      </c>
      <c r="Q961">
        <v>0.31819999999999998</v>
      </c>
      <c r="R961">
        <f>dataset_17[[#This Row],[Temp]]-dataset_17[[#This Row],[Atemp]]</f>
        <v>2.1800000000000042E-2</v>
      </c>
      <c r="S961">
        <v>0.31</v>
      </c>
      <c r="T961">
        <v>0.28360000000000002</v>
      </c>
      <c r="U961">
        <v>30</v>
      </c>
      <c r="V961">
        <v>90</v>
      </c>
      <c r="W961">
        <v>120</v>
      </c>
      <c r="X961">
        <f>IF(dataset_17[[#This Row],[cnt]]&gt;0,LN(dataset_17[[#This Row],[cnt]]),0)</f>
        <v>4.7874917427820458</v>
      </c>
    </row>
    <row r="962" spans="1:24" x14ac:dyDescent="0.3">
      <c r="A962">
        <v>961</v>
      </c>
      <c r="B962" s="1">
        <v>40586</v>
      </c>
      <c r="C962">
        <f>YEAR(dataset_17[[#This Row],[Date Day]])</f>
        <v>2011</v>
      </c>
      <c r="D962" s="1" t="str">
        <f>TEXT(dataset_17[[#This Row],[Date Day]],"MMM")</f>
        <v>Feb</v>
      </c>
      <c r="E962" t="str">
        <f t="shared" si="29"/>
        <v>Q1</v>
      </c>
      <c r="F962">
        <v>1</v>
      </c>
      <c r="G962">
        <v>0</v>
      </c>
      <c r="H962">
        <v>2</v>
      </c>
      <c r="I962">
        <v>15</v>
      </c>
      <c r="J962" t="b">
        <v>0</v>
      </c>
      <c r="K962">
        <v>6</v>
      </c>
      <c r="L962" t="str">
        <f t="shared" ref="L962:L1001" si="30">IF(OR(K962=0,K962=6),"Weekend","Weekday")</f>
        <v>Weekend</v>
      </c>
      <c r="M962" t="str" cm="1">
        <f t="array" ref="M962">_xlfn.IFS(I962&lt;6,"Night", I962&lt;12,"Morning", I962&lt;18,"Afternoon", TRUE,"Evening")</f>
        <v>Afternoon</v>
      </c>
      <c r="N962">
        <v>1</v>
      </c>
      <c r="O962" t="str">
        <f>IF(dataset_17[[#This Row],[Weathersit]]=1,"Clear",IF(dataset_17[[#This Row],[Weathersit]]=2,"Cloudy","Rainy"))</f>
        <v>Clear</v>
      </c>
      <c r="P962">
        <v>0.34</v>
      </c>
      <c r="Q962">
        <v>0.30299999999999999</v>
      </c>
      <c r="R962">
        <f>dataset_17[[#This Row],[Temp]]-dataset_17[[#This Row],[Atemp]]</f>
        <v>3.7000000000000033E-2</v>
      </c>
      <c r="S962">
        <v>0.28999999999999998</v>
      </c>
      <c r="T962">
        <v>0.41789999999999999</v>
      </c>
      <c r="U962">
        <v>47</v>
      </c>
      <c r="V962">
        <v>127</v>
      </c>
      <c r="W962">
        <v>174</v>
      </c>
      <c r="X962">
        <f>IF(dataset_17[[#This Row],[cnt]]&gt;0,LN(dataset_17[[#This Row],[cnt]]),0)</f>
        <v>5.1590552992145291</v>
      </c>
    </row>
    <row r="963" spans="1:24" x14ac:dyDescent="0.3">
      <c r="A963">
        <v>962</v>
      </c>
      <c r="B963" s="1">
        <v>40586</v>
      </c>
      <c r="C963">
        <f>YEAR(dataset_17[[#This Row],[Date Day]])</f>
        <v>2011</v>
      </c>
      <c r="D963" s="1" t="str">
        <f>TEXT(dataset_17[[#This Row],[Date Day]],"MMM")</f>
        <v>Feb</v>
      </c>
      <c r="E963" t="str">
        <f t="shared" ref="E963:E1001" si="31">"Q" &amp; INT((MONTH(B963)-1)/3)+1</f>
        <v>Q1</v>
      </c>
      <c r="F963">
        <v>1</v>
      </c>
      <c r="G963">
        <v>0</v>
      </c>
      <c r="H963">
        <v>2</v>
      </c>
      <c r="I963">
        <v>16</v>
      </c>
      <c r="J963" t="b">
        <v>0</v>
      </c>
      <c r="K963">
        <v>6</v>
      </c>
      <c r="L963" t="str">
        <f t="shared" si="30"/>
        <v>Weekend</v>
      </c>
      <c r="M963" t="str" cm="1">
        <f t="array" ref="M963">_xlfn.IFS(I963&lt;6,"Night", I963&lt;12,"Morning", I963&lt;18,"Afternoon", TRUE,"Evening")</f>
        <v>Afternoon</v>
      </c>
      <c r="N963">
        <v>1</v>
      </c>
      <c r="O963" t="str">
        <f>IF(dataset_17[[#This Row],[Weathersit]]=1,"Clear",IF(dataset_17[[#This Row],[Weathersit]]=2,"Cloudy","Rainy"))</f>
        <v>Clear</v>
      </c>
      <c r="P963">
        <v>0.34</v>
      </c>
      <c r="Q963">
        <v>0.30299999999999999</v>
      </c>
      <c r="R963">
        <f>dataset_17[[#This Row],[Temp]]-dataset_17[[#This Row],[Atemp]]</f>
        <v>3.7000000000000033E-2</v>
      </c>
      <c r="S963">
        <v>0.28999999999999998</v>
      </c>
      <c r="T963">
        <v>0.41789999999999999</v>
      </c>
      <c r="U963">
        <v>42</v>
      </c>
      <c r="V963">
        <v>103</v>
      </c>
      <c r="W963">
        <v>145</v>
      </c>
      <c r="X963">
        <f>IF(dataset_17[[#This Row],[cnt]]&gt;0,LN(dataset_17[[#This Row],[cnt]]),0)</f>
        <v>4.9767337424205742</v>
      </c>
    </row>
    <row r="964" spans="1:24" x14ac:dyDescent="0.3">
      <c r="A964">
        <v>963</v>
      </c>
      <c r="B964" s="1">
        <v>40586</v>
      </c>
      <c r="C964">
        <f>YEAR(dataset_17[[#This Row],[Date Day]])</f>
        <v>2011</v>
      </c>
      <c r="D964" s="1" t="str">
        <f>TEXT(dataset_17[[#This Row],[Date Day]],"MMM")</f>
        <v>Feb</v>
      </c>
      <c r="E964" t="str">
        <f t="shared" si="31"/>
        <v>Q1</v>
      </c>
      <c r="F964">
        <v>1</v>
      </c>
      <c r="G964">
        <v>0</v>
      </c>
      <c r="H964">
        <v>2</v>
      </c>
      <c r="I964">
        <v>17</v>
      </c>
      <c r="J964" t="b">
        <v>0</v>
      </c>
      <c r="K964">
        <v>6</v>
      </c>
      <c r="L964" t="str">
        <f t="shared" si="30"/>
        <v>Weekend</v>
      </c>
      <c r="M964" t="str" cm="1">
        <f t="array" ref="M964">_xlfn.IFS(I964&lt;6,"Night", I964&lt;12,"Morning", I964&lt;18,"Afternoon", TRUE,"Evening")</f>
        <v>Afternoon</v>
      </c>
      <c r="N964">
        <v>1</v>
      </c>
      <c r="O964" t="str">
        <f>IF(dataset_17[[#This Row],[Weathersit]]=1,"Clear",IF(dataset_17[[#This Row],[Weathersit]]=2,"Cloudy","Rainy"))</f>
        <v>Clear</v>
      </c>
      <c r="P964">
        <v>0.32</v>
      </c>
      <c r="Q964">
        <v>0.28789999999999999</v>
      </c>
      <c r="R964">
        <f>dataset_17[[#This Row],[Temp]]-dataset_17[[#This Row],[Atemp]]</f>
        <v>3.2100000000000017E-2</v>
      </c>
      <c r="S964">
        <v>0.31</v>
      </c>
      <c r="T964">
        <v>0.52239999999999998</v>
      </c>
      <c r="U964">
        <v>24</v>
      </c>
      <c r="V964">
        <v>113</v>
      </c>
      <c r="W964">
        <v>137</v>
      </c>
      <c r="X964">
        <f>IF(dataset_17[[#This Row],[cnt]]&gt;0,LN(dataset_17[[#This Row],[cnt]]),0)</f>
        <v>4.9199809258281251</v>
      </c>
    </row>
    <row r="965" spans="1:24" x14ac:dyDescent="0.3">
      <c r="A965">
        <v>964</v>
      </c>
      <c r="B965" s="1">
        <v>40586</v>
      </c>
      <c r="C965">
        <f>YEAR(dataset_17[[#This Row],[Date Day]])</f>
        <v>2011</v>
      </c>
      <c r="D965" s="1" t="str">
        <f>TEXT(dataset_17[[#This Row],[Date Day]],"MMM")</f>
        <v>Feb</v>
      </c>
      <c r="E965" t="str">
        <f t="shared" si="31"/>
        <v>Q1</v>
      </c>
      <c r="F965">
        <v>1</v>
      </c>
      <c r="G965">
        <v>0</v>
      </c>
      <c r="H965">
        <v>2</v>
      </c>
      <c r="I965">
        <v>18</v>
      </c>
      <c r="J965" t="b">
        <v>0</v>
      </c>
      <c r="K965">
        <v>6</v>
      </c>
      <c r="L965" t="str">
        <f t="shared" si="30"/>
        <v>Weekend</v>
      </c>
      <c r="M965" t="str" cm="1">
        <f t="array" ref="M965">_xlfn.IFS(I965&lt;6,"Night", I965&lt;12,"Morning", I965&lt;18,"Afternoon", TRUE,"Evening")</f>
        <v>Evening</v>
      </c>
      <c r="N965">
        <v>1</v>
      </c>
      <c r="O965" t="str">
        <f>IF(dataset_17[[#This Row],[Weathersit]]=1,"Clear",IF(dataset_17[[#This Row],[Weathersit]]=2,"Cloudy","Rainy"))</f>
        <v>Clear</v>
      </c>
      <c r="P965">
        <v>0.28000000000000003</v>
      </c>
      <c r="Q965">
        <v>0.2576</v>
      </c>
      <c r="R965">
        <f>dataset_17[[#This Row],[Temp]]-dataset_17[[#This Row],[Atemp]]</f>
        <v>2.2400000000000031E-2</v>
      </c>
      <c r="S965">
        <v>0.38</v>
      </c>
      <c r="T965">
        <v>0.32840000000000003</v>
      </c>
      <c r="U965">
        <v>4</v>
      </c>
      <c r="V965">
        <v>60</v>
      </c>
      <c r="W965">
        <v>64</v>
      </c>
      <c r="X965">
        <f>IF(dataset_17[[#This Row],[cnt]]&gt;0,LN(dataset_17[[#This Row],[cnt]]),0)</f>
        <v>4.1588830833596715</v>
      </c>
    </row>
    <row r="966" spans="1:24" x14ac:dyDescent="0.3">
      <c r="A966">
        <v>965</v>
      </c>
      <c r="B966" s="1">
        <v>40586</v>
      </c>
      <c r="C966">
        <f>YEAR(dataset_17[[#This Row],[Date Day]])</f>
        <v>2011</v>
      </c>
      <c r="D966" s="1" t="str">
        <f>TEXT(dataset_17[[#This Row],[Date Day]],"MMM")</f>
        <v>Feb</v>
      </c>
      <c r="E966" t="str">
        <f t="shared" si="31"/>
        <v>Q1</v>
      </c>
      <c r="F966">
        <v>1</v>
      </c>
      <c r="G966">
        <v>0</v>
      </c>
      <c r="H966">
        <v>2</v>
      </c>
      <c r="I966">
        <v>19</v>
      </c>
      <c r="J966" t="b">
        <v>0</v>
      </c>
      <c r="K966">
        <v>6</v>
      </c>
      <c r="L966" t="str">
        <f t="shared" si="30"/>
        <v>Weekend</v>
      </c>
      <c r="M966" t="str" cm="1">
        <f t="array" ref="M966">_xlfn.IFS(I966&lt;6,"Night", I966&lt;12,"Morning", I966&lt;18,"Afternoon", TRUE,"Evening")</f>
        <v>Evening</v>
      </c>
      <c r="N966">
        <v>1</v>
      </c>
      <c r="O966" t="str">
        <f>IF(dataset_17[[#This Row],[Weathersit]]=1,"Clear",IF(dataset_17[[#This Row],[Weathersit]]=2,"Cloudy","Rainy"))</f>
        <v>Clear</v>
      </c>
      <c r="P966">
        <v>0.28000000000000003</v>
      </c>
      <c r="Q966">
        <v>0.2727</v>
      </c>
      <c r="R966">
        <f>dataset_17[[#This Row],[Temp]]-dataset_17[[#This Row],[Atemp]]</f>
        <v>7.3000000000000287E-3</v>
      </c>
      <c r="S966">
        <v>0.38</v>
      </c>
      <c r="T966">
        <v>0.16420000000000001</v>
      </c>
      <c r="U966">
        <v>2</v>
      </c>
      <c r="V966">
        <v>39</v>
      </c>
      <c r="W966">
        <v>41</v>
      </c>
      <c r="X966">
        <f>IF(dataset_17[[#This Row],[cnt]]&gt;0,LN(dataset_17[[#This Row],[cnt]]),0)</f>
        <v>3.713572066704308</v>
      </c>
    </row>
    <row r="967" spans="1:24" x14ac:dyDescent="0.3">
      <c r="A967">
        <v>966</v>
      </c>
      <c r="B967" s="1">
        <v>40586</v>
      </c>
      <c r="C967">
        <f>YEAR(dataset_17[[#This Row],[Date Day]])</f>
        <v>2011</v>
      </c>
      <c r="D967" s="1" t="str">
        <f>TEXT(dataset_17[[#This Row],[Date Day]],"MMM")</f>
        <v>Feb</v>
      </c>
      <c r="E967" t="str">
        <f t="shared" si="31"/>
        <v>Q1</v>
      </c>
      <c r="F967">
        <v>1</v>
      </c>
      <c r="G967">
        <v>0</v>
      </c>
      <c r="H967">
        <v>2</v>
      </c>
      <c r="I967">
        <v>20</v>
      </c>
      <c r="J967" t="b">
        <v>0</v>
      </c>
      <c r="K967">
        <v>6</v>
      </c>
      <c r="L967" t="str">
        <f t="shared" si="30"/>
        <v>Weekend</v>
      </c>
      <c r="M967" t="str" cm="1">
        <f t="array" ref="M967">_xlfn.IFS(I967&lt;6,"Night", I967&lt;12,"Morning", I967&lt;18,"Afternoon", TRUE,"Evening")</f>
        <v>Evening</v>
      </c>
      <c r="N967">
        <v>1</v>
      </c>
      <c r="O967" t="str">
        <f>IF(dataset_17[[#This Row],[Weathersit]]=1,"Clear",IF(dataset_17[[#This Row],[Weathersit]]=2,"Cloudy","Rainy"))</f>
        <v>Clear</v>
      </c>
      <c r="P967">
        <v>0.26</v>
      </c>
      <c r="Q967">
        <v>0.2576</v>
      </c>
      <c r="R967">
        <f>dataset_17[[#This Row],[Temp]]-dataset_17[[#This Row],[Atemp]]</f>
        <v>2.4000000000000132E-3</v>
      </c>
      <c r="S967">
        <v>0.41</v>
      </c>
      <c r="T967">
        <v>0.22389999999999999</v>
      </c>
      <c r="U967">
        <v>1</v>
      </c>
      <c r="V967">
        <v>39</v>
      </c>
      <c r="W967">
        <v>40</v>
      </c>
      <c r="X967">
        <f>IF(dataset_17[[#This Row],[cnt]]&gt;0,LN(dataset_17[[#This Row],[cnt]]),0)</f>
        <v>3.6888794541139363</v>
      </c>
    </row>
    <row r="968" spans="1:24" x14ac:dyDescent="0.3">
      <c r="A968">
        <v>967</v>
      </c>
      <c r="B968" s="1">
        <v>40586</v>
      </c>
      <c r="C968">
        <f>YEAR(dataset_17[[#This Row],[Date Day]])</f>
        <v>2011</v>
      </c>
      <c r="D968" s="1" t="str">
        <f>TEXT(dataset_17[[#This Row],[Date Day]],"MMM")</f>
        <v>Feb</v>
      </c>
      <c r="E968" t="str">
        <f t="shared" si="31"/>
        <v>Q1</v>
      </c>
      <c r="F968">
        <v>1</v>
      </c>
      <c r="G968">
        <v>0</v>
      </c>
      <c r="H968">
        <v>2</v>
      </c>
      <c r="I968">
        <v>21</v>
      </c>
      <c r="J968" t="b">
        <v>0</v>
      </c>
      <c r="K968">
        <v>6</v>
      </c>
      <c r="L968" t="str">
        <f t="shared" si="30"/>
        <v>Weekend</v>
      </c>
      <c r="M968" t="str" cm="1">
        <f t="array" ref="M968">_xlfn.IFS(I968&lt;6,"Night", I968&lt;12,"Morning", I968&lt;18,"Afternoon", TRUE,"Evening")</f>
        <v>Evening</v>
      </c>
      <c r="N968">
        <v>1</v>
      </c>
      <c r="O968" t="str">
        <f>IF(dataset_17[[#This Row],[Weathersit]]=1,"Clear",IF(dataset_17[[#This Row],[Weathersit]]=2,"Cloudy","Rainy"))</f>
        <v>Clear</v>
      </c>
      <c r="P968">
        <v>0.26</v>
      </c>
      <c r="Q968">
        <v>0.30299999999999999</v>
      </c>
      <c r="R968">
        <f>dataset_17[[#This Row],[Temp]]-dataset_17[[#This Row],[Atemp]]</f>
        <v>-4.2999999999999983E-2</v>
      </c>
      <c r="S968">
        <v>0.41</v>
      </c>
      <c r="T968">
        <v>0</v>
      </c>
      <c r="U968">
        <v>9</v>
      </c>
      <c r="V968">
        <v>42</v>
      </c>
      <c r="W968">
        <v>51</v>
      </c>
      <c r="X968">
        <f>IF(dataset_17[[#This Row],[cnt]]&gt;0,LN(dataset_17[[#This Row],[cnt]]),0)</f>
        <v>3.9318256327243257</v>
      </c>
    </row>
    <row r="969" spans="1:24" x14ac:dyDescent="0.3">
      <c r="A969">
        <v>968</v>
      </c>
      <c r="B969" s="1">
        <v>40586</v>
      </c>
      <c r="C969">
        <f>YEAR(dataset_17[[#This Row],[Date Day]])</f>
        <v>2011</v>
      </c>
      <c r="D969" s="1" t="str">
        <f>TEXT(dataset_17[[#This Row],[Date Day]],"MMM")</f>
        <v>Feb</v>
      </c>
      <c r="E969" t="str">
        <f t="shared" si="31"/>
        <v>Q1</v>
      </c>
      <c r="F969">
        <v>1</v>
      </c>
      <c r="G969">
        <v>0</v>
      </c>
      <c r="H969">
        <v>2</v>
      </c>
      <c r="I969">
        <v>22</v>
      </c>
      <c r="J969" t="b">
        <v>0</v>
      </c>
      <c r="K969">
        <v>6</v>
      </c>
      <c r="L969" t="str">
        <f t="shared" si="30"/>
        <v>Weekend</v>
      </c>
      <c r="M969" t="str" cm="1">
        <f t="array" ref="M969">_xlfn.IFS(I969&lt;6,"Night", I969&lt;12,"Morning", I969&lt;18,"Afternoon", TRUE,"Evening")</f>
        <v>Evening</v>
      </c>
      <c r="N969">
        <v>1</v>
      </c>
      <c r="O969" t="str">
        <f>IF(dataset_17[[#This Row],[Weathersit]]=1,"Clear",IF(dataset_17[[#This Row],[Weathersit]]=2,"Cloudy","Rainy"))</f>
        <v>Clear</v>
      </c>
      <c r="P969">
        <v>0.24</v>
      </c>
      <c r="Q969">
        <v>0.2576</v>
      </c>
      <c r="R969">
        <f>dataset_17[[#This Row],[Temp]]-dataset_17[[#This Row],[Atemp]]</f>
        <v>-1.7600000000000005E-2</v>
      </c>
      <c r="S969">
        <v>0.44</v>
      </c>
      <c r="T969">
        <v>8.9599999999999999E-2</v>
      </c>
      <c r="U969">
        <v>6</v>
      </c>
      <c r="V969">
        <v>39</v>
      </c>
      <c r="W969">
        <v>45</v>
      </c>
      <c r="X969">
        <f>IF(dataset_17[[#This Row],[cnt]]&gt;0,LN(dataset_17[[#This Row],[cnt]]),0)</f>
        <v>3.8066624897703196</v>
      </c>
    </row>
    <row r="970" spans="1:24" x14ac:dyDescent="0.3">
      <c r="A970">
        <v>969</v>
      </c>
      <c r="B970" s="1">
        <v>40586</v>
      </c>
      <c r="C970">
        <f>YEAR(dataset_17[[#This Row],[Date Day]])</f>
        <v>2011</v>
      </c>
      <c r="D970" s="1" t="str">
        <f>TEXT(dataset_17[[#This Row],[Date Day]],"MMM")</f>
        <v>Feb</v>
      </c>
      <c r="E970" t="str">
        <f t="shared" si="31"/>
        <v>Q1</v>
      </c>
      <c r="F970">
        <v>1</v>
      </c>
      <c r="G970">
        <v>0</v>
      </c>
      <c r="H970">
        <v>2</v>
      </c>
      <c r="I970">
        <v>23</v>
      </c>
      <c r="J970" t="b">
        <v>0</v>
      </c>
      <c r="K970">
        <v>6</v>
      </c>
      <c r="L970" t="str">
        <f t="shared" si="30"/>
        <v>Weekend</v>
      </c>
      <c r="M970" t="str" cm="1">
        <f t="array" ref="M970">_xlfn.IFS(I970&lt;6,"Night", I970&lt;12,"Morning", I970&lt;18,"Afternoon", TRUE,"Evening")</f>
        <v>Evening</v>
      </c>
      <c r="N970">
        <v>1</v>
      </c>
      <c r="O970" t="str">
        <f>IF(dataset_17[[#This Row],[Weathersit]]=1,"Clear",IF(dataset_17[[#This Row],[Weathersit]]=2,"Cloudy","Rainy"))</f>
        <v>Clear</v>
      </c>
      <c r="P970">
        <v>0.22</v>
      </c>
      <c r="Q970">
        <v>0.2273</v>
      </c>
      <c r="R970">
        <f>dataset_17[[#This Row],[Temp]]-dataset_17[[#This Row],[Atemp]]</f>
        <v>-7.3000000000000009E-3</v>
      </c>
      <c r="S970">
        <v>0.51</v>
      </c>
      <c r="T970">
        <v>0.1343</v>
      </c>
      <c r="U970">
        <v>1</v>
      </c>
      <c r="V970">
        <v>31</v>
      </c>
      <c r="W970">
        <v>32</v>
      </c>
      <c r="X970">
        <f>IF(dataset_17[[#This Row],[cnt]]&gt;0,LN(dataset_17[[#This Row],[cnt]]),0)</f>
        <v>3.4657359027997265</v>
      </c>
    </row>
    <row r="971" spans="1:24" x14ac:dyDescent="0.3">
      <c r="A971">
        <v>970</v>
      </c>
      <c r="B971" s="1">
        <v>40587</v>
      </c>
      <c r="C971">
        <f>YEAR(dataset_17[[#This Row],[Date Day]])</f>
        <v>2011</v>
      </c>
      <c r="D971" s="1" t="str">
        <f>TEXT(dataset_17[[#This Row],[Date Day]],"MMM")</f>
        <v>Feb</v>
      </c>
      <c r="E971" t="str">
        <f t="shared" si="31"/>
        <v>Q1</v>
      </c>
      <c r="F971">
        <v>1</v>
      </c>
      <c r="G971">
        <v>0</v>
      </c>
      <c r="H971">
        <v>2</v>
      </c>
      <c r="I971">
        <v>0</v>
      </c>
      <c r="J971" t="b">
        <v>0</v>
      </c>
      <c r="K971">
        <v>0</v>
      </c>
      <c r="L971" t="str">
        <f t="shared" si="30"/>
        <v>Weekend</v>
      </c>
      <c r="M971" t="str" cm="1">
        <f t="array" ref="M971">_xlfn.IFS(I971&lt;6,"Night", I971&lt;12,"Morning", I971&lt;18,"Afternoon", TRUE,"Evening")</f>
        <v>Night</v>
      </c>
      <c r="N971">
        <v>1</v>
      </c>
      <c r="O971" t="str">
        <f>IF(dataset_17[[#This Row],[Weathersit]]=1,"Clear",IF(dataset_17[[#This Row],[Weathersit]]=2,"Cloudy","Rainy"))</f>
        <v>Clear</v>
      </c>
      <c r="P971">
        <v>0.2</v>
      </c>
      <c r="Q971">
        <v>0.2273</v>
      </c>
      <c r="R971">
        <f>dataset_17[[#This Row],[Temp]]-dataset_17[[#This Row],[Atemp]]</f>
        <v>-2.7299999999999991E-2</v>
      </c>
      <c r="S971">
        <v>0.64</v>
      </c>
      <c r="T971">
        <v>0.1045</v>
      </c>
      <c r="U971">
        <v>5</v>
      </c>
      <c r="V971">
        <v>34</v>
      </c>
      <c r="W971">
        <v>39</v>
      </c>
      <c r="X971">
        <f>IF(dataset_17[[#This Row],[cnt]]&gt;0,LN(dataset_17[[#This Row],[cnt]]),0)</f>
        <v>3.6635616461296463</v>
      </c>
    </row>
    <row r="972" spans="1:24" x14ac:dyDescent="0.3">
      <c r="A972">
        <v>971</v>
      </c>
      <c r="B972" s="1">
        <v>40587</v>
      </c>
      <c r="C972">
        <f>YEAR(dataset_17[[#This Row],[Date Day]])</f>
        <v>2011</v>
      </c>
      <c r="D972" s="1" t="str">
        <f>TEXT(dataset_17[[#This Row],[Date Day]],"MMM")</f>
        <v>Feb</v>
      </c>
      <c r="E972" t="str">
        <f t="shared" si="31"/>
        <v>Q1</v>
      </c>
      <c r="F972">
        <v>1</v>
      </c>
      <c r="G972">
        <v>0</v>
      </c>
      <c r="H972">
        <v>2</v>
      </c>
      <c r="I972">
        <v>1</v>
      </c>
      <c r="J972" t="b">
        <v>0</v>
      </c>
      <c r="K972">
        <v>0</v>
      </c>
      <c r="L972" t="str">
        <f t="shared" si="30"/>
        <v>Weekend</v>
      </c>
      <c r="M972" t="str" cm="1">
        <f t="array" ref="M972">_xlfn.IFS(I972&lt;6,"Night", I972&lt;12,"Morning", I972&lt;18,"Afternoon", TRUE,"Evening")</f>
        <v>Night</v>
      </c>
      <c r="N972">
        <v>1</v>
      </c>
      <c r="O972" t="str">
        <f>IF(dataset_17[[#This Row],[Weathersit]]=1,"Clear",IF(dataset_17[[#This Row],[Weathersit]]=2,"Cloudy","Rainy"))</f>
        <v>Clear</v>
      </c>
      <c r="P972">
        <v>0.2</v>
      </c>
      <c r="Q972">
        <v>0.2273</v>
      </c>
      <c r="R972">
        <f>dataset_17[[#This Row],[Temp]]-dataset_17[[#This Row],[Atemp]]</f>
        <v>-2.7299999999999991E-2</v>
      </c>
      <c r="S972">
        <v>0.59</v>
      </c>
      <c r="T972">
        <v>8.9599999999999999E-2</v>
      </c>
      <c r="U972">
        <v>1</v>
      </c>
      <c r="V972">
        <v>23</v>
      </c>
      <c r="W972">
        <v>24</v>
      </c>
      <c r="X972">
        <f>IF(dataset_17[[#This Row],[cnt]]&gt;0,LN(dataset_17[[#This Row],[cnt]]),0)</f>
        <v>3.1780538303479458</v>
      </c>
    </row>
    <row r="973" spans="1:24" x14ac:dyDescent="0.3">
      <c r="A973">
        <v>972</v>
      </c>
      <c r="B973" s="1">
        <v>40587</v>
      </c>
      <c r="C973">
        <f>YEAR(dataset_17[[#This Row],[Date Day]])</f>
        <v>2011</v>
      </c>
      <c r="D973" s="1" t="str">
        <f>TEXT(dataset_17[[#This Row],[Date Day]],"MMM")</f>
        <v>Feb</v>
      </c>
      <c r="E973" t="str">
        <f t="shared" si="31"/>
        <v>Q1</v>
      </c>
      <c r="F973">
        <v>1</v>
      </c>
      <c r="G973">
        <v>0</v>
      </c>
      <c r="H973">
        <v>2</v>
      </c>
      <c r="I973">
        <v>2</v>
      </c>
      <c r="J973" t="b">
        <v>0</v>
      </c>
      <c r="K973">
        <v>0</v>
      </c>
      <c r="L973" t="str">
        <f t="shared" si="30"/>
        <v>Weekend</v>
      </c>
      <c r="M973" t="str" cm="1">
        <f t="array" ref="M973">_xlfn.IFS(I973&lt;6,"Night", I973&lt;12,"Morning", I973&lt;18,"Afternoon", TRUE,"Evening")</f>
        <v>Night</v>
      </c>
      <c r="N973">
        <v>2</v>
      </c>
      <c r="O973" t="str">
        <f>IF(dataset_17[[#This Row],[Weathersit]]=1,"Clear",IF(dataset_17[[#This Row],[Weathersit]]=2,"Cloudy","Rainy"))</f>
        <v>Cloudy</v>
      </c>
      <c r="P973">
        <v>0.2</v>
      </c>
      <c r="Q973">
        <v>0.2273</v>
      </c>
      <c r="R973">
        <f>dataset_17[[#This Row],[Temp]]-dataset_17[[#This Row],[Atemp]]</f>
        <v>-2.7299999999999991E-2</v>
      </c>
      <c r="S973">
        <v>0.75</v>
      </c>
      <c r="T973">
        <v>8.9599999999999999E-2</v>
      </c>
      <c r="U973">
        <v>1</v>
      </c>
      <c r="V973">
        <v>19</v>
      </c>
      <c r="W973">
        <v>20</v>
      </c>
      <c r="X973">
        <f>IF(dataset_17[[#This Row],[cnt]]&gt;0,LN(dataset_17[[#This Row],[cnt]]),0)</f>
        <v>2.9957322735539909</v>
      </c>
    </row>
    <row r="974" spans="1:24" x14ac:dyDescent="0.3">
      <c r="A974">
        <v>973</v>
      </c>
      <c r="B974" s="1">
        <v>40587</v>
      </c>
      <c r="C974">
        <f>YEAR(dataset_17[[#This Row],[Date Day]])</f>
        <v>2011</v>
      </c>
      <c r="D974" s="1" t="str">
        <f>TEXT(dataset_17[[#This Row],[Date Day]],"MMM")</f>
        <v>Feb</v>
      </c>
      <c r="E974" t="str">
        <f t="shared" si="31"/>
        <v>Q1</v>
      </c>
      <c r="F974">
        <v>1</v>
      </c>
      <c r="G974">
        <v>0</v>
      </c>
      <c r="H974">
        <v>2</v>
      </c>
      <c r="I974">
        <v>3</v>
      </c>
      <c r="J974" t="b">
        <v>0</v>
      </c>
      <c r="K974">
        <v>0</v>
      </c>
      <c r="L974" t="str">
        <f t="shared" si="30"/>
        <v>Weekend</v>
      </c>
      <c r="M974" t="str" cm="1">
        <f t="array" ref="M974">_xlfn.IFS(I974&lt;6,"Night", I974&lt;12,"Morning", I974&lt;18,"Afternoon", TRUE,"Evening")</f>
        <v>Night</v>
      </c>
      <c r="N974">
        <v>2</v>
      </c>
      <c r="O974" t="str">
        <f>IF(dataset_17[[#This Row],[Weathersit]]=1,"Clear",IF(dataset_17[[#This Row],[Weathersit]]=2,"Cloudy","Rainy"))</f>
        <v>Cloudy</v>
      </c>
      <c r="P974">
        <v>0.2</v>
      </c>
      <c r="Q974">
        <v>0.2273</v>
      </c>
      <c r="R974">
        <f>dataset_17[[#This Row],[Temp]]-dataset_17[[#This Row],[Atemp]]</f>
        <v>-2.7299999999999991E-2</v>
      </c>
      <c r="S974">
        <v>0.69</v>
      </c>
      <c r="T974">
        <v>0.1045</v>
      </c>
      <c r="U974">
        <v>4</v>
      </c>
      <c r="V974">
        <v>8</v>
      </c>
      <c r="W974">
        <v>12</v>
      </c>
      <c r="X974">
        <f>IF(dataset_17[[#This Row],[cnt]]&gt;0,LN(dataset_17[[#This Row],[cnt]]),0)</f>
        <v>2.4849066497880004</v>
      </c>
    </row>
    <row r="975" spans="1:24" x14ac:dyDescent="0.3">
      <c r="A975">
        <v>974</v>
      </c>
      <c r="B975" s="1">
        <v>40587</v>
      </c>
      <c r="C975">
        <f>YEAR(dataset_17[[#This Row],[Date Day]])</f>
        <v>2011</v>
      </c>
      <c r="D975" s="1" t="str">
        <f>TEXT(dataset_17[[#This Row],[Date Day]],"MMM")</f>
        <v>Feb</v>
      </c>
      <c r="E975" t="str">
        <f t="shared" si="31"/>
        <v>Q1</v>
      </c>
      <c r="F975">
        <v>1</v>
      </c>
      <c r="G975">
        <v>0</v>
      </c>
      <c r="H975">
        <v>2</v>
      </c>
      <c r="I975">
        <v>4</v>
      </c>
      <c r="J975" t="b">
        <v>0</v>
      </c>
      <c r="K975">
        <v>0</v>
      </c>
      <c r="L975" t="str">
        <f t="shared" si="30"/>
        <v>Weekend</v>
      </c>
      <c r="M975" t="str" cm="1">
        <f t="array" ref="M975">_xlfn.IFS(I975&lt;6,"Night", I975&lt;12,"Morning", I975&lt;18,"Afternoon", TRUE,"Evening")</f>
        <v>Night</v>
      </c>
      <c r="N975">
        <v>2</v>
      </c>
      <c r="O975" t="str">
        <f>IF(dataset_17[[#This Row],[Weathersit]]=1,"Clear",IF(dataset_17[[#This Row],[Weathersit]]=2,"Cloudy","Rainy"))</f>
        <v>Cloudy</v>
      </c>
      <c r="P975">
        <v>0.2</v>
      </c>
      <c r="Q975">
        <v>0.21210000000000001</v>
      </c>
      <c r="R975">
        <f>dataset_17[[#This Row],[Temp]]-dataset_17[[#This Row],[Atemp]]</f>
        <v>-1.21E-2</v>
      </c>
      <c r="S975">
        <v>0.69</v>
      </c>
      <c r="T975">
        <v>0.16420000000000001</v>
      </c>
      <c r="U975">
        <v>0</v>
      </c>
      <c r="V975">
        <v>2</v>
      </c>
      <c r="W975">
        <v>2</v>
      </c>
      <c r="X975">
        <f>IF(dataset_17[[#This Row],[cnt]]&gt;0,LN(dataset_17[[#This Row],[cnt]]),0)</f>
        <v>0.69314718055994529</v>
      </c>
    </row>
    <row r="976" spans="1:24" x14ac:dyDescent="0.3">
      <c r="A976">
        <v>975</v>
      </c>
      <c r="B976" s="1">
        <v>40587</v>
      </c>
      <c r="C976">
        <f>YEAR(dataset_17[[#This Row],[Date Day]])</f>
        <v>2011</v>
      </c>
      <c r="D976" s="1" t="str">
        <f>TEXT(dataset_17[[#This Row],[Date Day]],"MMM")</f>
        <v>Feb</v>
      </c>
      <c r="E976" t="str">
        <f t="shared" si="31"/>
        <v>Q1</v>
      </c>
      <c r="F976">
        <v>1</v>
      </c>
      <c r="G976">
        <v>0</v>
      </c>
      <c r="H976">
        <v>2</v>
      </c>
      <c r="I976">
        <v>6</v>
      </c>
      <c r="J976" t="b">
        <v>0</v>
      </c>
      <c r="K976">
        <v>0</v>
      </c>
      <c r="L976" t="str">
        <f t="shared" si="30"/>
        <v>Weekend</v>
      </c>
      <c r="M976" t="str" cm="1">
        <f t="array" ref="M976">_xlfn.IFS(I976&lt;6,"Night", I976&lt;12,"Morning", I976&lt;18,"Afternoon", TRUE,"Evening")</f>
        <v>Morning</v>
      </c>
      <c r="N976">
        <v>2</v>
      </c>
      <c r="O976" t="str">
        <f>IF(dataset_17[[#This Row],[Weathersit]]=1,"Clear",IF(dataset_17[[#This Row],[Weathersit]]=2,"Cloudy","Rainy"))</f>
        <v>Cloudy</v>
      </c>
      <c r="P976">
        <v>0.2</v>
      </c>
      <c r="Q976">
        <v>0.21210000000000001</v>
      </c>
      <c r="R976">
        <f>dataset_17[[#This Row],[Temp]]-dataset_17[[#This Row],[Atemp]]</f>
        <v>-1.21E-2</v>
      </c>
      <c r="S976">
        <v>0.69</v>
      </c>
      <c r="T976">
        <v>0.1343</v>
      </c>
      <c r="U976">
        <v>2</v>
      </c>
      <c r="V976">
        <v>3</v>
      </c>
      <c r="W976">
        <v>5</v>
      </c>
      <c r="X976">
        <f>IF(dataset_17[[#This Row],[cnt]]&gt;0,LN(dataset_17[[#This Row],[cnt]]),0)</f>
        <v>1.6094379124341003</v>
      </c>
    </row>
    <row r="977" spans="1:24" x14ac:dyDescent="0.3">
      <c r="A977">
        <v>976</v>
      </c>
      <c r="B977" s="1">
        <v>40587</v>
      </c>
      <c r="C977">
        <f>YEAR(dataset_17[[#This Row],[Date Day]])</f>
        <v>2011</v>
      </c>
      <c r="D977" s="1" t="str">
        <f>TEXT(dataset_17[[#This Row],[Date Day]],"MMM")</f>
        <v>Feb</v>
      </c>
      <c r="E977" t="str">
        <f t="shared" si="31"/>
        <v>Q1</v>
      </c>
      <c r="F977">
        <v>1</v>
      </c>
      <c r="G977">
        <v>0</v>
      </c>
      <c r="H977">
        <v>2</v>
      </c>
      <c r="I977">
        <v>7</v>
      </c>
      <c r="J977" t="b">
        <v>0</v>
      </c>
      <c r="K977">
        <v>0</v>
      </c>
      <c r="L977" t="str">
        <f t="shared" si="30"/>
        <v>Weekend</v>
      </c>
      <c r="M977" t="str" cm="1">
        <f t="array" ref="M977">_xlfn.IFS(I977&lt;6,"Night", I977&lt;12,"Morning", I977&lt;18,"Afternoon", TRUE,"Evening")</f>
        <v>Morning</v>
      </c>
      <c r="N977">
        <v>2</v>
      </c>
      <c r="O977" t="str">
        <f>IF(dataset_17[[#This Row],[Weathersit]]=1,"Clear",IF(dataset_17[[#This Row],[Weathersit]]=2,"Cloudy","Rainy"))</f>
        <v>Cloudy</v>
      </c>
      <c r="P977">
        <v>0.22</v>
      </c>
      <c r="Q977">
        <v>0.2727</v>
      </c>
      <c r="R977">
        <f>dataset_17[[#This Row],[Temp]]-dataset_17[[#This Row],[Atemp]]</f>
        <v>-5.2699999999999997E-2</v>
      </c>
      <c r="S977">
        <v>0.55000000000000004</v>
      </c>
      <c r="T977">
        <v>0</v>
      </c>
      <c r="U977">
        <v>0</v>
      </c>
      <c r="V977">
        <v>3</v>
      </c>
      <c r="W977">
        <v>3</v>
      </c>
      <c r="X977">
        <f>IF(dataset_17[[#This Row],[cnt]]&gt;0,LN(dataset_17[[#This Row],[cnt]]),0)</f>
        <v>1.0986122886681098</v>
      </c>
    </row>
    <row r="978" spans="1:24" x14ac:dyDescent="0.3">
      <c r="A978">
        <v>977</v>
      </c>
      <c r="B978" s="1">
        <v>40587</v>
      </c>
      <c r="C978">
        <f>YEAR(dataset_17[[#This Row],[Date Day]])</f>
        <v>2011</v>
      </c>
      <c r="D978" s="1" t="str">
        <f>TEXT(dataset_17[[#This Row],[Date Day]],"MMM")</f>
        <v>Feb</v>
      </c>
      <c r="E978" t="str">
        <f t="shared" si="31"/>
        <v>Q1</v>
      </c>
      <c r="F978">
        <v>1</v>
      </c>
      <c r="G978">
        <v>0</v>
      </c>
      <c r="H978">
        <v>2</v>
      </c>
      <c r="I978">
        <v>8</v>
      </c>
      <c r="J978" t="b">
        <v>0</v>
      </c>
      <c r="K978">
        <v>0</v>
      </c>
      <c r="L978" t="str">
        <f t="shared" si="30"/>
        <v>Weekend</v>
      </c>
      <c r="M978" t="str" cm="1">
        <f t="array" ref="M978">_xlfn.IFS(I978&lt;6,"Night", I978&lt;12,"Morning", I978&lt;18,"Afternoon", TRUE,"Evening")</f>
        <v>Morning</v>
      </c>
      <c r="N978">
        <v>2</v>
      </c>
      <c r="O978" t="str">
        <f>IF(dataset_17[[#This Row],[Weathersit]]=1,"Clear",IF(dataset_17[[#This Row],[Weathersit]]=2,"Cloudy","Rainy"))</f>
        <v>Cloudy</v>
      </c>
      <c r="P978">
        <v>0.22</v>
      </c>
      <c r="Q978">
        <v>0.2273</v>
      </c>
      <c r="R978">
        <f>dataset_17[[#This Row],[Temp]]-dataset_17[[#This Row],[Atemp]]</f>
        <v>-7.3000000000000009E-3</v>
      </c>
      <c r="S978">
        <v>0.64</v>
      </c>
      <c r="T978">
        <v>0.19400000000000001</v>
      </c>
      <c r="U978">
        <v>1</v>
      </c>
      <c r="V978">
        <v>11</v>
      </c>
      <c r="W978">
        <v>12</v>
      </c>
      <c r="X978">
        <f>IF(dataset_17[[#This Row],[cnt]]&gt;0,LN(dataset_17[[#This Row],[cnt]]),0)</f>
        <v>2.4849066497880004</v>
      </c>
    </row>
    <row r="979" spans="1:24" x14ac:dyDescent="0.3">
      <c r="A979">
        <v>978</v>
      </c>
      <c r="B979" s="1">
        <v>40587</v>
      </c>
      <c r="C979">
        <f>YEAR(dataset_17[[#This Row],[Date Day]])</f>
        <v>2011</v>
      </c>
      <c r="D979" s="1" t="str">
        <f>TEXT(dataset_17[[#This Row],[Date Day]],"MMM")</f>
        <v>Feb</v>
      </c>
      <c r="E979" t="str">
        <f t="shared" si="31"/>
        <v>Q1</v>
      </c>
      <c r="F979">
        <v>1</v>
      </c>
      <c r="G979">
        <v>0</v>
      </c>
      <c r="H979">
        <v>2</v>
      </c>
      <c r="I979">
        <v>9</v>
      </c>
      <c r="J979" t="b">
        <v>0</v>
      </c>
      <c r="K979">
        <v>0</v>
      </c>
      <c r="L979" t="str">
        <f t="shared" si="30"/>
        <v>Weekend</v>
      </c>
      <c r="M979" t="str" cm="1">
        <f t="array" ref="M979">_xlfn.IFS(I979&lt;6,"Night", I979&lt;12,"Morning", I979&lt;18,"Afternoon", TRUE,"Evening")</f>
        <v>Morning</v>
      </c>
      <c r="N979">
        <v>2</v>
      </c>
      <c r="O979" t="str">
        <f>IF(dataset_17[[#This Row],[Weathersit]]=1,"Clear",IF(dataset_17[[#This Row],[Weathersit]]=2,"Cloudy","Rainy"))</f>
        <v>Cloudy</v>
      </c>
      <c r="P979">
        <v>0.24</v>
      </c>
      <c r="Q979">
        <v>0.2273</v>
      </c>
      <c r="R979">
        <f>dataset_17[[#This Row],[Temp]]-dataset_17[[#This Row],[Atemp]]</f>
        <v>1.2699999999999989E-2</v>
      </c>
      <c r="S979">
        <v>0.6</v>
      </c>
      <c r="T979">
        <v>0.22389999999999999</v>
      </c>
      <c r="U979">
        <v>12</v>
      </c>
      <c r="V979">
        <v>35</v>
      </c>
      <c r="W979">
        <v>47</v>
      </c>
      <c r="X979">
        <f>IF(dataset_17[[#This Row],[cnt]]&gt;0,LN(dataset_17[[#This Row],[cnt]]),0)</f>
        <v>3.8501476017100584</v>
      </c>
    </row>
    <row r="980" spans="1:24" x14ac:dyDescent="0.3">
      <c r="A980">
        <v>979</v>
      </c>
      <c r="B980" s="1">
        <v>40587</v>
      </c>
      <c r="C980">
        <f>YEAR(dataset_17[[#This Row],[Date Day]])</f>
        <v>2011</v>
      </c>
      <c r="D980" s="1" t="str">
        <f>TEXT(dataset_17[[#This Row],[Date Day]],"MMM")</f>
        <v>Feb</v>
      </c>
      <c r="E980" t="str">
        <f t="shared" si="31"/>
        <v>Q1</v>
      </c>
      <c r="F980">
        <v>1</v>
      </c>
      <c r="G980">
        <v>0</v>
      </c>
      <c r="H980">
        <v>2</v>
      </c>
      <c r="I980">
        <v>10</v>
      </c>
      <c r="J980" t="b">
        <v>0</v>
      </c>
      <c r="K980">
        <v>0</v>
      </c>
      <c r="L980" t="str">
        <f t="shared" si="30"/>
        <v>Weekend</v>
      </c>
      <c r="M980" t="str" cm="1">
        <f t="array" ref="M980">_xlfn.IFS(I980&lt;6,"Night", I980&lt;12,"Morning", I980&lt;18,"Afternoon", TRUE,"Evening")</f>
        <v>Morning</v>
      </c>
      <c r="N980">
        <v>1</v>
      </c>
      <c r="O980" t="str">
        <f>IF(dataset_17[[#This Row],[Weathersit]]=1,"Clear",IF(dataset_17[[#This Row],[Weathersit]]=2,"Cloudy","Rainy"))</f>
        <v>Clear</v>
      </c>
      <c r="P980">
        <v>0.3</v>
      </c>
      <c r="Q980">
        <v>0.2727</v>
      </c>
      <c r="R980">
        <f>dataset_17[[#This Row],[Temp]]-dataset_17[[#This Row],[Atemp]]</f>
        <v>2.7299999999999991E-2</v>
      </c>
      <c r="S980">
        <v>0.45</v>
      </c>
      <c r="T980">
        <v>0.32840000000000003</v>
      </c>
      <c r="U980">
        <v>19</v>
      </c>
      <c r="V980">
        <v>86</v>
      </c>
      <c r="W980">
        <v>105</v>
      </c>
      <c r="X980">
        <f>IF(dataset_17[[#This Row],[cnt]]&gt;0,LN(dataset_17[[#This Row],[cnt]]),0)</f>
        <v>4.6539603501575231</v>
      </c>
    </row>
    <row r="981" spans="1:24" x14ac:dyDescent="0.3">
      <c r="A981">
        <v>980</v>
      </c>
      <c r="B981" s="1">
        <v>40587</v>
      </c>
      <c r="C981">
        <f>YEAR(dataset_17[[#This Row],[Date Day]])</f>
        <v>2011</v>
      </c>
      <c r="D981" s="1" t="str">
        <f>TEXT(dataset_17[[#This Row],[Date Day]],"MMM")</f>
        <v>Feb</v>
      </c>
      <c r="E981" t="str">
        <f t="shared" si="31"/>
        <v>Q1</v>
      </c>
      <c r="F981">
        <v>1</v>
      </c>
      <c r="G981">
        <v>0</v>
      </c>
      <c r="H981">
        <v>2</v>
      </c>
      <c r="I981">
        <v>11</v>
      </c>
      <c r="J981" t="b">
        <v>0</v>
      </c>
      <c r="K981">
        <v>0</v>
      </c>
      <c r="L981" t="str">
        <f t="shared" si="30"/>
        <v>Weekend</v>
      </c>
      <c r="M981" t="str" cm="1">
        <f t="array" ref="M981">_xlfn.IFS(I981&lt;6,"Night", I981&lt;12,"Morning", I981&lt;18,"Afternoon", TRUE,"Evening")</f>
        <v>Morning</v>
      </c>
      <c r="N981">
        <v>1</v>
      </c>
      <c r="O981" t="str">
        <f>IF(dataset_17[[#This Row],[Weathersit]]=1,"Clear",IF(dataset_17[[#This Row],[Weathersit]]=2,"Cloudy","Rainy"))</f>
        <v>Clear</v>
      </c>
      <c r="P981">
        <v>0.32</v>
      </c>
      <c r="Q981">
        <v>0.28789999999999999</v>
      </c>
      <c r="R981">
        <f>dataset_17[[#This Row],[Temp]]-dataset_17[[#This Row],[Atemp]]</f>
        <v>3.2100000000000017E-2</v>
      </c>
      <c r="S981">
        <v>0.39</v>
      </c>
      <c r="T981">
        <v>0.44779999999999998</v>
      </c>
      <c r="U981">
        <v>26</v>
      </c>
      <c r="V981">
        <v>86</v>
      </c>
      <c r="W981">
        <v>112</v>
      </c>
      <c r="X981">
        <f>IF(dataset_17[[#This Row],[cnt]]&gt;0,LN(dataset_17[[#This Row],[cnt]]),0)</f>
        <v>4.7184988712950942</v>
      </c>
    </row>
    <row r="982" spans="1:24" x14ac:dyDescent="0.3">
      <c r="A982">
        <v>981</v>
      </c>
      <c r="B982" s="1">
        <v>40587</v>
      </c>
      <c r="C982">
        <f>YEAR(dataset_17[[#This Row],[Date Day]])</f>
        <v>2011</v>
      </c>
      <c r="D982" s="1" t="str">
        <f>TEXT(dataset_17[[#This Row],[Date Day]],"MMM")</f>
        <v>Feb</v>
      </c>
      <c r="E982" t="str">
        <f t="shared" si="31"/>
        <v>Q1</v>
      </c>
      <c r="F982">
        <v>1</v>
      </c>
      <c r="G982">
        <v>0</v>
      </c>
      <c r="H982">
        <v>2</v>
      </c>
      <c r="I982">
        <v>12</v>
      </c>
      <c r="J982" t="b">
        <v>0</v>
      </c>
      <c r="K982">
        <v>0</v>
      </c>
      <c r="L982" t="str">
        <f t="shared" si="30"/>
        <v>Weekend</v>
      </c>
      <c r="M982" t="str" cm="1">
        <f t="array" ref="M982">_xlfn.IFS(I982&lt;6,"Night", I982&lt;12,"Morning", I982&lt;18,"Afternoon", TRUE,"Evening")</f>
        <v>Afternoon</v>
      </c>
      <c r="N982">
        <v>1</v>
      </c>
      <c r="O982" t="str">
        <f>IF(dataset_17[[#This Row],[Weathersit]]=1,"Clear",IF(dataset_17[[#This Row],[Weathersit]]=2,"Cloudy","Rainy"))</f>
        <v>Clear</v>
      </c>
      <c r="P982">
        <v>0.36</v>
      </c>
      <c r="Q982">
        <v>0.31819999999999998</v>
      </c>
      <c r="R982">
        <f>dataset_17[[#This Row],[Temp]]-dataset_17[[#This Row],[Atemp]]</f>
        <v>4.1800000000000004E-2</v>
      </c>
      <c r="S982">
        <v>0.32</v>
      </c>
      <c r="T982">
        <v>0.4627</v>
      </c>
      <c r="U982">
        <v>58</v>
      </c>
      <c r="V982">
        <v>94</v>
      </c>
      <c r="W982">
        <v>152</v>
      </c>
      <c r="X982">
        <f>IF(dataset_17[[#This Row],[cnt]]&gt;0,LN(dataset_17[[#This Row],[cnt]]),0)</f>
        <v>5.0238805208462765</v>
      </c>
    </row>
    <row r="983" spans="1:24" x14ac:dyDescent="0.3">
      <c r="A983">
        <v>982</v>
      </c>
      <c r="B983" s="1">
        <v>40587</v>
      </c>
      <c r="C983">
        <f>YEAR(dataset_17[[#This Row],[Date Day]])</f>
        <v>2011</v>
      </c>
      <c r="D983" s="1" t="str">
        <f>TEXT(dataset_17[[#This Row],[Date Day]],"MMM")</f>
        <v>Feb</v>
      </c>
      <c r="E983" t="str">
        <f t="shared" si="31"/>
        <v>Q1</v>
      </c>
      <c r="F983">
        <v>1</v>
      </c>
      <c r="G983">
        <v>0</v>
      </c>
      <c r="H983">
        <v>2</v>
      </c>
      <c r="I983">
        <v>13</v>
      </c>
      <c r="J983" t="b">
        <v>0</v>
      </c>
      <c r="K983">
        <v>0</v>
      </c>
      <c r="L983" t="str">
        <f t="shared" si="30"/>
        <v>Weekend</v>
      </c>
      <c r="M983" t="str" cm="1">
        <f t="array" ref="M983">_xlfn.IFS(I983&lt;6,"Night", I983&lt;12,"Morning", I983&lt;18,"Afternoon", TRUE,"Evening")</f>
        <v>Afternoon</v>
      </c>
      <c r="N983">
        <v>1</v>
      </c>
      <c r="O983" t="str">
        <f>IF(dataset_17[[#This Row],[Weathersit]]=1,"Clear",IF(dataset_17[[#This Row],[Weathersit]]=2,"Cloudy","Rainy"))</f>
        <v>Clear</v>
      </c>
      <c r="P983">
        <v>0.38</v>
      </c>
      <c r="Q983">
        <v>0.39389999999999997</v>
      </c>
      <c r="R983">
        <f>dataset_17[[#This Row],[Temp]]-dataset_17[[#This Row],[Atemp]]</f>
        <v>-1.3899999999999968E-2</v>
      </c>
      <c r="S983">
        <v>0.28999999999999998</v>
      </c>
      <c r="T983">
        <v>0.35820000000000002</v>
      </c>
      <c r="U983">
        <v>62</v>
      </c>
      <c r="V983">
        <v>92</v>
      </c>
      <c r="W983">
        <v>154</v>
      </c>
      <c r="X983">
        <f>IF(dataset_17[[#This Row],[cnt]]&gt;0,LN(dataset_17[[#This Row],[cnt]]),0)</f>
        <v>5.0369526024136295</v>
      </c>
    </row>
    <row r="984" spans="1:24" x14ac:dyDescent="0.3">
      <c r="A984">
        <v>983</v>
      </c>
      <c r="B984" s="1">
        <v>40587</v>
      </c>
      <c r="C984">
        <f>YEAR(dataset_17[[#This Row],[Date Day]])</f>
        <v>2011</v>
      </c>
      <c r="D984" s="1" t="str">
        <f>TEXT(dataset_17[[#This Row],[Date Day]],"MMM")</f>
        <v>Feb</v>
      </c>
      <c r="E984" t="str">
        <f t="shared" si="31"/>
        <v>Q1</v>
      </c>
      <c r="F984">
        <v>1</v>
      </c>
      <c r="G984">
        <v>0</v>
      </c>
      <c r="H984">
        <v>2</v>
      </c>
      <c r="I984">
        <v>14</v>
      </c>
      <c r="J984" t="b">
        <v>0</v>
      </c>
      <c r="K984">
        <v>0</v>
      </c>
      <c r="L984" t="str">
        <f t="shared" si="30"/>
        <v>Weekend</v>
      </c>
      <c r="M984" t="str" cm="1">
        <f t="array" ref="M984">_xlfn.IFS(I984&lt;6,"Night", I984&lt;12,"Morning", I984&lt;18,"Afternoon", TRUE,"Evening")</f>
        <v>Afternoon</v>
      </c>
      <c r="N984">
        <v>2</v>
      </c>
      <c r="O984" t="str">
        <f>IF(dataset_17[[#This Row],[Weathersit]]=1,"Clear",IF(dataset_17[[#This Row],[Weathersit]]=2,"Cloudy","Rainy"))</f>
        <v>Cloudy</v>
      </c>
      <c r="P984">
        <v>0.4</v>
      </c>
      <c r="Q984">
        <v>0.40910000000000002</v>
      </c>
      <c r="R984">
        <f>dataset_17[[#This Row],[Temp]]-dataset_17[[#This Row],[Atemp]]</f>
        <v>-9.099999999999997E-3</v>
      </c>
      <c r="S984">
        <v>0.3</v>
      </c>
      <c r="T984">
        <v>0.41789999999999999</v>
      </c>
      <c r="U984">
        <v>51</v>
      </c>
      <c r="V984">
        <v>110</v>
      </c>
      <c r="W984">
        <v>161</v>
      </c>
      <c r="X984">
        <f>IF(dataset_17[[#This Row],[cnt]]&gt;0,LN(dataset_17[[#This Row],[cnt]]),0)</f>
        <v>5.0814043649844631</v>
      </c>
    </row>
    <row r="985" spans="1:24" x14ac:dyDescent="0.3">
      <c r="A985">
        <v>984</v>
      </c>
      <c r="B985" s="1">
        <v>40587</v>
      </c>
      <c r="C985">
        <f>YEAR(dataset_17[[#This Row],[Date Day]])</f>
        <v>2011</v>
      </c>
      <c r="D985" s="1" t="str">
        <f>TEXT(dataset_17[[#This Row],[Date Day]],"MMM")</f>
        <v>Feb</v>
      </c>
      <c r="E985" t="str">
        <f t="shared" si="31"/>
        <v>Q1</v>
      </c>
      <c r="F985">
        <v>1</v>
      </c>
      <c r="G985">
        <v>0</v>
      </c>
      <c r="H985">
        <v>2</v>
      </c>
      <c r="I985">
        <v>15</v>
      </c>
      <c r="J985" t="b">
        <v>0</v>
      </c>
      <c r="K985">
        <v>0</v>
      </c>
      <c r="L985" t="str">
        <f t="shared" si="30"/>
        <v>Weekend</v>
      </c>
      <c r="M985" t="str" cm="1">
        <f t="array" ref="M985">_xlfn.IFS(I985&lt;6,"Night", I985&lt;12,"Morning", I985&lt;18,"Afternoon", TRUE,"Evening")</f>
        <v>Afternoon</v>
      </c>
      <c r="N985">
        <v>2</v>
      </c>
      <c r="O985" t="str">
        <f>IF(dataset_17[[#This Row],[Weathersit]]=1,"Clear",IF(dataset_17[[#This Row],[Weathersit]]=2,"Cloudy","Rainy"))</f>
        <v>Cloudy</v>
      </c>
      <c r="P985">
        <v>0.4</v>
      </c>
      <c r="Q985">
        <v>0.40910000000000002</v>
      </c>
      <c r="R985">
        <f>dataset_17[[#This Row],[Temp]]-dataset_17[[#This Row],[Atemp]]</f>
        <v>-9.099999999999997E-3</v>
      </c>
      <c r="S985">
        <v>0.3</v>
      </c>
      <c r="T985">
        <v>0.29849999999999999</v>
      </c>
      <c r="U985">
        <v>40</v>
      </c>
      <c r="V985">
        <v>122</v>
      </c>
      <c r="W985">
        <v>162</v>
      </c>
      <c r="X985">
        <f>IF(dataset_17[[#This Row],[cnt]]&gt;0,LN(dataset_17[[#This Row],[cnt]]),0)</f>
        <v>5.0875963352323836</v>
      </c>
    </row>
    <row r="986" spans="1:24" x14ac:dyDescent="0.3">
      <c r="A986">
        <v>985</v>
      </c>
      <c r="B986" s="1">
        <v>40587</v>
      </c>
      <c r="C986">
        <f>YEAR(dataset_17[[#This Row],[Date Day]])</f>
        <v>2011</v>
      </c>
      <c r="D986" s="1" t="str">
        <f>TEXT(dataset_17[[#This Row],[Date Day]],"MMM")</f>
        <v>Feb</v>
      </c>
      <c r="E986" t="str">
        <f t="shared" si="31"/>
        <v>Q1</v>
      </c>
      <c r="F986">
        <v>1</v>
      </c>
      <c r="G986">
        <v>0</v>
      </c>
      <c r="H986">
        <v>2</v>
      </c>
      <c r="I986">
        <v>16</v>
      </c>
      <c r="J986" t="b">
        <v>0</v>
      </c>
      <c r="K986">
        <v>0</v>
      </c>
      <c r="L986" t="str">
        <f t="shared" si="30"/>
        <v>Weekend</v>
      </c>
      <c r="M986" t="str" cm="1">
        <f t="array" ref="M986">_xlfn.IFS(I986&lt;6,"Night", I986&lt;12,"Morning", I986&lt;18,"Afternoon", TRUE,"Evening")</f>
        <v>Afternoon</v>
      </c>
      <c r="N986">
        <v>2</v>
      </c>
      <c r="O986" t="str">
        <f>IF(dataset_17[[#This Row],[Weathersit]]=1,"Clear",IF(dataset_17[[#This Row],[Weathersit]]=2,"Cloudy","Rainy"))</f>
        <v>Cloudy</v>
      </c>
      <c r="P986">
        <v>0.42</v>
      </c>
      <c r="Q986">
        <v>0.42420000000000002</v>
      </c>
      <c r="R986">
        <f>dataset_17[[#This Row],[Temp]]-dataset_17[[#This Row],[Atemp]]</f>
        <v>-4.200000000000037E-3</v>
      </c>
      <c r="S986">
        <v>0.28000000000000003</v>
      </c>
      <c r="T986">
        <v>0.32840000000000003</v>
      </c>
      <c r="U986">
        <v>28</v>
      </c>
      <c r="V986">
        <v>106</v>
      </c>
      <c r="W986">
        <v>134</v>
      </c>
      <c r="X986">
        <f>IF(dataset_17[[#This Row],[cnt]]&gt;0,LN(dataset_17[[#This Row],[cnt]]),0)</f>
        <v>4.8978397999509111</v>
      </c>
    </row>
    <row r="987" spans="1:24" x14ac:dyDescent="0.3">
      <c r="A987">
        <v>986</v>
      </c>
      <c r="B987" s="1">
        <v>40587</v>
      </c>
      <c r="C987">
        <f>YEAR(dataset_17[[#This Row],[Date Day]])</f>
        <v>2011</v>
      </c>
      <c r="D987" s="1" t="str">
        <f>TEXT(dataset_17[[#This Row],[Date Day]],"MMM")</f>
        <v>Feb</v>
      </c>
      <c r="E987" t="str">
        <f t="shared" si="31"/>
        <v>Q1</v>
      </c>
      <c r="F987">
        <v>1</v>
      </c>
      <c r="G987">
        <v>0</v>
      </c>
      <c r="H987">
        <v>2</v>
      </c>
      <c r="I987">
        <v>17</v>
      </c>
      <c r="J987" t="b">
        <v>0</v>
      </c>
      <c r="K987">
        <v>0</v>
      </c>
      <c r="L987" t="str">
        <f t="shared" si="30"/>
        <v>Weekend</v>
      </c>
      <c r="M987" t="str" cm="1">
        <f t="array" ref="M987">_xlfn.IFS(I987&lt;6,"Night", I987&lt;12,"Morning", I987&lt;18,"Afternoon", TRUE,"Evening")</f>
        <v>Afternoon</v>
      </c>
      <c r="N987">
        <v>1</v>
      </c>
      <c r="O987" t="str">
        <f>IF(dataset_17[[#This Row],[Weathersit]]=1,"Clear",IF(dataset_17[[#This Row],[Weathersit]]=2,"Cloudy","Rainy"))</f>
        <v>Clear</v>
      </c>
      <c r="P987">
        <v>0.42</v>
      </c>
      <c r="Q987">
        <v>0.42420000000000002</v>
      </c>
      <c r="R987">
        <f>dataset_17[[#This Row],[Temp]]-dataset_17[[#This Row],[Atemp]]</f>
        <v>-4.200000000000037E-3</v>
      </c>
      <c r="S987">
        <v>0.28000000000000003</v>
      </c>
      <c r="T987">
        <v>0.32840000000000003</v>
      </c>
      <c r="U987">
        <v>30</v>
      </c>
      <c r="V987">
        <v>95</v>
      </c>
      <c r="W987">
        <v>125</v>
      </c>
      <c r="X987">
        <f>IF(dataset_17[[#This Row],[cnt]]&gt;0,LN(dataset_17[[#This Row],[cnt]]),0)</f>
        <v>4.8283137373023015</v>
      </c>
    </row>
    <row r="988" spans="1:24" x14ac:dyDescent="0.3">
      <c r="A988">
        <v>987</v>
      </c>
      <c r="B988" s="1">
        <v>40587</v>
      </c>
      <c r="C988">
        <f>YEAR(dataset_17[[#This Row],[Date Day]])</f>
        <v>2011</v>
      </c>
      <c r="D988" s="1" t="str">
        <f>TEXT(dataset_17[[#This Row],[Date Day]],"MMM")</f>
        <v>Feb</v>
      </c>
      <c r="E988" t="str">
        <f t="shared" si="31"/>
        <v>Q1</v>
      </c>
      <c r="F988">
        <v>1</v>
      </c>
      <c r="G988">
        <v>0</v>
      </c>
      <c r="H988">
        <v>2</v>
      </c>
      <c r="I988">
        <v>18</v>
      </c>
      <c r="J988" t="b">
        <v>0</v>
      </c>
      <c r="K988">
        <v>0</v>
      </c>
      <c r="L988" t="str">
        <f t="shared" si="30"/>
        <v>Weekend</v>
      </c>
      <c r="M988" t="str" cm="1">
        <f t="array" ref="M988">_xlfn.IFS(I988&lt;6,"Night", I988&lt;12,"Morning", I988&lt;18,"Afternoon", TRUE,"Evening")</f>
        <v>Evening</v>
      </c>
      <c r="N988">
        <v>1</v>
      </c>
      <c r="O988" t="str">
        <f>IF(dataset_17[[#This Row],[Weathersit]]=1,"Clear",IF(dataset_17[[#This Row],[Weathersit]]=2,"Cloudy","Rainy"))</f>
        <v>Clear</v>
      </c>
      <c r="P988">
        <v>0.4</v>
      </c>
      <c r="Q988">
        <v>0.40910000000000002</v>
      </c>
      <c r="R988">
        <f>dataset_17[[#This Row],[Temp]]-dataset_17[[#This Row],[Atemp]]</f>
        <v>-9.099999999999997E-3</v>
      </c>
      <c r="S988">
        <v>0.32</v>
      </c>
      <c r="T988">
        <v>0.29849999999999999</v>
      </c>
      <c r="U988">
        <v>17</v>
      </c>
      <c r="V988">
        <v>78</v>
      </c>
      <c r="W988">
        <v>95</v>
      </c>
      <c r="X988">
        <f>IF(dataset_17[[#This Row],[cnt]]&gt;0,LN(dataset_17[[#This Row],[cnt]]),0)</f>
        <v>4.5538768916005408</v>
      </c>
    </row>
    <row r="989" spans="1:24" x14ac:dyDescent="0.3">
      <c r="A989">
        <v>988</v>
      </c>
      <c r="B989" s="1">
        <v>40587</v>
      </c>
      <c r="C989">
        <f>YEAR(dataset_17[[#This Row],[Date Day]])</f>
        <v>2011</v>
      </c>
      <c r="D989" s="1" t="str">
        <f>TEXT(dataset_17[[#This Row],[Date Day]],"MMM")</f>
        <v>Feb</v>
      </c>
      <c r="E989" t="str">
        <f t="shared" si="31"/>
        <v>Q1</v>
      </c>
      <c r="F989">
        <v>1</v>
      </c>
      <c r="G989">
        <v>0</v>
      </c>
      <c r="H989">
        <v>2</v>
      </c>
      <c r="I989">
        <v>19</v>
      </c>
      <c r="J989" t="b">
        <v>0</v>
      </c>
      <c r="K989">
        <v>0</v>
      </c>
      <c r="L989" t="str">
        <f t="shared" si="30"/>
        <v>Weekend</v>
      </c>
      <c r="M989" t="str" cm="1">
        <f t="array" ref="M989">_xlfn.IFS(I989&lt;6,"Night", I989&lt;12,"Morning", I989&lt;18,"Afternoon", TRUE,"Evening")</f>
        <v>Evening</v>
      </c>
      <c r="N989">
        <v>1</v>
      </c>
      <c r="O989" t="str">
        <f>IF(dataset_17[[#This Row],[Weathersit]]=1,"Clear",IF(dataset_17[[#This Row],[Weathersit]]=2,"Cloudy","Rainy"))</f>
        <v>Clear</v>
      </c>
      <c r="P989">
        <v>0.4</v>
      </c>
      <c r="Q989">
        <v>0.40910000000000002</v>
      </c>
      <c r="R989">
        <f>dataset_17[[#This Row],[Temp]]-dataset_17[[#This Row],[Atemp]]</f>
        <v>-9.099999999999997E-3</v>
      </c>
      <c r="S989">
        <v>0.35</v>
      </c>
      <c r="T989">
        <v>0.28360000000000002</v>
      </c>
      <c r="U989">
        <v>11</v>
      </c>
      <c r="V989">
        <v>50</v>
      </c>
      <c r="W989">
        <v>61</v>
      </c>
      <c r="X989">
        <f>IF(dataset_17[[#This Row],[cnt]]&gt;0,LN(dataset_17[[#This Row],[cnt]]),0)</f>
        <v>4.1108738641733114</v>
      </c>
    </row>
    <row r="990" spans="1:24" x14ac:dyDescent="0.3">
      <c r="A990">
        <v>989</v>
      </c>
      <c r="B990" s="1">
        <v>40587</v>
      </c>
      <c r="C990">
        <f>YEAR(dataset_17[[#This Row],[Date Day]])</f>
        <v>2011</v>
      </c>
      <c r="D990" s="1" t="str">
        <f>TEXT(dataset_17[[#This Row],[Date Day]],"MMM")</f>
        <v>Feb</v>
      </c>
      <c r="E990" t="str">
        <f t="shared" si="31"/>
        <v>Q1</v>
      </c>
      <c r="F990">
        <v>1</v>
      </c>
      <c r="G990">
        <v>0</v>
      </c>
      <c r="H990">
        <v>2</v>
      </c>
      <c r="I990">
        <v>20</v>
      </c>
      <c r="J990" t="b">
        <v>0</v>
      </c>
      <c r="K990">
        <v>0</v>
      </c>
      <c r="L990" t="str">
        <f t="shared" si="30"/>
        <v>Weekend</v>
      </c>
      <c r="M990" t="str" cm="1">
        <f t="array" ref="M990">_xlfn.IFS(I990&lt;6,"Night", I990&lt;12,"Morning", I990&lt;18,"Afternoon", TRUE,"Evening")</f>
        <v>Evening</v>
      </c>
      <c r="N990">
        <v>1</v>
      </c>
      <c r="O990" t="str">
        <f>IF(dataset_17[[#This Row],[Weathersit]]=1,"Clear",IF(dataset_17[[#This Row],[Weathersit]]=2,"Cloudy","Rainy"))</f>
        <v>Clear</v>
      </c>
      <c r="P990">
        <v>0.4</v>
      </c>
      <c r="Q990">
        <v>0.40910000000000002</v>
      </c>
      <c r="R990">
        <f>dataset_17[[#This Row],[Temp]]-dataset_17[[#This Row],[Atemp]]</f>
        <v>-9.099999999999997E-3</v>
      </c>
      <c r="S990">
        <v>0.35</v>
      </c>
      <c r="T990">
        <v>0.32840000000000003</v>
      </c>
      <c r="U990">
        <v>15</v>
      </c>
      <c r="V990">
        <v>32</v>
      </c>
      <c r="W990">
        <v>47</v>
      </c>
      <c r="X990">
        <f>IF(dataset_17[[#This Row],[cnt]]&gt;0,LN(dataset_17[[#This Row],[cnt]]),0)</f>
        <v>3.8501476017100584</v>
      </c>
    </row>
    <row r="991" spans="1:24" x14ac:dyDescent="0.3">
      <c r="A991">
        <v>990</v>
      </c>
      <c r="B991" s="1">
        <v>40587</v>
      </c>
      <c r="C991">
        <f>YEAR(dataset_17[[#This Row],[Date Day]])</f>
        <v>2011</v>
      </c>
      <c r="D991" s="1" t="str">
        <f>TEXT(dataset_17[[#This Row],[Date Day]],"MMM")</f>
        <v>Feb</v>
      </c>
      <c r="E991" t="str">
        <f t="shared" si="31"/>
        <v>Q1</v>
      </c>
      <c r="F991">
        <v>1</v>
      </c>
      <c r="G991">
        <v>0</v>
      </c>
      <c r="H991">
        <v>2</v>
      </c>
      <c r="I991">
        <v>21</v>
      </c>
      <c r="J991" t="b">
        <v>0</v>
      </c>
      <c r="K991">
        <v>0</v>
      </c>
      <c r="L991" t="str">
        <f t="shared" si="30"/>
        <v>Weekend</v>
      </c>
      <c r="M991" t="str" cm="1">
        <f t="array" ref="M991">_xlfn.IFS(I991&lt;6,"Night", I991&lt;12,"Morning", I991&lt;18,"Afternoon", TRUE,"Evening")</f>
        <v>Evening</v>
      </c>
      <c r="N991">
        <v>1</v>
      </c>
      <c r="O991" t="str">
        <f>IF(dataset_17[[#This Row],[Weathersit]]=1,"Clear",IF(dataset_17[[#This Row],[Weathersit]]=2,"Cloudy","Rainy"))</f>
        <v>Clear</v>
      </c>
      <c r="P991">
        <v>0.4</v>
      </c>
      <c r="Q991">
        <v>0.40910000000000002</v>
      </c>
      <c r="R991">
        <f>dataset_17[[#This Row],[Temp]]-dataset_17[[#This Row],[Atemp]]</f>
        <v>-9.099999999999997E-3</v>
      </c>
      <c r="S991">
        <v>0.35</v>
      </c>
      <c r="T991">
        <v>0.35820000000000002</v>
      </c>
      <c r="U991">
        <v>6</v>
      </c>
      <c r="V991">
        <v>45</v>
      </c>
      <c r="W991">
        <v>51</v>
      </c>
      <c r="X991">
        <f>IF(dataset_17[[#This Row],[cnt]]&gt;0,LN(dataset_17[[#This Row],[cnt]]),0)</f>
        <v>3.9318256327243257</v>
      </c>
    </row>
    <row r="992" spans="1:24" x14ac:dyDescent="0.3">
      <c r="A992">
        <v>991</v>
      </c>
      <c r="B992" s="1">
        <v>40587</v>
      </c>
      <c r="C992">
        <f>YEAR(dataset_17[[#This Row],[Date Day]])</f>
        <v>2011</v>
      </c>
      <c r="D992" s="1" t="str">
        <f>TEXT(dataset_17[[#This Row],[Date Day]],"MMM")</f>
        <v>Feb</v>
      </c>
      <c r="E992" t="str">
        <f t="shared" si="31"/>
        <v>Q1</v>
      </c>
      <c r="F992">
        <v>1</v>
      </c>
      <c r="G992">
        <v>0</v>
      </c>
      <c r="H992">
        <v>2</v>
      </c>
      <c r="I992">
        <v>22</v>
      </c>
      <c r="J992" t="b">
        <v>0</v>
      </c>
      <c r="K992">
        <v>0</v>
      </c>
      <c r="L992" t="str">
        <f t="shared" si="30"/>
        <v>Weekend</v>
      </c>
      <c r="M992" t="str" cm="1">
        <f t="array" ref="M992">_xlfn.IFS(I992&lt;6,"Night", I992&lt;12,"Morning", I992&lt;18,"Afternoon", TRUE,"Evening")</f>
        <v>Evening</v>
      </c>
      <c r="N992">
        <v>1</v>
      </c>
      <c r="O992" t="str">
        <f>IF(dataset_17[[#This Row],[Weathersit]]=1,"Clear",IF(dataset_17[[#This Row],[Weathersit]]=2,"Cloudy","Rainy"))</f>
        <v>Clear</v>
      </c>
      <c r="P992">
        <v>0.4</v>
      </c>
      <c r="Q992">
        <v>0.40910000000000002</v>
      </c>
      <c r="R992">
        <f>dataset_17[[#This Row],[Temp]]-dataset_17[[#This Row],[Atemp]]</f>
        <v>-9.099999999999997E-3</v>
      </c>
      <c r="S992">
        <v>0.35</v>
      </c>
      <c r="T992">
        <v>0.29849999999999999</v>
      </c>
      <c r="U992">
        <v>5</v>
      </c>
      <c r="V992">
        <v>31</v>
      </c>
      <c r="W992">
        <v>36</v>
      </c>
      <c r="X992">
        <f>IF(dataset_17[[#This Row],[cnt]]&gt;0,LN(dataset_17[[#This Row],[cnt]]),0)</f>
        <v>3.5835189384561099</v>
      </c>
    </row>
    <row r="993" spans="1:24" x14ac:dyDescent="0.3">
      <c r="A993">
        <v>992</v>
      </c>
      <c r="B993" s="1">
        <v>40587</v>
      </c>
      <c r="C993">
        <f>YEAR(dataset_17[[#This Row],[Date Day]])</f>
        <v>2011</v>
      </c>
      <c r="D993" s="1" t="str">
        <f>TEXT(dataset_17[[#This Row],[Date Day]],"MMM")</f>
        <v>Feb</v>
      </c>
      <c r="E993" t="str">
        <f t="shared" si="31"/>
        <v>Q1</v>
      </c>
      <c r="F993">
        <v>1</v>
      </c>
      <c r="G993">
        <v>0</v>
      </c>
      <c r="H993">
        <v>2</v>
      </c>
      <c r="I993">
        <v>23</v>
      </c>
      <c r="J993" t="b">
        <v>0</v>
      </c>
      <c r="K993">
        <v>0</v>
      </c>
      <c r="L993" t="str">
        <f t="shared" si="30"/>
        <v>Weekend</v>
      </c>
      <c r="M993" t="str" cm="1">
        <f t="array" ref="M993">_xlfn.IFS(I993&lt;6,"Night", I993&lt;12,"Morning", I993&lt;18,"Afternoon", TRUE,"Evening")</f>
        <v>Evening</v>
      </c>
      <c r="N993">
        <v>1</v>
      </c>
      <c r="O993" t="str">
        <f>IF(dataset_17[[#This Row],[Weathersit]]=1,"Clear",IF(dataset_17[[#This Row],[Weathersit]]=2,"Cloudy","Rainy"))</f>
        <v>Clear</v>
      </c>
      <c r="P993">
        <v>0.4</v>
      </c>
      <c r="Q993">
        <v>0.40910000000000002</v>
      </c>
      <c r="R993">
        <f>dataset_17[[#This Row],[Temp]]-dataset_17[[#This Row],[Atemp]]</f>
        <v>-9.099999999999997E-3</v>
      </c>
      <c r="S993">
        <v>0.35</v>
      </c>
      <c r="T993">
        <v>0.35820000000000002</v>
      </c>
      <c r="U993">
        <v>3</v>
      </c>
      <c r="V993">
        <v>27</v>
      </c>
      <c r="W993">
        <v>30</v>
      </c>
      <c r="X993">
        <f>IF(dataset_17[[#This Row],[cnt]]&gt;0,LN(dataset_17[[#This Row],[cnt]]),0)</f>
        <v>3.4011973816621555</v>
      </c>
    </row>
    <row r="994" spans="1:24" x14ac:dyDescent="0.3">
      <c r="A994">
        <v>993</v>
      </c>
      <c r="B994" s="1">
        <v>40588</v>
      </c>
      <c r="C994">
        <f>YEAR(dataset_17[[#This Row],[Date Day]])</f>
        <v>2011</v>
      </c>
      <c r="D994" s="1" t="str">
        <f>TEXT(dataset_17[[#This Row],[Date Day]],"MMM")</f>
        <v>Feb</v>
      </c>
      <c r="E994" t="str">
        <f t="shared" si="31"/>
        <v>Q1</v>
      </c>
      <c r="F994">
        <v>1</v>
      </c>
      <c r="G994">
        <v>0</v>
      </c>
      <c r="H994">
        <v>2</v>
      </c>
      <c r="I994">
        <v>0</v>
      </c>
      <c r="J994" t="b">
        <v>0</v>
      </c>
      <c r="K994">
        <v>1</v>
      </c>
      <c r="L994" t="str">
        <f t="shared" si="30"/>
        <v>Weekday</v>
      </c>
      <c r="M994" t="str" cm="1">
        <f t="array" ref="M994">_xlfn.IFS(I994&lt;6,"Night", I994&lt;12,"Morning", I994&lt;18,"Afternoon", TRUE,"Evening")</f>
        <v>Night</v>
      </c>
      <c r="N994">
        <v>1</v>
      </c>
      <c r="O994" t="str">
        <f>IF(dataset_17[[#This Row],[Weathersit]]=1,"Clear",IF(dataset_17[[#This Row],[Weathersit]]=2,"Cloudy","Rainy"))</f>
        <v>Clear</v>
      </c>
      <c r="P994">
        <v>0.38</v>
      </c>
      <c r="Q994">
        <v>0.39389999999999997</v>
      </c>
      <c r="R994">
        <f>dataset_17[[#This Row],[Temp]]-dataset_17[[#This Row],[Atemp]]</f>
        <v>-1.3899999999999968E-2</v>
      </c>
      <c r="S994">
        <v>0.37</v>
      </c>
      <c r="T994">
        <v>0.35820000000000002</v>
      </c>
      <c r="U994">
        <v>3</v>
      </c>
      <c r="V994">
        <v>8</v>
      </c>
      <c r="W994">
        <v>11</v>
      </c>
      <c r="X994">
        <f>IF(dataset_17[[#This Row],[cnt]]&gt;0,LN(dataset_17[[#This Row],[cnt]]),0)</f>
        <v>2.3978952727983707</v>
      </c>
    </row>
    <row r="995" spans="1:24" x14ac:dyDescent="0.3">
      <c r="A995">
        <v>994</v>
      </c>
      <c r="B995" s="1">
        <v>40588</v>
      </c>
      <c r="C995">
        <f>YEAR(dataset_17[[#This Row],[Date Day]])</f>
        <v>2011</v>
      </c>
      <c r="D995" s="1" t="str">
        <f>TEXT(dataset_17[[#This Row],[Date Day]],"MMM")</f>
        <v>Feb</v>
      </c>
      <c r="E995" t="str">
        <f t="shared" si="31"/>
        <v>Q1</v>
      </c>
      <c r="F995">
        <v>1</v>
      </c>
      <c r="G995">
        <v>0</v>
      </c>
      <c r="H995">
        <v>2</v>
      </c>
      <c r="I995">
        <v>1</v>
      </c>
      <c r="J995" t="b">
        <v>0</v>
      </c>
      <c r="K995">
        <v>1</v>
      </c>
      <c r="L995" t="str">
        <f t="shared" si="30"/>
        <v>Weekday</v>
      </c>
      <c r="M995" t="str" cm="1">
        <f t="array" ref="M995">_xlfn.IFS(I995&lt;6,"Night", I995&lt;12,"Morning", I995&lt;18,"Afternoon", TRUE,"Evening")</f>
        <v>Night</v>
      </c>
      <c r="N995">
        <v>1</v>
      </c>
      <c r="O995" t="str">
        <f>IF(dataset_17[[#This Row],[Weathersit]]=1,"Clear",IF(dataset_17[[#This Row],[Weathersit]]=2,"Cloudy","Rainy"))</f>
        <v>Clear</v>
      </c>
      <c r="P995">
        <v>0.38</v>
      </c>
      <c r="Q995">
        <v>0.39389999999999997</v>
      </c>
      <c r="R995">
        <f>dataset_17[[#This Row],[Temp]]-dataset_17[[#This Row],[Atemp]]</f>
        <v>-1.3899999999999968E-2</v>
      </c>
      <c r="S995">
        <v>0.37</v>
      </c>
      <c r="T995">
        <v>0.35820000000000002</v>
      </c>
      <c r="U995">
        <v>1</v>
      </c>
      <c r="V995">
        <v>6</v>
      </c>
      <c r="W995">
        <v>7</v>
      </c>
      <c r="X995">
        <f>IF(dataset_17[[#This Row],[cnt]]&gt;0,LN(dataset_17[[#This Row],[cnt]]),0)</f>
        <v>1.9459101490553132</v>
      </c>
    </row>
    <row r="996" spans="1:24" x14ac:dyDescent="0.3">
      <c r="A996">
        <v>995</v>
      </c>
      <c r="B996" s="1">
        <v>40588</v>
      </c>
      <c r="C996">
        <f>YEAR(dataset_17[[#This Row],[Date Day]])</f>
        <v>2011</v>
      </c>
      <c r="D996" s="1" t="str">
        <f>TEXT(dataset_17[[#This Row],[Date Day]],"MMM")</f>
        <v>Feb</v>
      </c>
      <c r="E996" t="str">
        <f t="shared" si="31"/>
        <v>Q1</v>
      </c>
      <c r="F996">
        <v>1</v>
      </c>
      <c r="G996">
        <v>0</v>
      </c>
      <c r="H996">
        <v>2</v>
      </c>
      <c r="I996">
        <v>2</v>
      </c>
      <c r="J996" t="b">
        <v>0</v>
      </c>
      <c r="K996">
        <v>1</v>
      </c>
      <c r="L996" t="str">
        <f t="shared" si="30"/>
        <v>Weekday</v>
      </c>
      <c r="M996" t="str" cm="1">
        <f t="array" ref="M996">_xlfn.IFS(I996&lt;6,"Night", I996&lt;12,"Morning", I996&lt;18,"Afternoon", TRUE,"Evening")</f>
        <v>Night</v>
      </c>
      <c r="N996">
        <v>1</v>
      </c>
      <c r="O996" t="str">
        <f>IF(dataset_17[[#This Row],[Weathersit]]=1,"Clear",IF(dataset_17[[#This Row],[Weathersit]]=2,"Cloudy","Rainy"))</f>
        <v>Clear</v>
      </c>
      <c r="P996">
        <v>0.36</v>
      </c>
      <c r="Q996">
        <v>0.33329999999999999</v>
      </c>
      <c r="R996">
        <f>dataset_17[[#This Row],[Temp]]-dataset_17[[#This Row],[Atemp]]</f>
        <v>2.6700000000000002E-2</v>
      </c>
      <c r="S996">
        <v>0.4</v>
      </c>
      <c r="T996">
        <v>0.29849999999999999</v>
      </c>
      <c r="U996">
        <v>0</v>
      </c>
      <c r="V996">
        <v>2</v>
      </c>
      <c r="W996">
        <v>2</v>
      </c>
      <c r="X996">
        <f>IF(dataset_17[[#This Row],[cnt]]&gt;0,LN(dataset_17[[#This Row],[cnt]]),0)</f>
        <v>0.69314718055994529</v>
      </c>
    </row>
    <row r="997" spans="1:24" x14ac:dyDescent="0.3">
      <c r="A997">
        <v>996</v>
      </c>
      <c r="B997" s="1">
        <v>40588</v>
      </c>
      <c r="C997">
        <f>YEAR(dataset_17[[#This Row],[Date Day]])</f>
        <v>2011</v>
      </c>
      <c r="D997" s="1" t="str">
        <f>TEXT(dataset_17[[#This Row],[Date Day]],"MMM")</f>
        <v>Feb</v>
      </c>
      <c r="E997" t="str">
        <f t="shared" si="31"/>
        <v>Q1</v>
      </c>
      <c r="F997">
        <v>1</v>
      </c>
      <c r="G997">
        <v>0</v>
      </c>
      <c r="H997">
        <v>2</v>
      </c>
      <c r="I997">
        <v>3</v>
      </c>
      <c r="J997" t="b">
        <v>0</v>
      </c>
      <c r="K997">
        <v>1</v>
      </c>
      <c r="L997" t="str">
        <f t="shared" si="30"/>
        <v>Weekday</v>
      </c>
      <c r="M997" t="str" cm="1">
        <f t="array" ref="M997">_xlfn.IFS(I997&lt;6,"Night", I997&lt;12,"Morning", I997&lt;18,"Afternoon", TRUE,"Evening")</f>
        <v>Night</v>
      </c>
      <c r="N997">
        <v>1</v>
      </c>
      <c r="O997" t="str">
        <f>IF(dataset_17[[#This Row],[Weathersit]]=1,"Clear",IF(dataset_17[[#This Row],[Weathersit]]=2,"Cloudy","Rainy"))</f>
        <v>Clear</v>
      </c>
      <c r="P997">
        <v>0.34</v>
      </c>
      <c r="Q997">
        <v>0.31819999999999998</v>
      </c>
      <c r="R997">
        <f>dataset_17[[#This Row],[Temp]]-dataset_17[[#This Row],[Atemp]]</f>
        <v>2.1800000000000042E-2</v>
      </c>
      <c r="S997">
        <v>0.46</v>
      </c>
      <c r="T997">
        <v>0.22389999999999999</v>
      </c>
      <c r="U997">
        <v>1</v>
      </c>
      <c r="V997">
        <v>1</v>
      </c>
      <c r="W997">
        <v>2</v>
      </c>
      <c r="X997">
        <f>IF(dataset_17[[#This Row],[cnt]]&gt;0,LN(dataset_17[[#This Row],[cnt]]),0)</f>
        <v>0.69314718055994529</v>
      </c>
    </row>
    <row r="998" spans="1:24" x14ac:dyDescent="0.3">
      <c r="A998">
        <v>997</v>
      </c>
      <c r="B998" s="1">
        <v>40588</v>
      </c>
      <c r="C998">
        <f>YEAR(dataset_17[[#This Row],[Date Day]])</f>
        <v>2011</v>
      </c>
      <c r="D998" s="1" t="str">
        <f>TEXT(dataset_17[[#This Row],[Date Day]],"MMM")</f>
        <v>Feb</v>
      </c>
      <c r="E998" t="str">
        <f t="shared" si="31"/>
        <v>Q1</v>
      </c>
      <c r="F998">
        <v>1</v>
      </c>
      <c r="G998">
        <v>0</v>
      </c>
      <c r="H998">
        <v>2</v>
      </c>
      <c r="I998">
        <v>4</v>
      </c>
      <c r="J998" t="b">
        <v>0</v>
      </c>
      <c r="K998">
        <v>1</v>
      </c>
      <c r="L998" t="str">
        <f t="shared" si="30"/>
        <v>Weekday</v>
      </c>
      <c r="M998" t="str" cm="1">
        <f t="array" ref="M998">_xlfn.IFS(I998&lt;6,"Night", I998&lt;12,"Morning", I998&lt;18,"Afternoon", TRUE,"Evening")</f>
        <v>Night</v>
      </c>
      <c r="N998">
        <v>1</v>
      </c>
      <c r="O998" t="str">
        <f>IF(dataset_17[[#This Row],[Weathersit]]=1,"Clear",IF(dataset_17[[#This Row],[Weathersit]]=2,"Cloudy","Rainy"))</f>
        <v>Clear</v>
      </c>
      <c r="P998">
        <v>0.32</v>
      </c>
      <c r="Q998">
        <v>0.30299999999999999</v>
      </c>
      <c r="R998">
        <f>dataset_17[[#This Row],[Temp]]-dataset_17[[#This Row],[Atemp]]</f>
        <v>1.7000000000000015E-2</v>
      </c>
      <c r="S998">
        <v>0.53</v>
      </c>
      <c r="T998">
        <v>0.28360000000000002</v>
      </c>
      <c r="U998">
        <v>0</v>
      </c>
      <c r="V998">
        <v>2</v>
      </c>
      <c r="W998">
        <v>2</v>
      </c>
      <c r="X998">
        <f>IF(dataset_17[[#This Row],[cnt]]&gt;0,LN(dataset_17[[#This Row],[cnt]]),0)</f>
        <v>0.69314718055994529</v>
      </c>
    </row>
    <row r="999" spans="1:24" x14ac:dyDescent="0.3">
      <c r="A999">
        <v>998</v>
      </c>
      <c r="B999" s="1">
        <v>40588</v>
      </c>
      <c r="C999">
        <f>YEAR(dataset_17[[#This Row],[Date Day]])</f>
        <v>2011</v>
      </c>
      <c r="D999" s="1" t="str">
        <f>TEXT(dataset_17[[#This Row],[Date Day]],"MMM")</f>
        <v>Feb</v>
      </c>
      <c r="E999" t="str">
        <f t="shared" si="31"/>
        <v>Q1</v>
      </c>
      <c r="F999">
        <v>1</v>
      </c>
      <c r="G999">
        <v>0</v>
      </c>
      <c r="H999">
        <v>2</v>
      </c>
      <c r="I999">
        <v>5</v>
      </c>
      <c r="J999" t="b">
        <v>0</v>
      </c>
      <c r="K999">
        <v>1</v>
      </c>
      <c r="L999" t="str">
        <f t="shared" si="30"/>
        <v>Weekday</v>
      </c>
      <c r="M999" t="str" cm="1">
        <f t="array" ref="M999">_xlfn.IFS(I999&lt;6,"Night", I999&lt;12,"Morning", I999&lt;18,"Afternoon", TRUE,"Evening")</f>
        <v>Night</v>
      </c>
      <c r="N999">
        <v>1</v>
      </c>
      <c r="O999" t="str">
        <f>IF(dataset_17[[#This Row],[Weathersit]]=1,"Clear",IF(dataset_17[[#This Row],[Weathersit]]=2,"Cloudy","Rainy"))</f>
        <v>Clear</v>
      </c>
      <c r="P999">
        <v>0.32</v>
      </c>
      <c r="Q999">
        <v>0.30299999999999999</v>
      </c>
      <c r="R999">
        <f>dataset_17[[#This Row],[Temp]]-dataset_17[[#This Row],[Atemp]]</f>
        <v>1.7000000000000015E-2</v>
      </c>
      <c r="S999">
        <v>0.53</v>
      </c>
      <c r="T999">
        <v>0.28360000000000002</v>
      </c>
      <c r="U999">
        <v>0</v>
      </c>
      <c r="V999">
        <v>3</v>
      </c>
      <c r="W999">
        <v>3</v>
      </c>
      <c r="X999">
        <f>IF(dataset_17[[#This Row],[cnt]]&gt;0,LN(dataset_17[[#This Row],[cnt]]),0)</f>
        <v>1.0986122886681098</v>
      </c>
    </row>
    <row r="1000" spans="1:24" x14ac:dyDescent="0.3">
      <c r="A1000">
        <v>999</v>
      </c>
      <c r="B1000" s="1">
        <v>40588</v>
      </c>
      <c r="C1000">
        <f>YEAR(dataset_17[[#This Row],[Date Day]])</f>
        <v>2011</v>
      </c>
      <c r="D1000" s="1" t="str">
        <f>TEXT(dataset_17[[#This Row],[Date Day]],"MMM")</f>
        <v>Feb</v>
      </c>
      <c r="E1000" t="str">
        <f t="shared" si="31"/>
        <v>Q1</v>
      </c>
      <c r="F1000">
        <v>1</v>
      </c>
      <c r="G1000">
        <v>0</v>
      </c>
      <c r="H1000">
        <v>2</v>
      </c>
      <c r="I1000">
        <v>6</v>
      </c>
      <c r="J1000" t="b">
        <v>0</v>
      </c>
      <c r="K1000">
        <v>1</v>
      </c>
      <c r="L1000" t="str">
        <f t="shared" si="30"/>
        <v>Weekday</v>
      </c>
      <c r="M1000" t="str" cm="1">
        <f t="array" ref="M1000">_xlfn.IFS(I1000&lt;6,"Night", I1000&lt;12,"Morning", I1000&lt;18,"Afternoon", TRUE,"Evening")</f>
        <v>Morning</v>
      </c>
      <c r="N1000">
        <v>1</v>
      </c>
      <c r="O1000" t="str">
        <f>IF(dataset_17[[#This Row],[Weathersit]]=1,"Clear",IF(dataset_17[[#This Row],[Weathersit]]=2,"Cloudy","Rainy"))</f>
        <v>Clear</v>
      </c>
      <c r="P1000">
        <v>0.34</v>
      </c>
      <c r="Q1000">
        <v>0.30299999999999999</v>
      </c>
      <c r="R1000">
        <f>dataset_17[[#This Row],[Temp]]-dataset_17[[#This Row],[Atemp]]</f>
        <v>3.7000000000000033E-2</v>
      </c>
      <c r="S1000">
        <v>0.46</v>
      </c>
      <c r="T1000">
        <v>0.29849999999999999</v>
      </c>
      <c r="U1000">
        <v>1</v>
      </c>
      <c r="V1000">
        <v>25</v>
      </c>
      <c r="W1000">
        <v>26</v>
      </c>
      <c r="X1000">
        <f>IF(dataset_17[[#This Row],[cnt]]&gt;0,LN(dataset_17[[#This Row],[cnt]]),0)</f>
        <v>3.2580965380214821</v>
      </c>
    </row>
    <row r="1001" spans="1:24" x14ac:dyDescent="0.3">
      <c r="A1001">
        <v>1000</v>
      </c>
      <c r="B1001" s="1">
        <v>40588</v>
      </c>
      <c r="C1001">
        <f>YEAR(dataset_17[[#This Row],[Date Day]])</f>
        <v>2011</v>
      </c>
      <c r="D1001" s="1" t="str">
        <f>TEXT(dataset_17[[#This Row],[Date Day]],"MMM")</f>
        <v>Feb</v>
      </c>
      <c r="E1001" t="str">
        <f t="shared" si="31"/>
        <v>Q1</v>
      </c>
      <c r="F1001">
        <v>1</v>
      </c>
      <c r="G1001">
        <v>0</v>
      </c>
      <c r="H1001">
        <v>2</v>
      </c>
      <c r="I1001">
        <v>7</v>
      </c>
      <c r="J1001" t="b">
        <v>0</v>
      </c>
      <c r="K1001">
        <v>1</v>
      </c>
      <c r="L1001" t="str">
        <f t="shared" si="30"/>
        <v>Weekday</v>
      </c>
      <c r="M1001" t="str" cm="1">
        <f t="array" ref="M1001">_xlfn.IFS(I1001&lt;6,"Night", I1001&lt;12,"Morning", I1001&lt;18,"Afternoon", TRUE,"Evening")</f>
        <v>Morning</v>
      </c>
      <c r="N1001">
        <v>1</v>
      </c>
      <c r="O1001" t="str">
        <f>IF(dataset_17[[#This Row],[Weathersit]]=1,"Clear",IF(dataset_17[[#This Row],[Weathersit]]=2,"Cloudy","Rainy"))</f>
        <v>Clear</v>
      </c>
      <c r="P1001">
        <v>0.34</v>
      </c>
      <c r="Q1001">
        <v>0.30299999999999999</v>
      </c>
      <c r="R1001">
        <f>dataset_17[[#This Row],[Temp]]-dataset_17[[#This Row],[Atemp]]</f>
        <v>3.7000000000000033E-2</v>
      </c>
      <c r="S1001">
        <v>0.46</v>
      </c>
      <c r="T1001">
        <v>0.29849999999999999</v>
      </c>
      <c r="U1001">
        <v>2</v>
      </c>
      <c r="V1001">
        <v>96</v>
      </c>
      <c r="W1001">
        <v>98</v>
      </c>
      <c r="X1001">
        <f>IF(dataset_17[[#This Row],[cnt]]&gt;0,LN(dataset_17[[#This Row],[cnt]]),0)</f>
        <v>4.5849674786705723</v>
      </c>
    </row>
  </sheetData>
  <phoneticPr fontId="4" type="noConversion"/>
  <conditionalFormatting sqref="S2:S1001">
    <cfRule type="cellIs" dxfId="4" priority="2" operator="greaterThan">
      <formula>0.8</formula>
    </cfRule>
  </conditionalFormatting>
  <conditionalFormatting sqref="S2:T1001">
    <cfRule type="expression" dxfId="3" priority="3">
      <formula>"OR(R2&gt;0.8,S2&gt;0.4)"</formula>
    </cfRule>
  </conditionalFormatting>
  <conditionalFormatting sqref="T2:T1001">
    <cfRule type="cellIs" dxfId="2" priority="1" operator="greaterThan">
      <formula>0.4</formula>
    </cfRule>
  </conditionalFormatting>
  <conditionalFormatting sqref="W2:W1001">
    <cfRule type="cellIs" dxfId="1" priority="4" operator="greaterThan">
      <formula>200</formula>
    </cfRule>
    <cfRule type="cellIs" dxfId="0" priority="5" operator="greaterThan">
      <formula>500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1031-25B1-4931-AB46-0B05417799D3}">
  <dimension ref="A1:E58"/>
  <sheetViews>
    <sheetView workbookViewId="0"/>
  </sheetViews>
  <sheetFormatPr defaultRowHeight="14.4" x14ac:dyDescent="0.3"/>
  <cols>
    <col min="1" max="1" width="11.21875" bestFit="1" customWidth="1"/>
    <col min="2" max="2" width="9" bestFit="1" customWidth="1"/>
    <col min="3" max="3" width="17.109375" customWidth="1"/>
    <col min="4" max="4" width="31.21875" customWidth="1"/>
    <col min="5" max="5" width="31.33203125" customWidth="1"/>
  </cols>
  <sheetData>
    <row r="1" spans="1:5" x14ac:dyDescent="0.3">
      <c r="A1" t="s">
        <v>9</v>
      </c>
      <c r="B1" t="s">
        <v>8</v>
      </c>
      <c r="C1" t="s">
        <v>52</v>
      </c>
      <c r="D1" t="s">
        <v>53</v>
      </c>
      <c r="E1" t="s">
        <v>54</v>
      </c>
    </row>
    <row r="2" spans="1:5" x14ac:dyDescent="0.3">
      <c r="A2" s="1">
        <v>40544</v>
      </c>
      <c r="B2">
        <v>12.5</v>
      </c>
    </row>
    <row r="3" spans="1:5" x14ac:dyDescent="0.3">
      <c r="A3" s="1">
        <v>40545</v>
      </c>
      <c r="B3">
        <v>36</v>
      </c>
    </row>
    <row r="4" spans="1:5" x14ac:dyDescent="0.3">
      <c r="A4" s="1">
        <v>40546</v>
      </c>
      <c r="B4">
        <v>58.5</v>
      </c>
    </row>
    <row r="5" spans="1:5" x14ac:dyDescent="0.3">
      <c r="A5" s="1">
        <v>40547</v>
      </c>
      <c r="B5">
        <v>81</v>
      </c>
    </row>
    <row r="6" spans="1:5" x14ac:dyDescent="0.3">
      <c r="A6" s="1">
        <v>40548</v>
      </c>
      <c r="B6">
        <v>104</v>
      </c>
    </row>
    <row r="7" spans="1:5" x14ac:dyDescent="0.3">
      <c r="A7" s="1">
        <v>40549</v>
      </c>
      <c r="B7">
        <v>127</v>
      </c>
    </row>
    <row r="8" spans="1:5" x14ac:dyDescent="0.3">
      <c r="A8" s="1">
        <v>40550</v>
      </c>
      <c r="B8">
        <v>150</v>
      </c>
    </row>
    <row r="9" spans="1:5" x14ac:dyDescent="0.3">
      <c r="A9" s="1">
        <v>40551</v>
      </c>
      <c r="B9">
        <v>173.5</v>
      </c>
    </row>
    <row r="10" spans="1:5" x14ac:dyDescent="0.3">
      <c r="A10" s="1">
        <v>40552</v>
      </c>
      <c r="B10">
        <v>197.5</v>
      </c>
    </row>
    <row r="11" spans="1:5" x14ac:dyDescent="0.3">
      <c r="A11" s="1">
        <v>40553</v>
      </c>
      <c r="B11">
        <v>221.5</v>
      </c>
    </row>
    <row r="12" spans="1:5" x14ac:dyDescent="0.3">
      <c r="A12" s="1">
        <v>40554</v>
      </c>
      <c r="B12">
        <v>244.5</v>
      </c>
    </row>
    <row r="13" spans="1:5" x14ac:dyDescent="0.3">
      <c r="A13" s="1">
        <v>40555</v>
      </c>
      <c r="B13">
        <v>266.5</v>
      </c>
    </row>
    <row r="14" spans="1:5" x14ac:dyDescent="0.3">
      <c r="A14" s="1">
        <v>40556</v>
      </c>
      <c r="B14">
        <v>289.5</v>
      </c>
    </row>
    <row r="15" spans="1:5" x14ac:dyDescent="0.3">
      <c r="A15" s="1">
        <v>40557</v>
      </c>
      <c r="B15">
        <v>313</v>
      </c>
    </row>
    <row r="16" spans="1:5" x14ac:dyDescent="0.3">
      <c r="A16" s="1">
        <v>40558</v>
      </c>
      <c r="B16">
        <v>336.5</v>
      </c>
    </row>
    <row r="17" spans="1:2" x14ac:dyDescent="0.3">
      <c r="A17" s="1">
        <v>40559</v>
      </c>
      <c r="B17">
        <v>360.5</v>
      </c>
    </row>
    <row r="18" spans="1:2" x14ac:dyDescent="0.3">
      <c r="A18" s="1">
        <v>40560</v>
      </c>
      <c r="B18">
        <v>384.5</v>
      </c>
    </row>
    <row r="19" spans="1:2" x14ac:dyDescent="0.3">
      <c r="A19" s="1">
        <v>40561</v>
      </c>
      <c r="B19">
        <v>402.5</v>
      </c>
    </row>
    <row r="20" spans="1:2" x14ac:dyDescent="0.3">
      <c r="A20" s="1">
        <v>40562</v>
      </c>
      <c r="B20">
        <v>420</v>
      </c>
    </row>
    <row r="21" spans="1:2" x14ac:dyDescent="0.3">
      <c r="A21" s="1">
        <v>40563</v>
      </c>
      <c r="B21">
        <v>443.5</v>
      </c>
    </row>
    <row r="22" spans="1:2" x14ac:dyDescent="0.3">
      <c r="A22" s="1">
        <v>40564</v>
      </c>
      <c r="B22">
        <v>467.5</v>
      </c>
    </row>
    <row r="23" spans="1:2" x14ac:dyDescent="0.3">
      <c r="A23" s="1">
        <v>40565</v>
      </c>
      <c r="B23">
        <v>491</v>
      </c>
    </row>
    <row r="24" spans="1:2" x14ac:dyDescent="0.3">
      <c r="A24" s="1">
        <v>40566</v>
      </c>
      <c r="B24">
        <v>514</v>
      </c>
    </row>
    <row r="25" spans="1:2" x14ac:dyDescent="0.3">
      <c r="A25" s="1">
        <v>40567</v>
      </c>
      <c r="B25">
        <v>537</v>
      </c>
    </row>
    <row r="26" spans="1:2" x14ac:dyDescent="0.3">
      <c r="A26" s="1">
        <v>40568</v>
      </c>
      <c r="B26">
        <v>560</v>
      </c>
    </row>
    <row r="27" spans="1:2" x14ac:dyDescent="0.3">
      <c r="A27" s="1">
        <v>40569</v>
      </c>
      <c r="B27">
        <v>579.5</v>
      </c>
    </row>
    <row r="28" spans="1:2" x14ac:dyDescent="0.3">
      <c r="A28" s="1">
        <v>40570</v>
      </c>
      <c r="B28">
        <v>591.5</v>
      </c>
    </row>
    <row r="29" spans="1:2" x14ac:dyDescent="0.3">
      <c r="A29" s="1">
        <v>40571</v>
      </c>
      <c r="B29">
        <v>607</v>
      </c>
    </row>
    <row r="30" spans="1:2" x14ac:dyDescent="0.3">
      <c r="A30" s="1">
        <v>40572</v>
      </c>
      <c r="B30">
        <v>630</v>
      </c>
    </row>
    <row r="31" spans="1:2" x14ac:dyDescent="0.3">
      <c r="A31" s="1">
        <v>40573</v>
      </c>
      <c r="B31">
        <v>653</v>
      </c>
    </row>
    <row r="32" spans="1:2" x14ac:dyDescent="0.3">
      <c r="A32" s="1">
        <v>40574</v>
      </c>
      <c r="B32">
        <v>676.5</v>
      </c>
    </row>
    <row r="33" spans="1:5" x14ac:dyDescent="0.3">
      <c r="A33" s="1">
        <v>40575</v>
      </c>
      <c r="B33">
        <v>700</v>
      </c>
    </row>
    <row r="34" spans="1:5" x14ac:dyDescent="0.3">
      <c r="A34" s="1">
        <v>40576</v>
      </c>
      <c r="B34">
        <v>723.5</v>
      </c>
    </row>
    <row r="35" spans="1:5" x14ac:dyDescent="0.3">
      <c r="A35" s="1">
        <v>40577</v>
      </c>
      <c r="B35">
        <v>747</v>
      </c>
    </row>
    <row r="36" spans="1:5" x14ac:dyDescent="0.3">
      <c r="A36" s="1">
        <v>40578</v>
      </c>
      <c r="B36">
        <v>770</v>
      </c>
    </row>
    <row r="37" spans="1:5" x14ac:dyDescent="0.3">
      <c r="A37" s="1">
        <v>40579</v>
      </c>
      <c r="B37">
        <v>793.5</v>
      </c>
    </row>
    <row r="38" spans="1:5" x14ac:dyDescent="0.3">
      <c r="A38" s="1">
        <v>40580</v>
      </c>
      <c r="B38">
        <v>817.5</v>
      </c>
    </row>
    <row r="39" spans="1:5" x14ac:dyDescent="0.3">
      <c r="A39" s="1">
        <v>40581</v>
      </c>
      <c r="B39">
        <v>841.5</v>
      </c>
    </row>
    <row r="40" spans="1:5" x14ac:dyDescent="0.3">
      <c r="A40" s="1">
        <v>40582</v>
      </c>
      <c r="B40">
        <v>865.5</v>
      </c>
    </row>
    <row r="41" spans="1:5" x14ac:dyDescent="0.3">
      <c r="A41" s="1">
        <v>40583</v>
      </c>
      <c r="B41">
        <v>889</v>
      </c>
    </row>
    <row r="42" spans="1:5" x14ac:dyDescent="0.3">
      <c r="A42" s="1">
        <v>40584</v>
      </c>
      <c r="B42">
        <v>912</v>
      </c>
    </row>
    <row r="43" spans="1:5" x14ac:dyDescent="0.3">
      <c r="A43" s="1">
        <v>40585</v>
      </c>
      <c r="B43">
        <v>934.5</v>
      </c>
    </row>
    <row r="44" spans="1:5" x14ac:dyDescent="0.3">
      <c r="A44" s="1">
        <v>40586</v>
      </c>
      <c r="B44">
        <v>957.5</v>
      </c>
    </row>
    <row r="45" spans="1:5" x14ac:dyDescent="0.3">
      <c r="A45" s="1">
        <v>40587</v>
      </c>
      <c r="B45">
        <v>981</v>
      </c>
    </row>
    <row r="46" spans="1:5" x14ac:dyDescent="0.3">
      <c r="A46" s="1">
        <v>40588</v>
      </c>
      <c r="B46">
        <v>996.5</v>
      </c>
      <c r="C46">
        <v>996.5</v>
      </c>
      <c r="D46" s="12">
        <v>996.5</v>
      </c>
      <c r="E46" s="12">
        <v>996.5</v>
      </c>
    </row>
    <row r="47" spans="1:5" x14ac:dyDescent="0.3">
      <c r="A47" s="1">
        <v>40589</v>
      </c>
      <c r="C47">
        <f t="shared" ref="C47:C58" si="0">_xlfn.FORECAST.ETS(A47,$B$2:$B$46,$A$2:$A$46,1,1)</f>
        <v>1013.9878274088932</v>
      </c>
      <c r="D47" s="12">
        <f t="shared" ref="D47:D58" si="1">C47-_xlfn.FORECAST.ETS.CONFINT(A47,$B$2:$B$46,$A$2:$A$46,0.95,1,1)</f>
        <v>1008.96165911251</v>
      </c>
      <c r="E47" s="12">
        <f t="shared" ref="E47:E58" si="2">C47+_xlfn.FORECAST.ETS.CONFINT(A47,$B$2:$B$46,$A$2:$A$46,0.95,1,1)</f>
        <v>1019.0139957052763</v>
      </c>
    </row>
    <row r="48" spans="1:5" x14ac:dyDescent="0.3">
      <c r="A48" s="1">
        <v>40590</v>
      </c>
      <c r="C48">
        <f t="shared" si="0"/>
        <v>1031.4599500331806</v>
      </c>
      <c r="D48" s="12">
        <f t="shared" si="1"/>
        <v>1021.3424730029004</v>
      </c>
      <c r="E48" s="12">
        <f t="shared" si="2"/>
        <v>1041.5774270634606</v>
      </c>
    </row>
    <row r="49" spans="1:5" x14ac:dyDescent="0.3">
      <c r="A49" s="1">
        <v>40591</v>
      </c>
      <c r="C49">
        <f t="shared" si="0"/>
        <v>1048.9320726574681</v>
      </c>
      <c r="D49" s="12">
        <f t="shared" si="1"/>
        <v>1032.8153640388152</v>
      </c>
      <c r="E49" s="12">
        <f t="shared" si="2"/>
        <v>1065.048781276121</v>
      </c>
    </row>
    <row r="50" spans="1:5" x14ac:dyDescent="0.3">
      <c r="A50" s="1">
        <v>40592</v>
      </c>
      <c r="C50">
        <f t="shared" si="0"/>
        <v>1066.4041952817556</v>
      </c>
      <c r="D50" s="12">
        <f t="shared" si="1"/>
        <v>1043.4747020340294</v>
      </c>
      <c r="E50" s="12">
        <f t="shared" si="2"/>
        <v>1089.3336885294818</v>
      </c>
    </row>
    <row r="51" spans="1:5" x14ac:dyDescent="0.3">
      <c r="A51" s="1">
        <v>40593</v>
      </c>
      <c r="C51">
        <f t="shared" si="0"/>
        <v>1083.8763179060431</v>
      </c>
      <c r="D51" s="12">
        <f t="shared" si="1"/>
        <v>1053.4009530962801</v>
      </c>
      <c r="E51" s="12">
        <f t="shared" si="2"/>
        <v>1114.3516827158062</v>
      </c>
    </row>
    <row r="52" spans="1:5" x14ac:dyDescent="0.3">
      <c r="A52" s="1">
        <v>40594</v>
      </c>
      <c r="C52">
        <f t="shared" si="0"/>
        <v>1101.3484405303307</v>
      </c>
      <c r="D52" s="12">
        <f t="shared" si="1"/>
        <v>1062.6566930523029</v>
      </c>
      <c r="E52" s="12">
        <f t="shared" si="2"/>
        <v>1140.0401880083584</v>
      </c>
    </row>
    <row r="53" spans="1:5" x14ac:dyDescent="0.3">
      <c r="A53" s="1">
        <v>40595</v>
      </c>
      <c r="C53">
        <f t="shared" si="0"/>
        <v>1118.8205631546182</v>
      </c>
      <c r="D53" s="12">
        <f t="shared" si="1"/>
        <v>1071.2914512801419</v>
      </c>
      <c r="E53" s="12">
        <f t="shared" si="2"/>
        <v>1166.3496750290944</v>
      </c>
    </row>
    <row r="54" spans="1:5" x14ac:dyDescent="0.3">
      <c r="A54" s="1">
        <v>40596</v>
      </c>
      <c r="C54">
        <f t="shared" si="0"/>
        <v>1136.2926857789057</v>
      </c>
      <c r="D54" s="12">
        <f t="shared" si="1"/>
        <v>1079.3454492749256</v>
      </c>
      <c r="E54" s="12">
        <f t="shared" si="2"/>
        <v>1193.2399222828858</v>
      </c>
    </row>
    <row r="55" spans="1:5" x14ac:dyDescent="0.3">
      <c r="A55" s="1">
        <v>40597</v>
      </c>
      <c r="C55">
        <f t="shared" si="0"/>
        <v>1153.7648084031932</v>
      </c>
      <c r="D55" s="12">
        <f t="shared" si="1"/>
        <v>1086.8521073694753</v>
      </c>
      <c r="E55" s="12">
        <f t="shared" si="2"/>
        <v>1220.6775094369111</v>
      </c>
    </row>
    <row r="56" spans="1:5" x14ac:dyDescent="0.3">
      <c r="A56" s="1">
        <v>40598</v>
      </c>
      <c r="C56">
        <f t="shared" si="0"/>
        <v>1171.2369310274808</v>
      </c>
      <c r="D56" s="12">
        <f t="shared" si="1"/>
        <v>1093.8397324653108</v>
      </c>
      <c r="E56" s="12">
        <f t="shared" si="2"/>
        <v>1248.6341295896507</v>
      </c>
    </row>
    <row r="57" spans="1:5" x14ac:dyDescent="0.3">
      <c r="A57" s="1">
        <v>40599</v>
      </c>
      <c r="C57">
        <f t="shared" si="0"/>
        <v>1188.7090536517683</v>
      </c>
      <c r="D57" s="12">
        <f t="shared" si="1"/>
        <v>1100.332685037155</v>
      </c>
      <c r="E57" s="12">
        <f t="shared" si="2"/>
        <v>1277.0854222663816</v>
      </c>
    </row>
    <row r="58" spans="1:5" x14ac:dyDescent="0.3">
      <c r="A58" s="1">
        <v>40600</v>
      </c>
      <c r="C58">
        <f t="shared" si="0"/>
        <v>1206.1811762760558</v>
      </c>
      <c r="D58" s="12">
        <f t="shared" si="1"/>
        <v>1106.3522098411436</v>
      </c>
      <c r="E58" s="12">
        <f t="shared" si="2"/>
        <v>1306.010142710968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E27F-94B9-43B0-8A75-BC40BB63E7C7}">
  <dimension ref="A3:I29"/>
  <sheetViews>
    <sheetView topLeftCell="A2" workbookViewId="0">
      <selection activeCell="M27" sqref="M27"/>
    </sheetView>
  </sheetViews>
  <sheetFormatPr defaultRowHeight="14.4" x14ac:dyDescent="0.3"/>
  <cols>
    <col min="1" max="1" width="12.5546875" bestFit="1" customWidth="1"/>
    <col min="2" max="2" width="15.5546875" bestFit="1" customWidth="1"/>
    <col min="3" max="8" width="5" bestFit="1" customWidth="1"/>
    <col min="9" max="10" width="10.77734375" bestFit="1" customWidth="1"/>
    <col min="11" max="11" width="6.6640625" bestFit="1" customWidth="1"/>
    <col min="12" max="12" width="5" bestFit="1" customWidth="1"/>
    <col min="13" max="13" width="6.6640625" bestFit="1" customWidth="1"/>
    <col min="14" max="14" width="5" bestFit="1" customWidth="1"/>
    <col min="15" max="15" width="6.6640625" bestFit="1" customWidth="1"/>
    <col min="16" max="16" width="10.77734375" bestFit="1" customWidth="1"/>
  </cols>
  <sheetData>
    <row r="3" spans="1:9" x14ac:dyDescent="0.3">
      <c r="A3" s="3" t="s">
        <v>32</v>
      </c>
      <c r="B3" s="3" t="s">
        <v>31</v>
      </c>
    </row>
    <row r="4" spans="1:9" x14ac:dyDescent="0.3">
      <c r="A4" s="3" t="s">
        <v>29</v>
      </c>
      <c r="B4">
        <v>0</v>
      </c>
      <c r="C4">
        <v>1</v>
      </c>
      <c r="D4">
        <v>2</v>
      </c>
      <c r="E4">
        <v>3</v>
      </c>
      <c r="F4">
        <v>4</v>
      </c>
      <c r="G4">
        <v>5</v>
      </c>
      <c r="H4">
        <v>6</v>
      </c>
      <c r="I4" t="s">
        <v>30</v>
      </c>
    </row>
    <row r="5" spans="1:9" x14ac:dyDescent="0.3">
      <c r="A5" s="4">
        <v>0</v>
      </c>
      <c r="B5">
        <v>214</v>
      </c>
      <c r="C5">
        <v>67</v>
      </c>
      <c r="D5">
        <v>44</v>
      </c>
      <c r="E5">
        <v>52</v>
      </c>
      <c r="F5">
        <v>59</v>
      </c>
      <c r="G5">
        <v>88</v>
      </c>
      <c r="H5">
        <v>179</v>
      </c>
      <c r="I5">
        <v>703</v>
      </c>
    </row>
    <row r="6" spans="1:9" x14ac:dyDescent="0.3">
      <c r="A6" s="4">
        <v>1</v>
      </c>
      <c r="B6">
        <v>162</v>
      </c>
      <c r="C6">
        <v>39</v>
      </c>
      <c r="D6">
        <v>17</v>
      </c>
      <c r="E6">
        <v>34</v>
      </c>
      <c r="F6">
        <v>23</v>
      </c>
      <c r="G6">
        <v>35</v>
      </c>
      <c r="H6">
        <v>150</v>
      </c>
      <c r="I6">
        <v>460</v>
      </c>
    </row>
    <row r="7" spans="1:9" x14ac:dyDescent="0.3">
      <c r="A7" s="4">
        <v>2</v>
      </c>
      <c r="B7">
        <v>105</v>
      </c>
      <c r="C7">
        <v>17</v>
      </c>
      <c r="D7">
        <v>10</v>
      </c>
      <c r="E7">
        <v>23</v>
      </c>
      <c r="F7">
        <v>11</v>
      </c>
      <c r="G7">
        <v>10</v>
      </c>
      <c r="H7">
        <v>118</v>
      </c>
      <c r="I7">
        <v>294</v>
      </c>
    </row>
    <row r="8" spans="1:9" x14ac:dyDescent="0.3">
      <c r="A8" s="4">
        <v>3</v>
      </c>
      <c r="B8">
        <v>63</v>
      </c>
      <c r="C8">
        <v>9</v>
      </c>
      <c r="D8">
        <v>3</v>
      </c>
      <c r="E8">
        <v>3</v>
      </c>
      <c r="F8">
        <v>5</v>
      </c>
      <c r="G8">
        <v>4</v>
      </c>
      <c r="H8">
        <v>64</v>
      </c>
      <c r="I8">
        <v>151</v>
      </c>
    </row>
    <row r="9" spans="1:9" x14ac:dyDescent="0.3">
      <c r="A9" s="4">
        <v>4</v>
      </c>
      <c r="B9">
        <v>10</v>
      </c>
      <c r="C9">
        <v>14</v>
      </c>
      <c r="D9">
        <v>6</v>
      </c>
      <c r="E9">
        <v>5</v>
      </c>
      <c r="F9">
        <v>7</v>
      </c>
      <c r="G9">
        <v>2</v>
      </c>
      <c r="H9">
        <v>25</v>
      </c>
      <c r="I9">
        <v>69</v>
      </c>
    </row>
    <row r="10" spans="1:9" x14ac:dyDescent="0.3">
      <c r="A10" s="4">
        <v>5</v>
      </c>
      <c r="B10">
        <v>10</v>
      </c>
      <c r="C10">
        <v>33</v>
      </c>
      <c r="D10">
        <v>24</v>
      </c>
      <c r="E10">
        <v>26</v>
      </c>
      <c r="F10">
        <v>21</v>
      </c>
      <c r="G10">
        <v>33</v>
      </c>
      <c r="H10">
        <v>17</v>
      </c>
      <c r="I10">
        <v>164</v>
      </c>
    </row>
    <row r="11" spans="1:9" x14ac:dyDescent="0.3">
      <c r="A11" s="4">
        <v>6</v>
      </c>
      <c r="B11">
        <v>11</v>
      </c>
      <c r="C11">
        <v>174</v>
      </c>
      <c r="D11">
        <v>160</v>
      </c>
      <c r="E11">
        <v>150</v>
      </c>
      <c r="F11">
        <v>164</v>
      </c>
      <c r="G11">
        <v>146</v>
      </c>
      <c r="H11">
        <v>17</v>
      </c>
      <c r="I11">
        <v>822</v>
      </c>
    </row>
    <row r="12" spans="1:9" x14ac:dyDescent="0.3">
      <c r="A12" s="4">
        <v>7</v>
      </c>
      <c r="B12">
        <v>26</v>
      </c>
      <c r="C12">
        <v>503</v>
      </c>
      <c r="D12">
        <v>453</v>
      </c>
      <c r="E12">
        <v>410</v>
      </c>
      <c r="F12">
        <v>454</v>
      </c>
      <c r="G12">
        <v>443</v>
      </c>
      <c r="H12">
        <v>50</v>
      </c>
      <c r="I12">
        <v>2339</v>
      </c>
    </row>
    <row r="13" spans="1:9" x14ac:dyDescent="0.3">
      <c r="A13" s="4">
        <v>8</v>
      </c>
      <c r="B13">
        <v>102</v>
      </c>
      <c r="C13">
        <v>967</v>
      </c>
      <c r="D13">
        <v>1012</v>
      </c>
      <c r="E13">
        <v>946</v>
      </c>
      <c r="F13">
        <v>1036</v>
      </c>
      <c r="G13">
        <v>1178</v>
      </c>
      <c r="H13">
        <v>147</v>
      </c>
      <c r="I13">
        <v>5388</v>
      </c>
    </row>
    <row r="14" spans="1:9" x14ac:dyDescent="0.3">
      <c r="A14" s="4">
        <v>9</v>
      </c>
      <c r="B14">
        <v>229</v>
      </c>
      <c r="C14">
        <v>561</v>
      </c>
      <c r="D14">
        <v>625</v>
      </c>
      <c r="E14">
        <v>609</v>
      </c>
      <c r="F14">
        <v>659</v>
      </c>
      <c r="G14">
        <v>785</v>
      </c>
      <c r="H14">
        <v>204</v>
      </c>
      <c r="I14">
        <v>3672</v>
      </c>
    </row>
    <row r="15" spans="1:9" x14ac:dyDescent="0.3">
      <c r="A15" s="4">
        <v>10</v>
      </c>
      <c r="B15">
        <v>497</v>
      </c>
      <c r="C15">
        <v>296</v>
      </c>
      <c r="D15">
        <v>246</v>
      </c>
      <c r="E15">
        <v>291</v>
      </c>
      <c r="F15">
        <v>227</v>
      </c>
      <c r="G15">
        <v>314</v>
      </c>
      <c r="H15">
        <v>382</v>
      </c>
      <c r="I15">
        <v>2253</v>
      </c>
    </row>
    <row r="16" spans="1:9" x14ac:dyDescent="0.3">
      <c r="A16" s="4">
        <v>11</v>
      </c>
      <c r="B16">
        <v>599</v>
      </c>
      <c r="C16">
        <v>286</v>
      </c>
      <c r="D16">
        <v>254</v>
      </c>
      <c r="E16">
        <v>267</v>
      </c>
      <c r="F16">
        <v>273</v>
      </c>
      <c r="G16">
        <v>337</v>
      </c>
      <c r="H16">
        <v>478</v>
      </c>
      <c r="I16">
        <v>2494</v>
      </c>
    </row>
    <row r="17" spans="1:9" x14ac:dyDescent="0.3">
      <c r="A17" s="4">
        <v>12</v>
      </c>
      <c r="B17">
        <v>819</v>
      </c>
      <c r="C17">
        <v>390</v>
      </c>
      <c r="D17">
        <v>364</v>
      </c>
      <c r="E17">
        <v>377</v>
      </c>
      <c r="F17">
        <v>358</v>
      </c>
      <c r="G17">
        <v>384</v>
      </c>
      <c r="H17">
        <v>591</v>
      </c>
      <c r="I17">
        <v>3283</v>
      </c>
    </row>
    <row r="18" spans="1:9" x14ac:dyDescent="0.3">
      <c r="A18" s="4">
        <v>13</v>
      </c>
      <c r="B18">
        <v>775</v>
      </c>
      <c r="C18">
        <v>386</v>
      </c>
      <c r="D18">
        <v>366</v>
      </c>
      <c r="E18">
        <v>389</v>
      </c>
      <c r="F18">
        <v>361</v>
      </c>
      <c r="G18">
        <v>446</v>
      </c>
      <c r="H18">
        <v>653</v>
      </c>
      <c r="I18">
        <v>3376</v>
      </c>
    </row>
    <row r="19" spans="1:9" x14ac:dyDescent="0.3">
      <c r="A19" s="4">
        <v>14</v>
      </c>
      <c r="B19">
        <v>776</v>
      </c>
      <c r="C19">
        <v>401</v>
      </c>
      <c r="D19">
        <v>340</v>
      </c>
      <c r="E19">
        <v>338</v>
      </c>
      <c r="F19">
        <v>288</v>
      </c>
      <c r="G19">
        <v>389</v>
      </c>
      <c r="H19">
        <v>668</v>
      </c>
      <c r="I19">
        <v>3200</v>
      </c>
    </row>
    <row r="20" spans="1:9" x14ac:dyDescent="0.3">
      <c r="A20" s="4">
        <v>15</v>
      </c>
      <c r="B20">
        <v>799</v>
      </c>
      <c r="C20">
        <v>361</v>
      </c>
      <c r="D20">
        <v>334</v>
      </c>
      <c r="E20">
        <v>376</v>
      </c>
      <c r="F20">
        <v>302</v>
      </c>
      <c r="G20">
        <v>410</v>
      </c>
      <c r="H20">
        <v>770</v>
      </c>
      <c r="I20">
        <v>3352</v>
      </c>
    </row>
    <row r="21" spans="1:9" x14ac:dyDescent="0.3">
      <c r="A21" s="4">
        <v>16</v>
      </c>
      <c r="B21">
        <v>746</v>
      </c>
      <c r="C21">
        <v>502</v>
      </c>
      <c r="D21">
        <v>483</v>
      </c>
      <c r="E21">
        <v>479</v>
      </c>
      <c r="F21">
        <v>437</v>
      </c>
      <c r="G21">
        <v>578</v>
      </c>
      <c r="H21">
        <v>703</v>
      </c>
      <c r="I21">
        <v>3928</v>
      </c>
    </row>
    <row r="22" spans="1:9" x14ac:dyDescent="0.3">
      <c r="A22" s="4">
        <v>17</v>
      </c>
      <c r="B22">
        <v>610</v>
      </c>
      <c r="C22">
        <v>967</v>
      </c>
      <c r="D22">
        <v>1047</v>
      </c>
      <c r="E22">
        <v>908</v>
      </c>
      <c r="F22">
        <v>973</v>
      </c>
      <c r="G22">
        <v>1072</v>
      </c>
      <c r="H22">
        <v>592</v>
      </c>
      <c r="I22">
        <v>6169</v>
      </c>
    </row>
    <row r="23" spans="1:9" x14ac:dyDescent="0.3">
      <c r="A23" s="4">
        <v>18</v>
      </c>
      <c r="B23">
        <v>455</v>
      </c>
      <c r="C23">
        <v>888</v>
      </c>
      <c r="D23">
        <v>955</v>
      </c>
      <c r="E23">
        <v>819</v>
      </c>
      <c r="F23">
        <v>903</v>
      </c>
      <c r="G23">
        <v>820</v>
      </c>
      <c r="H23">
        <v>443</v>
      </c>
      <c r="I23">
        <v>5283</v>
      </c>
    </row>
    <row r="24" spans="1:9" x14ac:dyDescent="0.3">
      <c r="A24" s="4">
        <v>19</v>
      </c>
      <c r="B24">
        <v>319</v>
      </c>
      <c r="C24">
        <v>610</v>
      </c>
      <c r="D24">
        <v>617</v>
      </c>
      <c r="E24">
        <v>506</v>
      </c>
      <c r="F24">
        <v>650</v>
      </c>
      <c r="G24">
        <v>576</v>
      </c>
      <c r="H24">
        <v>383</v>
      </c>
      <c r="I24">
        <v>3661</v>
      </c>
    </row>
    <row r="25" spans="1:9" x14ac:dyDescent="0.3">
      <c r="A25" s="4">
        <v>20</v>
      </c>
      <c r="B25">
        <v>258</v>
      </c>
      <c r="C25">
        <v>406</v>
      </c>
      <c r="D25">
        <v>418</v>
      </c>
      <c r="E25">
        <v>380</v>
      </c>
      <c r="F25">
        <v>524</v>
      </c>
      <c r="G25">
        <v>368</v>
      </c>
      <c r="H25">
        <v>302</v>
      </c>
      <c r="I25">
        <v>2656</v>
      </c>
    </row>
    <row r="26" spans="1:9" x14ac:dyDescent="0.3">
      <c r="A26" s="4">
        <v>21</v>
      </c>
      <c r="B26">
        <v>210</v>
      </c>
      <c r="C26">
        <v>310</v>
      </c>
      <c r="D26">
        <v>272</v>
      </c>
      <c r="E26">
        <v>305</v>
      </c>
      <c r="F26">
        <v>309</v>
      </c>
      <c r="G26">
        <v>280</v>
      </c>
      <c r="H26">
        <v>310</v>
      </c>
      <c r="I26">
        <v>1996</v>
      </c>
    </row>
    <row r="27" spans="1:9" x14ac:dyDescent="0.3">
      <c r="A27" s="4">
        <v>22</v>
      </c>
      <c r="B27">
        <v>192</v>
      </c>
      <c r="C27">
        <v>163</v>
      </c>
      <c r="D27">
        <v>215</v>
      </c>
      <c r="E27">
        <v>220</v>
      </c>
      <c r="F27">
        <v>257</v>
      </c>
      <c r="G27">
        <v>221</v>
      </c>
      <c r="H27">
        <v>240</v>
      </c>
      <c r="I27">
        <v>1508</v>
      </c>
    </row>
    <row r="28" spans="1:9" x14ac:dyDescent="0.3">
      <c r="A28" s="4">
        <v>23</v>
      </c>
      <c r="B28">
        <v>134</v>
      </c>
      <c r="C28">
        <v>100</v>
      </c>
      <c r="D28">
        <v>118</v>
      </c>
      <c r="E28">
        <v>136</v>
      </c>
      <c r="F28">
        <v>157</v>
      </c>
      <c r="G28">
        <v>176</v>
      </c>
      <c r="H28">
        <v>262</v>
      </c>
      <c r="I28">
        <v>1083</v>
      </c>
    </row>
    <row r="29" spans="1:9" x14ac:dyDescent="0.3">
      <c r="A29" s="4" t="s">
        <v>30</v>
      </c>
      <c r="B29">
        <v>8121</v>
      </c>
      <c r="C29">
        <v>8450</v>
      </c>
      <c r="D29">
        <v>8383</v>
      </c>
      <c r="E29">
        <v>8049</v>
      </c>
      <c r="F29">
        <v>8458</v>
      </c>
      <c r="G29">
        <v>9095</v>
      </c>
      <c r="H29">
        <v>7748</v>
      </c>
      <c r="I29">
        <v>58304</v>
      </c>
    </row>
  </sheetData>
  <conditionalFormatting sqref="A3:I2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09D5-9C36-452C-9188-51456DE2E858}">
  <dimension ref="A3:B11"/>
  <sheetViews>
    <sheetView workbookViewId="0">
      <selection activeCell="P10" sqref="P10"/>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0</v>
      </c>
      <c r="B4">
        <v>8121</v>
      </c>
    </row>
    <row r="5" spans="1:2" x14ac:dyDescent="0.3">
      <c r="A5" s="4">
        <v>1</v>
      </c>
      <c r="B5">
        <v>8450</v>
      </c>
    </row>
    <row r="6" spans="1:2" x14ac:dyDescent="0.3">
      <c r="A6" s="4">
        <v>2</v>
      </c>
      <c r="B6">
        <v>8383</v>
      </c>
    </row>
    <row r="7" spans="1:2" x14ac:dyDescent="0.3">
      <c r="A7" s="4">
        <v>3</v>
      </c>
      <c r="B7">
        <v>8049</v>
      </c>
    </row>
    <row r="8" spans="1:2" x14ac:dyDescent="0.3">
      <c r="A8" s="4">
        <v>4</v>
      </c>
      <c r="B8">
        <v>8458</v>
      </c>
    </row>
    <row r="9" spans="1:2" x14ac:dyDescent="0.3">
      <c r="A9" s="4">
        <v>5</v>
      </c>
      <c r="B9">
        <v>9095</v>
      </c>
    </row>
    <row r="10" spans="1:2" x14ac:dyDescent="0.3">
      <c r="A10" s="4">
        <v>6</v>
      </c>
      <c r="B10">
        <v>7748</v>
      </c>
    </row>
    <row r="11" spans="1:2" x14ac:dyDescent="0.3">
      <c r="A11" s="4" t="s">
        <v>30</v>
      </c>
      <c r="B11">
        <v>58304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39F2-3A9C-45E1-AD05-592AA5FB050D}">
  <dimension ref="A3:B5"/>
  <sheetViews>
    <sheetView workbookViewId="0">
      <selection activeCell="N7" sqref="N7"/>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1</v>
      </c>
      <c r="B4">
        <v>58304</v>
      </c>
    </row>
    <row r="5" spans="1:2" x14ac:dyDescent="0.3">
      <c r="A5" s="4" t="s">
        <v>30</v>
      </c>
      <c r="B5">
        <v>58304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10FB-6C87-4545-A66C-2F8DAD7E22AA}">
  <dimension ref="A3:B12"/>
  <sheetViews>
    <sheetView topLeftCell="A3" workbookViewId="0">
      <selection activeCell="B10" sqref="B10"/>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34</v>
      </c>
      <c r="B4">
        <v>102.17142857142858</v>
      </c>
    </row>
    <row r="5" spans="1:2" x14ac:dyDescent="0.3">
      <c r="A5" s="4" t="s">
        <v>35</v>
      </c>
      <c r="B5">
        <v>77.564516129032256</v>
      </c>
    </row>
    <row r="6" spans="1:2" x14ac:dyDescent="0.3">
      <c r="A6" s="4" t="s">
        <v>36</v>
      </c>
      <c r="B6">
        <v>66.004524886877832</v>
      </c>
    </row>
    <row r="7" spans="1:2" x14ac:dyDescent="0.3">
      <c r="A7" s="4" t="s">
        <v>37</v>
      </c>
      <c r="B7">
        <v>58.430555555555557</v>
      </c>
    </row>
    <row r="8" spans="1:2" x14ac:dyDescent="0.3">
      <c r="A8" s="4" t="s">
        <v>38</v>
      </c>
      <c r="B8">
        <v>41.957446808510639</v>
      </c>
    </row>
    <row r="9" spans="1:2" x14ac:dyDescent="0.3">
      <c r="A9" s="4" t="s">
        <v>39</v>
      </c>
      <c r="B9">
        <v>54.346666666666664</v>
      </c>
    </row>
    <row r="10" spans="1:2" x14ac:dyDescent="0.3">
      <c r="A10" s="4" t="s">
        <v>40</v>
      </c>
      <c r="B10">
        <v>43.53921568627451</v>
      </c>
    </row>
    <row r="11" spans="1:2" x14ac:dyDescent="0.3">
      <c r="A11" s="4" t="s">
        <v>41</v>
      </c>
      <c r="B11">
        <v>40.337209302325583</v>
      </c>
    </row>
    <row r="12" spans="1:2" x14ac:dyDescent="0.3">
      <c r="A12" s="4" t="s">
        <v>30</v>
      </c>
      <c r="B12">
        <v>58.304000000000002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312E-D0D1-4A25-B4B2-3160817F6B8E}">
  <dimension ref="A3:B10"/>
  <sheetViews>
    <sheetView workbookViewId="0">
      <selection activeCell="N17" sqref="N17"/>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42</v>
      </c>
      <c r="B4">
        <v>55.018348623853214</v>
      </c>
    </row>
    <row r="5" spans="1:2" x14ac:dyDescent="0.3">
      <c r="A5" s="4" t="s">
        <v>43</v>
      </c>
      <c r="B5">
        <v>54.487671232876714</v>
      </c>
    </row>
    <row r="6" spans="1:2" x14ac:dyDescent="0.3">
      <c r="A6" s="4" t="s">
        <v>34</v>
      </c>
      <c r="B6">
        <v>59.105485232067508</v>
      </c>
    </row>
    <row r="7" spans="1:2" x14ac:dyDescent="0.3">
      <c r="A7" s="4" t="s">
        <v>35</v>
      </c>
      <c r="B7">
        <v>64.138888888888886</v>
      </c>
    </row>
    <row r="8" spans="1:2" x14ac:dyDescent="0.3">
      <c r="A8" s="4" t="s">
        <v>36</v>
      </c>
      <c r="B8">
        <v>72.303571428571431</v>
      </c>
    </row>
    <row r="9" spans="1:2" x14ac:dyDescent="0.3">
      <c r="A9" s="4" t="s">
        <v>37</v>
      </c>
      <c r="B9">
        <v>89.875</v>
      </c>
    </row>
    <row r="10" spans="1:2" x14ac:dyDescent="0.3">
      <c r="A10" s="4" t="s">
        <v>30</v>
      </c>
      <c r="B10">
        <v>58.304000000000002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E162-9A78-4AF4-AFA9-44A315686C18}">
  <dimension ref="A3:C28"/>
  <sheetViews>
    <sheetView topLeftCell="A3" workbookViewId="0">
      <selection activeCell="O20" sqref="O20"/>
    </sheetView>
  </sheetViews>
  <sheetFormatPr defaultRowHeight="14.4" x14ac:dyDescent="0.3"/>
  <cols>
    <col min="1" max="1" width="12.5546875" bestFit="1" customWidth="1"/>
    <col min="2" max="2" width="12.6640625" bestFit="1" customWidth="1"/>
    <col min="3" max="3" width="15.88671875" bestFit="1" customWidth="1"/>
  </cols>
  <sheetData>
    <row r="3" spans="1:3" x14ac:dyDescent="0.3">
      <c r="A3" s="3" t="s">
        <v>29</v>
      </c>
      <c r="B3" t="s">
        <v>44</v>
      </c>
      <c r="C3" t="s">
        <v>45</v>
      </c>
    </row>
    <row r="4" spans="1:3" x14ac:dyDescent="0.3">
      <c r="A4" s="4">
        <v>0</v>
      </c>
      <c r="B4">
        <v>74</v>
      </c>
      <c r="C4">
        <v>629</v>
      </c>
    </row>
    <row r="5" spans="1:3" x14ac:dyDescent="0.3">
      <c r="A5" s="4">
        <v>1</v>
      </c>
      <c r="B5">
        <v>48</v>
      </c>
      <c r="C5">
        <v>412</v>
      </c>
    </row>
    <row r="6" spans="1:3" x14ac:dyDescent="0.3">
      <c r="A6" s="4">
        <v>2</v>
      </c>
      <c r="B6">
        <v>33</v>
      </c>
      <c r="C6">
        <v>261</v>
      </c>
    </row>
    <row r="7" spans="1:3" x14ac:dyDescent="0.3">
      <c r="A7" s="4">
        <v>3</v>
      </c>
      <c r="B7">
        <v>34</v>
      </c>
      <c r="C7">
        <v>117</v>
      </c>
    </row>
    <row r="8" spans="1:3" x14ac:dyDescent="0.3">
      <c r="A8" s="4">
        <v>4</v>
      </c>
      <c r="B8">
        <v>7</v>
      </c>
      <c r="C8">
        <v>62</v>
      </c>
    </row>
    <row r="9" spans="1:3" x14ac:dyDescent="0.3">
      <c r="A9" s="4">
        <v>5</v>
      </c>
      <c r="B9">
        <v>3</v>
      </c>
      <c r="C9">
        <v>161</v>
      </c>
    </row>
    <row r="10" spans="1:3" x14ac:dyDescent="0.3">
      <c r="A10" s="4">
        <v>6</v>
      </c>
      <c r="B10">
        <v>21</v>
      </c>
      <c r="C10">
        <v>801</v>
      </c>
    </row>
    <row r="11" spans="1:3" x14ac:dyDescent="0.3">
      <c r="A11" s="4">
        <v>7</v>
      </c>
      <c r="B11">
        <v>64</v>
      </c>
      <c r="C11">
        <v>2275</v>
      </c>
    </row>
    <row r="12" spans="1:3" x14ac:dyDescent="0.3">
      <c r="A12" s="4">
        <v>8</v>
      </c>
      <c r="B12">
        <v>127</v>
      </c>
      <c r="C12">
        <v>5261</v>
      </c>
    </row>
    <row r="13" spans="1:3" x14ac:dyDescent="0.3">
      <c r="A13" s="4">
        <v>9</v>
      </c>
      <c r="B13">
        <v>172</v>
      </c>
      <c r="C13">
        <v>3500</v>
      </c>
    </row>
    <row r="14" spans="1:3" x14ac:dyDescent="0.3">
      <c r="A14" s="4">
        <v>10</v>
      </c>
      <c r="B14">
        <v>216</v>
      </c>
      <c r="C14">
        <v>2037</v>
      </c>
    </row>
    <row r="15" spans="1:3" x14ac:dyDescent="0.3">
      <c r="A15" s="4">
        <v>11</v>
      </c>
      <c r="B15">
        <v>367</v>
      </c>
      <c r="C15">
        <v>2127</v>
      </c>
    </row>
    <row r="16" spans="1:3" x14ac:dyDescent="0.3">
      <c r="A16" s="4">
        <v>12</v>
      </c>
      <c r="B16">
        <v>482</v>
      </c>
      <c r="C16">
        <v>2801</v>
      </c>
    </row>
    <row r="17" spans="1:3" x14ac:dyDescent="0.3">
      <c r="A17" s="4">
        <v>13</v>
      </c>
      <c r="B17">
        <v>513</v>
      </c>
      <c r="C17">
        <v>2863</v>
      </c>
    </row>
    <row r="18" spans="1:3" x14ac:dyDescent="0.3">
      <c r="A18" s="4">
        <v>14</v>
      </c>
      <c r="B18">
        <v>466</v>
      </c>
      <c r="C18">
        <v>2734</v>
      </c>
    </row>
    <row r="19" spans="1:3" x14ac:dyDescent="0.3">
      <c r="A19" s="4">
        <v>15</v>
      </c>
      <c r="B19">
        <v>536</v>
      </c>
      <c r="C19">
        <v>2816</v>
      </c>
    </row>
    <row r="20" spans="1:3" x14ac:dyDescent="0.3">
      <c r="A20" s="4">
        <v>16</v>
      </c>
      <c r="B20">
        <v>493</v>
      </c>
      <c r="C20">
        <v>3435</v>
      </c>
    </row>
    <row r="21" spans="1:3" x14ac:dyDescent="0.3">
      <c r="A21" s="4">
        <v>17</v>
      </c>
      <c r="B21">
        <v>395</v>
      </c>
      <c r="C21">
        <v>5774</v>
      </c>
    </row>
    <row r="22" spans="1:3" x14ac:dyDescent="0.3">
      <c r="A22" s="4">
        <v>18</v>
      </c>
      <c r="B22">
        <v>222</v>
      </c>
      <c r="C22">
        <v>5061</v>
      </c>
    </row>
    <row r="23" spans="1:3" x14ac:dyDescent="0.3">
      <c r="A23" s="4">
        <v>19</v>
      </c>
      <c r="B23">
        <v>187</v>
      </c>
      <c r="C23">
        <v>3474</v>
      </c>
    </row>
    <row r="24" spans="1:3" x14ac:dyDescent="0.3">
      <c r="A24" s="4">
        <v>20</v>
      </c>
      <c r="B24">
        <v>140</v>
      </c>
      <c r="C24">
        <v>2516</v>
      </c>
    </row>
    <row r="25" spans="1:3" x14ac:dyDescent="0.3">
      <c r="A25" s="4">
        <v>21</v>
      </c>
      <c r="B25">
        <v>117</v>
      </c>
      <c r="C25">
        <v>1879</v>
      </c>
    </row>
    <row r="26" spans="1:3" x14ac:dyDescent="0.3">
      <c r="A26" s="4">
        <v>22</v>
      </c>
      <c r="B26">
        <v>103</v>
      </c>
      <c r="C26">
        <v>1405</v>
      </c>
    </row>
    <row r="27" spans="1:3" x14ac:dyDescent="0.3">
      <c r="A27" s="4">
        <v>23</v>
      </c>
      <c r="B27">
        <v>101</v>
      </c>
      <c r="C27">
        <v>982</v>
      </c>
    </row>
    <row r="28" spans="1:3" x14ac:dyDescent="0.3">
      <c r="A28" s="4" t="s">
        <v>30</v>
      </c>
      <c r="B28">
        <v>4921</v>
      </c>
      <c r="C28">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3B54-2845-4519-869F-4893E56E9E68}">
  <dimension ref="A3:D6"/>
  <sheetViews>
    <sheetView workbookViewId="0">
      <selection activeCell="N10" sqref="N10"/>
    </sheetView>
  </sheetViews>
  <sheetFormatPr defaultRowHeight="14.4" x14ac:dyDescent="0.3"/>
  <cols>
    <col min="1" max="1" width="12.5546875" bestFit="1" customWidth="1"/>
    <col min="2" max="2" width="10.109375" bestFit="1" customWidth="1"/>
    <col min="3" max="3" width="12.6640625" bestFit="1" customWidth="1"/>
    <col min="4" max="4" width="15.88671875" bestFit="1" customWidth="1"/>
  </cols>
  <sheetData>
    <row r="3" spans="1:4" x14ac:dyDescent="0.3">
      <c r="A3" s="3" t="s">
        <v>29</v>
      </c>
      <c r="B3" t="s">
        <v>32</v>
      </c>
      <c r="C3" t="s">
        <v>44</v>
      </c>
      <c r="D3" t="s">
        <v>45</v>
      </c>
    </row>
    <row r="4" spans="1:4" x14ac:dyDescent="0.3">
      <c r="A4" s="4" t="s">
        <v>46</v>
      </c>
      <c r="B4">
        <v>57304</v>
      </c>
      <c r="C4">
        <v>4804</v>
      </c>
      <c r="D4">
        <v>52500</v>
      </c>
    </row>
    <row r="5" spans="1:4" x14ac:dyDescent="0.3">
      <c r="A5" s="4" t="s">
        <v>47</v>
      </c>
      <c r="B5">
        <v>1000</v>
      </c>
      <c r="C5">
        <v>117</v>
      </c>
      <c r="D5">
        <v>883</v>
      </c>
    </row>
    <row r="6" spans="1:4" x14ac:dyDescent="0.3">
      <c r="A6" s="4" t="s">
        <v>30</v>
      </c>
      <c r="B6">
        <v>58304</v>
      </c>
      <c r="C6">
        <v>4921</v>
      </c>
      <c r="D6">
        <v>53383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7AB4-A152-4B28-A844-73962388CFDF}">
  <dimension ref="A2:C4"/>
  <sheetViews>
    <sheetView workbookViewId="0">
      <selection activeCell="C3" sqref="C3:C4"/>
      <pivotSelection pane="bottomRight" showHeader="1" extendable="1" axis="axisCol" start="2" max="3" activeRow="2" activeCol="2" previousRow="2" previousCol="2" click="1" r:id="rId1">
        <pivotArea dataOnly="0" outline="0" fieldPosition="0">
          <references count="1">
            <reference field="4294967294" count="1">
              <x v="2"/>
            </reference>
          </references>
        </pivotArea>
      </pivotSelection>
    </sheetView>
  </sheetViews>
  <sheetFormatPr defaultRowHeight="14.4" x14ac:dyDescent="0.3"/>
  <cols>
    <col min="1" max="1" width="15.77734375" bestFit="1" customWidth="1"/>
    <col min="2" max="2" width="18.44140625" bestFit="1" customWidth="1"/>
    <col min="3" max="3" width="21.88671875" bestFit="1" customWidth="1"/>
  </cols>
  <sheetData>
    <row r="2" spans="1:3" ht="15" thickBot="1" x14ac:dyDescent="0.35"/>
    <row r="3" spans="1:3" ht="18.600000000000001" thickBot="1" x14ac:dyDescent="0.4">
      <c r="A3" s="8" t="s">
        <v>48</v>
      </c>
      <c r="B3" s="9" t="s">
        <v>49</v>
      </c>
      <c r="C3" s="10" t="s">
        <v>50</v>
      </c>
    </row>
    <row r="4" spans="1:3" ht="18.600000000000001" thickBot="1" x14ac:dyDescent="0.4">
      <c r="A4" s="5">
        <v>249</v>
      </c>
      <c r="B4" s="6">
        <v>58.304000000000002</v>
      </c>
      <c r="C4" s="7">
        <v>50.985557867999354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037D7-2B74-47F4-9A0F-20E38056F247}">
  <dimension ref="A1:R3"/>
  <sheetViews>
    <sheetView workbookViewId="0">
      <selection activeCell="C4" sqref="C4"/>
    </sheetView>
  </sheetViews>
  <sheetFormatPr defaultRowHeight="13.8" x14ac:dyDescent="0.25"/>
  <cols>
    <col min="1" max="4" width="26.33203125" style="11" customWidth="1"/>
    <col min="5" max="10" width="8.88671875" style="11"/>
    <col min="11" max="11" width="8.88671875" style="11" customWidth="1"/>
    <col min="12" max="16384" width="8.88671875" style="11"/>
  </cols>
  <sheetData>
    <row r="1" spans="1:18" ht="15" customHeight="1" thickBot="1" x14ac:dyDescent="0.3">
      <c r="A1" s="13" t="s">
        <v>51</v>
      </c>
      <c r="B1" s="13"/>
      <c r="C1" s="13"/>
      <c r="D1" s="13"/>
      <c r="E1" s="13"/>
      <c r="F1" s="13"/>
      <c r="G1" s="13"/>
      <c r="H1" s="13"/>
      <c r="I1" s="13"/>
      <c r="J1" s="13"/>
      <c r="K1" s="13"/>
      <c r="L1" s="13"/>
      <c r="M1" s="13"/>
      <c r="N1" s="13"/>
      <c r="O1" s="13"/>
      <c r="P1" s="13"/>
      <c r="Q1" s="13"/>
      <c r="R1" s="13"/>
    </row>
    <row r="2" spans="1:18" ht="15.6" customHeight="1" thickTop="1" thickBot="1" x14ac:dyDescent="0.3">
      <c r="A2" s="13"/>
      <c r="B2" s="13"/>
      <c r="C2" s="13"/>
      <c r="D2" s="13"/>
      <c r="E2" s="13"/>
      <c r="F2" s="13"/>
      <c r="G2" s="13"/>
      <c r="H2" s="13"/>
      <c r="I2" s="13"/>
      <c r="J2" s="13"/>
      <c r="K2" s="13"/>
      <c r="L2" s="13"/>
      <c r="M2" s="13"/>
      <c r="N2" s="13"/>
      <c r="O2" s="13"/>
      <c r="P2" s="13"/>
      <c r="Q2" s="13"/>
      <c r="R2" s="13"/>
    </row>
    <row r="3" spans="1:18" ht="14.4" thickTop="1" x14ac:dyDescent="0.25"/>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D410-4A05-48C2-9DDF-44EC5674B222}">
  <dimension ref="A1:G10"/>
  <sheetViews>
    <sheetView workbookViewId="0">
      <selection activeCell="G6" sqref="G6"/>
    </sheetView>
  </sheetViews>
  <sheetFormatPr defaultRowHeight="14.4" x14ac:dyDescent="0.3"/>
  <cols>
    <col min="1" max="1" width="12.5546875" bestFit="1" customWidth="1"/>
    <col min="2" max="2" width="13.33203125" bestFit="1" customWidth="1"/>
    <col min="5" max="5" width="13.88671875" customWidth="1"/>
    <col min="6" max="6" width="12.5546875" bestFit="1" customWidth="1"/>
    <col min="7" max="7" width="13.33203125" bestFit="1" customWidth="1"/>
  </cols>
  <sheetData>
    <row r="1" spans="1:7" x14ac:dyDescent="0.3">
      <c r="A1" s="3" t="s">
        <v>29</v>
      </c>
      <c r="B1" t="s">
        <v>33</v>
      </c>
      <c r="F1" s="3" t="s">
        <v>29</v>
      </c>
      <c r="G1" t="s">
        <v>33</v>
      </c>
    </row>
    <row r="2" spans="1:7" x14ac:dyDescent="0.3">
      <c r="A2" s="4" t="s">
        <v>34</v>
      </c>
      <c r="B2">
        <v>102.17142857142858</v>
      </c>
      <c r="F2" s="4" t="s">
        <v>42</v>
      </c>
      <c r="G2">
        <v>55.018348623853214</v>
      </c>
    </row>
    <row r="3" spans="1:7" x14ac:dyDescent="0.3">
      <c r="A3" s="4" t="s">
        <v>35</v>
      </c>
      <c r="B3">
        <v>77.564516129032256</v>
      </c>
      <c r="F3" s="4" t="s">
        <v>43</v>
      </c>
      <c r="G3">
        <v>54.487671232876714</v>
      </c>
    </row>
    <row r="4" spans="1:7" x14ac:dyDescent="0.3">
      <c r="A4" s="4" t="s">
        <v>36</v>
      </c>
      <c r="B4">
        <v>66.004524886877832</v>
      </c>
      <c r="F4" s="4" t="s">
        <v>34</v>
      </c>
      <c r="G4">
        <v>59.105485232067508</v>
      </c>
    </row>
    <row r="5" spans="1:7" x14ac:dyDescent="0.3">
      <c r="A5" s="4" t="s">
        <v>37</v>
      </c>
      <c r="B5">
        <v>58.430555555555557</v>
      </c>
      <c r="F5" s="4" t="s">
        <v>35</v>
      </c>
      <c r="G5">
        <v>64.138888888888886</v>
      </c>
    </row>
    <row r="6" spans="1:7" x14ac:dyDescent="0.3">
      <c r="A6" s="4" t="s">
        <v>38</v>
      </c>
      <c r="B6">
        <v>41.957446808510639</v>
      </c>
      <c r="F6" s="4" t="s">
        <v>36</v>
      </c>
      <c r="G6">
        <v>72.303571428571431</v>
      </c>
    </row>
    <row r="7" spans="1:7" x14ac:dyDescent="0.3">
      <c r="A7" s="4" t="s">
        <v>39</v>
      </c>
      <c r="B7">
        <v>54.346666666666664</v>
      </c>
      <c r="F7" s="4" t="s">
        <v>37</v>
      </c>
      <c r="G7">
        <v>89.875</v>
      </c>
    </row>
    <row r="8" spans="1:7" x14ac:dyDescent="0.3">
      <c r="A8" s="4" t="s">
        <v>40</v>
      </c>
      <c r="B8">
        <v>43.53921568627451</v>
      </c>
      <c r="F8" s="4" t="s">
        <v>30</v>
      </c>
      <c r="G8">
        <v>58.304000000000002</v>
      </c>
    </row>
    <row r="9" spans="1:7" x14ac:dyDescent="0.3">
      <c r="A9" s="4" t="s">
        <v>41</v>
      </c>
      <c r="B9">
        <v>40.337209302325583</v>
      </c>
    </row>
    <row r="10" spans="1:7" x14ac:dyDescent="0.3">
      <c r="A10" s="4" t="s">
        <v>30</v>
      </c>
      <c r="B10">
        <v>58.304000000000002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2A3FBA-7C22-4D87-8BF7-73B55A09F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dataset_1</vt:lpstr>
      <vt:lpstr>dataset_2</vt:lpstr>
      <vt:lpstr>dataset_3</vt:lpstr>
      <vt:lpstr>Combined_dataset</vt:lpstr>
      <vt:lpstr>Forecast</vt:lpstr>
      <vt:lpstr>Hourly Demand_pivot</vt:lpstr>
      <vt:lpstr>Weekday Demand_pivot</vt:lpstr>
      <vt:lpstr>Season Demand_pivot</vt:lpstr>
      <vt:lpstr>Rentals by Humidity_pivot</vt:lpstr>
      <vt:lpstr>Rentals by Windspeed_pivot</vt:lpstr>
      <vt:lpstr>User Type Breakdown_pivot</vt:lpstr>
      <vt:lpstr> Holiday vs Non-Holiday_pivot</vt:lpstr>
      <vt:lpstr>KPI</vt:lpstr>
      <vt:lpstr>Dashboard</vt:lpstr>
      <vt:lpstr>Weather Impact_pivot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 Sahu</dc:creator>
  <cp:lastModifiedBy>Ajay Kumar Sahu</cp:lastModifiedBy>
  <dcterms:created xsi:type="dcterms:W3CDTF">2015-06-05T18:17:20Z</dcterms:created>
  <dcterms:modified xsi:type="dcterms:W3CDTF">2025-10-25T19:05:30Z</dcterms:modified>
</cp:coreProperties>
</file>