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gif" ContentType="image/gif"/>
  <Default Extension="png" ContentType="image/png"/>
  <Default Extension="rels" ContentType="application/vnd.openxmlformats-package.relationships+xml"/>
  <Default Extension="vml" ContentType="application/vnd.openxmlformats-officedocument.vmlDrawing"/>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codeName="ThisWorkbook" defaultThemeVersion="166925"/>
  <mc:AlternateContent xmlns:mc="http://schemas.openxmlformats.org/markup-compatibility/2006">
    <mc:Choice Requires="x15">
      <x15ac:absPath xmlns:x15ac="http://schemas.microsoft.com/office/spreadsheetml/2010/11/ac" url="C:\Users\Ajay\Downloads\Excel projects\Adventure work Excel Dashboard\"/>
    </mc:Choice>
  </mc:AlternateContent>
  <xr:revisionPtr revIDLastSave="0" documentId="13_ncr:1_{8950D84E-5CA1-412C-A380-02C0C21E99BD}" xr6:coauthVersionLast="47" xr6:coauthVersionMax="47" xr10:uidLastSave="{00000000-0000-0000-0000-000000000000}"/>
  <bookViews>
    <workbookView xWindow="-120" yWindow="-120" windowWidth="20730" windowHeight="11160" tabRatio="792" activeTab="3" xr2:uid="{16EE1C49-A8BE-4F44-99C4-2292A72AA0BC}"/>
  </bookViews>
  <sheets>
    <sheet name="Anaalysis 1" sheetId="5" r:id="rId1"/>
    <sheet name="Time Series Dashboard" sheetId="6" r:id="rId2"/>
    <sheet name="Analysis 2" sheetId="7" r:id="rId3"/>
    <sheet name="Sales Dashboard" sheetId="8" r:id="rId4"/>
    <sheet name="P&amp;C Analysis" sheetId="9" r:id="rId5"/>
    <sheet name="Customer Analysis" sheetId="11" r:id="rId6"/>
  </sheets>
  <definedNames>
    <definedName name="LookupTable" localSheetId="2">'Analysis 2'!#REF!</definedName>
    <definedName name="LookupTable" localSheetId="5">'Customer Analysis'!#REF!</definedName>
    <definedName name="LookupTable" localSheetId="4">'P&amp;C Analysis'!#REF!</definedName>
    <definedName name="LookupTable">'Anaalysis 1'!$N$4:$T$9</definedName>
    <definedName name="Slicer_Country">#N/A</definedName>
    <definedName name="Slicer_Month_Name">#N/A</definedName>
    <definedName name="Slicer_Year">#N/A</definedName>
  </definedNames>
  <calcPr calcId="191029"/>
  <pivotCaches>
    <pivotCache cacheId="20" r:id="rId7"/>
    <pivotCache cacheId="26" r:id="rId8"/>
    <pivotCache cacheId="32" r:id="rId9"/>
    <pivotCache cacheId="221" r:id="rId10"/>
    <pivotCache cacheId="204" r:id="rId11"/>
    <pivotCache cacheId="207" r:id="rId12"/>
    <pivotCache cacheId="210" r:id="rId13"/>
    <pivotCache cacheId="213" r:id="rId14"/>
    <pivotCache cacheId="216" r:id="rId15"/>
    <pivotCache cacheId="219" r:id="rId16"/>
    <pivotCache cacheId="224" r:id="rId17"/>
    <pivotCache cacheId="227" r:id="rId18"/>
    <pivotCache cacheId="230" r:id="rId19"/>
    <pivotCache cacheId="233" r:id="rId20"/>
    <pivotCache cacheId="236" r:id="rId21"/>
    <pivotCache cacheId="239" r:id="rId22"/>
    <pivotCache cacheId="242" r:id="rId23"/>
  </pivotCaches>
  <extLst>
    <ext xmlns:x14="http://schemas.microsoft.com/office/spreadsheetml/2009/9/main" uri="{876F7934-8845-4945-9796-88D515C7AA90}">
      <x14:pivotCaches>
        <pivotCache cacheId="17" r:id="rId24"/>
      </x14:pivotCaches>
    </ext>
    <ext xmlns:x14="http://schemas.microsoft.com/office/spreadsheetml/2009/9/main" uri="{BBE1A952-AA13-448e-AADC-164F8A28A991}">
      <x14:slicerCaches>
        <x14:slicerCache r:id="rId25"/>
        <x14:slicerCache r:id="rId26"/>
        <x14:slicerCache r:id="rId2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FactInternetSales_953ffae4-7aad-4513-9167-a88fdd4fe3bb" name="FactInternetSales" connection="Query - FactInternetSales"/>
          <x15:modelTable id="DimSalesTerritory_dcf47242-baea-452b-a1d2-b6c66f885e91" name="DimSalesTerritory" connection="Query - DimSalesTerritory"/>
          <x15:modelTable id="DimCustomer_5add8903-d449-4bd5-8c5b-5db1d7a439fd" name="DimCustomer" connection="Query - DimCustomer"/>
          <x15:modelTable id="DimDate_ddba6c26-c38a-4b17-b9cc-601fedd19ef2" name="DimDate" connection="Query - DimDate"/>
          <x15:modelTable id="DimGeography_62764145-bd26-4f90-b479-1256a9767a26" name="DimGeography" connection="Query - DimGeography"/>
          <x15:modelTable id="DimProduct_d1566bd1-3cf5-449c-9a39-a9d5d35bbc1b" name="DimProduct" connection="Query - DimProduct"/>
          <x15:modelTable id="All Measures_e0f47c27-e929-4d45-a82c-4f910e850c81" name="All Measures" connection="Query - All Measures"/>
        </x15:modelTables>
        <x15:modelRelationships>
          <x15:modelRelationship fromTable="FactInternetSales" fromColumn="SalesTerritoryKey" toTable="DimSalesTerritory" toColumn="SalesTerritoryKey"/>
          <x15:modelRelationship fromTable="FactInternetSales" fromColumn="ProductKey" toTable="DimProduct" toColumn="ProductKey"/>
          <x15:modelRelationship fromTable="FactInternetSales" fromColumn="CustomerKey" toTable="DimCustomer" toColumn="CustomerKey"/>
          <x15:modelRelationship fromTable="FactInternetSales" fromColumn="OrderDate" toTable="DimDate" toColumn="Date"/>
          <x15:modelRelationship fromTable="DimCustomer" fromColumn="GeographyKey" toTable="DimGeography" toColumn="GeographyKey"/>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M6" i="11" l="1"/>
  <c r="AM5" i="11"/>
  <c r="AC15" i="11"/>
  <c r="AD15" i="11"/>
  <c r="AC16" i="11"/>
  <c r="AD16" i="11"/>
  <c r="AC17" i="11"/>
  <c r="AD17" i="11"/>
  <c r="AC18" i="11"/>
  <c r="AD18" i="11"/>
  <c r="AC19" i="11"/>
  <c r="AD19" i="11"/>
  <c r="AC20" i="11"/>
  <c r="AD20" i="11"/>
  <c r="AD14" i="11"/>
  <c r="AC14" i="11"/>
  <c r="AI5" i="11"/>
  <c r="AI6" i="11"/>
  <c r="AI7" i="11"/>
  <c r="AI8" i="11"/>
  <c r="AI9" i="11"/>
  <c r="AI10" i="11"/>
  <c r="AI4" i="11"/>
  <c r="U5" i="11"/>
  <c r="V5" i="11"/>
  <c r="U6" i="11"/>
  <c r="V6" i="11"/>
  <c r="U7" i="11"/>
  <c r="V7" i="11"/>
  <c r="U8" i="11"/>
  <c r="V8" i="11"/>
  <c r="U9" i="11"/>
  <c r="V9" i="11"/>
  <c r="U10" i="11"/>
  <c r="V10" i="11"/>
  <c r="V4" i="11"/>
  <c r="U4" i="11"/>
  <c r="M20" i="11"/>
  <c r="M19" i="11"/>
  <c r="L19" i="11"/>
  <c r="L20" i="11"/>
  <c r="M18" i="11"/>
  <c r="L18" i="11"/>
  <c r="F5" i="11"/>
  <c r="G5" i="11"/>
  <c r="H5" i="11" s="1"/>
  <c r="F6" i="11"/>
  <c r="G6" i="11"/>
  <c r="F7" i="11"/>
  <c r="G7" i="11"/>
  <c r="H7" i="11" s="1"/>
  <c r="F8" i="11"/>
  <c r="G8" i="11"/>
  <c r="H8" i="11" s="1"/>
  <c r="F9" i="11"/>
  <c r="G9" i="11"/>
  <c r="H9" i="11" s="1"/>
  <c r="G4" i="11"/>
  <c r="F4" i="11"/>
  <c r="AE10" i="9"/>
  <c r="AE11" i="9"/>
  <c r="AE12" i="9"/>
  <c r="AD12" i="9"/>
  <c r="AD11" i="9"/>
  <c r="AD10" i="9"/>
  <c r="Z6" i="9"/>
  <c r="Z7" i="9"/>
  <c r="Z5" i="9"/>
  <c r="Y4" i="9"/>
  <c r="Y5" i="9"/>
  <c r="Y6" i="9"/>
  <c r="Y7" i="9"/>
  <c r="Y8" i="9"/>
  <c r="Y9" i="9"/>
  <c r="Y10" i="9"/>
  <c r="Y11" i="9"/>
  <c r="Y12" i="9"/>
  <c r="X5" i="9"/>
  <c r="X6" i="9"/>
  <c r="X7" i="9"/>
  <c r="X8" i="9"/>
  <c r="X9" i="9"/>
  <c r="X10" i="9"/>
  <c r="X11" i="9"/>
  <c r="X12" i="9"/>
  <c r="X4" i="9"/>
  <c r="G20" i="9"/>
  <c r="H20" i="9"/>
  <c r="G21" i="9"/>
  <c r="H21" i="9"/>
  <c r="G22" i="9"/>
  <c r="H22" i="9"/>
  <c r="G23" i="9"/>
  <c r="H23" i="9"/>
  <c r="G24" i="9"/>
  <c r="H24" i="9"/>
  <c r="G25" i="9"/>
  <c r="H25" i="9"/>
  <c r="G26" i="9"/>
  <c r="H26" i="9"/>
  <c r="G27" i="9"/>
  <c r="H27" i="9"/>
  <c r="G28" i="9"/>
  <c r="H28" i="9"/>
  <c r="G29" i="9"/>
  <c r="H29" i="9"/>
  <c r="G30" i="9"/>
  <c r="H30" i="9"/>
  <c r="G31" i="9"/>
  <c r="H31" i="9"/>
  <c r="G32" i="9"/>
  <c r="H32" i="9"/>
  <c r="G33" i="9"/>
  <c r="H33" i="9"/>
  <c r="G34" i="9"/>
  <c r="H34" i="9"/>
  <c r="G35" i="9"/>
  <c r="H35" i="9"/>
  <c r="G36" i="9"/>
  <c r="H36" i="9"/>
  <c r="G37" i="9"/>
  <c r="H37" i="9"/>
  <c r="G38" i="9"/>
  <c r="H38" i="9"/>
  <c r="G39" i="9"/>
  <c r="H39" i="9"/>
  <c r="G40" i="9"/>
  <c r="H40" i="9"/>
  <c r="G41" i="9"/>
  <c r="H41" i="9"/>
  <c r="G42" i="9"/>
  <c r="H42" i="9"/>
  <c r="G43" i="9"/>
  <c r="H43" i="9"/>
  <c r="G44" i="9"/>
  <c r="H44" i="9"/>
  <c r="G45" i="9"/>
  <c r="H45" i="9"/>
  <c r="G46" i="9"/>
  <c r="H46" i="9"/>
  <c r="G47" i="9"/>
  <c r="H47" i="9"/>
  <c r="G48" i="9"/>
  <c r="H48" i="9"/>
  <c r="G49" i="9"/>
  <c r="H49" i="9"/>
  <c r="G50" i="9"/>
  <c r="H50" i="9"/>
  <c r="G51" i="9"/>
  <c r="H51" i="9"/>
  <c r="G52" i="9"/>
  <c r="H52" i="9"/>
  <c r="G53" i="9"/>
  <c r="H53" i="9"/>
  <c r="G54" i="9"/>
  <c r="H54" i="9"/>
  <c r="G55" i="9"/>
  <c r="H55" i="9"/>
  <c r="G56" i="9"/>
  <c r="H56" i="9"/>
  <c r="G57" i="9"/>
  <c r="H57" i="9"/>
  <c r="G58" i="9"/>
  <c r="H58" i="9"/>
  <c r="G59" i="9"/>
  <c r="H59" i="9"/>
  <c r="G60" i="9"/>
  <c r="H60" i="9"/>
  <c r="G61" i="9"/>
  <c r="H61" i="9"/>
  <c r="G62" i="9"/>
  <c r="H62" i="9"/>
  <c r="G63" i="9"/>
  <c r="H63" i="9"/>
  <c r="G64" i="9"/>
  <c r="H64" i="9"/>
  <c r="G65" i="9"/>
  <c r="H65" i="9"/>
  <c r="G66" i="9"/>
  <c r="H66" i="9"/>
  <c r="G67" i="9"/>
  <c r="H67" i="9"/>
  <c r="G68" i="9"/>
  <c r="H68" i="9"/>
  <c r="G69" i="9"/>
  <c r="H69" i="9"/>
  <c r="G70" i="9"/>
  <c r="H70" i="9"/>
  <c r="G71" i="9"/>
  <c r="H71" i="9"/>
  <c r="G72" i="9"/>
  <c r="H72" i="9"/>
  <c r="G73" i="9"/>
  <c r="H73" i="9"/>
  <c r="G74" i="9"/>
  <c r="H74" i="9"/>
  <c r="G75" i="9"/>
  <c r="H75" i="9"/>
  <c r="G76" i="9"/>
  <c r="H76" i="9"/>
  <c r="G77" i="9"/>
  <c r="H77" i="9"/>
  <c r="G78" i="9"/>
  <c r="H78" i="9"/>
  <c r="G79" i="9"/>
  <c r="H79" i="9"/>
  <c r="G80" i="9"/>
  <c r="H80" i="9"/>
  <c r="G81" i="9"/>
  <c r="H81" i="9"/>
  <c r="G82" i="9"/>
  <c r="H82" i="9"/>
  <c r="G83" i="9"/>
  <c r="H83" i="9"/>
  <c r="G84" i="9"/>
  <c r="H84" i="9"/>
  <c r="G85" i="9"/>
  <c r="H85" i="9"/>
  <c r="G86" i="9"/>
  <c r="H86" i="9"/>
  <c r="G87" i="9"/>
  <c r="H87" i="9"/>
  <c r="G88" i="9"/>
  <c r="H88" i="9"/>
  <c r="G89" i="9"/>
  <c r="H89" i="9"/>
  <c r="G90" i="9"/>
  <c r="H90" i="9"/>
  <c r="G91" i="9"/>
  <c r="H91" i="9"/>
  <c r="G92" i="9"/>
  <c r="H92" i="9"/>
  <c r="G93" i="9"/>
  <c r="H93" i="9"/>
  <c r="G94" i="9"/>
  <c r="H94" i="9"/>
  <c r="G95" i="9"/>
  <c r="H95" i="9"/>
  <c r="G96" i="9"/>
  <c r="H96" i="9"/>
  <c r="G97" i="9"/>
  <c r="H97" i="9"/>
  <c r="G98" i="9"/>
  <c r="H98" i="9"/>
  <c r="G99" i="9"/>
  <c r="H99" i="9"/>
  <c r="G100" i="9"/>
  <c r="H100" i="9"/>
  <c r="G101" i="9"/>
  <c r="H101" i="9"/>
  <c r="G102" i="9"/>
  <c r="H102" i="9"/>
  <c r="G103" i="9"/>
  <c r="H103" i="9"/>
  <c r="G104" i="9"/>
  <c r="H104" i="9"/>
  <c r="G105" i="9"/>
  <c r="H105" i="9"/>
  <c r="G106" i="9"/>
  <c r="H106" i="9"/>
  <c r="G107" i="9"/>
  <c r="H107" i="9"/>
  <c r="G108" i="9"/>
  <c r="H108" i="9"/>
  <c r="G109" i="9"/>
  <c r="H109" i="9"/>
  <c r="G110" i="9"/>
  <c r="H110" i="9"/>
  <c r="G111" i="9"/>
  <c r="H111" i="9"/>
  <c r="G112" i="9"/>
  <c r="H112" i="9"/>
  <c r="G113" i="9"/>
  <c r="H113" i="9"/>
  <c r="G114" i="9"/>
  <c r="H114" i="9"/>
  <c r="G115" i="9"/>
  <c r="H115" i="9"/>
  <c r="G116" i="9"/>
  <c r="H116" i="9"/>
  <c r="G117" i="9"/>
  <c r="H117" i="9"/>
  <c r="G118" i="9"/>
  <c r="H118" i="9"/>
  <c r="G119" i="9"/>
  <c r="H119" i="9"/>
  <c r="G120" i="9"/>
  <c r="H120" i="9"/>
  <c r="G121" i="9"/>
  <c r="H121" i="9"/>
  <c r="G122" i="9"/>
  <c r="H122" i="9"/>
  <c r="G123" i="9"/>
  <c r="H123" i="9"/>
  <c r="G124" i="9"/>
  <c r="H124" i="9"/>
  <c r="G125" i="9"/>
  <c r="H125" i="9"/>
  <c r="G126" i="9"/>
  <c r="H126" i="9"/>
  <c r="G127" i="9"/>
  <c r="H127" i="9"/>
  <c r="G128" i="9"/>
  <c r="H128" i="9"/>
  <c r="G129" i="9"/>
  <c r="H129" i="9"/>
  <c r="G130" i="9"/>
  <c r="H130" i="9"/>
  <c r="G131" i="9"/>
  <c r="H131" i="9"/>
  <c r="G132" i="9"/>
  <c r="H132" i="9"/>
  <c r="G133" i="9"/>
  <c r="H133" i="9"/>
  <c r="G134" i="9"/>
  <c r="H134" i="9"/>
  <c r="G135" i="9"/>
  <c r="H135" i="9"/>
  <c r="G136" i="9"/>
  <c r="H136" i="9"/>
  <c r="G13" i="9"/>
  <c r="H13" i="9"/>
  <c r="G14" i="9"/>
  <c r="H14" i="9"/>
  <c r="G15" i="9"/>
  <c r="H15" i="9"/>
  <c r="G16" i="9"/>
  <c r="H16" i="9"/>
  <c r="G17" i="9"/>
  <c r="H17" i="9"/>
  <c r="G18" i="9"/>
  <c r="H18" i="9"/>
  <c r="G19" i="9"/>
  <c r="H19" i="9"/>
  <c r="H12" i="9"/>
  <c r="G12" i="9"/>
  <c r="G5" i="9"/>
  <c r="H5" i="9"/>
  <c r="G6" i="9"/>
  <c r="H6" i="9"/>
  <c r="I6" i="9" s="1"/>
  <c r="G7" i="9"/>
  <c r="H7" i="9"/>
  <c r="I7" i="9" s="1"/>
  <c r="G8" i="9"/>
  <c r="H8" i="9"/>
  <c r="I8" i="9" s="1"/>
  <c r="G9" i="9"/>
  <c r="H9" i="9"/>
  <c r="I9" i="9" s="1"/>
  <c r="H4" i="9"/>
  <c r="G4" i="9"/>
  <c r="M20" i="7"/>
  <c r="M19" i="7"/>
  <c r="P6" i="7"/>
  <c r="Q6" i="7"/>
  <c r="P7" i="7"/>
  <c r="Q7" i="7"/>
  <c r="P8" i="7"/>
  <c r="Q8" i="7"/>
  <c r="P9" i="7"/>
  <c r="Q9" i="7"/>
  <c r="P10" i="7"/>
  <c r="Q10" i="7"/>
  <c r="P11" i="7"/>
  <c r="Q11" i="7"/>
  <c r="P12" i="7"/>
  <c r="Q12" i="7"/>
  <c r="Q5" i="7"/>
  <c r="P5" i="7"/>
  <c r="E14" i="7"/>
  <c r="F7" i="7"/>
  <c r="G7" i="7" s="1"/>
  <c r="F8" i="7"/>
  <c r="G8" i="7" s="1"/>
  <c r="F6" i="7"/>
  <c r="G6" i="7" s="1"/>
  <c r="V36" i="5"/>
  <c r="Q36" i="5"/>
  <c r="V29" i="5"/>
  <c r="Q29" i="5"/>
  <c r="V22" i="5"/>
  <c r="Q22" i="5"/>
  <c r="P16" i="5"/>
  <c r="Q21" i="5" s="1"/>
  <c r="R21" i="5" s="1"/>
  <c r="C19" i="5" a="1"/>
  <c r="C19" i="5" s="1"/>
  <c r="C20" i="5" a="1"/>
  <c r="C20" i="5" s="1"/>
  <c r="C21" i="5" a="1"/>
  <c r="C21" i="5" s="1"/>
  <c r="C22" i="5" a="1"/>
  <c r="C22" i="5" s="1"/>
  <c r="C18" i="5" a="1"/>
  <c r="C18" i="5" s="1"/>
  <c r="D18" i="5" s="1"/>
  <c r="B19" i="5"/>
  <c r="B20" i="5"/>
  <c r="B21" i="5"/>
  <c r="B22" i="5"/>
  <c r="B18" i="5"/>
  <c r="AE6" i="11" l="1" a="1"/>
  <c r="AE6" i="11" s="1"/>
  <c r="V15" i="11"/>
  <c r="V17" i="11" s="1"/>
  <c r="V19" i="11" s="1"/>
  <c r="AE5" i="11" a="1"/>
  <c r="AE5" i="11" s="1"/>
  <c r="AE8" i="11" a="1"/>
  <c r="AE8" i="11" s="1"/>
  <c r="AF12" i="9"/>
  <c r="AE10" i="11" a="1"/>
  <c r="AE10" i="11" s="1"/>
  <c r="AE7" i="11" a="1"/>
  <c r="AE7" i="11" s="1"/>
  <c r="AE9" i="11" a="1"/>
  <c r="AE9" i="11" s="1"/>
  <c r="W8" i="11"/>
  <c r="W10" i="11"/>
  <c r="W6" i="11"/>
  <c r="W9" i="11"/>
  <c r="W7" i="11"/>
  <c r="W5" i="11"/>
  <c r="AF11" i="9"/>
  <c r="G14" i="11"/>
  <c r="H6" i="11"/>
  <c r="G15" i="11"/>
  <c r="H15" i="11" s="1"/>
  <c r="L5" i="9"/>
  <c r="K24" i="7"/>
  <c r="K25" i="7" s="1"/>
  <c r="L4" i="9"/>
  <c r="I5" i="9"/>
  <c r="V8" i="7"/>
  <c r="V6" i="7"/>
  <c r="R9" i="7" s="1"/>
  <c r="V7" i="7"/>
  <c r="F11" i="7"/>
  <c r="Q28" i="5"/>
  <c r="R28" i="5" s="1"/>
  <c r="Q35" i="5"/>
  <c r="R35" i="5" s="1"/>
  <c r="R22" i="5"/>
  <c r="S22" i="5" s="1"/>
  <c r="R29" i="5"/>
  <c r="R36" i="5"/>
  <c r="V21" i="5"/>
  <c r="W21" i="5" s="1"/>
  <c r="V28" i="5"/>
  <c r="W28" i="5" s="1"/>
  <c r="V35" i="5"/>
  <c r="W35" i="5" s="1"/>
  <c r="W22" i="5"/>
  <c r="W29" i="5"/>
  <c r="W36" i="5"/>
  <c r="D26" i="5"/>
  <c r="D22" i="5"/>
  <c r="E22" i="5" s="1"/>
  <c r="D20" i="5"/>
  <c r="E20" i="5" s="1"/>
  <c r="D21" i="5"/>
  <c r="E21" i="5" s="1"/>
  <c r="D19" i="5"/>
  <c r="E19" i="5" s="1"/>
  <c r="R10" i="7" l="1"/>
  <c r="R11" i="7"/>
  <c r="V16" i="11"/>
  <c r="V20" i="11" s="1"/>
  <c r="R12" i="7"/>
  <c r="R7" i="7"/>
  <c r="R8" i="7"/>
  <c r="H14" i="11"/>
  <c r="M5" i="9"/>
  <c r="M4" i="9"/>
  <c r="R6" i="7"/>
  <c r="X22" i="5"/>
  <c r="S36" i="5"/>
  <c r="X35" i="5"/>
  <c r="S29" i="5"/>
  <c r="X29" i="5"/>
  <c r="X36" i="5"/>
  <c r="X28" i="5"/>
  <c r="X21" i="5"/>
  <c r="S35" i="5"/>
  <c r="S28" i="5"/>
  <c r="S21" i="5"/>
  <c r="S24" i="5" s="1"/>
  <c r="B26" i="5"/>
  <c r="B27" i="5" s="1"/>
  <c r="V12" i="7" l="1"/>
  <c r="X38" i="5"/>
  <c r="X24" i="5"/>
  <c r="S38" i="5"/>
  <c r="X31" i="5"/>
  <c r="S31"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D464EC9-30AE-4E4D-9B62-7F8050540F6F}" name="Query - All Measures" description="Connection to the 'All Measures' query in the workbook." type="100" refreshedVersion="8" minRefreshableVersion="5">
    <extLst>
      <ext xmlns:x15="http://schemas.microsoft.com/office/spreadsheetml/2010/11/main" uri="{DE250136-89BD-433C-8126-D09CA5730AF9}">
        <x15:connection id="c1f5bd79-ddf8-4dbe-967e-1902100337cc">
          <x15:oledbPr connection="Provider=Microsoft.Mashup.OleDb.1;Data Source=$Workbook$;Location=&quot;All Measures&quot;;Extended Properties=&quot;&quot;">
            <x15:dbTables>
              <x15:dbTable name="All Measures"/>
            </x15:dbTables>
          </x15:oledbPr>
        </x15:connection>
      </ext>
    </extLst>
  </connection>
  <connection id="2" xr16:uid="{01AF69F9-2BB7-4988-9A7B-D637BAAB212B}" name="Query - DimCustomer" description="Connection to the 'DimCustomer' query in the workbook." type="100" refreshedVersion="8" minRefreshableVersion="5">
    <extLst>
      <ext xmlns:x15="http://schemas.microsoft.com/office/spreadsheetml/2010/11/main" uri="{DE250136-89BD-433C-8126-D09CA5730AF9}">
        <x15:connection id="f7a294ec-5486-4e7e-b299-14ebde63dab0"/>
      </ext>
    </extLst>
  </connection>
  <connection id="3" xr16:uid="{7420BE25-A86A-495B-B7CB-0C416A5DE46F}" name="Query - DimDate" description="Connection to the 'DimDate' query in the workbook." type="100" refreshedVersion="8" minRefreshableVersion="5">
    <extLst>
      <ext xmlns:x15="http://schemas.microsoft.com/office/spreadsheetml/2010/11/main" uri="{DE250136-89BD-433C-8126-D09CA5730AF9}">
        <x15:connection id="cd45f8d3-3db6-4edb-98bf-bc882fcff585"/>
      </ext>
    </extLst>
  </connection>
  <connection id="4" xr16:uid="{7686C765-2E66-4AFE-8E43-A8A2DE6D225D}" name="Query - DimGeography" description="Connection to the 'DimGeography' query in the workbook." type="100" refreshedVersion="8" minRefreshableVersion="5">
    <extLst>
      <ext xmlns:x15="http://schemas.microsoft.com/office/spreadsheetml/2010/11/main" uri="{DE250136-89BD-433C-8126-D09CA5730AF9}">
        <x15:connection id="75e28544-06d2-4ddf-92bc-b57505a2622a">
          <x15:oledbPr connection="Provider=Microsoft.Mashup.OleDb.1;Data Source=$Workbook$;Location=DimGeography;Extended Properties=&quot;&quot;">
            <x15:dbTables>
              <x15:dbTable name="DimGeography"/>
            </x15:dbTables>
          </x15:oledbPr>
        </x15:connection>
      </ext>
    </extLst>
  </connection>
  <connection id="5" xr16:uid="{20F31573-E421-4F67-BBC8-A5B261071D48}" name="Query - DimProduct" description="Connection to the 'DimProduct' query in the workbook." type="100" refreshedVersion="8" minRefreshableVersion="5">
    <extLst>
      <ext xmlns:x15="http://schemas.microsoft.com/office/spreadsheetml/2010/11/main" uri="{DE250136-89BD-433C-8126-D09CA5730AF9}">
        <x15:connection id="09a974c7-d642-4b0e-804b-e72648e83e9c">
          <x15:oledbPr connection="Provider=Microsoft.Mashup.OleDb.1;Data Source=$Workbook$;Location=DimProduct;Extended Properties=&quot;&quot;">
            <x15:dbTables>
              <x15:dbTable name="DimProduct"/>
            </x15:dbTables>
          </x15:oledbPr>
        </x15:connection>
      </ext>
    </extLst>
  </connection>
  <connection id="6" xr16:uid="{0C527E43-E12D-481F-BB9C-21A318F159F8}" name="Query - DimSalesTerritory" description="Connection to the 'DimSalesTerritory' query in the workbook." type="100" refreshedVersion="8" minRefreshableVersion="5">
    <extLst>
      <ext xmlns:x15="http://schemas.microsoft.com/office/spreadsheetml/2010/11/main" uri="{DE250136-89BD-433C-8126-D09CA5730AF9}">
        <x15:connection id="1a346c1a-b82a-4a7b-a5e0-aad5116aca5e">
          <x15:oledbPr connection="Provider=Microsoft.Mashup.OleDb.1;Data Source=$Workbook$;Location=DimSalesTerritory;Extended Properties=&quot;&quot;">
            <x15:dbTables>
              <x15:dbTable name="DimSalesTerritory"/>
            </x15:dbTables>
          </x15:oledbPr>
        </x15:connection>
      </ext>
    </extLst>
  </connection>
  <connection id="7" xr16:uid="{3004B6AB-67ED-42FF-887D-7C7966485CFC}" name="Query - FactInternetSales" description="Connection to the 'FactInternetSales' query in the workbook." type="100" refreshedVersion="8" minRefreshableVersion="5">
    <extLst>
      <ext xmlns:x15="http://schemas.microsoft.com/office/spreadsheetml/2010/11/main" uri="{DE250136-89BD-433C-8126-D09CA5730AF9}">
        <x15:connection id="ace22fc4-2d77-4949-9459-755fa1454199">
          <x15:oledbPr connection="Provider=Microsoft.Mashup.OleDb.1;Data Source=$Workbook$;Location=FactInternetSales;Extended Properties=&quot;&quot;">
            <x15:dbTables>
              <x15:dbTable name="FactInternetSales"/>
            </x15:dbTables>
          </x15:oledbPr>
        </x15:connection>
      </ext>
    </extLst>
  </connection>
  <connection id="8" xr16:uid="{E289E727-6705-401D-8214-1C86D644AF2D}"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<sst xmlns="http://schemas.openxmlformats.org/spreadsheetml/2006/main" count="2893" uniqueCount="2825">
  <si>
    <t>#Transaction</t>
  </si>
  <si>
    <t>All Products</t>
  </si>
  <si>
    <t>Sold Products</t>
  </si>
  <si>
    <t>Unsold Products</t>
  </si>
  <si>
    <t>% Profit Margin</t>
  </si>
  <si>
    <t xml:space="preserve"> Cost of goods sold</t>
  </si>
  <si>
    <t xml:space="preserve"> Total Revenue</t>
  </si>
  <si>
    <t xml:space="preserve"> OrderQuantity</t>
  </si>
  <si>
    <t xml:space="preserve"> Total Profit</t>
  </si>
  <si>
    <t>Year</t>
  </si>
  <si>
    <t>Option Button</t>
  </si>
  <si>
    <t>Above Average</t>
  </si>
  <si>
    <t>Total</t>
  </si>
  <si>
    <t>Percentage</t>
  </si>
  <si>
    <t>Caption</t>
  </si>
  <si>
    <t xml:space="preserve">  Revenue</t>
  </si>
  <si>
    <t xml:space="preserve">  Profit</t>
  </si>
  <si>
    <t>Check Selected Year</t>
  </si>
  <si>
    <t>Total Profit</t>
  </si>
  <si>
    <t>Selected Yr</t>
  </si>
  <si>
    <t>Prev Yr</t>
  </si>
  <si>
    <t>Profit</t>
  </si>
  <si>
    <t>YoY Change</t>
  </si>
  <si>
    <t>Total Revenue</t>
  </si>
  <si>
    <t>Revenue</t>
  </si>
  <si>
    <t>COGS</t>
  </si>
  <si>
    <t>% profit margin</t>
  </si>
  <si>
    <t>#Transactions</t>
  </si>
  <si>
    <t>Total Qty</t>
  </si>
  <si>
    <t>Qty</t>
  </si>
  <si>
    <t>Apr</t>
  </si>
  <si>
    <t>Feb</t>
  </si>
  <si>
    <t>Jan</t>
  </si>
  <si>
    <t>Jul</t>
  </si>
  <si>
    <t>Jun</t>
  </si>
  <si>
    <t>Mar</t>
  </si>
  <si>
    <t>May</t>
  </si>
  <si>
    <t>Month Name</t>
  </si>
  <si>
    <t>Aug</t>
  </si>
  <si>
    <t>Dec</t>
  </si>
  <si>
    <t>Nov</t>
  </si>
  <si>
    <t>Oct</t>
  </si>
  <si>
    <t>Sep</t>
  </si>
  <si>
    <t>Top 3</t>
  </si>
  <si>
    <t>Day Name</t>
  </si>
  <si>
    <t>Fri</t>
  </si>
  <si>
    <t>Mon</t>
  </si>
  <si>
    <t>Sat</t>
  </si>
  <si>
    <t>Sun</t>
  </si>
  <si>
    <t>Thu</t>
  </si>
  <si>
    <t>Tue</t>
  </si>
  <si>
    <t>Wed</t>
  </si>
  <si>
    <t>Highlight</t>
  </si>
  <si>
    <t>top 3</t>
  </si>
  <si>
    <t>Weekday type</t>
  </si>
  <si>
    <t>Weekday</t>
  </si>
  <si>
    <t>Weekend</t>
  </si>
  <si>
    <t>%</t>
  </si>
  <si>
    <t>Top</t>
  </si>
  <si>
    <t>Quarter</t>
  </si>
  <si>
    <t>Qtr 1</t>
  </si>
  <si>
    <t>Qtr 2</t>
  </si>
  <si>
    <t>Qtr 3</t>
  </si>
  <si>
    <t>Qtr 4</t>
  </si>
  <si>
    <t>Sum of Profit</t>
  </si>
  <si>
    <t>Product Name</t>
  </si>
  <si>
    <t>Mountain-200 Black, 38</t>
  </si>
  <si>
    <t>Mountain-200 Black, 42</t>
  </si>
  <si>
    <t>Mountain-200 Black, 46</t>
  </si>
  <si>
    <t>Mountain-200 Silver, 38</t>
  </si>
  <si>
    <t>Mountain-200 Silver, 42</t>
  </si>
  <si>
    <t>Mountain-200 Silver, 46</t>
  </si>
  <si>
    <t>Road-250 Black, 44</t>
  </si>
  <si>
    <t>Road-250 Black, 48</t>
  </si>
  <si>
    <t>Road-250 Black, 52</t>
  </si>
  <si>
    <t>Road-250 Black, 58</t>
  </si>
  <si>
    <t>Road-250 Red, 44</t>
  </si>
  <si>
    <t>Road-250 Red, 48</t>
  </si>
  <si>
    <t>Road-250 Red, 52</t>
  </si>
  <si>
    <t>Road-250 Red, 58</t>
  </si>
  <si>
    <t>Road-550-W Yellow, 38</t>
  </si>
  <si>
    <t>Road-550-W Yellow, 40</t>
  </si>
  <si>
    <t>Road-550-W Yellow, 42</t>
  </si>
  <si>
    <t>Road-550-W Yellow, 44</t>
  </si>
  <si>
    <t>Road-550-W Yellow, 48</t>
  </si>
  <si>
    <t>Road-650 Black, 44</t>
  </si>
  <si>
    <t>Road-650 Black, 48</t>
  </si>
  <si>
    <t>Road-650 Black, 52</t>
  </si>
  <si>
    <t>Road-650 Black, 58</t>
  </si>
  <si>
    <t>Road-650 Black, 60</t>
  </si>
  <si>
    <t>Road-650 Black, 62</t>
  </si>
  <si>
    <t>Road-650 Red, 44</t>
  </si>
  <si>
    <t>Road-650 Red, 48</t>
  </si>
  <si>
    <t>Road-650 Red, 52</t>
  </si>
  <si>
    <t>Road-650 Red, 58</t>
  </si>
  <si>
    <t>Road-650 Red, 60</t>
  </si>
  <si>
    <t>Road-650 Red, 62</t>
  </si>
  <si>
    <t>Road-150 Red, 62</t>
  </si>
  <si>
    <t>Road-150 Red, 48</t>
  </si>
  <si>
    <t>Road-150 Red, 52</t>
  </si>
  <si>
    <t>Road-150 Red, 56</t>
  </si>
  <si>
    <t>Road-150 Red, 44</t>
  </si>
  <si>
    <t>Mountain-100 Black, 44</t>
  </si>
  <si>
    <t>Mountain-100 Black, 48</t>
  </si>
  <si>
    <t>Mountain-100 Silver, 38</t>
  </si>
  <si>
    <t>Mountain-100 Black, 38</t>
  </si>
  <si>
    <t>Mountain-100 Silver, 44</t>
  </si>
  <si>
    <t>Mountain-100 Silver, 42</t>
  </si>
  <si>
    <t>Mountain-100 Black, 42</t>
  </si>
  <si>
    <t>Mountain-100 Silver, 48</t>
  </si>
  <si>
    <t>Others</t>
  </si>
  <si>
    <t>Top 5</t>
  </si>
  <si>
    <t>Duplicates</t>
  </si>
  <si>
    <t>Color</t>
  </si>
  <si>
    <t>Black</t>
  </si>
  <si>
    <t>Red</t>
  </si>
  <si>
    <t>Silver</t>
  </si>
  <si>
    <t>Yellow</t>
  </si>
  <si>
    <t>Product Price Data Type</t>
  </si>
  <si>
    <t>Expensive</t>
  </si>
  <si>
    <t>Less Expensive</t>
  </si>
  <si>
    <t>Max Value</t>
  </si>
  <si>
    <t>Circle position</t>
  </si>
  <si>
    <t>FullName</t>
  </si>
  <si>
    <t>Abby Sanchez</t>
  </si>
  <si>
    <t>Adam Hill</t>
  </si>
  <si>
    <t>Adriana Lopez</t>
  </si>
  <si>
    <t>Adrienne Gomez</t>
  </si>
  <si>
    <t>Adrienne Gutierrez</t>
  </si>
  <si>
    <t>Aidan Foster</t>
  </si>
  <si>
    <t>Aimee Zhang</t>
  </si>
  <si>
    <t>Alan Huang</t>
  </si>
  <si>
    <t>Albert Navarro</t>
  </si>
  <si>
    <t>Alejandro Goel</t>
  </si>
  <si>
    <t>Alejandro Huang</t>
  </si>
  <si>
    <t>Alejandro Liu</t>
  </si>
  <si>
    <t>Alejandro Xu</t>
  </si>
  <si>
    <t>Alex Hill</t>
  </si>
  <si>
    <t>Alexandra Flores</t>
  </si>
  <si>
    <t>Alexis Long</t>
  </si>
  <si>
    <t>Alfredo Ortega</t>
  </si>
  <si>
    <t>Alfredo Ramos</t>
  </si>
  <si>
    <t>Alfredo Serrano</t>
  </si>
  <si>
    <t>Alfredo Suarez</t>
  </si>
  <si>
    <t>Alicia Chapman</t>
  </si>
  <si>
    <t>Alicia Goel</t>
  </si>
  <si>
    <t>Alisha Chander</t>
  </si>
  <si>
    <t>Alisha Shen</t>
  </si>
  <si>
    <t>Alisha Zheng</t>
  </si>
  <si>
    <t>Alison Kumar</t>
  </si>
  <si>
    <t>Allen Fernandez</t>
  </si>
  <si>
    <t>Allen Suri</t>
  </si>
  <si>
    <t>Alvin Jai</t>
  </si>
  <si>
    <t>Alvin Sharma</t>
  </si>
  <si>
    <t>Amy Cai</t>
  </si>
  <si>
    <t>Amy Chow</t>
  </si>
  <si>
    <t>Amy Gao</t>
  </si>
  <si>
    <t>Amy He</t>
  </si>
  <si>
    <t>Amy Wu</t>
  </si>
  <si>
    <t>Andre Garcia</t>
  </si>
  <si>
    <t>Andrea Collins</t>
  </si>
  <si>
    <t>Andy Gomez</t>
  </si>
  <si>
    <t>Andy Vazquez</t>
  </si>
  <si>
    <t>Angela Henderson</t>
  </si>
  <si>
    <t>Ann Gonzalez</t>
  </si>
  <si>
    <t>Ann Madan</t>
  </si>
  <si>
    <t>Ann Martinez</t>
  </si>
  <si>
    <t>Anna Martin</t>
  </si>
  <si>
    <t>Anna Martinez</t>
  </si>
  <si>
    <t>Anna Rogers</t>
  </si>
  <si>
    <t>Anna Watson</t>
  </si>
  <si>
    <t>Anne Ortega</t>
  </si>
  <si>
    <t>Antonio Patterson</t>
  </si>
  <si>
    <t>April Tang</t>
  </si>
  <si>
    <t>Armando Hernandez</t>
  </si>
  <si>
    <t>Armando Vazquez</t>
  </si>
  <si>
    <t>Arthur Fernandez</t>
  </si>
  <si>
    <t>Arthur Gomez</t>
  </si>
  <si>
    <t>Arthur Mehta</t>
  </si>
  <si>
    <t>Arthur Suri</t>
  </si>
  <si>
    <t>Ashley Patterson</t>
  </si>
  <si>
    <t>Ashley Russell</t>
  </si>
  <si>
    <t>Audrey Munoz</t>
  </si>
  <si>
    <t>Audrey Ramos</t>
  </si>
  <si>
    <t>Autumn Chen</t>
  </si>
  <si>
    <t>Autumn Liu</t>
  </si>
  <si>
    <t>Autumn Ma</t>
  </si>
  <si>
    <t>Autumn Wang</t>
  </si>
  <si>
    <t>Barbara Beck</t>
  </si>
  <si>
    <t>Barbara Deng</t>
  </si>
  <si>
    <t>Barbara Goel</t>
  </si>
  <si>
    <t>Barbara Huang</t>
  </si>
  <si>
    <t>Barbara Lal</t>
  </si>
  <si>
    <t>Barbara Liang</t>
  </si>
  <si>
    <t>Barbara Shen</t>
  </si>
  <si>
    <t>Barbara Zeng</t>
  </si>
  <si>
    <t>Barry Kovár</t>
  </si>
  <si>
    <t>Barry Lopez</t>
  </si>
  <si>
    <t>Barry Sai</t>
  </si>
  <si>
    <t>Beth Moreno</t>
  </si>
  <si>
    <t>Bianca Cai</t>
  </si>
  <si>
    <t>Bianca Gao</t>
  </si>
  <si>
    <t>Bonnie Jai</t>
  </si>
  <si>
    <t>Bonnie Raje</t>
  </si>
  <si>
    <t>Brad Shan</t>
  </si>
  <si>
    <t>Bradley Lal</t>
  </si>
  <si>
    <t>Brandi Hernandez</t>
  </si>
  <si>
    <t>Brandi Suarez</t>
  </si>
  <si>
    <t>Brandy Fernandez</t>
  </si>
  <si>
    <t>Brandy Garcia</t>
  </si>
  <si>
    <t>Brandy Saunders</t>
  </si>
  <si>
    <t>Brenda Perez</t>
  </si>
  <si>
    <t>Brendan Goldstein</t>
  </si>
  <si>
    <t>Brendan Rai</t>
  </si>
  <si>
    <t>Brendan Raji</t>
  </si>
  <si>
    <t>Brendan Xie</t>
  </si>
  <si>
    <t>Brent Guo</t>
  </si>
  <si>
    <t>Brent He</t>
  </si>
  <si>
    <t>Brett Malhotra</t>
  </si>
  <si>
    <t>Brett Raman</t>
  </si>
  <si>
    <t>Briana Ashe</t>
  </si>
  <si>
    <t>Briana Carlson</t>
  </si>
  <si>
    <t>Briana Diaz</t>
  </si>
  <si>
    <t>Bridget Goel</t>
  </si>
  <si>
    <t>Bridget She</t>
  </si>
  <si>
    <t>Britta Simon</t>
  </si>
  <si>
    <t>Brittney Ma</t>
  </si>
  <si>
    <t>Brittney She</t>
  </si>
  <si>
    <t>Brittney Zhang</t>
  </si>
  <si>
    <t>Brooke Ward</t>
  </si>
  <si>
    <t>Bruce Sai</t>
  </si>
  <si>
    <t>Bryant Kapoor</t>
  </si>
  <si>
    <t>Bryant Rana</t>
  </si>
  <si>
    <t>Bryant Sai</t>
  </si>
  <si>
    <t>Bryant Sanchez</t>
  </si>
  <si>
    <t>Byron Carlson</t>
  </si>
  <si>
    <t>Candace Arun</t>
  </si>
  <si>
    <t>Candace Madan</t>
  </si>
  <si>
    <t>Candace Raman</t>
  </si>
  <si>
    <t>Candace Sanchez</t>
  </si>
  <si>
    <t>Candace Sara</t>
  </si>
  <si>
    <t>Candice Sun</t>
  </si>
  <si>
    <t>Candice Zhu</t>
  </si>
  <si>
    <t>Cara Hu</t>
  </si>
  <si>
    <t>Cara Zeng</t>
  </si>
  <si>
    <t>Carl Raji</t>
  </si>
  <si>
    <t>Carl Shan</t>
  </si>
  <si>
    <t>Carla Rana</t>
  </si>
  <si>
    <t>Carla Rodriguez</t>
  </si>
  <si>
    <t>Carla Sullivan</t>
  </si>
  <si>
    <t>Carlos Morgan</t>
  </si>
  <si>
    <t>Carly Anand</t>
  </si>
  <si>
    <t>Carly Goel</t>
  </si>
  <si>
    <t>Carly Jai</t>
  </si>
  <si>
    <t>Carmen Perez</t>
  </si>
  <si>
    <t>Carmen Prasad</t>
  </si>
  <si>
    <t>Carol Nelson</t>
  </si>
  <si>
    <t>Carolyn Garcia</t>
  </si>
  <si>
    <t>Carolyn Gonzalez</t>
  </si>
  <si>
    <t>Carolyn Rodriguez</t>
  </si>
  <si>
    <t>Casey Munoz</t>
  </si>
  <si>
    <t>Casey Navarro</t>
  </si>
  <si>
    <t>Casey Suarez</t>
  </si>
  <si>
    <t>Casey Vazquez</t>
  </si>
  <si>
    <t>Casey Xie</t>
  </si>
  <si>
    <t>Cassandra Arthur</t>
  </si>
  <si>
    <t>Cassandra Sara</t>
  </si>
  <si>
    <t>Cassandra Van</t>
  </si>
  <si>
    <t>Cassidy Henderson</t>
  </si>
  <si>
    <t>Cassie Nath</t>
  </si>
  <si>
    <t>Catherine Cox</t>
  </si>
  <si>
    <t>Cedric Cai</t>
  </si>
  <si>
    <t>Cedric Kumar</t>
  </si>
  <si>
    <t>Cedric Liu</t>
  </si>
  <si>
    <t>Cedric Nara</t>
  </si>
  <si>
    <t>Cedric She</t>
  </si>
  <si>
    <t>Cesar Chandra</t>
  </si>
  <si>
    <t>Cesar Mehta</t>
  </si>
  <si>
    <t>Cesar Sara</t>
  </si>
  <si>
    <t>Chad Yuan</t>
  </si>
  <si>
    <t>Chelsea Mehta</t>
  </si>
  <si>
    <t>Cheryl Blanco</t>
  </si>
  <si>
    <t>Cheryl Navarro</t>
  </si>
  <si>
    <t>Chloe Johnson</t>
  </si>
  <si>
    <t>Christine Goel</t>
  </si>
  <si>
    <t>Christine Stone</t>
  </si>
  <si>
    <t>Christopher Thomas</t>
  </si>
  <si>
    <t>Christy Chow</t>
  </si>
  <si>
    <t>Christy Gao</t>
  </si>
  <si>
    <t>Christy Liu</t>
  </si>
  <si>
    <t>Christy Pal</t>
  </si>
  <si>
    <t>Christy Raje</t>
  </si>
  <si>
    <t>Cindy Mehta</t>
  </si>
  <si>
    <t>Clarence Liu</t>
  </si>
  <si>
    <t>Clarence Shan</t>
  </si>
  <si>
    <t>Clarence She</t>
  </si>
  <si>
    <t>Clarence Wu</t>
  </si>
  <si>
    <t>Clarence Xie</t>
  </si>
  <si>
    <t>Clarence Xu</t>
  </si>
  <si>
    <t>Clarence Zhang</t>
  </si>
  <si>
    <t>Claudia Ye</t>
  </si>
  <si>
    <t>Claudia Zhang</t>
  </si>
  <si>
    <t>Clayton Chavez</t>
  </si>
  <si>
    <t>Clayton Jai</t>
  </si>
  <si>
    <t>Clayton Nara</t>
  </si>
  <si>
    <t>Clayton Rai</t>
  </si>
  <si>
    <t>Clayton Sharma</t>
  </si>
  <si>
    <t>Clifford Chapman</t>
  </si>
  <si>
    <t>Clinton Gutierrez</t>
  </si>
  <si>
    <t>Colin Shan</t>
  </si>
  <si>
    <t>Colin Stone</t>
  </si>
  <si>
    <t>Colin Yang</t>
  </si>
  <si>
    <t>Colleen Harrison</t>
  </si>
  <si>
    <t>Colleen Huang</t>
  </si>
  <si>
    <t>Colleen Raje</t>
  </si>
  <si>
    <t>Colleen West</t>
  </si>
  <si>
    <t>Connor Ross</t>
  </si>
  <si>
    <t>Corey She</t>
  </si>
  <si>
    <t>Cory Madan</t>
  </si>
  <si>
    <t>Craig Munoz</t>
  </si>
  <si>
    <t>Cristina Nara</t>
  </si>
  <si>
    <t>Crystal Chen</t>
  </si>
  <si>
    <t>Crystal Huang</t>
  </si>
  <si>
    <t>Curtis Cai</t>
  </si>
  <si>
    <t>Curtis Gao</t>
  </si>
  <si>
    <t>Curtis Wang</t>
  </si>
  <si>
    <t>Cynthia Chandra</t>
  </si>
  <si>
    <t>Cynthia Martinez</t>
  </si>
  <si>
    <t>Daisy Jiménez</t>
  </si>
  <si>
    <t>Dale Goel</t>
  </si>
  <si>
    <t>Dale Nara</t>
  </si>
  <si>
    <t>Dalton Garcia</t>
  </si>
  <si>
    <t>Dalton Miller</t>
  </si>
  <si>
    <t>Dana Ramos</t>
  </si>
  <si>
    <t>Danny Ortega</t>
  </si>
  <si>
    <t>Danny Suarez</t>
  </si>
  <si>
    <t>Danny Vazquez</t>
  </si>
  <si>
    <t>Darren Gutierrez</t>
  </si>
  <si>
    <t>Darren Hernandez</t>
  </si>
  <si>
    <t>Darren Malhotra</t>
  </si>
  <si>
    <t>Darryl Liu</t>
  </si>
  <si>
    <t>Darryl Yang</t>
  </si>
  <si>
    <t>Darryl Zheng</t>
  </si>
  <si>
    <t>David Lee</t>
  </si>
  <si>
    <t>David Li</t>
  </si>
  <si>
    <t>Dawn Huang</t>
  </si>
  <si>
    <t>Dawn Nara</t>
  </si>
  <si>
    <t>Dawn Nath</t>
  </si>
  <si>
    <t>Dawn Raji</t>
  </si>
  <si>
    <t>Deanna Ashe</t>
  </si>
  <si>
    <t>Deanna Martin</t>
  </si>
  <si>
    <t>Deanna Schmidt</t>
  </si>
  <si>
    <t>Deborah Lal</t>
  </si>
  <si>
    <t>Deborah Shan</t>
  </si>
  <si>
    <t>Deborah Yuan</t>
  </si>
  <si>
    <t>Denise Fernandez</t>
  </si>
  <si>
    <t>Denise Kapoor</t>
  </si>
  <si>
    <t>Denise Mehta</t>
  </si>
  <si>
    <t>Denise Vance</t>
  </si>
  <si>
    <t>Dennis Hu</t>
  </si>
  <si>
    <t>Dennis Zeng</t>
  </si>
  <si>
    <t>Derek Raje</t>
  </si>
  <si>
    <t>Derek Shan</t>
  </si>
  <si>
    <t>Desiree Rubio</t>
  </si>
  <si>
    <t>Devin Green</t>
  </si>
  <si>
    <t>Devin Sanders</t>
  </si>
  <si>
    <t>Devin Taylor</t>
  </si>
  <si>
    <t>Devon Chander</t>
  </si>
  <si>
    <t>Devon Deng</t>
  </si>
  <si>
    <t>Devon Kennedy</t>
  </si>
  <si>
    <t>Devon Luo</t>
  </si>
  <si>
    <t>Diane Romero</t>
  </si>
  <si>
    <t>Donald Garcia</t>
  </si>
  <si>
    <t>Donna Sharma</t>
  </si>
  <si>
    <t>Dorothy Robinson</t>
  </si>
  <si>
    <t>Douglas Rodriguez</t>
  </si>
  <si>
    <t>Douglas Suri</t>
  </si>
  <si>
    <t>Drew Andersen</t>
  </si>
  <si>
    <t>Drew Jai</t>
  </si>
  <si>
    <t>Dustin Chander</t>
  </si>
  <si>
    <t>Dustin Goldstein</t>
  </si>
  <si>
    <t>Dwayne Ortega</t>
  </si>
  <si>
    <t>Ebony Mehta</t>
  </si>
  <si>
    <t>Ebony Munoz</t>
  </si>
  <si>
    <t>Ebony Perez</t>
  </si>
  <si>
    <t>Eddie Ortega</t>
  </si>
  <si>
    <t>Eddie Torres</t>
  </si>
  <si>
    <t>Edgar Mehta</t>
  </si>
  <si>
    <t>Edward Wilson</t>
  </si>
  <si>
    <t>Edwin Bhat</t>
  </si>
  <si>
    <t>Edwin Gao</t>
  </si>
  <si>
    <t>Edwin Lin</t>
  </si>
  <si>
    <t>Edwin Tang</t>
  </si>
  <si>
    <t>Elizabeth Alexander</t>
  </si>
  <si>
    <t>Emily Long</t>
  </si>
  <si>
    <t>Erica Sun</t>
  </si>
  <si>
    <t>Erica Wang</t>
  </si>
  <si>
    <t>Erica Ye</t>
  </si>
  <si>
    <t>Erika Romero</t>
  </si>
  <si>
    <t>Erika Rubio</t>
  </si>
  <si>
    <t>Ernest Guo</t>
  </si>
  <si>
    <t>Ernest Zhu</t>
  </si>
  <si>
    <t>Ethan Jones</t>
  </si>
  <si>
    <t>Ethan Martinez</t>
  </si>
  <si>
    <t>Eugene She</t>
  </si>
  <si>
    <t>Evan Edwards</t>
  </si>
  <si>
    <t>Evan Parker</t>
  </si>
  <si>
    <t>Evelyn Madan</t>
  </si>
  <si>
    <t>Evelyn Mehta</t>
  </si>
  <si>
    <t>Evelyn Rodriguez</t>
  </si>
  <si>
    <t>Evelyn Subram</t>
  </si>
  <si>
    <t>Felicia Moreno</t>
  </si>
  <si>
    <t>Fernando Bryant</t>
  </si>
  <si>
    <t>Francis Alvarez</t>
  </si>
  <si>
    <t>Francis Romero</t>
  </si>
  <si>
    <t>Francis Sanz</t>
  </si>
  <si>
    <t>Francisco Gonzalez</t>
  </si>
  <si>
    <t>Francisco Sai</t>
  </si>
  <si>
    <t>Francisco Subram</t>
  </si>
  <si>
    <t>Frank Carlson</t>
  </si>
  <si>
    <t>Frank Hernandez</t>
  </si>
  <si>
    <t>Franklin Sun</t>
  </si>
  <si>
    <t>Frederick Martinez</t>
  </si>
  <si>
    <t>Frederick Sai</t>
  </si>
  <si>
    <t>Gabriella Parker</t>
  </si>
  <si>
    <t>Gabriella Sanders</t>
  </si>
  <si>
    <t>Gary Alonso</t>
  </si>
  <si>
    <t>Gary Gutierrez</t>
  </si>
  <si>
    <t>Gary Romero</t>
  </si>
  <si>
    <t>Gavin Perry</t>
  </si>
  <si>
    <t>Geoffrey Fernandez</t>
  </si>
  <si>
    <t>Geoffrey Perez</t>
  </si>
  <si>
    <t>Geoffrey Rodriguez</t>
  </si>
  <si>
    <t>Geoffrey Sara</t>
  </si>
  <si>
    <t>George Fernandez</t>
  </si>
  <si>
    <t>George Garcia</t>
  </si>
  <si>
    <t>George Gonzalez</t>
  </si>
  <si>
    <t>George Sanchez</t>
  </si>
  <si>
    <t>Gerald Arun</t>
  </si>
  <si>
    <t>Gilbert Liang</t>
  </si>
  <si>
    <t>Gilbert Shen</t>
  </si>
  <si>
    <t>Gina Dominguez</t>
  </si>
  <si>
    <t>Glenn Liang</t>
  </si>
  <si>
    <t>Glenn Liu</t>
  </si>
  <si>
    <t>Gloria Alonso</t>
  </si>
  <si>
    <t>Gloria Munoz</t>
  </si>
  <si>
    <t>Gloria Ortega</t>
  </si>
  <si>
    <t>Gloria Ruiz</t>
  </si>
  <si>
    <t>Gloria Serrano</t>
  </si>
  <si>
    <t>Grant Nara</t>
  </si>
  <si>
    <t>Grant Rai</t>
  </si>
  <si>
    <t>Grant Yuan</t>
  </si>
  <si>
    <t>Gregory Becker</t>
  </si>
  <si>
    <t>Gregory Shan</t>
  </si>
  <si>
    <t>Hannah Butler</t>
  </si>
  <si>
    <t>Hannah Lewis</t>
  </si>
  <si>
    <t>Hany Morcos</t>
  </si>
  <si>
    <t>Heather Zhou</t>
  </si>
  <si>
    <t>Hector Blanco</t>
  </si>
  <si>
    <t>Hector Gill</t>
  </si>
  <si>
    <t>Hector Gutierrez</t>
  </si>
  <si>
    <t>Hector Moreno</t>
  </si>
  <si>
    <t>Hector Vazquez</t>
  </si>
  <si>
    <t>Holly Fernandez</t>
  </si>
  <si>
    <t>Holly Martinez</t>
  </si>
  <si>
    <t>Hunter Gonzales</t>
  </si>
  <si>
    <t>Ian Martinez</t>
  </si>
  <si>
    <t>Ian Price</t>
  </si>
  <si>
    <t>Ioannis Xylaras</t>
  </si>
  <si>
    <t>Irving Schmidt</t>
  </si>
  <si>
    <t>Isaac Morris</t>
  </si>
  <si>
    <t>Isabella Davis</t>
  </si>
  <si>
    <t>Isabelle Long</t>
  </si>
  <si>
    <t>Isaiah Ramirez</t>
  </si>
  <si>
    <t>Ivan Fernandez</t>
  </si>
  <si>
    <t>Jaclyn Guo</t>
  </si>
  <si>
    <t>Jaclyn Liu</t>
  </si>
  <si>
    <t>Jaclyn Nara</t>
  </si>
  <si>
    <t>Jaclyn Shen</t>
  </si>
  <si>
    <t>Jaclyn Xu</t>
  </si>
  <si>
    <t>Jaclyn Yuan</t>
  </si>
  <si>
    <t>Jaclyn Zhao</t>
  </si>
  <si>
    <t>Jaclyn Zheng</t>
  </si>
  <si>
    <t>Jaclyn Zhou</t>
  </si>
  <si>
    <t>Jacqueline Torres</t>
  </si>
  <si>
    <t>Jacquelyn Diaz</t>
  </si>
  <si>
    <t>Jacquelyn Hernandez</t>
  </si>
  <si>
    <t>Jaime Deng</t>
  </si>
  <si>
    <t>Jaime Gill</t>
  </si>
  <si>
    <t>Jaime Gutierrez</t>
  </si>
  <si>
    <t>Jaime Hernandez</t>
  </si>
  <si>
    <t>Jaime Xie</t>
  </si>
  <si>
    <t>Jake Chen</t>
  </si>
  <si>
    <t>Jamie Gao</t>
  </si>
  <si>
    <t>Jamie Guo</t>
  </si>
  <si>
    <t>Jamie Sanz</t>
  </si>
  <si>
    <t>Jamie Sun</t>
  </si>
  <si>
    <t>Janet Browning</t>
  </si>
  <si>
    <t>Janet Ortega</t>
  </si>
  <si>
    <t>Jarrod Madan</t>
  </si>
  <si>
    <t>Jarrod Sara</t>
  </si>
  <si>
    <t>Jarrod Suri</t>
  </si>
  <si>
    <t>Javier Serrano</t>
  </si>
  <si>
    <t>Jay Arthur</t>
  </si>
  <si>
    <t>Jay Carlson</t>
  </si>
  <si>
    <t>Jay Kapoor</t>
  </si>
  <si>
    <t>Jay Lopez</t>
  </si>
  <si>
    <t>Jay Madan</t>
  </si>
  <si>
    <t>Jay Ramos</t>
  </si>
  <si>
    <t>Jeffery Lu</t>
  </si>
  <si>
    <t>Jennifer Green</t>
  </si>
  <si>
    <t>Jenny Andersen</t>
  </si>
  <si>
    <t>Jenny Ferrier</t>
  </si>
  <si>
    <t>Jenny Sun</t>
  </si>
  <si>
    <t>Jenny Zhang</t>
  </si>
  <si>
    <t>Jenny Zheng</t>
  </si>
  <si>
    <t>Jerome Dominguez</t>
  </si>
  <si>
    <t>Jerome Suarez</t>
  </si>
  <si>
    <t>Jesse Hall</t>
  </si>
  <si>
    <t>Jessica Bell</t>
  </si>
  <si>
    <t>Jessie Moreno</t>
  </si>
  <si>
    <t>Jessie Ramos</t>
  </si>
  <si>
    <t>Jessie Zhou</t>
  </si>
  <si>
    <t>Jésus Blanco</t>
  </si>
  <si>
    <t>Jésus Serrano</t>
  </si>
  <si>
    <t>Jill Carlson</t>
  </si>
  <si>
    <t>Jill Diaz</t>
  </si>
  <si>
    <t>Jill Gutierrez</t>
  </si>
  <si>
    <t>Jill Murphy</t>
  </si>
  <si>
    <t>Jill Ortega</t>
  </si>
  <si>
    <t>Jimmy Dominguez</t>
  </si>
  <si>
    <t>Jimmy Travers</t>
  </si>
  <si>
    <t>Jimmy Vazquez</t>
  </si>
  <si>
    <t>Joan Hernandez</t>
  </si>
  <si>
    <t>Joanna Ashe</t>
  </si>
  <si>
    <t>Joanna Vazquez</t>
  </si>
  <si>
    <t>Jocelyn Coleman</t>
  </si>
  <si>
    <t>Jodi Chapman</t>
  </si>
  <si>
    <t>Jodi Chavez</t>
  </si>
  <si>
    <t>Jodi Goel</t>
  </si>
  <si>
    <t>Joe Ramos</t>
  </si>
  <si>
    <t>Joe Rana</t>
  </si>
  <si>
    <t>Joe Schmidt</t>
  </si>
  <si>
    <t>Joe Srini</t>
  </si>
  <si>
    <t>Joe Vazquez</t>
  </si>
  <si>
    <t>Johnathan Perez</t>
  </si>
  <si>
    <t>Johnny Luo</t>
  </si>
  <si>
    <t>Johnny Rai</t>
  </si>
  <si>
    <t>Johnny Shan</t>
  </si>
  <si>
    <t>Jon Gao</t>
  </si>
  <si>
    <t>Jon Guo</t>
  </si>
  <si>
    <t>Jon Wang</t>
  </si>
  <si>
    <t>Jon Yuan</t>
  </si>
  <si>
    <t>Jonathon Navarro</t>
  </si>
  <si>
    <t>Jorge Cai</t>
  </si>
  <si>
    <t>Jose Baker</t>
  </si>
  <si>
    <t>Joy Dominguez</t>
  </si>
  <si>
    <t>Joy Ramos</t>
  </si>
  <si>
    <t>Juan Peterson</t>
  </si>
  <si>
    <t>Juan Vazquez</t>
  </si>
  <si>
    <t>Julia Barnes</t>
  </si>
  <si>
    <t>Julia Wood</t>
  </si>
  <si>
    <t>Julie Yuan</t>
  </si>
  <si>
    <t>Julio Navarro</t>
  </si>
  <si>
    <t>Julio Ortega</t>
  </si>
  <si>
    <t>Julio Romero</t>
  </si>
  <si>
    <t>Julio Sanz</t>
  </si>
  <si>
    <t>Julio Serrano</t>
  </si>
  <si>
    <t>Justin Thompson</t>
  </si>
  <si>
    <t>Kaitlyn Powell</t>
  </si>
  <si>
    <t>Kara Anand</t>
  </si>
  <si>
    <t>Kara Becker</t>
  </si>
  <si>
    <t>Kara Lal</t>
  </si>
  <si>
    <t>Kara Pal</t>
  </si>
  <si>
    <t>Karen Cai</t>
  </si>
  <si>
    <t>Kari Martinez</t>
  </si>
  <si>
    <t>Karl Andersen</t>
  </si>
  <si>
    <t>Karla Nara</t>
  </si>
  <si>
    <t>Kate Lal</t>
  </si>
  <si>
    <t>Kate Raji</t>
  </si>
  <si>
    <t>Katelyn Richardson</t>
  </si>
  <si>
    <t>Katelyn Ward</t>
  </si>
  <si>
    <t>Katherine Flores</t>
  </si>
  <si>
    <t>Kathleen Navarro</t>
  </si>
  <si>
    <t>Kathleen Rubio</t>
  </si>
  <si>
    <t>Kathryn Chapman</t>
  </si>
  <si>
    <t>Kathryn She</t>
  </si>
  <si>
    <t>Kathryn Shen</t>
  </si>
  <si>
    <t>Kathryn Yuan</t>
  </si>
  <si>
    <t>Katie Kumar</t>
  </si>
  <si>
    <t>Katie Shen</t>
  </si>
  <si>
    <t>Katrina Anand</t>
  </si>
  <si>
    <t>Katrina Chande</t>
  </si>
  <si>
    <t>Katrina Nara</t>
  </si>
  <si>
    <t>Kayla Lewis</t>
  </si>
  <si>
    <t>Kaylee Cook</t>
  </si>
  <si>
    <t>Kaylee Edwards</t>
  </si>
  <si>
    <t>Kaylee Gonzalez</t>
  </si>
  <si>
    <t>Kaylee Hill</t>
  </si>
  <si>
    <t>Kaylee Sanders</t>
  </si>
  <si>
    <t>Keith Shan</t>
  </si>
  <si>
    <t>Keith She</t>
  </si>
  <si>
    <t>Keith Yuan</t>
  </si>
  <si>
    <t>Kelli Anand</t>
  </si>
  <si>
    <t>Kelli Chande</t>
  </si>
  <si>
    <t>Kelli Raji</t>
  </si>
  <si>
    <t>Kelli She</t>
  </si>
  <si>
    <t>Kelli Xie</t>
  </si>
  <si>
    <t>Kellie Hernandez</t>
  </si>
  <si>
    <t>Kellie Navarro</t>
  </si>
  <si>
    <t>Kelsey Becker</t>
  </si>
  <si>
    <t>Kelsey Lal</t>
  </si>
  <si>
    <t>Kelsey Nara</t>
  </si>
  <si>
    <t>Kelsey Shen</t>
  </si>
  <si>
    <t>Kelvin Carson</t>
  </si>
  <si>
    <t>Kelvin Lin</t>
  </si>
  <si>
    <t>Kelvin Shen</t>
  </si>
  <si>
    <t>Kelvin Xu</t>
  </si>
  <si>
    <t>Kendra Diaz</t>
  </si>
  <si>
    <t>Kenneth Kumar</t>
  </si>
  <si>
    <t>Kevin King</t>
  </si>
  <si>
    <t>Krista Ruiz</t>
  </si>
  <si>
    <t>Kristen Hu</t>
  </si>
  <si>
    <t>Kristi Chapman</t>
  </si>
  <si>
    <t>Kristi Serrano</t>
  </si>
  <si>
    <t>Kristi Suarez</t>
  </si>
  <si>
    <t>Kristina Fernandez</t>
  </si>
  <si>
    <t>Kristina Kapoor</t>
  </si>
  <si>
    <t>Kristina Lopez</t>
  </si>
  <si>
    <t>Kristine Gill</t>
  </si>
  <si>
    <t>Kristine Sandberg</t>
  </si>
  <si>
    <t>Kristopher Fernandez</t>
  </si>
  <si>
    <t>Kristopher Gonzalez</t>
  </si>
  <si>
    <t>Kristopher Lopez</t>
  </si>
  <si>
    <t>Kristy Rubio</t>
  </si>
  <si>
    <t>Kristy Suarez</t>
  </si>
  <si>
    <t>Kristy Torres</t>
  </si>
  <si>
    <t>Krystal Gao</t>
  </si>
  <si>
    <t>Krystal Hu</t>
  </si>
  <si>
    <t>Krystal Li</t>
  </si>
  <si>
    <t>Krystal Sun</t>
  </si>
  <si>
    <t>Lacey Hu</t>
  </si>
  <si>
    <t>Lacey Ma</t>
  </si>
  <si>
    <t>Lacey Pal</t>
  </si>
  <si>
    <t>Lacey Raje</t>
  </si>
  <si>
    <t>Lacey Yuan</t>
  </si>
  <si>
    <t>Lance Ortega</t>
  </si>
  <si>
    <t>Lance Sanz</t>
  </si>
  <si>
    <t>Larry Blanco</t>
  </si>
  <si>
    <t>Larry Dominguez</t>
  </si>
  <si>
    <t>Larry Gutierrez</t>
  </si>
  <si>
    <t>Latasha Gill</t>
  </si>
  <si>
    <t>Latasha Moreno</t>
  </si>
  <si>
    <t>Latasha Munoz</t>
  </si>
  <si>
    <t>Latoya Chander</t>
  </si>
  <si>
    <t>Latoya Deng</t>
  </si>
  <si>
    <t>Latoya Jai</t>
  </si>
  <si>
    <t>Latoya She</t>
  </si>
  <si>
    <t>Latoya Tang</t>
  </si>
  <si>
    <t>Laura Lin</t>
  </si>
  <si>
    <t>Laura Wu</t>
  </si>
  <si>
    <t>Laura Zhou</t>
  </si>
  <si>
    <t>Lawrence Gutierrez</t>
  </si>
  <si>
    <t>Lawrence Suarez</t>
  </si>
  <si>
    <t>Leah Guo</t>
  </si>
  <si>
    <t>Leah Hu</t>
  </si>
  <si>
    <t>Leonard Lal</t>
  </si>
  <si>
    <t>Leslie Hernandez</t>
  </si>
  <si>
    <t>Levi Mehta</t>
  </si>
  <si>
    <t>Linda Ortega</t>
  </si>
  <si>
    <t>Lindsay Raje</t>
  </si>
  <si>
    <t>Lindsey Luo</t>
  </si>
  <si>
    <t>Lindsey Raje</t>
  </si>
  <si>
    <t>Lindsey Shen</t>
  </si>
  <si>
    <t>Lisa Roy</t>
  </si>
  <si>
    <t>Logan Hernandez</t>
  </si>
  <si>
    <t>Logan Johnson</t>
  </si>
  <si>
    <t>Louis He</t>
  </si>
  <si>
    <t>Louis Liang</t>
  </si>
  <si>
    <t>Louis Luo</t>
  </si>
  <si>
    <t>Louis Nath</t>
  </si>
  <si>
    <t>Louis Zeng</t>
  </si>
  <si>
    <t>Louis Zhang</t>
  </si>
  <si>
    <t>Lucas Foster</t>
  </si>
  <si>
    <t>Luis Allen</t>
  </si>
  <si>
    <t>Lydia Sanchez</t>
  </si>
  <si>
    <t>Lydia Suri</t>
  </si>
  <si>
    <t>Mackenzie Hill</t>
  </si>
  <si>
    <t>Madalena Sanchez</t>
  </si>
  <si>
    <t>Mallory Blanco</t>
  </si>
  <si>
    <t>Mallory Moreno</t>
  </si>
  <si>
    <t>Marc Blanco</t>
  </si>
  <si>
    <t>Marc Moreno</t>
  </si>
  <si>
    <t>Marc Torres</t>
  </si>
  <si>
    <t>Margaret Lu</t>
  </si>
  <si>
    <t>Margaret Xu</t>
  </si>
  <si>
    <t>Maria Wood</t>
  </si>
  <si>
    <t>Mariah Barnes</t>
  </si>
  <si>
    <t>Mariah Rivera</t>
  </si>
  <si>
    <t>Marie Romero</t>
  </si>
  <si>
    <t>Marie Vazquez</t>
  </si>
  <si>
    <t>Mario Goel</t>
  </si>
  <si>
    <t>Mario Johnsen</t>
  </si>
  <si>
    <t>Mario Luo</t>
  </si>
  <si>
    <t>Mario Raje</t>
  </si>
  <si>
    <t>Mario Sharma</t>
  </si>
  <si>
    <t>Marshall Li</t>
  </si>
  <si>
    <t>Marshall Yuan</t>
  </si>
  <si>
    <t>Marshall Zeng</t>
  </si>
  <si>
    <t>Marshall Zhao</t>
  </si>
  <si>
    <t>Martha Ye</t>
  </si>
  <si>
    <t>Martin Perez</t>
  </si>
  <si>
    <t>Marvin Gutierrez</t>
  </si>
  <si>
    <t>Marvin Sanz</t>
  </si>
  <si>
    <t>Mary Allen</t>
  </si>
  <si>
    <t>Mary Nelson</t>
  </si>
  <si>
    <t>Mathew Torres</t>
  </si>
  <si>
    <t>Maurice Ashe</t>
  </si>
  <si>
    <t>Maurice Jai</t>
  </si>
  <si>
    <t>Max Alvarez</t>
  </si>
  <si>
    <t>Max Serrano</t>
  </si>
  <si>
    <t>Mayra Mehta</t>
  </si>
  <si>
    <t>Mayra Raman</t>
  </si>
  <si>
    <t>Meagan Madan</t>
  </si>
  <si>
    <t>Meagan Prasad</t>
  </si>
  <si>
    <t>Meagan Rana</t>
  </si>
  <si>
    <t>Megan Price</t>
  </si>
  <si>
    <t>Meghan Gutierrez</t>
  </si>
  <si>
    <t>Meghan Ortega</t>
  </si>
  <si>
    <t>Meghan Torres</t>
  </si>
  <si>
    <t>Melinda Navarro</t>
  </si>
  <si>
    <t>Melissa Patterson</t>
  </si>
  <si>
    <t>Melvin Chande</t>
  </si>
  <si>
    <t>Meredith Alonso</t>
  </si>
  <si>
    <t>Meredith Gonzalez</t>
  </si>
  <si>
    <t>Meredith Martinez</t>
  </si>
  <si>
    <t>Meredith Vance</t>
  </si>
  <si>
    <t>Micah Lu</t>
  </si>
  <si>
    <t>Micah Sun</t>
  </si>
  <si>
    <t>Micah Zhao</t>
  </si>
  <si>
    <t>Michael Thompson</t>
  </si>
  <si>
    <t>Micheal Dominguez</t>
  </si>
  <si>
    <t>Michele Chande</t>
  </si>
  <si>
    <t>Michele Deng</t>
  </si>
  <si>
    <t>Michele Jai</t>
  </si>
  <si>
    <t>Michele Kumar</t>
  </si>
  <si>
    <t>Michele Luo</t>
  </si>
  <si>
    <t>Michele Madan</t>
  </si>
  <si>
    <t>Michele Rai</t>
  </si>
  <si>
    <t>Michelle Sanchez</t>
  </si>
  <si>
    <t>Mindy Kumar</t>
  </si>
  <si>
    <t>Mindy Xu</t>
  </si>
  <si>
    <t>Mitchell Shen</t>
  </si>
  <si>
    <t>Mitchell Xie</t>
  </si>
  <si>
    <t>Mohamed Pal</t>
  </si>
  <si>
    <t>Molly Perez</t>
  </si>
  <si>
    <t>Monica Vance</t>
  </si>
  <si>
    <t>Monique Ortega</t>
  </si>
  <si>
    <t>Morgan Johnson</t>
  </si>
  <si>
    <t>Morgan Young</t>
  </si>
  <si>
    <t>Nancy Arun</t>
  </si>
  <si>
    <t>Nancy Kovar</t>
  </si>
  <si>
    <t>Nancy Rana</t>
  </si>
  <si>
    <t>Nancy Sanchez</t>
  </si>
  <si>
    <t>Natasha Ruiz</t>
  </si>
  <si>
    <t>Nathaniel Watson</t>
  </si>
  <si>
    <t>Nelson Diaz</t>
  </si>
  <si>
    <t>Nelson Rubio</t>
  </si>
  <si>
    <t>Nichole She</t>
  </si>
  <si>
    <t>Nichole Shen</t>
  </si>
  <si>
    <t>Nicole Coleman</t>
  </si>
  <si>
    <t>Nicole Cox</t>
  </si>
  <si>
    <t>Nina She</t>
  </si>
  <si>
    <t>Niñia Anand</t>
  </si>
  <si>
    <t>Noah Hill</t>
  </si>
  <si>
    <t>Noah Russell</t>
  </si>
  <si>
    <t>Olivia Ramirez</t>
  </si>
  <si>
    <t>Omar Liu</t>
  </si>
  <si>
    <t>Orlando Ashe</t>
  </si>
  <si>
    <t>Orlando Blanco</t>
  </si>
  <si>
    <t>Orlando Carlson</t>
  </si>
  <si>
    <t>Orlando Gutierrez</t>
  </si>
  <si>
    <t>Orlando Hernandez</t>
  </si>
  <si>
    <t>Orlando Serrano</t>
  </si>
  <si>
    <t>Pamela Lopez</t>
  </si>
  <si>
    <t>Patricia Chapman</t>
  </si>
  <si>
    <t>Patricia Madan</t>
  </si>
  <si>
    <t>Patricia Saunders</t>
  </si>
  <si>
    <t>Pearlie Rusek</t>
  </si>
  <si>
    <t>Pedro Malhotra</t>
  </si>
  <si>
    <t>Pedro Rubio</t>
  </si>
  <si>
    <t>Pedro Serrano</t>
  </si>
  <si>
    <t>Pedro Suarez</t>
  </si>
  <si>
    <t>Pedro Suri</t>
  </si>
  <si>
    <t>Phil Spencer</t>
  </si>
  <si>
    <t>Philip Carlson</t>
  </si>
  <si>
    <t>Philip Gutierrez</t>
  </si>
  <si>
    <t>Philip Hernandez</t>
  </si>
  <si>
    <t>Philip Romero</t>
  </si>
  <si>
    <t>Philip Rubio</t>
  </si>
  <si>
    <t>Preston Prasad</t>
  </si>
  <si>
    <t>Priscilla Nara</t>
  </si>
  <si>
    <t>Rachael Rodriguez</t>
  </si>
  <si>
    <t>Rachael Sai</t>
  </si>
  <si>
    <t>Rachel Powell</t>
  </si>
  <si>
    <t>Rafael Ma</t>
  </si>
  <si>
    <t>Rafael Raje</t>
  </si>
  <si>
    <t>Rafael She</t>
  </si>
  <si>
    <t>Rafael Tang</t>
  </si>
  <si>
    <t>Rafael Xu</t>
  </si>
  <si>
    <t>Rafael Yuan</t>
  </si>
  <si>
    <t>Randall Gomez</t>
  </si>
  <si>
    <t>Randall Martin</t>
  </si>
  <si>
    <t>Randall Ramos</t>
  </si>
  <si>
    <t>Randy Xu</t>
  </si>
  <si>
    <t>Raul Luo</t>
  </si>
  <si>
    <t>Raymond Arthur</t>
  </si>
  <si>
    <t>Raymond Madan</t>
  </si>
  <si>
    <t>Raymond Raman</t>
  </si>
  <si>
    <t>Rebecca Collins</t>
  </si>
  <si>
    <t>Rebekah Arthur</t>
  </si>
  <si>
    <t>Regina Arthur</t>
  </si>
  <si>
    <t>Regina Sai</t>
  </si>
  <si>
    <t>Reginald Alvarez</t>
  </si>
  <si>
    <t>Reginald Ortega</t>
  </si>
  <si>
    <t>Reginald Serrano</t>
  </si>
  <si>
    <t>Renee Suarez</t>
  </si>
  <si>
    <t>Ricardo Goel</t>
  </si>
  <si>
    <t>Ricardo Nath</t>
  </si>
  <si>
    <t>Ricardo Xie</t>
  </si>
  <si>
    <t>Ricky Gomez</t>
  </si>
  <si>
    <t>Ricky Gutierrez</t>
  </si>
  <si>
    <t>Ricky Romero</t>
  </si>
  <si>
    <t>Riley Reed</t>
  </si>
  <si>
    <t>Roberto Diaz</t>
  </si>
  <si>
    <t>Roberto Moreno</t>
  </si>
  <si>
    <t>Robin Carlson</t>
  </si>
  <si>
    <t>Robin Moreno</t>
  </si>
  <si>
    <t>Rodney Blanco</t>
  </si>
  <si>
    <t>Rodney Gutierrez</t>
  </si>
  <si>
    <t>Roger Lu</t>
  </si>
  <si>
    <t>Ronald Madan</t>
  </si>
  <si>
    <t>Ronald Perez</t>
  </si>
  <si>
    <t>Ronnie Lin</t>
  </si>
  <si>
    <t>Ronnie Lu</t>
  </si>
  <si>
    <t>Rosa Liang</t>
  </si>
  <si>
    <t>Rosa She</t>
  </si>
  <si>
    <t>Rosa Wang</t>
  </si>
  <si>
    <t>Ross Sai</t>
  </si>
  <si>
    <t>Ross Sanz</t>
  </si>
  <si>
    <t>Roy Moreno</t>
  </si>
  <si>
    <t>Roy Sanz</t>
  </si>
  <si>
    <t>Roy Srini</t>
  </si>
  <si>
    <t>Roy Vazquez</t>
  </si>
  <si>
    <t>Ruben Garcia</t>
  </si>
  <si>
    <t>Ruben Martin</t>
  </si>
  <si>
    <t>Ruben Muñoz</t>
  </si>
  <si>
    <t>Ruben Patel</t>
  </si>
  <si>
    <t>Ruben Rodriguez</t>
  </si>
  <si>
    <t>Ruth Garcia</t>
  </si>
  <si>
    <t>Ruth Gonzalez</t>
  </si>
  <si>
    <t>Ruth Raman</t>
  </si>
  <si>
    <t>Sabrina Rubio</t>
  </si>
  <si>
    <t>Sabrina Torres</t>
  </si>
  <si>
    <t>Sam Wilson</t>
  </si>
  <si>
    <t>Sandra Lu</t>
  </si>
  <si>
    <t>Sara Morgan</t>
  </si>
  <si>
    <t>Sarah Garcia</t>
  </si>
  <si>
    <t>Sarah Martinez</t>
  </si>
  <si>
    <t>Scott Rodgers</t>
  </si>
  <si>
    <t>Sebastian Torres</t>
  </si>
  <si>
    <t>Seth Campbell</t>
  </si>
  <si>
    <t>Shannon Ortega</t>
  </si>
  <si>
    <t>Shannon Ruiz</t>
  </si>
  <si>
    <t>Shannon Sun</t>
  </si>
  <si>
    <t>Shannon Yang</t>
  </si>
  <si>
    <t>Sharon Rai</t>
  </si>
  <si>
    <t>Sharon Salavaria</t>
  </si>
  <si>
    <t>Shaun Shen</t>
  </si>
  <si>
    <t>Shawn Chander</t>
  </si>
  <si>
    <t>Shawn Luo</t>
  </si>
  <si>
    <t>Shawn Shen</t>
  </si>
  <si>
    <t>Shawn Tang</t>
  </si>
  <si>
    <t>Shawna Andersen</t>
  </si>
  <si>
    <t>Sheena Deng</t>
  </si>
  <si>
    <t>Sheena Pal</t>
  </si>
  <si>
    <t>Sheila Gomez</t>
  </si>
  <si>
    <t>Sheila Navarro</t>
  </si>
  <si>
    <t>Stacy Alvarez</t>
  </si>
  <si>
    <t>Stacy Diaz</t>
  </si>
  <si>
    <t>Stacy Dominguez</t>
  </si>
  <si>
    <t>Stacy Navarro</t>
  </si>
  <si>
    <t>Stacy Serrano</t>
  </si>
  <si>
    <t>Stanley Madan</t>
  </si>
  <si>
    <t>Stanley Malhotra</t>
  </si>
  <si>
    <t>Stanley Patel</t>
  </si>
  <si>
    <t>Stefanie Rana</t>
  </si>
  <si>
    <t>Steve Chen</t>
  </si>
  <si>
    <t>Steven Rivera</t>
  </si>
  <si>
    <t>Summer Madan</t>
  </si>
  <si>
    <t>Summer Raman</t>
  </si>
  <si>
    <t>Susan Liu</t>
  </si>
  <si>
    <t>Susan She</t>
  </si>
  <si>
    <t>Suzanne Liu</t>
  </si>
  <si>
    <t>Sydney Cook</t>
  </si>
  <si>
    <t>Tabitha Moreno</t>
  </si>
  <si>
    <t>Tabitha Sara</t>
  </si>
  <si>
    <t>Tamara Luo</t>
  </si>
  <si>
    <t>Tamara Pal</t>
  </si>
  <si>
    <t>Tamara Shen</t>
  </si>
  <si>
    <t>Tamara Yuan</t>
  </si>
  <si>
    <t>Tanya Jimenez</t>
  </si>
  <si>
    <t>Tara Ashe</t>
  </si>
  <si>
    <t>Tara Nara</t>
  </si>
  <si>
    <t>Tara Xu</t>
  </si>
  <si>
    <t>Tasha Deng</t>
  </si>
  <si>
    <t>Tasha Jai</t>
  </si>
  <si>
    <t>Tasha Kumar</t>
  </si>
  <si>
    <t>Terrance Madan</t>
  </si>
  <si>
    <t>Terrance Martinez</t>
  </si>
  <si>
    <t>Theodore Dominguez</t>
  </si>
  <si>
    <t>Theresa Dominguez</t>
  </si>
  <si>
    <t>Theresa Navarro</t>
  </si>
  <si>
    <t>Theresa Torres</t>
  </si>
  <si>
    <t>Theresa Vazquez</t>
  </si>
  <si>
    <t>Tiffany Guo</t>
  </si>
  <si>
    <t>Tiffany Yang</t>
  </si>
  <si>
    <t>Tiffany Zhu</t>
  </si>
  <si>
    <t>Timothy Parker</t>
  </si>
  <si>
    <t>Timothy Scott</t>
  </si>
  <si>
    <t>Tina Gonzalez</t>
  </si>
  <si>
    <t>Tina Smith</t>
  </si>
  <si>
    <t>Todd Yang</t>
  </si>
  <si>
    <t>Tommy Goel</t>
  </si>
  <si>
    <t>Toni Garcia</t>
  </si>
  <si>
    <t>Toni Malhotra</t>
  </si>
  <si>
    <t>Toni Patel</t>
  </si>
  <si>
    <t>Tony Kumar</t>
  </si>
  <si>
    <t>Tony Natsuhara</t>
  </si>
  <si>
    <t>Tony Xu</t>
  </si>
  <si>
    <t>Tonya Chande</t>
  </si>
  <si>
    <t>Tonya Kumar</t>
  </si>
  <si>
    <t>Tracy Andersen</t>
  </si>
  <si>
    <t>Tracy Black</t>
  </si>
  <si>
    <t>Tracy Chande</t>
  </si>
  <si>
    <t>Trisha Liu</t>
  </si>
  <si>
    <t>Trisha Zhou</t>
  </si>
  <si>
    <t>Troy Martinez</t>
  </si>
  <si>
    <t>Troy Sara</t>
  </si>
  <si>
    <t>Troy Subram</t>
  </si>
  <si>
    <t>Troy Suri</t>
  </si>
  <si>
    <t>Tyrone Ortega</t>
  </si>
  <si>
    <t>Valerie Lu</t>
  </si>
  <si>
    <t>Valerie She</t>
  </si>
  <si>
    <t>Valerie Wang</t>
  </si>
  <si>
    <t>Veronica Kapoor</t>
  </si>
  <si>
    <t>Veronica Malhotra</t>
  </si>
  <si>
    <t>Veronica Srini</t>
  </si>
  <si>
    <t>Victor Jimenez</t>
  </si>
  <si>
    <t>Victoria Cook</t>
  </si>
  <si>
    <t>Victoria Gonzales</t>
  </si>
  <si>
    <t>Virginia Gonzalez</t>
  </si>
  <si>
    <t>Virginia Subram</t>
  </si>
  <si>
    <t>Walter Dominguez</t>
  </si>
  <si>
    <t>Warren Andersen</t>
  </si>
  <si>
    <t>Warren Cai</t>
  </si>
  <si>
    <t>Warren Zhou</t>
  </si>
  <si>
    <t>Wayne Raji</t>
  </si>
  <si>
    <t>Wayne Tang</t>
  </si>
  <si>
    <t>Wendy Carlson</t>
  </si>
  <si>
    <t>Wesley Gao</t>
  </si>
  <si>
    <t>Whitney Kovár</t>
  </si>
  <si>
    <t>Whitney Rana</t>
  </si>
  <si>
    <t>Whitney Suri</t>
  </si>
  <si>
    <t>Willie Cai</t>
  </si>
  <si>
    <t>Willie Lu</t>
  </si>
  <si>
    <t>Willie Tang</t>
  </si>
  <si>
    <t>Willie Xu</t>
  </si>
  <si>
    <t>Wilson Pais</t>
  </si>
  <si>
    <t>Wyatt Rodriguez</t>
  </si>
  <si>
    <t>Wyatt Williams</t>
  </si>
  <si>
    <t>Yolanda Goel</t>
  </si>
  <si>
    <t>Yolanda Shan</t>
  </si>
  <si>
    <t>Duplicate</t>
  </si>
  <si>
    <t>Country</t>
  </si>
  <si>
    <t>Australia</t>
  </si>
  <si>
    <t>Jordan Turner</t>
  </si>
  <si>
    <t>Ricky Vazquez</t>
  </si>
  <si>
    <t>Kate Anand</t>
  </si>
  <si>
    <t>Aaron Wright</t>
  </si>
  <si>
    <t>Franklin Xu</t>
  </si>
  <si>
    <t>Jermaine Lopez</t>
  </si>
  <si>
    <t>Isabel Barnes</t>
  </si>
  <si>
    <t>José Saraiva</t>
  </si>
  <si>
    <t>Victor Carlson</t>
  </si>
  <si>
    <t>Colin Nath</t>
  </si>
  <si>
    <t>Maria Hernandez</t>
  </si>
  <si>
    <t>Peter Anand</t>
  </si>
  <si>
    <t>Nelson Ortega</t>
  </si>
  <si>
    <t>Karla Raji</t>
  </si>
  <si>
    <t>Ryan Garcia</t>
  </si>
  <si>
    <t>Corey Kumar</t>
  </si>
  <si>
    <t>Morgan Bennett</t>
  </si>
  <si>
    <t>Teresa Vazquez</t>
  </si>
  <si>
    <t>Jordan Hernandez</t>
  </si>
  <si>
    <t>Hannah Wood</t>
  </si>
  <si>
    <t>Beth Gill</t>
  </si>
  <si>
    <t>Morgan Foster</t>
  </si>
  <si>
    <t>Daisy Romero</t>
  </si>
  <si>
    <t>Jaime Moreno</t>
  </si>
  <si>
    <t>Hailey Cox</t>
  </si>
  <si>
    <t>Bryant Garcia</t>
  </si>
  <si>
    <t>Garrett Kelly</t>
  </si>
  <si>
    <t>Ethan Bryant</t>
  </si>
  <si>
    <t>Cindy Lewis</t>
  </si>
  <si>
    <t>Deanna Perez</t>
  </si>
  <si>
    <t>Charles Phillips</t>
  </si>
  <si>
    <t>Robin Vazquez</t>
  </si>
  <si>
    <t>Lisa Zhu</t>
  </si>
  <si>
    <t>Robert Hernandez</t>
  </si>
  <si>
    <t>Alexis Jones</t>
  </si>
  <si>
    <t>Heather Zheng</t>
  </si>
  <si>
    <t>Frank Vazquez</t>
  </si>
  <si>
    <t>Abigail Foster</t>
  </si>
  <si>
    <t>Roberto Sanz</t>
  </si>
  <si>
    <t>Eduardo Robinson</t>
  </si>
  <si>
    <t>Cheryl Ortega</t>
  </si>
  <si>
    <t>Thomas Zhang</t>
  </si>
  <si>
    <t>Claudia Li</t>
  </si>
  <si>
    <t>Devin Henderson</t>
  </si>
  <si>
    <t>Larry Vazquez</t>
  </si>
  <si>
    <t>Crystal Liang</t>
  </si>
  <si>
    <t>Wayne Nath</t>
  </si>
  <si>
    <t>Madeline Campbell</t>
  </si>
  <si>
    <t>Dominique Lopez</t>
  </si>
  <si>
    <t>Jasmine Stewart</t>
  </si>
  <si>
    <t>Kelvin Lal</t>
  </si>
  <si>
    <t>Wayne Lal</t>
  </si>
  <si>
    <t>Elijah Patterson</t>
  </si>
  <si>
    <t>Karen Lu</t>
  </si>
  <si>
    <t>Jay Alonso</t>
  </si>
  <si>
    <t>Jocelyn Long</t>
  </si>
  <si>
    <t>Aimee She</t>
  </si>
  <si>
    <t>Clarence Anand</t>
  </si>
  <si>
    <t>Shannon Navarro</t>
  </si>
  <si>
    <t>Theodore Torres</t>
  </si>
  <si>
    <t>Tristan Ross</t>
  </si>
  <si>
    <t>Dalton Edwards</t>
  </si>
  <si>
    <t>Seth Phillips</t>
  </si>
  <si>
    <t>Stephanie Collins</t>
  </si>
  <si>
    <t>Kristina Schmidt</t>
  </si>
  <si>
    <t>Elijah Ross</t>
  </si>
  <si>
    <t>Kristy Munoz</t>
  </si>
  <si>
    <t>Gavin Diaz</t>
  </si>
  <si>
    <t>Colleen Cai</t>
  </si>
  <si>
    <t>Ebony Garcia</t>
  </si>
  <si>
    <t>Ruben Subram</t>
  </si>
  <si>
    <t>Hannah Patterson</t>
  </si>
  <si>
    <t>Robert Lee</t>
  </si>
  <si>
    <t>Ryan Zhang</t>
  </si>
  <si>
    <t>Xavier Simmons</t>
  </si>
  <si>
    <t>Christian Thomas</t>
  </si>
  <si>
    <t>Yolanda Xie</t>
  </si>
  <si>
    <t>Jackson Campbell</t>
  </si>
  <si>
    <t>Faith Patterson</t>
  </si>
  <si>
    <t>Margaret Zheng</t>
  </si>
  <si>
    <t>Karla She</t>
  </si>
  <si>
    <t>Lauren Sanchez</t>
  </si>
  <si>
    <t>Taylor Lewis</t>
  </si>
  <si>
    <t>Jeremy Richardson</t>
  </si>
  <si>
    <t>Fernando Johnson</t>
  </si>
  <si>
    <t>Clarence Gao</t>
  </si>
  <si>
    <t>Joseph Martin</t>
  </si>
  <si>
    <t>Allison Gonzalez</t>
  </si>
  <si>
    <t>Sydney Bryant</t>
  </si>
  <si>
    <t>Orlando Vazquez</t>
  </si>
  <si>
    <t>Alejandro Luo</t>
  </si>
  <si>
    <t>Adrienne Serrano</t>
  </si>
  <si>
    <t>Vanessa Russell</t>
  </si>
  <si>
    <t>Kurt Raheem</t>
  </si>
  <si>
    <t>Karla Anand</t>
  </si>
  <si>
    <t>Katelyn Sanchez</t>
  </si>
  <si>
    <t>Raymond Sanchez</t>
  </si>
  <si>
    <t>Terry Tang</t>
  </si>
  <si>
    <t>Jenny Xu</t>
  </si>
  <si>
    <t>Alexandria Sandberg</t>
  </si>
  <si>
    <t>Geoffrey Gonzalez</t>
  </si>
  <si>
    <t>Juan Gray</t>
  </si>
  <si>
    <t>Alicia Shen</t>
  </si>
  <si>
    <t>Oscar Perry</t>
  </si>
  <si>
    <t>Amanda Perez</t>
  </si>
  <si>
    <t>Dana Dominguez</t>
  </si>
  <si>
    <t>Devin Perez</t>
  </si>
  <si>
    <t>Katelyn Parker</t>
  </si>
  <si>
    <t>Ian Richardson</t>
  </si>
  <si>
    <t>Richard Rivera</t>
  </si>
  <si>
    <t>Natalie Cook</t>
  </si>
  <si>
    <t>Mariah Henderson</t>
  </si>
  <si>
    <t>Steve Wu</t>
  </si>
  <si>
    <t>Logan Mitchell</t>
  </si>
  <si>
    <t>Sarah Thompson</t>
  </si>
  <si>
    <t>Gerrit Straatsma</t>
  </si>
  <si>
    <t>Andrew Jones</t>
  </si>
  <si>
    <t>Mary Patterson</t>
  </si>
  <si>
    <t>Brandy Sanchez</t>
  </si>
  <si>
    <t>Cindy Patel</t>
  </si>
  <si>
    <t>Mariah Wood</t>
  </si>
  <si>
    <t>Emma Patterson</t>
  </si>
  <si>
    <t>Madison Hughes</t>
  </si>
  <si>
    <t>Cameron Moore</t>
  </si>
  <si>
    <t>Julia Wright</t>
  </si>
  <si>
    <t>Julio Suarez</t>
  </si>
  <si>
    <t>Sierra Roberts</t>
  </si>
  <si>
    <t>Dawn Lal</t>
  </si>
  <si>
    <t>Marcus Wilson</t>
  </si>
  <si>
    <t>Tiffany Li</t>
  </si>
  <si>
    <t>Isabella Ward</t>
  </si>
  <si>
    <t>Meredith Alvarez</t>
  </si>
  <si>
    <t>Vanessa Ross</t>
  </si>
  <si>
    <t>Bianca Guo</t>
  </si>
  <si>
    <t>Nathan Jenkins</t>
  </si>
  <si>
    <t>Cory Kapoor</t>
  </si>
  <si>
    <t>Jenna Parker</t>
  </si>
  <si>
    <t>Troy Srini</t>
  </si>
  <si>
    <t>Brendan Xu</t>
  </si>
  <si>
    <t>Noah Butler</t>
  </si>
  <si>
    <t>Mark Bebbington</t>
  </si>
  <si>
    <t>Jon Ye</t>
  </si>
  <si>
    <t>Danielle Reed</t>
  </si>
  <si>
    <t>Logan Wilson</t>
  </si>
  <si>
    <t>Desiree Dominguez</t>
  </si>
  <si>
    <t>Robert Adams</t>
  </si>
  <si>
    <t>Max Moyer</t>
  </si>
  <si>
    <t>Alberto Navarro</t>
  </si>
  <si>
    <t>Jacqueline Powell</t>
  </si>
  <si>
    <t>Olivia Flores</t>
  </si>
  <si>
    <t>Logan Turner</t>
  </si>
  <si>
    <t>Erika Munoz</t>
  </si>
  <si>
    <t>Gilbert Huang</t>
  </si>
  <si>
    <t>Kate Rai</t>
  </si>
  <si>
    <t>Miranda Long</t>
  </si>
  <si>
    <t>Dalton Brooks</t>
  </si>
  <si>
    <t>Bailey Rogers</t>
  </si>
  <si>
    <t>Mariah Ross</t>
  </si>
  <si>
    <t>Marshall Lin</t>
  </si>
  <si>
    <t>Noah Ross</t>
  </si>
  <si>
    <t>Julie Raje</t>
  </si>
  <si>
    <t>Krista Martin</t>
  </si>
  <si>
    <t>Briana Dominguez</t>
  </si>
  <si>
    <t>Natalie Wright</t>
  </si>
  <si>
    <t>Julia Morris</t>
  </si>
  <si>
    <t>Mary Perez</t>
  </si>
  <si>
    <t>Damien Liu</t>
  </si>
  <si>
    <t>Keith Andersen</t>
  </si>
  <si>
    <t>Trevor Simmons</t>
  </si>
  <si>
    <t>Katrina Tang</t>
  </si>
  <si>
    <t>Amanda Gray</t>
  </si>
  <si>
    <t>Meredith Serrano</t>
  </si>
  <si>
    <t>Caitlin Brooks</t>
  </si>
  <si>
    <t>Miguel Edwards</t>
  </si>
  <si>
    <t>Tamara Zhu</t>
  </si>
  <si>
    <t>Devin Coleman</t>
  </si>
  <si>
    <t>Gabrielle Washington</t>
  </si>
  <si>
    <t>Harold McDonald</t>
  </si>
  <si>
    <t>Lauren Coleman</t>
  </si>
  <si>
    <t>Daniel Garcia</t>
  </si>
  <si>
    <t>Juan James</t>
  </si>
  <si>
    <t>Aidan Perry</t>
  </si>
  <si>
    <t>Haley Henderson</t>
  </si>
  <si>
    <t>Kaitlyn Long</t>
  </si>
  <si>
    <t>Jordan Shan</t>
  </si>
  <si>
    <t>Austin Bryant</t>
  </si>
  <si>
    <t>Andrew Rodriguez</t>
  </si>
  <si>
    <t>Devin Martinez</t>
  </si>
  <si>
    <t>Cole Stewart</t>
  </si>
  <si>
    <t>Carmen Rana</t>
  </si>
  <si>
    <t>Bruce Gomez</t>
  </si>
  <si>
    <t>Ashley Martin</t>
  </si>
  <si>
    <t>Jordan Henderson</t>
  </si>
  <si>
    <t>Chloe Bennett</t>
  </si>
  <si>
    <t>Allison Richardson</t>
  </si>
  <si>
    <t>Seth Mitchell</t>
  </si>
  <si>
    <t>Erika Serrano</t>
  </si>
  <si>
    <t>Chloe Miller</t>
  </si>
  <si>
    <t>Gabriel Chow</t>
  </si>
  <si>
    <t>Kristen Guo</t>
  </si>
  <si>
    <t>Ruth Mehta</t>
  </si>
  <si>
    <t>Deanna Martinez</t>
  </si>
  <si>
    <t>Katherine Stewart</t>
  </si>
  <si>
    <t>Tammy Chandra</t>
  </si>
  <si>
    <t>Xavier Griffin</t>
  </si>
  <si>
    <t>Maria Carter</t>
  </si>
  <si>
    <t>Dawn Wu</t>
  </si>
  <si>
    <t>Blake Collins</t>
  </si>
  <si>
    <t>Jenna Wright</t>
  </si>
  <si>
    <t>Thomas Jai</t>
  </si>
  <si>
    <t>Sarah Coleman</t>
  </si>
  <si>
    <t>Christian Hughes</t>
  </si>
  <si>
    <t>Suzanne Zhou</t>
  </si>
  <si>
    <t>Tyrone Suarez</t>
  </si>
  <si>
    <t>Sydney Hernandez</t>
  </si>
  <si>
    <t>Noah Scott</t>
  </si>
  <si>
    <t>Elizabeth West</t>
  </si>
  <si>
    <t>Emmanuel Garcia</t>
  </si>
  <si>
    <t>Brianna Morris</t>
  </si>
  <si>
    <t>Joseph Taylor</t>
  </si>
  <si>
    <t>Joel Prasad</t>
  </si>
  <si>
    <t>Donna Deng</t>
  </si>
  <si>
    <t>Terrence Chander</t>
  </si>
  <si>
    <t>Gary Ortega</t>
  </si>
  <si>
    <t>Kevin Baker</t>
  </si>
  <si>
    <t>Colleen Goel</t>
  </si>
  <si>
    <t>Amy Sun</t>
  </si>
  <si>
    <t>Tamara Chen</t>
  </si>
  <si>
    <t>Luke Mitchell</t>
  </si>
  <si>
    <t>Christian Johnson</t>
  </si>
  <si>
    <t>Bailey Bailey</t>
  </si>
  <si>
    <t>Isabelle Barnes</t>
  </si>
  <si>
    <t>Jill Moreno</t>
  </si>
  <si>
    <t>Jessica Powell</t>
  </si>
  <si>
    <t>Justin Alexander</t>
  </si>
  <si>
    <t>Jose Edwards</t>
  </si>
  <si>
    <t>Connor King</t>
  </si>
  <si>
    <t>Pamela Subram</t>
  </si>
  <si>
    <t>Wyatt Walker</t>
  </si>
  <si>
    <t>Bradley Nara</t>
  </si>
  <si>
    <t>Jordan King</t>
  </si>
  <si>
    <t>Isaiah Wright</t>
  </si>
  <si>
    <t>Samuel Hill</t>
  </si>
  <si>
    <t>Kathleen Ortega</t>
  </si>
  <si>
    <t>Jason Foster</t>
  </si>
  <si>
    <t>Chloe Nelson</t>
  </si>
  <si>
    <t>Cody Cook</t>
  </si>
  <si>
    <t>Beth Gutierrez</t>
  </si>
  <si>
    <t>Randy Hu</t>
  </si>
  <si>
    <t>Taylor Garcia</t>
  </si>
  <si>
    <t>Kristi Perez</t>
  </si>
  <si>
    <t>Barry Martinez</t>
  </si>
  <si>
    <t>Meghan Vazquez</t>
  </si>
  <si>
    <t>Donald Chandra</t>
  </si>
  <si>
    <t>Craig Navarro</t>
  </si>
  <si>
    <t>Latasha Rubio</t>
  </si>
  <si>
    <t>Chelsea Martinez</t>
  </si>
  <si>
    <t>Kari Smith</t>
  </si>
  <si>
    <t>Katrina Sharma</t>
  </si>
  <si>
    <t>Meghan Diaz</t>
  </si>
  <si>
    <t>Marshall Chavez</t>
  </si>
  <si>
    <t>Brooke Richardson</t>
  </si>
  <si>
    <t>Eduardo Perez</t>
  </si>
  <si>
    <t>Jamie Zeng</t>
  </si>
  <si>
    <t>Adriana Chandra</t>
  </si>
  <si>
    <t>Jon Pal</t>
  </si>
  <si>
    <t>Mindy Jai</t>
  </si>
  <si>
    <t>Trisha Lin</t>
  </si>
  <si>
    <t>Cristina Beck</t>
  </si>
  <si>
    <t>Jessica Johnson</t>
  </si>
  <si>
    <t>Alexander Walker</t>
  </si>
  <si>
    <t>Stacy Torres</t>
  </si>
  <si>
    <t>Regina Vance</t>
  </si>
  <si>
    <t>Xavier Bailey</t>
  </si>
  <si>
    <t>Carl She</t>
  </si>
  <si>
    <t>Christine Raje</t>
  </si>
  <si>
    <t>Anna Harris</t>
  </si>
  <si>
    <t>Morgan Thomas</t>
  </si>
  <si>
    <t>Alexandra Bailey</t>
  </si>
  <si>
    <t>Samantha Lewis</t>
  </si>
  <si>
    <t>Luis Wang</t>
  </si>
  <si>
    <t>Nicole Washington</t>
  </si>
  <si>
    <t>Alyssa Morgan</t>
  </si>
  <si>
    <t>Jasmine Hall</t>
  </si>
  <si>
    <t>Robin Sanz</t>
  </si>
  <si>
    <t>Elizabeth Martinez</t>
  </si>
  <si>
    <t>Ariana Sanchez</t>
  </si>
  <si>
    <t>Jordyn Butler</t>
  </si>
  <si>
    <t>Eduardo White</t>
  </si>
  <si>
    <t>Ariana Cook</t>
  </si>
  <si>
    <t>Destiny Rogers</t>
  </si>
  <si>
    <t>Dylan Martinez</t>
  </si>
  <si>
    <t>Diana Ortega</t>
  </si>
  <si>
    <t>Caroline Washington</t>
  </si>
  <si>
    <t>Isaac Peterson</t>
  </si>
  <si>
    <t>Isabella Bryant</t>
  </si>
  <si>
    <t>Craig Carlson</t>
  </si>
  <si>
    <t>Devin Griffin</t>
  </si>
  <si>
    <t>Devin Stewart</t>
  </si>
  <si>
    <t>Andres Pal</t>
  </si>
  <si>
    <t>Katherine Thomas</t>
  </si>
  <si>
    <t>Theodore Suarez</t>
  </si>
  <si>
    <t>Riley Simmons</t>
  </si>
  <si>
    <t>Holly Mehta</t>
  </si>
  <si>
    <t>Eric Campbell</t>
  </si>
  <si>
    <t>Makayla Ward</t>
  </si>
  <si>
    <t>Martin Prasad</t>
  </si>
  <si>
    <t>Edward Hughes</t>
  </si>
  <si>
    <t>Gabriella Morris</t>
  </si>
  <si>
    <t>Nicole Taylor</t>
  </si>
  <si>
    <t>Megan Flores</t>
  </si>
  <si>
    <t>Kelli Sun</t>
  </si>
  <si>
    <t>Gerald Rodriguez</t>
  </si>
  <si>
    <t>Kevin Washington</t>
  </si>
  <si>
    <t>Nicolas Chander</t>
  </si>
  <si>
    <t>Mitchell Kumar</t>
  </si>
  <si>
    <t>Jason Mitchell</t>
  </si>
  <si>
    <t>Angel Cooper</t>
  </si>
  <si>
    <t>Todd Zeng</t>
  </si>
  <si>
    <t>Joshua Lee</t>
  </si>
  <si>
    <t>Alan He</t>
  </si>
  <si>
    <t>Dalton Simmons</t>
  </si>
  <si>
    <t>Emma Sanchez</t>
  </si>
  <si>
    <t>Katherine Wood</t>
  </si>
  <si>
    <t>Jennifer Washington</t>
  </si>
  <si>
    <t>Richard Garcia</t>
  </si>
  <si>
    <t>Bonnie Nath</t>
  </si>
  <si>
    <t>Haley Alexander</t>
  </si>
  <si>
    <t>Dennis Guo</t>
  </si>
  <si>
    <t>Mason Rogers</t>
  </si>
  <si>
    <t>Andre Martinez</t>
  </si>
  <si>
    <t>Kyle Bryant</t>
  </si>
  <si>
    <t>Gabriel Green</t>
  </si>
  <si>
    <t>Ian Washington</t>
  </si>
  <si>
    <t>Sarah Henderson</t>
  </si>
  <si>
    <t>Julia Coleman</t>
  </si>
  <si>
    <t>Jordan Long</t>
  </si>
  <si>
    <t>Sarah Anderson</t>
  </si>
  <si>
    <t>Samuel Walker</t>
  </si>
  <si>
    <t>Warren Black</t>
  </si>
  <si>
    <t>Xavier Powell</t>
  </si>
  <si>
    <t>Adrienne Torres</t>
  </si>
  <si>
    <t>Colleen Xie</t>
  </si>
  <si>
    <t>Jose Patterson</t>
  </si>
  <si>
    <t>Arturo Xie</t>
  </si>
  <si>
    <t>Natalie Adams</t>
  </si>
  <si>
    <t>Hunter Rodriguez</t>
  </si>
  <si>
    <t>Austin Lewis</t>
  </si>
  <si>
    <t>Alyssa Cooper</t>
  </si>
  <si>
    <t>Ian Wood</t>
  </si>
  <si>
    <t>Vincent Sun</t>
  </si>
  <si>
    <t>Jennifer Jenkins</t>
  </si>
  <si>
    <t>Robert Robinson</t>
  </si>
  <si>
    <t>Arianna Henderson</t>
  </si>
  <si>
    <t>Gerald Madan</t>
  </si>
  <si>
    <t>Jaime Suarez</t>
  </si>
  <si>
    <t>Aidan Diaz</t>
  </si>
  <si>
    <t>Aaron Young</t>
  </si>
  <si>
    <t>Alejandro Chen</t>
  </si>
  <si>
    <t>Olivia Kelly</t>
  </si>
  <si>
    <t>Fernando Flores</t>
  </si>
  <si>
    <t>Lawrence Blanco</t>
  </si>
  <si>
    <t>Nichole Tang</t>
  </si>
  <si>
    <t>Gabriel Turner</t>
  </si>
  <si>
    <t>Haley Torres</t>
  </si>
  <si>
    <t>Tony Chander</t>
  </si>
  <si>
    <t>Darren Diaz</t>
  </si>
  <si>
    <t>Xavier Moore</t>
  </si>
  <si>
    <t>George McDonald</t>
  </si>
  <si>
    <t>Miguel Lee</t>
  </si>
  <si>
    <t>Alyssa Davis</t>
  </si>
  <si>
    <t>Molly Prasad</t>
  </si>
  <si>
    <t>Seth Bennett</t>
  </si>
  <si>
    <t>Jessica Perry</t>
  </si>
  <si>
    <t>Gabriella Collins</t>
  </si>
  <si>
    <t>Roy Patel</t>
  </si>
  <si>
    <t>Christian Ross</t>
  </si>
  <si>
    <t>Alisha Kumar</t>
  </si>
  <si>
    <t>Jenny Rai</t>
  </si>
  <si>
    <t>Jonathan Powell</t>
  </si>
  <si>
    <t>Denise Subram</t>
  </si>
  <si>
    <t>Mathew Rubio</t>
  </si>
  <si>
    <t>Isabelle Patterson</t>
  </si>
  <si>
    <t>Jennifer Walker</t>
  </si>
  <si>
    <t>Riley Sanchez</t>
  </si>
  <si>
    <t>Sierra Parker</t>
  </si>
  <si>
    <t>Beth Ortega</t>
  </si>
  <si>
    <t>Paula Carlson</t>
  </si>
  <si>
    <t>Marcus Wright</t>
  </si>
  <si>
    <t>Spencer Russell</t>
  </si>
  <si>
    <t>Joseph Jackson</t>
  </si>
  <si>
    <t>Kyle Edwards</t>
  </si>
  <si>
    <t>Sebastian Stewart</t>
  </si>
  <si>
    <t>Morgan Harris</t>
  </si>
  <si>
    <t>Jacqueline Hughes</t>
  </si>
  <si>
    <t>Karen Zeng</t>
  </si>
  <si>
    <t>Abigail Coleman</t>
  </si>
  <si>
    <t>Deanna Garcia</t>
  </si>
  <si>
    <t>Victoria Jones</t>
  </si>
  <si>
    <t>Zachary Flores</t>
  </si>
  <si>
    <t>Jay Suarez</t>
  </si>
  <si>
    <t>Alejandro Lal</t>
  </si>
  <si>
    <t>Isabella Wright</t>
  </si>
  <si>
    <t>Shawn Shan</t>
  </si>
  <si>
    <t>Joe Torres</t>
  </si>
  <si>
    <t>Ethan Thompson</t>
  </si>
  <si>
    <t>Priscilla Pal</t>
  </si>
  <si>
    <t>Gabrielle Butler</t>
  </si>
  <si>
    <t>Ross Munoz</t>
  </si>
  <si>
    <t>Eduardo Griffin</t>
  </si>
  <si>
    <t>Daniel Lee</t>
  </si>
  <si>
    <t>Thomas Hall</t>
  </si>
  <si>
    <t>Robert Flores</t>
  </si>
  <si>
    <t>Erica Hu</t>
  </si>
  <si>
    <t>Darren Alvarez</t>
  </si>
  <si>
    <t>Dustin Jai</t>
  </si>
  <si>
    <t>Jaclyn Andersen</t>
  </si>
  <si>
    <t>Joe Sanz</t>
  </si>
  <si>
    <t>Isabella Hernandez</t>
  </si>
  <si>
    <t>Isaac Brooks</t>
  </si>
  <si>
    <t>Cedric Gao</t>
  </si>
  <si>
    <t>Walter Serrano</t>
  </si>
  <si>
    <t>Haley Wood</t>
  </si>
  <si>
    <t>Benjamin Taylor</t>
  </si>
  <si>
    <t>Charles Evans</t>
  </si>
  <si>
    <t>Samantha Miller</t>
  </si>
  <si>
    <t>Rafael Sharma</t>
  </si>
  <si>
    <t>Isabella Martinez</t>
  </si>
  <si>
    <t>Isabella Edwards</t>
  </si>
  <si>
    <t>Devin Murphy</t>
  </si>
  <si>
    <t>Shannon Hu</t>
  </si>
  <si>
    <t>Trevor Washington</t>
  </si>
  <si>
    <t>Seth Powell</t>
  </si>
  <si>
    <t>Kayla Rodriguez</t>
  </si>
  <si>
    <t>Mariah Murphy</t>
  </si>
  <si>
    <t>Jonathan Gonzales</t>
  </si>
  <si>
    <t>Cole Richardson</t>
  </si>
  <si>
    <t>Carson Jenkins</t>
  </si>
  <si>
    <t>Brandon Zhang</t>
  </si>
  <si>
    <t>Sean Hernandez</t>
  </si>
  <si>
    <t>Logan Diaz</t>
  </si>
  <si>
    <t>Deborah Goel</t>
  </si>
  <si>
    <t>Grace Jackson</t>
  </si>
  <si>
    <t>Edgar Sanchez</t>
  </si>
  <si>
    <t>Cameron Anderson</t>
  </si>
  <si>
    <t>Alexandra Richardson</t>
  </si>
  <si>
    <t>Crystal Gao</t>
  </si>
  <si>
    <t>Noah Young</t>
  </si>
  <si>
    <t>Brittney Hu</t>
  </si>
  <si>
    <t>Tara Raji</t>
  </si>
  <si>
    <t>Kari Gomez</t>
  </si>
  <si>
    <t>Jamie Ortega</t>
  </si>
  <si>
    <t>Martin Suri</t>
  </si>
  <si>
    <t>Tiffany Lin</t>
  </si>
  <si>
    <t>Antonio Washington</t>
  </si>
  <si>
    <t>Donna Xie</t>
  </si>
  <si>
    <t>Vadim Sazanovich</t>
  </si>
  <si>
    <t>Hunter Griffin</t>
  </si>
  <si>
    <t>Cedric Wang</t>
  </si>
  <si>
    <t>Kayla Hayes</t>
  </si>
  <si>
    <t>Tony Tang</t>
  </si>
  <si>
    <t>Antonio Bryant</t>
  </si>
  <si>
    <t>Emily Perry</t>
  </si>
  <si>
    <t>Faith Hayes</t>
  </si>
  <si>
    <t>Byron Ortega</t>
  </si>
  <si>
    <t>April Jai</t>
  </si>
  <si>
    <t>Kyle Foster</t>
  </si>
  <si>
    <t>Megan Powell</t>
  </si>
  <si>
    <t>Kayla Alexander</t>
  </si>
  <si>
    <t>Dalton Parker</t>
  </si>
  <si>
    <t>Stacy Ruiz</t>
  </si>
  <si>
    <t>Zachary Thompson</t>
  </si>
  <si>
    <t>Vanessa Washington</t>
  </si>
  <si>
    <t>Jonathon Hernandez</t>
  </si>
  <si>
    <t>Hector Ortega</t>
  </si>
  <si>
    <t>Marvin Moreno</t>
  </si>
  <si>
    <t>Johnathan Chapman</t>
  </si>
  <si>
    <t>Miguel Green</t>
  </si>
  <si>
    <t>Jasmine White</t>
  </si>
  <si>
    <t>Jessica Brown</t>
  </si>
  <si>
    <t>Grace Harris</t>
  </si>
  <si>
    <t>Kelli Wu</t>
  </si>
  <si>
    <t>Megan Barnes</t>
  </si>
  <si>
    <t>Wyatt Perez</t>
  </si>
  <si>
    <t>Jonathan Anderson</t>
  </si>
  <si>
    <t>Jonathan Hill</t>
  </si>
  <si>
    <t>Linda Dominguez</t>
  </si>
  <si>
    <t>Connor Perez</t>
  </si>
  <si>
    <t>Kaitlyn Russell</t>
  </si>
  <si>
    <t>Hannah Foster</t>
  </si>
  <si>
    <t>Jose Thompson</t>
  </si>
  <si>
    <t>Jennifer Jackson</t>
  </si>
  <si>
    <t>Elijah Adams</t>
  </si>
  <si>
    <t>Erick Sai</t>
  </si>
  <si>
    <t>Isabel Bryant</t>
  </si>
  <si>
    <t>Mario Ashe</t>
  </si>
  <si>
    <t>Julian Henderson</t>
  </si>
  <si>
    <t>Chloe White</t>
  </si>
  <si>
    <t>Ruth Fernandez</t>
  </si>
  <si>
    <t>Noah Hughes</t>
  </si>
  <si>
    <t>Jessica Martinez</t>
  </si>
  <si>
    <t>Sara Murphy</t>
  </si>
  <si>
    <t>Kaylee Collins</t>
  </si>
  <si>
    <t>Reginald Gomez</t>
  </si>
  <si>
    <t>Adam Baker</t>
  </si>
  <si>
    <t>Erin Bradley</t>
  </si>
  <si>
    <t>Xavier Flores</t>
  </si>
  <si>
    <t>Chase Kelly</t>
  </si>
  <si>
    <t>Jill Martinez</t>
  </si>
  <si>
    <t>Rebecca Phillips</t>
  </si>
  <si>
    <t>Alberto Ramos</t>
  </si>
  <si>
    <t>Veronica Vance</t>
  </si>
  <si>
    <t>Katie Rai</t>
  </si>
  <si>
    <t>Rafael Xie</t>
  </si>
  <si>
    <t>Maria Peterson</t>
  </si>
  <si>
    <t>Sara Reed</t>
  </si>
  <si>
    <t>Rosa He</t>
  </si>
  <si>
    <t>Heather Huang</t>
  </si>
  <si>
    <t>Desiree Ortega</t>
  </si>
  <si>
    <t>Ronald Kapoor</t>
  </si>
  <si>
    <t>Edwin Zhao</t>
  </si>
  <si>
    <t>Tony Pal</t>
  </si>
  <si>
    <t>Andre Perez</t>
  </si>
  <si>
    <t>Julia Wilson</t>
  </si>
  <si>
    <t>Wendy Alvarez</t>
  </si>
  <si>
    <t>Roger Anand</t>
  </si>
  <si>
    <t>Alexa Peterson</t>
  </si>
  <si>
    <t>Dwayne Navarro</t>
  </si>
  <si>
    <t>Noah Yang</t>
  </si>
  <si>
    <t>Jordyn Bryant</t>
  </si>
  <si>
    <t>Adam Phillips</t>
  </si>
  <si>
    <t>Matthew Lee</t>
  </si>
  <si>
    <t>Warren He</t>
  </si>
  <si>
    <t>Heidi Chandra</t>
  </si>
  <si>
    <t>Terrence Xie</t>
  </si>
  <si>
    <t>Mindy Raji</t>
  </si>
  <si>
    <t>Casey Carlson</t>
  </si>
  <si>
    <t>Isaiah Perez</t>
  </si>
  <si>
    <t>Sara Kelly</t>
  </si>
  <si>
    <t>Kara Jai</t>
  </si>
  <si>
    <t>Stanley Sanchez</t>
  </si>
  <si>
    <t>Jonathan Diaz</t>
  </si>
  <si>
    <t>Jorge Liu</t>
  </si>
  <si>
    <t>Richard Ward</t>
  </si>
  <si>
    <t>Victoria Garcia</t>
  </si>
  <si>
    <t>Joshua Taylor</t>
  </si>
  <si>
    <t>Katelyn James</t>
  </si>
  <si>
    <t>Mason Murphy</t>
  </si>
  <si>
    <t>Erin Sanchez</t>
  </si>
  <si>
    <t>Jack Zimmerman</t>
  </si>
  <si>
    <t>Angela Barnes</t>
  </si>
  <si>
    <t>Dakota Henderson</t>
  </si>
  <si>
    <t>Nicolas Anand</t>
  </si>
  <si>
    <t>Todd Zhang</t>
  </si>
  <si>
    <t>Wyatt Lee</t>
  </si>
  <si>
    <t>Mayra Martinez</t>
  </si>
  <si>
    <t>Ian Lewis</t>
  </si>
  <si>
    <t>Bridget Xu</t>
  </si>
  <si>
    <t>Eugene Ye</t>
  </si>
  <si>
    <t>Dalton Scott</t>
  </si>
  <si>
    <t>Kaitlyn Alexander</t>
  </si>
  <si>
    <t>Zachary Chen</t>
  </si>
  <si>
    <t>Alyssa Smith</t>
  </si>
  <si>
    <t>Mitchell Xu</t>
  </si>
  <si>
    <t>Anthony Jones</t>
  </si>
  <si>
    <t>Kimberly Watson</t>
  </si>
  <si>
    <t>Cameron Jai</t>
  </si>
  <si>
    <t>Clarence Ye</t>
  </si>
  <si>
    <t>Francisco Chandra</t>
  </si>
  <si>
    <t>Chloe Sanders</t>
  </si>
  <si>
    <t>Andres Deng</t>
  </si>
  <si>
    <t>Florian Stiller</t>
  </si>
  <si>
    <t>Luke Jenkins</t>
  </si>
  <si>
    <t>Taylor Moore</t>
  </si>
  <si>
    <t>Elijah Diaz</t>
  </si>
  <si>
    <t>Hannah Rodriguez</t>
  </si>
  <si>
    <t>Hector Ramos</t>
  </si>
  <si>
    <t>Adrienne Sanz</t>
  </si>
  <si>
    <t>Faith Ward</t>
  </si>
  <si>
    <t>Evelyn Kapoor</t>
  </si>
  <si>
    <t>Brandon Robinson</t>
  </si>
  <si>
    <t>Ian Torres</t>
  </si>
  <si>
    <t>Kurt Sharma</t>
  </si>
  <si>
    <t>Megan Harris</t>
  </si>
  <si>
    <t>Ann Rodriguez</t>
  </si>
  <si>
    <t>Makayla James</t>
  </si>
  <si>
    <t>Stefanie Raman</t>
  </si>
  <si>
    <t>Steve Gao</t>
  </si>
  <si>
    <t>Abigail Kelly</t>
  </si>
  <si>
    <t>Dustin Deng</t>
  </si>
  <si>
    <t>Jason Jenkins</t>
  </si>
  <si>
    <t>Michelle James</t>
  </si>
  <si>
    <t>Ernest Liu</t>
  </si>
  <si>
    <t>Ethan Williams</t>
  </si>
  <si>
    <t>Leah Cai</t>
  </si>
  <si>
    <t>Abigail Clark</t>
  </si>
  <si>
    <t>Barbara Wang</t>
  </si>
  <si>
    <t>Morgan Rodriguez</t>
  </si>
  <si>
    <t>Alexia Foster</t>
  </si>
  <si>
    <t>Mary Adams</t>
  </si>
  <si>
    <t>Jessie Alonso</t>
  </si>
  <si>
    <t>Maurizio Macagno</t>
  </si>
  <si>
    <t>Brianna Diaz</t>
  </si>
  <si>
    <t>Jason Li</t>
  </si>
  <si>
    <t>Ethan Shan</t>
  </si>
  <si>
    <t>Lance Gill</t>
  </si>
  <si>
    <t>Sydney Robinson</t>
  </si>
  <si>
    <t>Alisha Nath</t>
  </si>
  <si>
    <t>Noah Chen</t>
  </si>
  <si>
    <t>Taylor Howard</t>
  </si>
  <si>
    <t>Zachary Anderson</t>
  </si>
  <si>
    <t>Julia Cox</t>
  </si>
  <si>
    <t>Dominique Sanchez</t>
  </si>
  <si>
    <t>Fernando Wright</t>
  </si>
  <si>
    <t>Natalie Wilson</t>
  </si>
  <si>
    <t>Jeffery Chen</t>
  </si>
  <si>
    <t>Wyatt Griffin</t>
  </si>
  <si>
    <t>Alexis Moore</t>
  </si>
  <si>
    <t>Courtney Turner</t>
  </si>
  <si>
    <t>Antonio Simmons</t>
  </si>
  <si>
    <t>Evelyn Sara</t>
  </si>
  <si>
    <t>Clinton Dominguez</t>
  </si>
  <si>
    <t>Wesley Guo</t>
  </si>
  <si>
    <t>Nina Goel</t>
  </si>
  <si>
    <t>Kristina Arun</t>
  </si>
  <si>
    <t>Elizabeth Robinson</t>
  </si>
  <si>
    <t>Carrie Hernandez</t>
  </si>
  <si>
    <t>Stephanie Gonzalez</t>
  </si>
  <si>
    <t>Sabrina Blanco</t>
  </si>
  <si>
    <t>Johnny Chavez</t>
  </si>
  <si>
    <t>Ruben Dominguez</t>
  </si>
  <si>
    <t>Chad Shen</t>
  </si>
  <si>
    <t>Phillip Sullivan</t>
  </si>
  <si>
    <t>Kaitlyn Mitchell</t>
  </si>
  <si>
    <t>Nicolas Tang</t>
  </si>
  <si>
    <t>Sheena Chander</t>
  </si>
  <si>
    <t>Robert Hill</t>
  </si>
  <si>
    <t>Morgan Blue</t>
  </si>
  <si>
    <t>Seth Jackson</t>
  </si>
  <si>
    <t>Tyrone Hernandez</t>
  </si>
  <si>
    <t>Lawrence Dominguez</t>
  </si>
  <si>
    <t>Charles Sanchez</t>
  </si>
  <si>
    <t>Justin Shan</t>
  </si>
  <si>
    <t>Terry Rai</t>
  </si>
  <si>
    <t>Anthony Rodriguez</t>
  </si>
  <si>
    <t>Kristen Gao</t>
  </si>
  <si>
    <t>Ashley Alexander</t>
  </si>
  <si>
    <t>Erika Carlson</t>
  </si>
  <si>
    <t>Krista Gutierrez</t>
  </si>
  <si>
    <t>Clayton Andersen</t>
  </si>
  <si>
    <t>Seth Williams</t>
  </si>
  <si>
    <t>Ryan Smith</t>
  </si>
  <si>
    <t>Sophia Turner</t>
  </si>
  <si>
    <t>Victoria Smith</t>
  </si>
  <si>
    <t>Jasmine Gray</t>
  </si>
  <si>
    <t>Jodi Kumar</t>
  </si>
  <si>
    <t>Nicholas Thompson</t>
  </si>
  <si>
    <t>Morgan Richardson</t>
  </si>
  <si>
    <t>Isabelle Price</t>
  </si>
  <si>
    <t>Hunter Kumar</t>
  </si>
  <si>
    <t>Jim Rodman</t>
  </si>
  <si>
    <t>Sabrina Serrano</t>
  </si>
  <si>
    <t>Sheila Ruiz</t>
  </si>
  <si>
    <t>Bryant Fernandez</t>
  </si>
  <si>
    <t>Taylor Rogers</t>
  </si>
  <si>
    <t>Derek Tang</t>
  </si>
  <si>
    <t>Raul Deng</t>
  </si>
  <si>
    <t>Edwin Huang</t>
  </si>
  <si>
    <t>Cassie Andersen</t>
  </si>
  <si>
    <t>Emily Jenkins</t>
  </si>
  <si>
    <t>Brenda Chandra</t>
  </si>
  <si>
    <t>Alexia Coleman</t>
  </si>
  <si>
    <t>Lindsey Deng</t>
  </si>
  <si>
    <t>Katherine Scott</t>
  </si>
  <si>
    <t>Margaret Ma</t>
  </si>
  <si>
    <t>Morgan Hall</t>
  </si>
  <si>
    <t>Ian Long</t>
  </si>
  <si>
    <t>Jade Bailey</t>
  </si>
  <si>
    <t>Darryl Zhao</t>
  </si>
  <si>
    <t>Evan Campbell</t>
  </si>
  <si>
    <t>Amanda Wright</t>
  </si>
  <si>
    <t>Isaiah Peterson</t>
  </si>
  <si>
    <t>Elizabeth Lee</t>
  </si>
  <si>
    <t>Richard Parker</t>
  </si>
  <si>
    <t>Lauren Washington</t>
  </si>
  <si>
    <t>Teresa Diaz</t>
  </si>
  <si>
    <t>Dominique Subram</t>
  </si>
  <si>
    <t>Gabrielle Cooper</t>
  </si>
  <si>
    <t>Diane Ruiz</t>
  </si>
  <si>
    <t>Jeremiah Lopez</t>
  </si>
  <si>
    <t>Toni Kapoor</t>
  </si>
  <si>
    <t>Natalie Roberts</t>
  </si>
  <si>
    <t>Faith Ramirez</t>
  </si>
  <si>
    <t>Jerry Kumar</t>
  </si>
  <si>
    <t>Greg Taylor</t>
  </si>
  <si>
    <t>Adriana Sai</t>
  </si>
  <si>
    <t>Isabella Hall</t>
  </si>
  <si>
    <t>Bruce Ashe</t>
  </si>
  <si>
    <t>Christian Foster</t>
  </si>
  <si>
    <t>Jasmine Harris</t>
  </si>
  <si>
    <t>Nathan Brown</t>
  </si>
  <si>
    <t>Jessie Suarez</t>
  </si>
  <si>
    <t>Mariah Patterson</t>
  </si>
  <si>
    <t>Morgan Rivera</t>
  </si>
  <si>
    <t>Ana Bryant</t>
  </si>
  <si>
    <t>Ashlee Jai</t>
  </si>
  <si>
    <t>Wayne Chander</t>
  </si>
  <si>
    <t>Kevin Wright</t>
  </si>
  <si>
    <t>Katelyn Sanders</t>
  </si>
  <si>
    <t>Barry Subram</t>
  </si>
  <si>
    <t>Elizabeth Bradley</t>
  </si>
  <si>
    <t>Aaron Allen</t>
  </si>
  <si>
    <t>Ashley Thomas</t>
  </si>
  <si>
    <t>Erin Rogers</t>
  </si>
  <si>
    <t>Alicia Andersen</t>
  </si>
  <si>
    <t>Tyler Robinson</t>
  </si>
  <si>
    <t>Casey Tang</t>
  </si>
  <si>
    <t>Nathan Henderson</t>
  </si>
  <si>
    <t>Ronald Sara</t>
  </si>
  <si>
    <t>Priscilla Chander</t>
  </si>
  <si>
    <t>Lucas Lewis</t>
  </si>
  <si>
    <t>Logan Chow</t>
  </si>
  <si>
    <t>Max Ferrier</t>
  </si>
  <si>
    <t>Jack Jai</t>
  </si>
  <si>
    <t>John Williams</t>
  </si>
  <si>
    <t>Alexandra Harris</t>
  </si>
  <si>
    <t>Theodore Vazquez</t>
  </si>
  <si>
    <t>Hunter Hayes</t>
  </si>
  <si>
    <t>Angela Perry</t>
  </si>
  <si>
    <t>Devin Nelson</t>
  </si>
  <si>
    <t>Dakota Griffin</t>
  </si>
  <si>
    <t>Deanna Gomez</t>
  </si>
  <si>
    <t>Mariah Sanders</t>
  </si>
  <si>
    <t>Tamara Chander</t>
  </si>
  <si>
    <t>Jackson Jenkins</t>
  </si>
  <si>
    <t>Stacey Cai</t>
  </si>
  <si>
    <t>Walter Suarez</t>
  </si>
  <si>
    <t>Michael Miller</t>
  </si>
  <si>
    <t>Dalton Watson</t>
  </si>
  <si>
    <t>Arianna Hayes</t>
  </si>
  <si>
    <t>Bryan James</t>
  </si>
  <si>
    <t>Alyssa White</t>
  </si>
  <si>
    <t>Karl Stone</t>
  </si>
  <si>
    <t>Julio Dominguez</t>
  </si>
  <si>
    <t>Gilbert Sharma</t>
  </si>
  <si>
    <t>Jasmine Peterson</t>
  </si>
  <si>
    <t>Jessie Wang</t>
  </si>
  <si>
    <t>Laura Xu</t>
  </si>
  <si>
    <t>Aidan Ross</t>
  </si>
  <si>
    <t>Colleen Zhao</t>
  </si>
  <si>
    <t>Ian Rodriguez</t>
  </si>
  <si>
    <t>Dennis Yang</t>
  </si>
  <si>
    <t>Julia Jones</t>
  </si>
  <si>
    <t>Clarence Huang</t>
  </si>
  <si>
    <t>Benjamin Moore</t>
  </si>
  <si>
    <t>Nicolas Kumar</t>
  </si>
  <si>
    <t>Tiffany Zhao</t>
  </si>
  <si>
    <t>Cameron Lewis</t>
  </si>
  <si>
    <t>Jose Moore</t>
  </si>
  <si>
    <t>Colin Huang</t>
  </si>
  <si>
    <t>Andy Romero</t>
  </si>
  <si>
    <t>Jessica Walker</t>
  </si>
  <si>
    <t>Logan Phillips</t>
  </si>
  <si>
    <t>Gabrielle Evans</t>
  </si>
  <si>
    <t>Ronnie He</t>
  </si>
  <si>
    <t>Audrey Ortega</t>
  </si>
  <si>
    <t>Deanna Kapoor</t>
  </si>
  <si>
    <t>Chloe Griffin</t>
  </si>
  <si>
    <t>Chloe Washington</t>
  </si>
  <si>
    <t>Erik Rubio</t>
  </si>
  <si>
    <t>Jorge Liang</t>
  </si>
  <si>
    <t>Richard Rogers</t>
  </si>
  <si>
    <t>Aaron Li</t>
  </si>
  <si>
    <t>Tabitha Jimenez</t>
  </si>
  <si>
    <t>Bryant Srini</t>
  </si>
  <si>
    <t>Caitlin Richardson</t>
  </si>
  <si>
    <t>Teresa Gutierrez</t>
  </si>
  <si>
    <t>Mackenzie Ramirez</t>
  </si>
  <si>
    <t>Rachel Howard</t>
  </si>
  <si>
    <t>Tamara Tang</t>
  </si>
  <si>
    <t>Faith Stewart</t>
  </si>
  <si>
    <t>Evan Perez</t>
  </si>
  <si>
    <t>Alexandra Thomas</t>
  </si>
  <si>
    <t>Abigail Brooks</t>
  </si>
  <si>
    <t>Charles Rodriguez</t>
  </si>
  <si>
    <t>Bob Fernandez</t>
  </si>
  <si>
    <t>Omar Yuan</t>
  </si>
  <si>
    <t>Janelle Fernandez</t>
  </si>
  <si>
    <t>Mackenzie Murphy</t>
  </si>
  <si>
    <t>Blake Gonzales</t>
  </si>
  <si>
    <t>Steve Wagner</t>
  </si>
  <si>
    <t>Cheryl Suarez</t>
  </si>
  <si>
    <t>Veronica Rana</t>
  </si>
  <si>
    <t>Douglas Kapoor</t>
  </si>
  <si>
    <t>Ivan Suri</t>
  </si>
  <si>
    <t>Alfredo Dominguez</t>
  </si>
  <si>
    <t>Tasha Chander</t>
  </si>
  <si>
    <t>Jorge Hu</t>
  </si>
  <si>
    <t>Megan Stewart</t>
  </si>
  <si>
    <t>Julia Foster</t>
  </si>
  <si>
    <t>Tony Xie</t>
  </si>
  <si>
    <t>Brendan Chande</t>
  </si>
  <si>
    <t>Veronica Subram</t>
  </si>
  <si>
    <t>Casey Nath</t>
  </si>
  <si>
    <t>Ashlee Deng</t>
  </si>
  <si>
    <t>Carrie Alonso</t>
  </si>
  <si>
    <t>Nathaniel Cooper</t>
  </si>
  <si>
    <t>Abigail Morgan</t>
  </si>
  <si>
    <t>Antonio Butler</t>
  </si>
  <si>
    <t>Kristi Kapoor</t>
  </si>
  <si>
    <t>Marcus Perry</t>
  </si>
  <si>
    <t>Calvin Shan</t>
  </si>
  <si>
    <t>Mallory Munoz</t>
  </si>
  <si>
    <t>Billy Gutierrez</t>
  </si>
  <si>
    <t>Francisco Ashe</t>
  </si>
  <si>
    <t>Jimmy Gutierrez</t>
  </si>
  <si>
    <t>Destiny Murphy</t>
  </si>
  <si>
    <t>Abby Sandberg</t>
  </si>
  <si>
    <t>Gabriella Torres</t>
  </si>
  <si>
    <t>Kayla Henderson</t>
  </si>
  <si>
    <t>Dustin Andersen</t>
  </si>
  <si>
    <t>Anna Coleman</t>
  </si>
  <si>
    <t>Misty Deng</t>
  </si>
  <si>
    <t>Erica Xu</t>
  </si>
  <si>
    <t>Kristin Andersen</t>
  </si>
  <si>
    <t>Jenna Lopez</t>
  </si>
  <si>
    <t>Dakota Ross</t>
  </si>
  <si>
    <t>Joshua Miller</t>
  </si>
  <si>
    <t>Phillip Rodriguez</t>
  </si>
  <si>
    <t>Dennis Chen</t>
  </si>
  <si>
    <t>Marcus Coleman</t>
  </si>
  <si>
    <t>Charles Howard</t>
  </si>
  <si>
    <t>Deanna Ramos</t>
  </si>
  <si>
    <t>Brandon Rodriguez</t>
  </si>
  <si>
    <t>Hailey Perez</t>
  </si>
  <si>
    <t>Taylor Henderson</t>
  </si>
  <si>
    <t>Lucas Flores</t>
  </si>
  <si>
    <t>Deb Torres</t>
  </si>
  <si>
    <t>James Evans</t>
  </si>
  <si>
    <t>Chad Pal</t>
  </si>
  <si>
    <t>Bonnie Xie</t>
  </si>
  <si>
    <t>Jonathan Smith</t>
  </si>
  <si>
    <t>Cesar Fernandez</t>
  </si>
  <si>
    <t>Victoria Bailey</t>
  </si>
  <si>
    <t>Savannah Travers</t>
  </si>
  <si>
    <t>Kayla Flores</t>
  </si>
  <si>
    <t>Paula Vazquez</t>
  </si>
  <si>
    <t>Benjamin Coleman</t>
  </si>
  <si>
    <t>Stacey Hee</t>
  </si>
  <si>
    <t>Nina Yuan</t>
  </si>
  <si>
    <t>Cindy James</t>
  </si>
  <si>
    <t>Charles Thompson</t>
  </si>
  <si>
    <t>Dalton Taylor</t>
  </si>
  <si>
    <t>Bonnie Yuan</t>
  </si>
  <si>
    <t>Colleen Andersen</t>
  </si>
  <si>
    <t>Luke Campbell</t>
  </si>
  <si>
    <t>Spencer Gonzales</t>
  </si>
  <si>
    <t>Samantha Gonzales</t>
  </si>
  <si>
    <t>Karen Smith</t>
  </si>
  <si>
    <t>Peggy Smith</t>
  </si>
  <si>
    <t>Hailey Stewart</t>
  </si>
  <si>
    <t>Ethan Butler</t>
  </si>
  <si>
    <t>Carson Perry</t>
  </si>
  <si>
    <t>Natasha Romero</t>
  </si>
  <si>
    <t>Morgan Perez</t>
  </si>
  <si>
    <t>Clinton Alvarez</t>
  </si>
  <si>
    <t>Elizabeth Wood</t>
  </si>
  <si>
    <t>Morgan Miller</t>
  </si>
  <si>
    <t>Isabella Perez</t>
  </si>
  <si>
    <t>Joan Washington</t>
  </si>
  <si>
    <t>Robert Rodriguez</t>
  </si>
  <si>
    <t>Taylor Williams</t>
  </si>
  <si>
    <t>Sara Hernandez</t>
  </si>
  <si>
    <t>Abigail Thompson</t>
  </si>
  <si>
    <t>Kelsey Chande</t>
  </si>
  <si>
    <t>Ethan Simmons</t>
  </si>
  <si>
    <t>Bonnie Raji</t>
  </si>
  <si>
    <t>Alisha Wang</t>
  </si>
  <si>
    <t>Molly Schmidt</t>
  </si>
  <si>
    <t>Yvonne Schleger</t>
  </si>
  <si>
    <t>Miguel Baker</t>
  </si>
  <si>
    <t>Luke Perry</t>
  </si>
  <si>
    <t>Ryan Ross</t>
  </si>
  <si>
    <t>Melody Romero</t>
  </si>
  <si>
    <t>Lacey Gao</t>
  </si>
  <si>
    <t>Mya Gonzales</t>
  </si>
  <si>
    <t>Kelli Hu</t>
  </si>
  <si>
    <t>Blake Thomas</t>
  </si>
  <si>
    <t>Carl Beck</t>
  </si>
  <si>
    <t>Melinda Jimenez</t>
  </si>
  <si>
    <t>Cole Rivera</t>
  </si>
  <si>
    <t>Isaiah Sanchez</t>
  </si>
  <si>
    <t>Lauren Cook</t>
  </si>
  <si>
    <t>Emma Morgan</t>
  </si>
  <si>
    <t>Savannah Edwards</t>
  </si>
  <si>
    <t>Marshall Sutton</t>
  </si>
  <si>
    <t>Austin Kumar</t>
  </si>
  <si>
    <t>Eric Foster</t>
  </si>
  <si>
    <t>Alexandra Ross</t>
  </si>
  <si>
    <t>Robert Turner</t>
  </si>
  <si>
    <t>Eduardo Alexander</t>
  </si>
  <si>
    <t>Brianna Stewart</t>
  </si>
  <si>
    <t>Manuel Madan</t>
  </si>
  <si>
    <t>Kathleen Ramos</t>
  </si>
  <si>
    <t>Faith Simmons</t>
  </si>
  <si>
    <t>Stacey Sun</t>
  </si>
  <si>
    <t>Gail Griffin</t>
  </si>
  <si>
    <t>Gina Schmidt</t>
  </si>
  <si>
    <t>Cheryl Martin</t>
  </si>
  <si>
    <t>Kurt Xu</t>
  </si>
  <si>
    <t>Isabelle Bryant</t>
  </si>
  <si>
    <t>Megan Anderson</t>
  </si>
  <si>
    <t>Haley Patterson</t>
  </si>
  <si>
    <t>Jeremy Young</t>
  </si>
  <si>
    <t>Kathleen Serrano</t>
  </si>
  <si>
    <t>Zachary Jackson</t>
  </si>
  <si>
    <t>Willie Shan</t>
  </si>
  <si>
    <t>Glenn Sun</t>
  </si>
  <si>
    <t>Sharon Raje</t>
  </si>
  <si>
    <t>Riley Morgan</t>
  </si>
  <si>
    <t>Jackson Jai</t>
  </si>
  <si>
    <t>Dennis Huang</t>
  </si>
  <si>
    <t>Isabel Jenkins</t>
  </si>
  <si>
    <t>Erik Suarez</t>
  </si>
  <si>
    <t>Michele Gutierrez</t>
  </si>
  <si>
    <t>Laura Huang</t>
  </si>
  <si>
    <t>Elizabeth Clark</t>
  </si>
  <si>
    <t>Grace Simmons</t>
  </si>
  <si>
    <t>Gary Dominguez</t>
  </si>
  <si>
    <t>Eduardo Sanchez</t>
  </si>
  <si>
    <t>Joseph Garcia</t>
  </si>
  <si>
    <t>Amanda Turner</t>
  </si>
  <si>
    <t>Erick Fernandez</t>
  </si>
  <si>
    <t>Justin Gonzales</t>
  </si>
  <si>
    <t>Shelby Gray</t>
  </si>
  <si>
    <t>Gabriella Murphy</t>
  </si>
  <si>
    <t>Erin Cook</t>
  </si>
  <si>
    <t>Willie Liu</t>
  </si>
  <si>
    <t>Ashley Perry</t>
  </si>
  <si>
    <t>Janelle Sanchez</t>
  </si>
  <si>
    <t>Natalie Edwards</t>
  </si>
  <si>
    <t>Adam Green</t>
  </si>
  <si>
    <t>Eduardo Scott</t>
  </si>
  <si>
    <t>Destiny Morgan</t>
  </si>
  <si>
    <t>Dana Alvarez</t>
  </si>
  <si>
    <t>Stephanie Flores</t>
  </si>
  <si>
    <t>Lauren Barnes</t>
  </si>
  <si>
    <t>Natalie Hill</t>
  </si>
  <si>
    <t>Jack Phillips</t>
  </si>
  <si>
    <t>Ariana Bell</t>
  </si>
  <si>
    <t>Beth Alonso</t>
  </si>
  <si>
    <t>Charles Weisman</t>
  </si>
  <si>
    <t>Leonard Pal</t>
  </si>
  <si>
    <t>Kelly Bennett</t>
  </si>
  <si>
    <t>Colleen Zhang</t>
  </si>
  <si>
    <t>Madeline Hall</t>
  </si>
  <si>
    <t>Seth Martin</t>
  </si>
  <si>
    <t>Terry Jai</t>
  </si>
  <si>
    <t>Gabriella Lopez</t>
  </si>
  <si>
    <t>Willie Gao</t>
  </si>
  <si>
    <t>Megan Ramirez</t>
  </si>
  <si>
    <t>Jeremy Price</t>
  </si>
  <si>
    <t>Jose Wang</t>
  </si>
  <si>
    <t>Maria Morgan</t>
  </si>
  <si>
    <t>Jennifer Foster</t>
  </si>
  <si>
    <t>Meredith Prasad</t>
  </si>
  <si>
    <t>Lucas Sanchez</t>
  </si>
  <si>
    <t>Isaiah Howard</t>
  </si>
  <si>
    <t>Jackson Lopez</t>
  </si>
  <si>
    <t>Adrian Ramirez</t>
  </si>
  <si>
    <t>Jaclyn Chander</t>
  </si>
  <si>
    <t>Alexandra Sanders</t>
  </si>
  <si>
    <t>Ian Martin</t>
  </si>
  <si>
    <t>Lori Sanz</t>
  </si>
  <si>
    <t>Eduardo Allen</t>
  </si>
  <si>
    <t>Aaron Wang</t>
  </si>
  <si>
    <t>Ernest Xu</t>
  </si>
  <si>
    <t>Steven Kelly</t>
  </si>
  <si>
    <t>Sydney Collins</t>
  </si>
  <si>
    <t>Kaitlyn Evans</t>
  </si>
  <si>
    <t>Alexis Thomas</t>
  </si>
  <si>
    <t>Kaitlyn Lee</t>
  </si>
  <si>
    <t>Molly Lopez</t>
  </si>
  <si>
    <t>Bailey Adams</t>
  </si>
  <si>
    <t>Mathew Moreno</t>
  </si>
  <si>
    <t>Kaitlyn Bennett</t>
  </si>
  <si>
    <t>Kari Malhotra</t>
  </si>
  <si>
    <t>Jake Wang</t>
  </si>
  <si>
    <t>Tracy Pal</t>
  </si>
  <si>
    <t>Jack Scott</t>
  </si>
  <si>
    <t>Maurice Lal</t>
  </si>
  <si>
    <t>Rodney Serrano</t>
  </si>
  <si>
    <t>Olivia Murphy</t>
  </si>
  <si>
    <t>Brianna Thomas</t>
  </si>
  <si>
    <t>Kurt Chander</t>
  </si>
  <si>
    <t>David Diaz</t>
  </si>
  <si>
    <t>Eric Young</t>
  </si>
  <si>
    <t>Lance Navarro</t>
  </si>
  <si>
    <t>Terry Chander</t>
  </si>
  <si>
    <t>Mya Perry</t>
  </si>
  <si>
    <t>Jaime Alonso</t>
  </si>
  <si>
    <t>Jose Alexander</t>
  </si>
  <si>
    <t>David Lewis</t>
  </si>
  <si>
    <t>Julia Rogers</t>
  </si>
  <si>
    <t>Connor Li</t>
  </si>
  <si>
    <t>Elizabeth Weisman</t>
  </si>
  <si>
    <t>Miguel Bennett</t>
  </si>
  <si>
    <t>Ashley Hughes</t>
  </si>
  <si>
    <t>Angel Rivera</t>
  </si>
  <si>
    <t>Brianna Cox</t>
  </si>
  <si>
    <t>Edwin Deng</t>
  </si>
  <si>
    <t>Sheila Romero</t>
  </si>
  <si>
    <t>Mackenzie Campbell</t>
  </si>
  <si>
    <t>Mariah Cox</t>
  </si>
  <si>
    <t>Summer Smith</t>
  </si>
  <si>
    <t>Andre Arun</t>
  </si>
  <si>
    <t>Sydney Wilson</t>
  </si>
  <si>
    <t>Luis Carter</t>
  </si>
  <si>
    <t>Jeremiah Diaz</t>
  </si>
  <si>
    <t>David Martinez</t>
  </si>
  <si>
    <t>Eddie Alonso</t>
  </si>
  <si>
    <t>Courtney Lopez</t>
  </si>
  <si>
    <t>Morgan Garcia</t>
  </si>
  <si>
    <t>Taylor Stewart</t>
  </si>
  <si>
    <t>Jessie Vazquez</t>
  </si>
  <si>
    <t>Haley Richardson</t>
  </si>
  <si>
    <t>Seth Brown</t>
  </si>
  <si>
    <t>Sean Rivera</t>
  </si>
  <si>
    <t>Ian Alexander</t>
  </si>
  <si>
    <t>Steven Sanders</t>
  </si>
  <si>
    <t>Ruben Sai</t>
  </si>
  <si>
    <t>Katherine James</t>
  </si>
  <si>
    <t>Morgan Howard</t>
  </si>
  <si>
    <t>Julia Thompson</t>
  </si>
  <si>
    <t>Alexandra Adams</t>
  </si>
  <si>
    <t>Kyle Washington</t>
  </si>
  <si>
    <t>Stanley Gonzalez</t>
  </si>
  <si>
    <t>Orlando Rubio</t>
  </si>
  <si>
    <t>Micah Lin</t>
  </si>
  <si>
    <t>Wyatt Martinez</t>
  </si>
  <si>
    <t>Miguel Alexander</t>
  </si>
  <si>
    <t>Douglas Fernandez</t>
  </si>
  <si>
    <t>Jay Sara</t>
  </si>
  <si>
    <t>Isaiah Reed</t>
  </si>
  <si>
    <t>Russell Nath</t>
  </si>
  <si>
    <t>Rebekah Torres</t>
  </si>
  <si>
    <t>Jordan Carter</t>
  </si>
  <si>
    <t>Mariah Washington</t>
  </si>
  <si>
    <t>Edward Lewis</t>
  </si>
  <si>
    <t>Madeline Nelson</t>
  </si>
  <si>
    <t>Joseph Anderson</t>
  </si>
  <si>
    <t>Derrick Vazquez</t>
  </si>
  <si>
    <t>Meredith Ruiz</t>
  </si>
  <si>
    <t>Juan Watson</t>
  </si>
  <si>
    <t>Shannon Huang</t>
  </si>
  <si>
    <t>Rosa Zhang</t>
  </si>
  <si>
    <t>James Walker</t>
  </si>
  <si>
    <t>Ana Washington</t>
  </si>
  <si>
    <t>Jordyn Flores</t>
  </si>
  <si>
    <t>Julia Long</t>
  </si>
  <si>
    <t>Angel Phillips</t>
  </si>
  <si>
    <t>Ebony Jimenez</t>
  </si>
  <si>
    <t>Elijah Powell</t>
  </si>
  <si>
    <t>Richard Coleman</t>
  </si>
  <si>
    <t>Eugene Zhao</t>
  </si>
  <si>
    <t>Jessie Gao</t>
  </si>
  <si>
    <t>Franklin Raji</t>
  </si>
  <si>
    <t>Rebekah Moreno</t>
  </si>
  <si>
    <t>Connor Butler</t>
  </si>
  <si>
    <t>Seth Taylor</t>
  </si>
  <si>
    <t>Kristen Huang</t>
  </si>
  <si>
    <t>Casey She</t>
  </si>
  <si>
    <t>Sean Brooks</t>
  </si>
  <si>
    <t>Ricky Ruiz</t>
  </si>
  <si>
    <t>Jada Sanchez</t>
  </si>
  <si>
    <t>Jaclyn Luo</t>
  </si>
  <si>
    <t>Katelyn Peterson</t>
  </si>
  <si>
    <t>Brandon Garcia</t>
  </si>
  <si>
    <t>Joseph Rodriguez</t>
  </si>
  <si>
    <t>Justin Butler</t>
  </si>
  <si>
    <t>Caleb Long</t>
  </si>
  <si>
    <t>Juan Rogers</t>
  </si>
  <si>
    <t>Arthur Washington</t>
  </si>
  <si>
    <t>Andrea Cook</t>
  </si>
  <si>
    <t>Martha Hu</t>
  </si>
  <si>
    <t>Jenny Lin</t>
  </si>
  <si>
    <t>Luke Gonzalez</t>
  </si>
  <si>
    <t>Alex Carter</t>
  </si>
  <si>
    <t>Wyatt Bennett</t>
  </si>
  <si>
    <t>Frederick Madan</t>
  </si>
  <si>
    <t>Robyn Gomez</t>
  </si>
  <si>
    <t>Marcus Rivera</t>
  </si>
  <si>
    <t>Albert Moreno</t>
  </si>
  <si>
    <t>Devin Walker</t>
  </si>
  <si>
    <t>Cedric Xie</t>
  </si>
  <si>
    <t>Brianna Kelly</t>
  </si>
  <si>
    <t>James Simmons</t>
  </si>
  <si>
    <t>Miguel Roberts</t>
  </si>
  <si>
    <t>Jackson Phillips</t>
  </si>
  <si>
    <t>Julio Vazquez</t>
  </si>
  <si>
    <t>Colin Goel</t>
  </si>
  <si>
    <t>Richard Robinson</t>
  </si>
  <si>
    <t>Cassidy Bryant</t>
  </si>
  <si>
    <t>Justin Washington</t>
  </si>
  <si>
    <t>Blake Phillips</t>
  </si>
  <si>
    <t>Hailey Russell</t>
  </si>
  <si>
    <t>Samantha Taylor</t>
  </si>
  <si>
    <t>Fernando Jackson</t>
  </si>
  <si>
    <t>Jessica Alexander</t>
  </si>
  <si>
    <t>Amanda Morris</t>
  </si>
  <si>
    <t>Victoria Diaz</t>
  </si>
  <si>
    <t>Timothy Young</t>
  </si>
  <si>
    <t>Juan Murphy</t>
  </si>
  <si>
    <t>Isaiah Edwards</t>
  </si>
  <si>
    <t>Cameron Henderson</t>
  </si>
  <si>
    <t>Kelsey Xie</t>
  </si>
  <si>
    <t>Ross Martin</t>
  </si>
  <si>
    <t>Mindy Simpson</t>
  </si>
  <si>
    <t>Yolanda Sharma</t>
  </si>
  <si>
    <t>Janet Dominguez</t>
  </si>
  <si>
    <t>Christy Zhou</t>
  </si>
  <si>
    <t>Lucas Thomas</t>
  </si>
  <si>
    <t>Taylor Peterson</t>
  </si>
  <si>
    <t>Brendan Kumar</t>
  </si>
  <si>
    <t>Clarence Jai</t>
  </si>
  <si>
    <t>Haley Powell</t>
  </si>
  <si>
    <t>Jordyn Coleman</t>
  </si>
  <si>
    <t>Vincent Ma</t>
  </si>
  <si>
    <t>Devon Goel</t>
  </si>
  <si>
    <t>Frederick Perez</t>
  </si>
  <si>
    <t>Anthony White</t>
  </si>
  <si>
    <t>Katherine Brown</t>
  </si>
  <si>
    <t>Aidan Bryant</t>
  </si>
  <si>
    <t>Samuel King</t>
  </si>
  <si>
    <t>Trevor Hughes</t>
  </si>
  <si>
    <t>George Louverdis</t>
  </si>
  <si>
    <t>Krista Romero</t>
  </si>
  <si>
    <t>Kristi Gonzalez</t>
  </si>
  <si>
    <t>Paul Suurs</t>
  </si>
  <si>
    <t>Miguel Lewis</t>
  </si>
  <si>
    <t>Roberto Townsend</t>
  </si>
  <si>
    <t>Jasmine Simmons</t>
  </si>
  <si>
    <t>Rachel Ross</t>
  </si>
  <si>
    <t>Savannah Young</t>
  </si>
  <si>
    <t>Thomas Harrison</t>
  </si>
  <si>
    <t>Jared Kelly</t>
  </si>
  <si>
    <t>Brenda Rodriguez</t>
  </si>
  <si>
    <t>Morgan Williams</t>
  </si>
  <si>
    <t>Hailey Wood</t>
  </si>
  <si>
    <t>Stanley Raman</t>
  </si>
  <si>
    <t>Terrance Sara</t>
  </si>
  <si>
    <t>Frank Navarro</t>
  </si>
  <si>
    <t>James Alexander</t>
  </si>
  <si>
    <t>Alejandro Zeng</t>
  </si>
  <si>
    <t>Derek Xu</t>
  </si>
  <si>
    <t>Joe Jordan</t>
  </si>
  <si>
    <t>Marcus Martinez</t>
  </si>
  <si>
    <t>Brianna Gray</t>
  </si>
  <si>
    <t>Gabriel Kumar</t>
  </si>
  <si>
    <t>Joan King</t>
  </si>
  <si>
    <t>Nathan Taylor</t>
  </si>
  <si>
    <t>Madison Hayes</t>
  </si>
  <si>
    <t>Hannah Harris</t>
  </si>
  <si>
    <t>Lauren Martinez</t>
  </si>
  <si>
    <t>Faith Brooks</t>
  </si>
  <si>
    <t>Tara Chande</t>
  </si>
  <si>
    <t>Kevin Collins</t>
  </si>
  <si>
    <t>Kara Goel</t>
  </si>
  <si>
    <t>Caroline Foster</t>
  </si>
  <si>
    <t>Sara Peterson</t>
  </si>
  <si>
    <t>Ann Malhotra</t>
  </si>
  <si>
    <t>Joe Gill</t>
  </si>
  <si>
    <t>Tommy Pal</t>
  </si>
  <si>
    <t>Jose Garcia</t>
  </si>
  <si>
    <t>Edward Anderson</t>
  </si>
  <si>
    <t>Fernando Smith</t>
  </si>
  <si>
    <t>Jessica Patterson</t>
  </si>
  <si>
    <t>Paige Sanders</t>
  </si>
  <si>
    <t>Roger Sharma</t>
  </si>
  <si>
    <t>Katelyn Mitchell</t>
  </si>
  <si>
    <t>Nancy Martinez</t>
  </si>
  <si>
    <t>Amanda Brooks</t>
  </si>
  <si>
    <t>Megan Williams</t>
  </si>
  <si>
    <t>Emily Martin</t>
  </si>
  <si>
    <t>Melissa Sanders</t>
  </si>
  <si>
    <t>Tracy Chapman</t>
  </si>
  <si>
    <t>Petr Lazecky</t>
  </si>
  <si>
    <t>Bradley Kumar</t>
  </si>
  <si>
    <t>Emma Hall</t>
  </si>
  <si>
    <t>Adam Allen</t>
  </si>
  <si>
    <t>Blake Mitchell</t>
  </si>
  <si>
    <t>Autumn Zheng</t>
  </si>
  <si>
    <t>Haley Bryant</t>
  </si>
  <si>
    <t>Deanna Sai</t>
  </si>
  <si>
    <t>Isaiah Hall</t>
  </si>
  <si>
    <t>Juan Romero</t>
  </si>
  <si>
    <t>Jésus Suarez</t>
  </si>
  <si>
    <t>Ian Bennett</t>
  </si>
  <si>
    <t>Gloria Torres</t>
  </si>
  <si>
    <t>Pamela Kapoor</t>
  </si>
  <si>
    <t>Allison Lopez</t>
  </si>
  <si>
    <t>Thomas Young</t>
  </si>
  <si>
    <t>Mary Roberts</t>
  </si>
  <si>
    <t>Omar Lin</t>
  </si>
  <si>
    <t>Isabella Campbell</t>
  </si>
  <si>
    <t>Jonathan Phillips</t>
  </si>
  <si>
    <t>Olivia Torres</t>
  </si>
  <si>
    <t>Thomas Hill</t>
  </si>
  <si>
    <t>Colleen Nara</t>
  </si>
  <si>
    <t>Olivia Richardson</t>
  </si>
  <si>
    <t>Noah Bryant</t>
  </si>
  <si>
    <t>Jan Howard</t>
  </si>
  <si>
    <t>Chloe Bryant</t>
  </si>
  <si>
    <t>Natalie Hughes</t>
  </si>
  <si>
    <t>Patricia Patel</t>
  </si>
  <si>
    <t>Thomas Ross</t>
  </si>
  <si>
    <t>Gregory Chande</t>
  </si>
  <si>
    <t>Lydia Sara</t>
  </si>
  <si>
    <t>Jerome Diaz</t>
  </si>
  <si>
    <t>Trisha Ma</t>
  </si>
  <si>
    <t>Marcus Barnes</t>
  </si>
  <si>
    <t>Charles Baker</t>
  </si>
  <si>
    <t>Wesley Zheng</t>
  </si>
  <si>
    <t>Amanda Howard</t>
  </si>
  <si>
    <t>Holly Srini</t>
  </si>
  <si>
    <t>Jordan Foster</t>
  </si>
  <si>
    <t>Megan Richardson</t>
  </si>
  <si>
    <t>Marshall Zhu</t>
  </si>
  <si>
    <t>Leah Zhang</t>
  </si>
  <si>
    <t>Ruth Schmidt</t>
  </si>
  <si>
    <t>Jonathan Campbell</t>
  </si>
  <si>
    <t>Jake Zheng</t>
  </si>
  <si>
    <t>Isaiah Stewart</t>
  </si>
  <si>
    <t>Jamie Ye</t>
  </si>
  <si>
    <t>Latoya Sharma</t>
  </si>
  <si>
    <t>Shaun Sharma</t>
  </si>
  <si>
    <t>Faith Murphy</t>
  </si>
  <si>
    <t>Alejandro Ma</t>
  </si>
  <si>
    <t>Sophia Green</t>
  </si>
  <si>
    <t>Ebony Ramos</t>
  </si>
  <si>
    <t>Victoria Stewart</t>
  </si>
  <si>
    <t>Tiffany Hu</t>
  </si>
  <si>
    <t>Joe Alonso</t>
  </si>
  <si>
    <t>Ethan Foster</t>
  </si>
  <si>
    <t>Derrick Romero</t>
  </si>
  <si>
    <t>Gabrielle Peterson</t>
  </si>
  <si>
    <t>Ebony Moreno</t>
  </si>
  <si>
    <t>Drew Xu</t>
  </si>
  <si>
    <t>Isabella Walker</t>
  </si>
  <si>
    <t>Katelyn Howard</t>
  </si>
  <si>
    <t>Kurt Yuan</t>
  </si>
  <si>
    <t>Allison Edwards</t>
  </si>
  <si>
    <t>Theodore Moreno</t>
  </si>
  <si>
    <t>Kurt Anand</t>
  </si>
  <si>
    <t>Julian Powell</t>
  </si>
  <si>
    <t>Taylor Ross</t>
  </si>
  <si>
    <t>Zachary Moore</t>
  </si>
  <si>
    <t>Jessica Martin</t>
  </si>
  <si>
    <t>Joanna Hernandez</t>
  </si>
  <si>
    <t>Lacey Deng</t>
  </si>
  <si>
    <t>Krystal Zhang</t>
  </si>
  <si>
    <t>Andy Alvarez</t>
  </si>
  <si>
    <t>Jada Murphy</t>
  </si>
  <si>
    <t>Jeremy Collins</t>
  </si>
  <si>
    <t>Alvin Lu</t>
  </si>
  <si>
    <t>Austin Hayes</t>
  </si>
  <si>
    <t>Whitney Martinez</t>
  </si>
  <si>
    <t>Antonio Perry</t>
  </si>
  <si>
    <t>Jennifer Morris</t>
  </si>
  <si>
    <t>Shannon Zhou</t>
  </si>
  <si>
    <t>Aidan Wood</t>
  </si>
  <si>
    <t>Kaitlyn Bailey</t>
  </si>
  <si>
    <t>Darrell Andersen</t>
  </si>
  <si>
    <t>Amanda Griffin</t>
  </si>
  <si>
    <t>Isabella Roberts</t>
  </si>
  <si>
    <t>Katelyn Scott</t>
  </si>
  <si>
    <t>Kristine Munoz</t>
  </si>
  <si>
    <t>Phillip Martinez</t>
  </si>
  <si>
    <t>Jack Ross</t>
  </si>
  <si>
    <t>Paula Navarro</t>
  </si>
  <si>
    <t>Darryl Sun</t>
  </si>
  <si>
    <t>Dana Ruiz</t>
  </si>
  <si>
    <t>Franklin Zhou</t>
  </si>
  <si>
    <t>April Shen</t>
  </si>
  <si>
    <t>Cameron Bryant</t>
  </si>
  <si>
    <t>Marcus Diaz</t>
  </si>
  <si>
    <t>Jaclyn Shan</t>
  </si>
  <si>
    <t>Chloe Watson</t>
  </si>
  <si>
    <t>Micah Hu</t>
  </si>
  <si>
    <t>Emma Cook</t>
  </si>
  <si>
    <t>James Miller</t>
  </si>
  <si>
    <t>Ashley Smith</t>
  </si>
  <si>
    <t>Destiny Powell</t>
  </si>
  <si>
    <t>Mary Green</t>
  </si>
  <si>
    <t>Angel Baker</t>
  </si>
  <si>
    <t>Grace Bennett</t>
  </si>
  <si>
    <t>Ricardo Sharma</t>
  </si>
  <si>
    <t>Jacob Wilson</t>
  </si>
  <si>
    <t>Trevor Bryant</t>
  </si>
  <si>
    <t>Zachary Patterson</t>
  </si>
  <si>
    <t>Allison Nelson</t>
  </si>
  <si>
    <t>Patrick Gray</t>
  </si>
  <si>
    <t>Carrie Browning</t>
  </si>
  <si>
    <t>Haley Morgan</t>
  </si>
  <si>
    <t>Miguel Sanchez</t>
  </si>
  <si>
    <t>Brooke Stewart</t>
  </si>
  <si>
    <t>Pamela Sanchez</t>
  </si>
  <si>
    <t>Gabriel Zhang</t>
  </si>
  <si>
    <t>Emma Taylor</t>
  </si>
  <si>
    <t>Johnny Lal</t>
  </si>
  <si>
    <t>Karen Zhao</t>
  </si>
  <si>
    <t>Victoria Morris</t>
  </si>
  <si>
    <t>Christina Ramirez</t>
  </si>
  <si>
    <t>Cassie Luo</t>
  </si>
  <si>
    <t>Gloria Carlson</t>
  </si>
  <si>
    <t>Abigail Williams</t>
  </si>
  <si>
    <t>Bethany Nara</t>
  </si>
  <si>
    <t>Stacy Moreno</t>
  </si>
  <si>
    <t>Devin Simmons</t>
  </si>
  <si>
    <t>Sarah Jackson</t>
  </si>
  <si>
    <t>Nathan Robinson</t>
  </si>
  <si>
    <t>Olivia Perry</t>
  </si>
  <si>
    <t>Roy Romero</t>
  </si>
  <si>
    <t>Brianna Walker</t>
  </si>
  <si>
    <t>Jordyn Perry</t>
  </si>
  <si>
    <t>Christian Perry</t>
  </si>
  <si>
    <t>Mario Nath</t>
  </si>
  <si>
    <t>Cameron Griffin</t>
  </si>
  <si>
    <t>Kyle Gonzalez</t>
  </si>
  <si>
    <t>Logan Clark</t>
  </si>
  <si>
    <t>Sarah Butler</t>
  </si>
  <si>
    <t>Daisuke Yanagishima</t>
  </si>
  <si>
    <t>Susan Liang</t>
  </si>
  <si>
    <t>Julia Thomas</t>
  </si>
  <si>
    <t>Edgar Subram</t>
  </si>
  <si>
    <t>Seth Simmons</t>
  </si>
  <si>
    <t>Katherine Wright</t>
  </si>
  <si>
    <t>Trinity Richardson</t>
  </si>
  <si>
    <t>Timothy Cooper</t>
  </si>
  <si>
    <t>Arianna Gray</t>
  </si>
  <si>
    <t>Evan Collins</t>
  </si>
  <si>
    <t>Franklin Nath</t>
  </si>
  <si>
    <t>Suzanne Hu</t>
  </si>
  <si>
    <t>Sean Baker</t>
  </si>
  <si>
    <t>Chloe Anderson</t>
  </si>
  <si>
    <t>Abby Arthur</t>
  </si>
  <si>
    <t>Luis Collins</t>
  </si>
  <si>
    <t>Luke Young</t>
  </si>
  <si>
    <t>Melissa Hughes</t>
  </si>
  <si>
    <t>Noah Coleman</t>
  </si>
  <si>
    <t>Connor Bryant</t>
  </si>
  <si>
    <t>Sebastian Watson</t>
  </si>
  <si>
    <t>Brandon Jai</t>
  </si>
  <si>
    <t>Frank Gomez</t>
  </si>
  <si>
    <t>Blake Nelson</t>
  </si>
  <si>
    <t>Jésus Ramos</t>
  </si>
  <si>
    <t>Eric Griffin</t>
  </si>
  <si>
    <t>Joanna Munoz</t>
  </si>
  <si>
    <t>Carla Raman</t>
  </si>
  <si>
    <t>Riley Long</t>
  </si>
  <si>
    <t>Jarred Gill</t>
  </si>
  <si>
    <t>Joshua Thompson</t>
  </si>
  <si>
    <t>Marty Simpson</t>
  </si>
  <si>
    <t>Gerald Romero</t>
  </si>
  <si>
    <t>Grant Pal</t>
  </si>
  <si>
    <t>Jason Gonzales</t>
  </si>
  <si>
    <t>Audrey Moreno</t>
  </si>
  <si>
    <t>Evan Howard</t>
  </si>
  <si>
    <t>David Jones</t>
  </si>
  <si>
    <t>Michele Lal</t>
  </si>
  <si>
    <t>Latasha Alvarez</t>
  </si>
  <si>
    <t>Jenna Hernandez</t>
  </si>
  <si>
    <t>Chloe Rodriguez</t>
  </si>
  <si>
    <t>Natalie Powell</t>
  </si>
  <si>
    <t>Danielle Cook</t>
  </si>
  <si>
    <t>Nicholas Lee</t>
  </si>
  <si>
    <t>Evelyn Chandra</t>
  </si>
  <si>
    <t>Darren Romero</t>
  </si>
  <si>
    <t>Rafael Ye</t>
  </si>
  <si>
    <t>Jennifer Sanders</t>
  </si>
  <si>
    <t>Frank Sanz</t>
  </si>
  <si>
    <t>Kelli Kumar</t>
  </si>
  <si>
    <t>Eduardo Cooper</t>
  </si>
  <si>
    <t>Nathan Lopez</t>
  </si>
  <si>
    <t>Karla Tang</t>
  </si>
  <si>
    <t>Jenna Scott</t>
  </si>
  <si>
    <t>Chloe Hughes</t>
  </si>
  <si>
    <t>Heidi Subram</t>
  </si>
  <si>
    <t>Gabriella Young</t>
  </si>
  <si>
    <t>Lorrin Smith-Bates</t>
  </si>
  <si>
    <t>Olivia Foster</t>
  </si>
  <si>
    <t>Justin Griffin</t>
  </si>
  <si>
    <t>Ian Edwards</t>
  </si>
  <si>
    <t>Bailey Hernandez</t>
  </si>
  <si>
    <t>Dawn Shen</t>
  </si>
  <si>
    <t>Bryan Bailey</t>
  </si>
  <si>
    <t>Riley Brooks</t>
  </si>
  <si>
    <t>Keith Lal</t>
  </si>
  <si>
    <t>Jill Vazquez</t>
  </si>
  <si>
    <t>Alfredo Navarro</t>
  </si>
  <si>
    <t>Edwin Chen</t>
  </si>
  <si>
    <t>Kyle Hayes</t>
  </si>
  <si>
    <t>Jerome Hernandez</t>
  </si>
  <si>
    <t>Russell Raje</t>
  </si>
  <si>
    <t>Henry Fernandez</t>
  </si>
  <si>
    <t>Nina Chande</t>
  </si>
  <si>
    <t>Mariah Reed</t>
  </si>
  <si>
    <t>Erica Lin</t>
  </si>
  <si>
    <t>Jasmine Thomas</t>
  </si>
  <si>
    <t>Jared Cook</t>
  </si>
  <si>
    <t>Sharon Carson</t>
  </si>
  <si>
    <t>Victoria Rodriguez</t>
  </si>
  <si>
    <t>Madison Griffin</t>
  </si>
  <si>
    <t>Bryant Mehta</t>
  </si>
  <si>
    <t>Whitney Subram</t>
  </si>
  <si>
    <t>Greg Carter</t>
  </si>
  <si>
    <t>Victoria Russell</t>
  </si>
  <si>
    <t>Dwayne Alonso</t>
  </si>
  <si>
    <t>Sydney Ward</t>
  </si>
  <si>
    <t>Gabrielle Ward</t>
  </si>
  <si>
    <t>Abigail Jenkins</t>
  </si>
  <si>
    <t>Carson Barnes</t>
  </si>
  <si>
    <t>Brett Garcia</t>
  </si>
  <si>
    <t>Taylor Lee</t>
  </si>
  <si>
    <t>Robert Davis</t>
  </si>
  <si>
    <t>James Baker</t>
  </si>
  <si>
    <t>Justin Zhang</t>
  </si>
  <si>
    <t>Cindy Sara</t>
  </si>
  <si>
    <t>Deanna Alonso</t>
  </si>
  <si>
    <t>Steve Lu</t>
  </si>
  <si>
    <t>Clifford Arun</t>
  </si>
  <si>
    <t>Deborah McDonald</t>
  </si>
  <si>
    <t>Jackson Powell</t>
  </si>
  <si>
    <t>Rachel Martin</t>
  </si>
  <si>
    <t>Jocelyn Price</t>
  </si>
  <si>
    <t>Lucas Cox</t>
  </si>
  <si>
    <t>Julie Jai</t>
  </si>
  <si>
    <t>Jon Luo</t>
  </si>
  <si>
    <t>Madison Jones</t>
  </si>
  <si>
    <t>Aaron Nelson</t>
  </si>
  <si>
    <t>Daisy Munoz</t>
  </si>
  <si>
    <t>Evan Green</t>
  </si>
  <si>
    <t>Emma Cooper</t>
  </si>
  <si>
    <t>Cynthia Srini</t>
  </si>
  <si>
    <t>Carla Prasad</t>
  </si>
  <si>
    <t>Andres Kumar</t>
  </si>
  <si>
    <t>Laura Hu</t>
  </si>
  <si>
    <t>Jasmine Russell</t>
  </si>
  <si>
    <t>Evan Phillips</t>
  </si>
  <si>
    <t>Courtney Nelson</t>
  </si>
  <si>
    <t>Caroline Butler</t>
  </si>
  <si>
    <t>Fernando King</t>
  </si>
  <si>
    <t>Deanna Prasad</t>
  </si>
  <si>
    <t>Sydney James</t>
  </si>
  <si>
    <t>Noah Zhang</t>
  </si>
  <si>
    <t>Joe Belson</t>
  </si>
  <si>
    <t>Karl Raje</t>
  </si>
  <si>
    <t>Adriana Martinez</t>
  </si>
  <si>
    <t>Jerry Ferrier</t>
  </si>
  <si>
    <t>Kevin Edwards</t>
  </si>
  <si>
    <t>Katelyn Green</t>
  </si>
  <si>
    <t>Patrick Torres</t>
  </si>
  <si>
    <t>Aidan Gonzales</t>
  </si>
  <si>
    <t>Terrance Jordan</t>
  </si>
  <si>
    <t>Tommy Raheem</t>
  </si>
  <si>
    <t>Savannah Sanders</t>
  </si>
  <si>
    <t>Hailey Turner</t>
  </si>
  <si>
    <t>Michelle Gray</t>
  </si>
  <si>
    <t>James Jackson</t>
  </si>
  <si>
    <t>Stacy Martin</t>
  </si>
  <si>
    <t>Kelvin Zhang</t>
  </si>
  <si>
    <t>Gloria Romero</t>
  </si>
  <si>
    <t>Abigail Howard</t>
  </si>
  <si>
    <t>Thomas Adams</t>
  </si>
  <si>
    <t>Maurice Sharma</t>
  </si>
  <si>
    <t>Kyle Holt</t>
  </si>
  <si>
    <t>Anna Bryant</t>
  </si>
  <si>
    <t>Calvin Luo</t>
  </si>
  <si>
    <t>Sophia Wright</t>
  </si>
  <si>
    <t>Destiny White</t>
  </si>
  <si>
    <t>Clarence Raji</t>
  </si>
  <si>
    <t>Adrienne Blanco</t>
  </si>
  <si>
    <t>Heidi Sara</t>
  </si>
  <si>
    <t>Destiny Cox</t>
  </si>
  <si>
    <t>Elijah Perez</t>
  </si>
  <si>
    <t>Dominic Srini</t>
  </si>
  <si>
    <t>Alexandria Gray</t>
  </si>
  <si>
    <t>Meagan Schmidt</t>
  </si>
  <si>
    <t>Alexandria Gonzales</t>
  </si>
  <si>
    <t>Alisha She</t>
  </si>
  <si>
    <t>Beth Romero</t>
  </si>
  <si>
    <t>Bailey Bell</t>
  </si>
  <si>
    <t>Jason Bryant</t>
  </si>
  <si>
    <t>Jose Martin</t>
  </si>
  <si>
    <t>Leah Xu</t>
  </si>
  <si>
    <t>Alexander Miller</t>
  </si>
  <si>
    <t>Emma Moore</t>
  </si>
  <si>
    <t>Willie Sun</t>
  </si>
  <si>
    <t>Joel Raman</t>
  </si>
  <si>
    <t>Alfredo Blanco</t>
  </si>
  <si>
    <t>Brianna Martin</t>
  </si>
  <si>
    <t>Megan Gray</t>
  </si>
  <si>
    <t>Natalie Parker</t>
  </si>
  <si>
    <t>Devon Sharma</t>
  </si>
  <si>
    <t>Ashley Anderson</t>
  </si>
  <si>
    <t>Charles Reed</t>
  </si>
  <si>
    <t>Elijah Yang</t>
  </si>
  <si>
    <t>Toni Gonzalez</t>
  </si>
  <si>
    <t>Marcus Hayes</t>
  </si>
  <si>
    <t>Abigail Griffin</t>
  </si>
  <si>
    <t>Jeremiah Townsend</t>
  </si>
  <si>
    <t>Yolanda Raje</t>
  </si>
  <si>
    <t>Kaitlyn Brooks</t>
  </si>
  <si>
    <t>Melanie Powell</t>
  </si>
  <si>
    <t>Jaclyn Pal</t>
  </si>
  <si>
    <t>Jennifer Torres</t>
  </si>
  <si>
    <t>Andrea Turner</t>
  </si>
  <si>
    <t>James Lal</t>
  </si>
  <si>
    <t>Jenna Mitchell</t>
  </si>
  <si>
    <t>Brad Xie</t>
  </si>
  <si>
    <t>Taylor Thomas</t>
  </si>
  <si>
    <t>Omar Lal</t>
  </si>
  <si>
    <t>Kellie Serrano</t>
  </si>
  <si>
    <t>Sergio Prasad</t>
  </si>
  <si>
    <t>Cameron Lal</t>
  </si>
  <si>
    <t>Kelsey Nath</t>
  </si>
  <si>
    <t>Donald Srini</t>
  </si>
  <si>
    <t>Troy Rodriguez</t>
  </si>
  <si>
    <t>Adam Jai</t>
  </si>
  <si>
    <t>Gabrielle Howard</t>
  </si>
  <si>
    <t>Damien Lal</t>
  </si>
  <si>
    <t>Nelson Harrison</t>
  </si>
  <si>
    <t>Logan Li</t>
  </si>
  <si>
    <t>Karen Xu</t>
  </si>
  <si>
    <t>Angel Ramirez</t>
  </si>
  <si>
    <t>Alexia Flores</t>
  </si>
  <si>
    <t>Manuel Garcia</t>
  </si>
  <si>
    <t>Veronica Sai</t>
  </si>
  <si>
    <t>Brooke Murphy</t>
  </si>
  <si>
    <t>Andrea Richardson</t>
  </si>
  <si>
    <t>Veronica Arun</t>
  </si>
  <si>
    <t>Eduardo Williams</t>
  </si>
  <si>
    <t>Keith Deng</t>
  </si>
  <si>
    <t>Angel Turner</t>
  </si>
  <si>
    <t>Paige Griffin</t>
  </si>
  <si>
    <t>Angela Rivera</t>
  </si>
  <si>
    <t>Stephanie Wood</t>
  </si>
  <si>
    <t>Stephanie Hughes</t>
  </si>
  <si>
    <t>Arturo Shen</t>
  </si>
  <si>
    <t>Tammy Smith</t>
  </si>
  <si>
    <t>Y. Yong</t>
  </si>
  <si>
    <t>Joshua Rodriguez</t>
  </si>
  <si>
    <t>Alexandra Lopez</t>
  </si>
  <si>
    <t>Marie Diaz</t>
  </si>
  <si>
    <t>Suzanne Wang</t>
  </si>
  <si>
    <t>Lydia Gonzalez</t>
  </si>
  <si>
    <t>Alexa Rivera</t>
  </si>
  <si>
    <t>Amber Lopez</t>
  </si>
  <si>
    <t>Amanda Torres</t>
  </si>
  <si>
    <t>Marie Navarro</t>
  </si>
  <si>
    <t>Cesar Garcia</t>
  </si>
  <si>
    <t>Dennis Ware</t>
  </si>
  <si>
    <t>Melissa Gonzales</t>
  </si>
  <si>
    <t>Stephanie Baker</t>
  </si>
  <si>
    <t>Vincent Liu</t>
  </si>
  <si>
    <t>Regina Subram</t>
  </si>
  <si>
    <t>Justin Harris</t>
  </si>
  <si>
    <t>Raul Chander</t>
  </si>
  <si>
    <t>Kaitlyn Gray</t>
  </si>
  <si>
    <t>Vanessa Bryant</t>
  </si>
  <si>
    <t>Jaclyn Zhang</t>
  </si>
  <si>
    <t>Austin Foster</t>
  </si>
  <si>
    <t>Darryl Xu</t>
  </si>
  <si>
    <t>Claudia Holt</t>
  </si>
  <si>
    <t>Robert Alexander</t>
  </si>
  <si>
    <t>Isaac Adams</t>
  </si>
  <si>
    <t>Chelsea Ray</t>
  </si>
  <si>
    <t>Logan Garcia</t>
  </si>
  <si>
    <t>Kelly Flores</t>
  </si>
  <si>
    <t>Jonathan Jackson</t>
  </si>
  <si>
    <t>Stephanie Bailey</t>
  </si>
  <si>
    <t>Elijah Hayes</t>
  </si>
  <si>
    <t>Logan Perry</t>
  </si>
  <si>
    <t>Christy Lal</t>
  </si>
  <si>
    <t>Chloe Jones</t>
  </si>
  <si>
    <t>Kelvin Tang</t>
  </si>
  <si>
    <t>Kellie Moreno</t>
  </si>
  <si>
    <t>Seth Turner</t>
  </si>
  <si>
    <t>Alisha Alan</t>
  </si>
  <si>
    <t>Daniel Clark</t>
  </si>
  <si>
    <t>Rachel Gonzales</t>
  </si>
  <si>
    <t>Devon Pal</t>
  </si>
  <si>
    <t>Brianna Torres</t>
  </si>
  <si>
    <t>Austin Sharma</t>
  </si>
  <si>
    <t>Mayra Madan</t>
  </si>
  <si>
    <t>Elizabeth Russell</t>
  </si>
  <si>
    <t>Russell Carson</t>
  </si>
  <si>
    <t>Isabella Moore</t>
  </si>
  <si>
    <t>Hannah Martinez</t>
  </si>
  <si>
    <t>Brendan Raje</t>
  </si>
  <si>
    <t>Cassidy Griffin</t>
  </si>
  <si>
    <t>Jackson Zhang</t>
  </si>
  <si>
    <t>Sandra Chen</t>
  </si>
  <si>
    <t>Wyatt Turner</t>
  </si>
  <si>
    <t>Armando Dominguez</t>
  </si>
  <si>
    <t>Seth Rodriguez</t>
  </si>
  <si>
    <t>Renee Ruiz</t>
  </si>
  <si>
    <t>Ariana Morgan</t>
  </si>
  <si>
    <t>Janet Scott</t>
  </si>
  <si>
    <t>Alvin Kumar</t>
  </si>
  <si>
    <t>Brenda Kapoor</t>
  </si>
  <si>
    <t>Maria Rogers</t>
  </si>
  <si>
    <t>Jay Prasad</t>
  </si>
  <si>
    <t>John Thomas</t>
  </si>
  <si>
    <t>Kaitlin Rana</t>
  </si>
  <si>
    <t>Beth Carlson</t>
  </si>
  <si>
    <t>Katherine Miller</t>
  </si>
  <si>
    <t>Sydney Hill</t>
  </si>
  <si>
    <t>Pedro Sara</t>
  </si>
  <si>
    <t>Chloe Butler</t>
  </si>
  <si>
    <t>Ramon Huang</t>
  </si>
  <si>
    <t>Carla Chapman</t>
  </si>
  <si>
    <t>Kate Becker</t>
  </si>
  <si>
    <t>Adam Gonzalez</t>
  </si>
  <si>
    <t>Ethan Garcia</t>
  </si>
  <si>
    <t>Katherine Harris</t>
  </si>
  <si>
    <t>Jackson Chen</t>
  </si>
  <si>
    <t>Charles Gonzalez</t>
  </si>
  <si>
    <t>Gregory Andersen</t>
  </si>
  <si>
    <t>Allen Arthur</t>
  </si>
  <si>
    <t>Dominic Raman</t>
  </si>
  <si>
    <t>Bonnie Luo</t>
  </si>
  <si>
    <t>Levi Subram</t>
  </si>
  <si>
    <t>Marvin Navarro</t>
  </si>
  <si>
    <t>James Ross</t>
  </si>
  <si>
    <t>Edward Harris</t>
  </si>
  <si>
    <t>Rachel Cox</t>
  </si>
  <si>
    <t>Paige Howard</t>
  </si>
  <si>
    <t>Lucas Blue</t>
  </si>
  <si>
    <t>Grace Jenkins</t>
  </si>
  <si>
    <t>Dylan Harris</t>
  </si>
  <si>
    <t>Marissa Diaz</t>
  </si>
  <si>
    <t>Edwin Zhou</t>
  </si>
  <si>
    <t>Evelyn Raman</t>
  </si>
  <si>
    <t>Ashlee Raji</t>
  </si>
  <si>
    <t>Bob Garcia</t>
  </si>
  <si>
    <t>Megan Hall</t>
  </si>
  <si>
    <t>Nelson Ramos</t>
  </si>
  <si>
    <t>Vanessa Simmons</t>
  </si>
  <si>
    <t>Haley Adams</t>
  </si>
  <si>
    <t>Kathleen Gill</t>
  </si>
  <si>
    <t>Brandon Thompson</t>
  </si>
  <si>
    <t>Richard Howard</t>
  </si>
  <si>
    <t>Fernando Patterson</t>
  </si>
  <si>
    <t>Carlos Baker</t>
  </si>
  <si>
    <t>Gabriella Roberts</t>
  </si>
  <si>
    <t>Julia Washington</t>
  </si>
  <si>
    <t>Carmen Martinez</t>
  </si>
  <si>
    <t>Johnathan Kapoor</t>
  </si>
  <si>
    <t>Ebony Sanz</t>
  </si>
  <si>
    <t>Andy Ortega</t>
  </si>
  <si>
    <t>Chloe Roberts</t>
  </si>
  <si>
    <t>Mya Griffin</t>
  </si>
  <si>
    <t>Lucas Coleman</t>
  </si>
  <si>
    <t>Eduardo Bell</t>
  </si>
  <si>
    <t>Angela Diaz</t>
  </si>
  <si>
    <t>Douglas Mehta</t>
  </si>
  <si>
    <t>Olivia Garcia</t>
  </si>
  <si>
    <t>Bethany Lal</t>
  </si>
  <si>
    <t>Nicole Butler</t>
  </si>
  <si>
    <t>Arianna Ward</t>
  </si>
  <si>
    <t>Jamie Harrison</t>
  </si>
  <si>
    <t>Andy Diaz</t>
  </si>
  <si>
    <t>Jamie Liu</t>
  </si>
  <si>
    <t>Connor Hernandez</t>
  </si>
  <si>
    <t>Katelyn Gray</t>
  </si>
  <si>
    <t>Stephanie Cooper</t>
  </si>
  <si>
    <t>Morgan Martin</t>
  </si>
  <si>
    <t>Christy Luo</t>
  </si>
  <si>
    <t>Jennifer Robinson</t>
  </si>
  <si>
    <t>Kelvin Raje</t>
  </si>
  <si>
    <t>Heidi Prasad</t>
  </si>
  <si>
    <t>Trinity Cook</t>
  </si>
  <si>
    <t>Gabrielle Ross</t>
  </si>
  <si>
    <t>Zachary Taylor</t>
  </si>
  <si>
    <t>Jay Chandra</t>
  </si>
  <si>
    <t>Frank Suarez</t>
  </si>
  <si>
    <t>Monique Gutierrez</t>
  </si>
  <si>
    <t>Shane Chandra</t>
  </si>
  <si>
    <t>Dylan Wilson</t>
  </si>
  <si>
    <t>Frederick Vance</t>
  </si>
  <si>
    <t>Donna Kumar</t>
  </si>
  <si>
    <t>Kelli Lal</t>
  </si>
  <si>
    <t>Wesley Liang</t>
  </si>
  <si>
    <t>Wyatt Anderson</t>
  </si>
  <si>
    <t>Rosa Wu</t>
  </si>
  <si>
    <t>Timothy Phillips</t>
  </si>
  <si>
    <t>Jade Murphy</t>
  </si>
  <si>
    <t>Joy Navarro</t>
  </si>
  <si>
    <t>Jerome Torres</t>
  </si>
  <si>
    <t>Eugene Zhu</t>
  </si>
  <si>
    <t>Franklin Sharma</t>
  </si>
  <si>
    <t>Eric Turner</t>
  </si>
  <si>
    <t>Elizabeth Henderson</t>
  </si>
  <si>
    <t>Arianna Diaz</t>
  </si>
  <si>
    <t>Hannah Moore</t>
  </si>
  <si>
    <t>Amanda Ward</t>
  </si>
  <si>
    <t>Erika Ruiz</t>
  </si>
  <si>
    <t>Joel Fernandez</t>
  </si>
  <si>
    <t>Victoria Davis</t>
  </si>
  <si>
    <t>Edward Thompson</t>
  </si>
  <si>
    <t>Taylor Hughes</t>
  </si>
  <si>
    <t>Zachary Yang</t>
  </si>
  <si>
    <t>Daniel Harris</t>
  </si>
  <si>
    <t>Bailey King</t>
  </si>
  <si>
    <t>Jaclyn Huang</t>
  </si>
  <si>
    <t>Alexandria Wood</t>
  </si>
  <si>
    <t>Chase Morris</t>
  </si>
  <si>
    <t>Lucas Howard</t>
  </si>
  <si>
    <t>Lauren Wood</t>
  </si>
  <si>
    <t>Sydney Flores</t>
  </si>
  <si>
    <t>Lucas Murphy</t>
  </si>
  <si>
    <t>Ian Henderson</t>
  </si>
  <si>
    <t>Caroline Long</t>
  </si>
  <si>
    <t>Ashley Barnes</t>
  </si>
  <si>
    <t>Donald Suri</t>
  </si>
  <si>
    <t>Thomas Wright</t>
  </si>
  <si>
    <t>Alex Parker</t>
  </si>
  <si>
    <t>Kayla Russell</t>
  </si>
  <si>
    <t>Jasmine Torres</t>
  </si>
  <si>
    <t>Luke Hughes</t>
  </si>
  <si>
    <t>Isaac Watson</t>
  </si>
  <si>
    <t>Jimmy Rubio</t>
  </si>
  <si>
    <t>Elijah Gonzales</t>
  </si>
  <si>
    <t>Tara Nath</t>
  </si>
  <si>
    <t>Eduardo Brooks</t>
  </si>
  <si>
    <t>Sean Sanchez</t>
  </si>
  <si>
    <t>Danny Jiménez</t>
  </si>
  <si>
    <t>Casey Chander</t>
  </si>
  <si>
    <t>Andres Raje</t>
  </si>
  <si>
    <t>Kelly Griffin</t>
  </si>
  <si>
    <t>Eduardo Torres</t>
  </si>
  <si>
    <t>Gabrielle Barnes</t>
  </si>
  <si>
    <t>Adrian Cooper</t>
  </si>
  <si>
    <t>Randall Blanco</t>
  </si>
  <si>
    <t>Cory Chandra</t>
  </si>
  <si>
    <t>Amanda Ramirez</t>
  </si>
  <si>
    <t>Anna Lewis</t>
  </si>
  <si>
    <t>Katherine Howard</t>
  </si>
  <si>
    <t>Dalton Ramirez</t>
  </si>
  <si>
    <t>Lacey Shan</t>
  </si>
  <si>
    <t>Nelson Hernandez</t>
  </si>
  <si>
    <t>Stephanie Price</t>
  </si>
  <si>
    <t>Stefanie Malhotra</t>
  </si>
  <si>
    <t>Grace Howard</t>
  </si>
  <si>
    <t>Steven Cook</t>
  </si>
  <si>
    <t>Christian Wilson</t>
  </si>
  <si>
    <t>Casey Rai</t>
  </si>
  <si>
    <t>Angelica Bryant</t>
  </si>
  <si>
    <t>Ronald Rodriguez</t>
  </si>
  <si>
    <t>Ruth Madan</t>
  </si>
  <si>
    <t>Valerie Zheng</t>
  </si>
  <si>
    <t>Victoria Richardson</t>
  </si>
  <si>
    <t>Seth Lewis</t>
  </si>
  <si>
    <t>Caitlin Ward</t>
  </si>
  <si>
    <t>Gregory Xie</t>
  </si>
  <si>
    <t>Douglas Perez</t>
  </si>
  <si>
    <t>Isabella Thomas</t>
  </si>
  <si>
    <t>Victoria Gray</t>
  </si>
  <si>
    <t>Jessica Ross</t>
  </si>
  <si>
    <t>Lawrence Alvarez</t>
  </si>
  <si>
    <t>Adam Sharma</t>
  </si>
  <si>
    <t>Jennifer White</t>
  </si>
  <si>
    <t>Cassie Jai</t>
  </si>
  <si>
    <t>Maurice Rai</t>
  </si>
  <si>
    <t>Kathryn Nara</t>
  </si>
  <si>
    <t>Troy Fernandez</t>
  </si>
  <si>
    <t>Tyler Brown</t>
  </si>
  <si>
    <t>Justin Bryant</t>
  </si>
  <si>
    <t>Christian Butler</t>
  </si>
  <si>
    <t>Elizabeth Garcia</t>
  </si>
  <si>
    <t>Julia Hughes</t>
  </si>
  <si>
    <t>Charles Thomas</t>
  </si>
  <si>
    <t>Nathaniel Bailey</t>
  </si>
  <si>
    <t>Alexandria Morris</t>
  </si>
  <si>
    <t>Douglas Sai</t>
  </si>
  <si>
    <t>Jonathon Suarez</t>
  </si>
  <si>
    <t>Kristi Torres</t>
  </si>
  <si>
    <t>Andrea Stewart</t>
  </si>
  <si>
    <t>Connor Jai</t>
  </si>
  <si>
    <t>Paula Gutierrez</t>
  </si>
  <si>
    <t>Caleb Shan</t>
  </si>
  <si>
    <t>Kayla Ross</t>
  </si>
  <si>
    <t>Fernando Russell</t>
  </si>
  <si>
    <t>Chloe Ramirez</t>
  </si>
  <si>
    <t>Christina Cooper</t>
  </si>
  <si>
    <t>Cameron White</t>
  </si>
  <si>
    <t>Brett Madan</t>
  </si>
  <si>
    <t>Dylan Long</t>
  </si>
  <si>
    <t>Haley Ross</t>
  </si>
  <si>
    <t>Charles Anderson</t>
  </si>
  <si>
    <t>Dalton Murphy</t>
  </si>
  <si>
    <t>Dwayne Hernandez</t>
  </si>
  <si>
    <t>Zachary Williams</t>
  </si>
  <si>
    <t>Anthony Clark</t>
  </si>
  <si>
    <t>Bethany Tang</t>
  </si>
  <si>
    <t>Justin Brown</t>
  </si>
  <si>
    <t>Jared Moyer</t>
  </si>
  <si>
    <t>Ian Wilson</t>
  </si>
  <si>
    <t>Gabriella Kelly</t>
  </si>
  <si>
    <t>Benjamin Shan</t>
  </si>
  <si>
    <t>Kendra Alonso</t>
  </si>
  <si>
    <t>Jonathan Perry</t>
  </si>
  <si>
    <t>Renee Gomez</t>
  </si>
  <si>
    <t>Eduardo Bennett</t>
  </si>
  <si>
    <t>Carmen Garcia</t>
  </si>
  <si>
    <t>Hunter Diaz</t>
  </si>
  <si>
    <t>Canada</t>
  </si>
  <si>
    <t>France</t>
  </si>
  <si>
    <t>Germany</t>
  </si>
  <si>
    <t>United Kingdom</t>
  </si>
  <si>
    <t>United States</t>
  </si>
  <si>
    <t># Customers</t>
  </si>
  <si>
    <t>Average Customer Age</t>
  </si>
  <si>
    <t>Gender</t>
  </si>
  <si>
    <t>F</t>
  </si>
  <si>
    <t>M</t>
  </si>
  <si>
    <t>Age Group</t>
  </si>
  <si>
    <t>25-29</t>
  </si>
  <si>
    <t>30-34</t>
  </si>
  <si>
    <t>35-39</t>
  </si>
  <si>
    <t>40-44</t>
  </si>
  <si>
    <t>45-49</t>
  </si>
  <si>
    <t>50 Plus</t>
  </si>
  <si>
    <t>Max Profit</t>
  </si>
  <si>
    <t xml:space="preserve">Percentage </t>
  </si>
  <si>
    <t>X</t>
  </si>
  <si>
    <t>Y</t>
  </si>
  <si>
    <t>Maximum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</si>
</sst>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9">
    <numFmt numFmtId="164" formatCode="0.0%;\-0.0%;0.0%"/>
    <numFmt numFmtId="165" formatCode="[&lt;999999]#.00,\ &quot;K&quot;;[&lt;999999999]0.00,\ &quot;M&quot;;\ 0.00,\ &quot;B&quot;"/>
    <numFmt numFmtId="166" formatCode="[&lt;999999]#.00,\ &quot;K&quot;;[&lt;999999999]0.00,,\ &quot;M&quot;;\ 0.00,\ &quot;B&quot;"/>
    <numFmt numFmtId="167" formatCode="[&lt;999999]\$#.00,\ &quot;K&quot;;[&lt;999999999]\$0.00,,\ &quot;M&quot;;\ \$0.00,\ &quot;B&quot;"/>
    <numFmt numFmtId="168" formatCode="0.0%"/>
    <numFmt numFmtId="169" formatCode="\+0.00%;\ \-0.00%;\ 0.00"/>
    <numFmt numFmtId="170" formatCode="[&lt;999999]#.0,\ &quot;K&quot;;[&lt;999999999]0.0,,\ &quot;M&quot;;\ 0.0,\ &quot;B&quot;"/>
    <numFmt numFmtId="171" formatCode="[&lt;999999]#,\ &quot;K&quot;;[&lt;999999999]#,,\ &quot;M&quot;;\ #,\ &quot;B&quot;"/>
    <numFmt numFmtId="172" formatCode="[&lt;999999]\$#,\ &quot;K&quot;;[&lt;999999999]\$0,,\ &quot;M&quot;;\ \$0,\ &quot;B&quot;"/>
  </numFmts>
  <fonts count="4" x14ac:knownFonts="1">
    <font>
      <sz val="11"/>
      <color theme="1"/>
      <name val="Calibri"/>
      <family val="2"/>
      <scheme val="minor"/>
    </font>
    <font>
      <b/>
      <sz val="11"/>
      <color theme="1"/>
      <name val="Calibri"/>
      <family val="2"/>
      <scheme val="minor"/>
    </font>
    <font>
      <sz val="11"/>
      <color theme="0"/>
      <name val="Calibri"/>
      <family val="2"/>
      <scheme val="minor"/>
    </font>
    <font>
      <sz val="8"/>
      <color rgb="FF000000"/>
      <name val="Segoe UI"/>
      <family val="2"/>
    </font>
  </fonts>
  <fills count="6">
    <fill>
      <patternFill patternType="none"/>
    </fill>
    <fill>
      <patternFill patternType="gray125"/>
    </fill>
    <fill>
      <patternFill patternType="solid">
        <fgColor rgb="FFFF0000"/>
        <bgColor indexed="64"/>
      </patternFill>
    </fill>
    <fill>
      <patternFill patternType="solid">
        <fgColor theme="1" tint="0.249977111117893"/>
        <bgColor indexed="64"/>
      </patternFill>
    </fill>
    <fill>
      <patternFill patternType="solid">
        <fgColor theme="1" tint="0.14999847407452621"/>
        <bgColor indexed="64"/>
      </patternFill>
    </fill>
    <fill>
      <patternFill patternType="solid">
        <fgColor theme="1" tint="0.34998626667073579"/>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5">
    <xf numFmtId="0" fontId="0" fillId="0" borderId="0" xfId="0"/>
    <xf numFmtId="167" fontId="0" fillId="0" borderId="0" xfId="0" applyNumberFormat="1"/>
    <xf numFmtId="0" fontId="1" fillId="0" borderId="0" xfId="0" applyFont="1"/>
    <xf numFmtId="0" fontId="0" fillId="2" borderId="0" xfId="0" applyFill="1"/>
    <xf numFmtId="0" fontId="0" fillId="0" borderId="1" xfId="0" applyBorder="1"/>
    <xf numFmtId="165" fontId="0" fillId="0" borderId="1" xfId="0" applyNumberFormat="1" applyBorder="1"/>
    <xf numFmtId="167" fontId="0" fillId="0" borderId="1" xfId="0" applyNumberFormat="1" applyBorder="1"/>
    <xf numFmtId="164" fontId="0" fillId="0" borderId="1" xfId="0" applyNumberFormat="1" applyBorder="1"/>
    <xf numFmtId="3" fontId="0" fillId="0" borderId="1" xfId="0" applyNumberFormat="1" applyBorder="1"/>
    <xf numFmtId="0" fontId="0" fillId="0" borderId="1" xfId="0" pivotButton="1" applyBorder="1"/>
    <xf numFmtId="168" fontId="0" fillId="0" borderId="0" xfId="0" applyNumberFormat="1"/>
    <xf numFmtId="166" fontId="0" fillId="0" borderId="1" xfId="0" applyNumberFormat="1" applyBorder="1"/>
    <xf numFmtId="0" fontId="0" fillId="3" borderId="0" xfId="0" applyFill="1"/>
    <xf numFmtId="0" fontId="0" fillId="0" borderId="1" xfId="0" applyBorder="1" applyAlignment="1">
      <alignment horizontal="left"/>
    </xf>
    <xf numFmtId="0" fontId="2" fillId="4" borderId="0" xfId="0" applyFont="1" applyFill="1"/>
    <xf numFmtId="169" fontId="2" fillId="4" borderId="0" xfId="0" applyNumberFormat="1" applyFont="1" applyFill="1"/>
    <xf numFmtId="170" fontId="0" fillId="0" borderId="1" xfId="0" applyNumberFormat="1" applyBorder="1"/>
    <xf numFmtId="166" fontId="0" fillId="0" borderId="0" xfId="0" applyNumberFormat="1"/>
    <xf numFmtId="0" fontId="0" fillId="5" borderId="0" xfId="0" applyFill="1"/>
    <xf numFmtId="9" fontId="0" fillId="0" borderId="1" xfId="0" applyNumberFormat="1" applyBorder="1"/>
    <xf numFmtId="171" fontId="0" fillId="0" borderId="1" xfId="0" applyNumberFormat="1" applyBorder="1"/>
    <xf numFmtId="171" fontId="0" fillId="0" borderId="0" xfId="0" applyNumberFormat="1"/>
    <xf numFmtId="1" fontId="0" fillId="0" borderId="0" xfId="0" applyNumberFormat="1"/>
    <xf numFmtId="172" fontId="0" fillId="0" borderId="1" xfId="0" applyNumberFormat="1" applyBorder="1"/>
    <xf numFmtId="172" fontId="0" fillId="0" borderId="0" xfId="0" applyNumberFormat="1"/>
  </cellXfs>
  <cellStyles count="1">
    <cellStyle name="Normal" xfId="0" builtinId="0"/>
  </cellStyles>
  <dxfs count="90">
    <dxf>
      <numFmt numFmtId="171" formatCode="[&lt;999999]#,\ &quot;K&quot;;[&lt;999999999]#,,\ &quot;M&quot;;\ #,\ &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lt;999999]\$#.00,\ &quot;K&quot;;[&lt;999999999]\$0.00,,\ &quot;M&quot;;\ \$0.00,\ &quot;B&quot;"/>
    </dxf>
    <dxf>
      <numFmt numFmtId="172" formatCode="[&lt;999999]\$#,\ &quot;K&quot;;[&lt;999999999]\$0,,\ &quot;M&quot;;\ \$0,\ &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lt;999999]\$#.00,\ &quot;K&quot;;[&lt;999999999]\$0.00,,\ &quot;M&quot;;\ \$0.00,\ &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1" formatCode="[&lt;999999]#,\ &quot;K&quot;;[&lt;999999999]#,,\ &quot;M&quot;;\ #,\ &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lt;999999]\$#.00,\ &quot;K&quot;;[&lt;999999999]\$0.00,,\ &quot;M&quot;;\ \$0.00,\ &quot;B&quot;"/>
    </dxf>
    <dxf>
      <numFmt numFmtId="170" formatCode="[&lt;999999]#.0,\ &quot;K&quot;;[&lt;999999999]0.0,,\ &quot;M&quot;;\ 0.0,\ &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lt;999999]\$#.00,\ &quot;K&quot;;[&lt;999999999]\$0.00,,\ &quot;M&quot;;\ \$0.00,\ &quot;B&quot;"/>
    </dxf>
    <dxf>
      <numFmt numFmtId="170" formatCode="[&lt;999999]#.0,\ &quot;K&quot;;[&lt;999999999]0.0,,\ &quot;M&quot;;\ 0.0,\ &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lt;999999]\$#.00,\ &quot;K&quot;;[&lt;999999999]\$0.00,,\ &quot;M&quot;;\ \$0.00,\ &quot;B&quot;"/>
    </dxf>
    <dxf>
      <numFmt numFmtId="13" formatCode="0%"/>
    </dxf>
    <dxf>
      <numFmt numFmtId="14" formatCode="0.00%"/>
    </dxf>
    <dxf>
      <numFmt numFmtId="170" formatCode="[&lt;999999]#.0,\ &quot;K&quot;;[&lt;999999999]0.0,,\ &quot;M&quot;;\ 0.0,\ &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lt;999999]\$#.00,\ &quot;K&quot;;[&lt;999999999]\$0.00,,\ &quot;M&quot;;\ \$0.00,\ &quot;B&quot;"/>
    </dxf>
    <dxf>
      <numFmt numFmtId="167" formatCode="[&lt;999999]\$#.00,\ &quot;K&quot;;[&lt;999999999]\$0.00,,\ &quot;M&quot;;\ \$0.00,\ &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lt;999999]\$#.00,\ &quot;K&quot;;[&lt;999999999]\$0.00,,\ &quot;M&quot;;\ \$0.00,\ &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lt;999999]\$#.00,\ &quot;K&quot;;[&lt;999999999]\$0.00,,\ &quot;M&quot;;\ \$0.00,\ &quot;B&quot;"/>
    </dxf>
    <dxf>
      <numFmt numFmtId="167" formatCode="[&lt;999999]\$#.00,\ &quot;K&quot;;[&lt;999999999]\$0.00,,\ &quot;M&quot;;\ \$0.00,\ &quot;B&quot;"/>
    </dxf>
    <dxf>
      <numFmt numFmtId="165" formatCode="[&lt;999999]#.00,\ &quot;K&quot;;[&lt;999999999]0.00,\ &quot;M&quot;;\ 0.00,\ &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lt;999999]\$#.00,\ &quot;K&quot;;[&lt;999999999]\$0.00,,\ &quot;M&quot;;\ \$0.00,\ &quot;B&quot;"/>
    </dxf>
    <dxf>
      <numFmt numFmtId="167" formatCode="[&lt;999999]\$#.00,\ &quot;K&quot;;[&lt;999999999]\$0.00,,\ &quot;M&quot;;\ \$0.00,\ &quot;B&quot;"/>
    </dxf>
    <dxf>
      <numFmt numFmtId="167" formatCode="[&lt;999999]\$#.00,\ &quot;K&quot;;[&lt;999999999]\$0.00,,\ &quot;M&quot;;\ \$0.00,\ &quot;B&quot;"/>
    </dxf>
    <dxf>
      <numFmt numFmtId="165" formatCode="[&lt;999999]#.00,\ &quot;K&quot;;[&lt;999999999]0.00,\ &quot;M&quot;;\ 0.00,\ &quot;B&quot;"/>
    </dxf>
    <dxf>
      <numFmt numFmtId="165" formatCode="[&lt;999999]#.00,\ &quot;K&quot;;[&lt;999999999]0.00,\ &quot;M&quot;;\ 0.00,\ &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lt;999999]\$#.00,\ &quot;K&quot;;[&lt;999999999]\$0.00,,\ &quot;M&quot;;\ \$0.00,\ &quot;B&quot;"/>
    </dxf>
    <dxf>
      <numFmt numFmtId="167" formatCode="[&lt;999999]\$#.00,\ &quot;K&quot;;[&lt;999999999]\$0.00,,\ &quot;M&quot;;\ \$0.00,\ &quot;B&quot;"/>
    </dxf>
    <dxf>
      <numFmt numFmtId="167" formatCode="[&lt;999999]\$#.00,\ &quot;K&quot;;[&lt;999999999]\$0.00,,\ &quot;M&quot;;\ \$0.00,\ &quot;B&quot;"/>
    </dxf>
    <dxf>
      <numFmt numFmtId="165" formatCode="[&lt;999999]#.00,\ &quot;K&quot;;[&lt;999999999]0.00,\ &quot;M&quot;;\ 0.00,\ &quot;B&quot;"/>
    </dxf>
    <dxf>
      <numFmt numFmtId="165" formatCode="[&lt;999999]#.00,\ &quot;K&quot;;[&lt;999999999]0.00,\ &quot;M&quot;;\ 0.00,\ &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color theme="1"/>
      </font>
      <border>
        <bottom style="thin">
          <color theme="4"/>
        </bottom>
        <vertical/>
        <horizontal/>
      </border>
    </dxf>
    <dxf>
      <font>
        <color theme="1"/>
      </font>
      <fill>
        <patternFill patternType="none">
          <bgColor auto="1"/>
        </patternFill>
      </fill>
      <border diagonalUp="0" diagonalDown="0">
        <left/>
        <right/>
        <top/>
        <bottom/>
        <vertical/>
        <horizontal/>
      </border>
    </dxf>
    <dxf>
      <font>
        <b/>
        <color theme="1"/>
      </font>
      <border>
        <bottom style="thin">
          <color theme="4"/>
        </bottom>
        <vertical/>
        <horizontal/>
      </border>
    </dxf>
    <dxf>
      <font>
        <color theme="1"/>
      </font>
      <fill>
        <patternFill>
          <bgColor theme="0" tint="-4.9989318521683403E-2"/>
        </patternFill>
      </fill>
      <border diagonalUp="0" diagonalDown="0">
        <left/>
        <right/>
        <top/>
        <bottom/>
        <vertical/>
        <horizontal/>
      </border>
    </dxf>
    <dxf>
      <font>
        <b/>
        <color theme="1"/>
      </font>
      <border>
        <bottom style="thin">
          <color theme="4"/>
        </bottom>
        <vertical/>
        <horizontal/>
      </border>
    </dxf>
    <dxf>
      <font>
        <color theme="1"/>
      </font>
      <fill>
        <patternFill>
          <bgColor theme="0" tint="-4.9989318521683403E-2"/>
        </patternFill>
      </fill>
      <border diagonalUp="0" diagonalDown="0">
        <left/>
        <right/>
        <top/>
        <bottom/>
        <vertical/>
        <horizontal/>
      </border>
    </dxf>
    <dxf>
      <font>
        <b/>
        <color theme="1"/>
      </font>
      <border>
        <bottom style="thin">
          <color theme="4"/>
        </bottom>
        <vertical/>
        <horizontal/>
      </border>
    </dxf>
    <dxf>
      <font>
        <color theme="1"/>
      </font>
      <fill>
        <patternFill>
          <bgColor theme="0" tint="-4.9989318521683403E-2"/>
        </patternFill>
      </fill>
      <border diagonalUp="0" diagonalDown="0">
        <left/>
        <right/>
        <top/>
        <bottom/>
        <vertical/>
        <horizontal/>
      </border>
    </dxf>
    <dxf>
      <fill>
        <patternFill patternType="none">
          <bgColor auto="1"/>
        </patternFill>
      </fill>
      <border diagonalUp="0" diagonalDown="0">
        <left/>
        <right/>
        <top/>
        <bottom/>
        <vertical/>
        <horizontal/>
      </border>
    </dxf>
  </dxfs>
  <tableStyles count="5" defaultTableStyle="TableStyleMedium2" defaultPivotStyle="PivotStyleLight16">
    <tableStyle name="Slicer Style 1" pivot="0" table="0" count="3" xr9:uid="{53EA2757-170B-4591-A605-8697155BDF09}">
      <tableStyleElement type="wholeTable" dxfId="89"/>
    </tableStyle>
    <tableStyle name="SlicerStyleLight1 2" pivot="0" table="0" count="10" xr9:uid="{2CD9D5C1-6179-4CAE-BCCB-10CBC2890EFF}">
      <tableStyleElement type="wholeTable" dxfId="88"/>
      <tableStyleElement type="headerRow" dxfId="87"/>
    </tableStyle>
    <tableStyle name="SlicerStyleLight1 2 2" pivot="0" table="0" count="10" xr9:uid="{7B1B21B1-57BB-4946-A76C-9C1EE77024FF}">
      <tableStyleElement type="wholeTable" dxfId="86"/>
      <tableStyleElement type="headerRow" dxfId="85"/>
    </tableStyle>
    <tableStyle name="SlicerStyleLight1 2 3" pivot="0" table="0" count="10" xr9:uid="{0EEEE8EF-6C84-408B-AA89-D9617E1E5D18}">
      <tableStyleElement type="wholeTable" dxfId="84"/>
      <tableStyleElement type="headerRow" dxfId="83"/>
    </tableStyle>
    <tableStyle name="SlicerStyleLight1 2 4" pivot="0" table="0" count="10" xr9:uid="{568FD87A-D4BC-4A16-8A88-B40741308B78}">
      <tableStyleElement type="wholeTable" dxfId="82"/>
      <tableStyleElement type="headerRow" dxfId="81"/>
    </tableStyle>
  </tableStyles>
  <colors>
    <mruColors>
      <color rgb="FF4DC1F5"/>
      <color rgb="FFF75606"/>
      <color rgb="FF00B0F0"/>
      <color rgb="FFE2EA45"/>
    </mruColors>
  </colors>
  <extLst>
    <ext xmlns:x14="http://schemas.microsoft.com/office/spreadsheetml/2009/9/main" uri="{46F421CA-312F-682f-3DD2-61675219B42D}">
      <x14:dxfs count="3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rgb="FF4DC1F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rgb="FFF75606"/>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rgb="FFF75606"/>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rgb="FF4DC1F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ill>
            <patternFill>
              <bgColor rgb="FF00B0F0"/>
            </patternFill>
          </fill>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33"/>
            <x14:slicerStyleElement type="selectedItemWithData" dxfId="32"/>
          </x14:slicerStyleElements>
        </x14:slicerStyle>
        <x14:slicerStyle name="SlicerStyleLight1 2">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SlicerStyleLight1 2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Light1 2 3">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2 4">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microsoft.com/office/2007/relationships/slicerCache" Target="slicerCaches/slicerCache2.xml"/><Relationship Id="rId21" Type="http://schemas.openxmlformats.org/officeDocument/2006/relationships/pivotCacheDefinition" Target="pivotCache/pivotCacheDefinition15.xml"/><Relationship Id="rId42" Type="http://schemas.openxmlformats.org/officeDocument/2006/relationships/customXml" Target="../customXml/item8.xml"/><Relationship Id="rId47" Type="http://schemas.openxmlformats.org/officeDocument/2006/relationships/customXml" Target="../customXml/item13.xml"/><Relationship Id="rId63" Type="http://schemas.openxmlformats.org/officeDocument/2006/relationships/customXml" Target="../customXml/item29.xml"/><Relationship Id="rId68" Type="http://schemas.openxmlformats.org/officeDocument/2006/relationships/customXml" Target="../customXml/item34.xml"/><Relationship Id="rId16" Type="http://schemas.openxmlformats.org/officeDocument/2006/relationships/pivotCacheDefinition" Target="pivotCache/pivotCacheDefinition10.xml"/><Relationship Id="rId11" Type="http://schemas.openxmlformats.org/officeDocument/2006/relationships/pivotCacheDefinition" Target="pivotCache/pivotCacheDefinition5.xml"/><Relationship Id="rId24" Type="http://schemas.openxmlformats.org/officeDocument/2006/relationships/pivotCacheDefinition" Target="pivotCache/pivotCacheDefinition18.xml"/><Relationship Id="rId32" Type="http://schemas.openxmlformats.org/officeDocument/2006/relationships/sheetMetadata" Target="metadata.xml"/><Relationship Id="rId37" Type="http://schemas.openxmlformats.org/officeDocument/2006/relationships/customXml" Target="../customXml/item3.xml"/><Relationship Id="rId40" Type="http://schemas.openxmlformats.org/officeDocument/2006/relationships/customXml" Target="../customXml/item6.xml"/><Relationship Id="rId45" Type="http://schemas.openxmlformats.org/officeDocument/2006/relationships/customXml" Target="../customXml/item11.xml"/><Relationship Id="rId53" Type="http://schemas.openxmlformats.org/officeDocument/2006/relationships/customXml" Target="../customXml/item19.xml"/><Relationship Id="rId58" Type="http://schemas.openxmlformats.org/officeDocument/2006/relationships/customXml" Target="../customXml/item24.xml"/><Relationship Id="rId66" Type="http://schemas.openxmlformats.org/officeDocument/2006/relationships/customXml" Target="../customXml/item32.xml"/><Relationship Id="rId74" Type="http://schemas.openxmlformats.org/officeDocument/2006/relationships/customXml" Target="../customXml/item40.xml"/><Relationship Id="rId79" Type="http://schemas.openxmlformats.org/officeDocument/2006/relationships/customXml" Target="../customXml/item45.xml"/><Relationship Id="rId5" Type="http://schemas.openxmlformats.org/officeDocument/2006/relationships/worksheet" Target="worksheets/sheet5.xml"/><Relationship Id="rId61" Type="http://schemas.openxmlformats.org/officeDocument/2006/relationships/customXml" Target="../customXml/item27.xml"/><Relationship Id="rId19" Type="http://schemas.openxmlformats.org/officeDocument/2006/relationships/pivotCacheDefinition" Target="pivotCache/pivotCacheDefinition13.xml"/><Relationship Id="rId14" Type="http://schemas.openxmlformats.org/officeDocument/2006/relationships/pivotCacheDefinition" Target="pivotCache/pivotCacheDefinition8.xml"/><Relationship Id="rId22" Type="http://schemas.openxmlformats.org/officeDocument/2006/relationships/pivotCacheDefinition" Target="pivotCache/pivotCacheDefinition16.xml"/><Relationship Id="rId27" Type="http://schemas.microsoft.com/office/2007/relationships/slicerCache" Target="slicerCaches/slicerCache3.xml"/><Relationship Id="rId30" Type="http://schemas.openxmlformats.org/officeDocument/2006/relationships/styles" Target="styles.xml"/><Relationship Id="rId35" Type="http://schemas.openxmlformats.org/officeDocument/2006/relationships/customXml" Target="../customXml/item1.xml"/><Relationship Id="rId43" Type="http://schemas.openxmlformats.org/officeDocument/2006/relationships/customXml" Target="../customXml/item9.xml"/><Relationship Id="rId48" Type="http://schemas.openxmlformats.org/officeDocument/2006/relationships/customXml" Target="../customXml/item14.xml"/><Relationship Id="rId56" Type="http://schemas.openxmlformats.org/officeDocument/2006/relationships/customXml" Target="../customXml/item22.xml"/><Relationship Id="rId64" Type="http://schemas.openxmlformats.org/officeDocument/2006/relationships/customXml" Target="../customXml/item30.xml"/><Relationship Id="rId69" Type="http://schemas.openxmlformats.org/officeDocument/2006/relationships/customXml" Target="../customXml/item35.xml"/><Relationship Id="rId77" Type="http://schemas.openxmlformats.org/officeDocument/2006/relationships/customXml" Target="../customXml/item43.xml"/><Relationship Id="rId8" Type="http://schemas.openxmlformats.org/officeDocument/2006/relationships/pivotCacheDefinition" Target="pivotCache/pivotCacheDefinition2.xml"/><Relationship Id="rId51" Type="http://schemas.openxmlformats.org/officeDocument/2006/relationships/customXml" Target="../customXml/item17.xml"/><Relationship Id="rId72" Type="http://schemas.openxmlformats.org/officeDocument/2006/relationships/customXml" Target="../customXml/item38.xml"/><Relationship Id="rId80" Type="http://schemas.openxmlformats.org/officeDocument/2006/relationships/customXml" Target="../customXml/item46.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microsoft.com/office/2007/relationships/slicerCache" Target="slicerCaches/slicerCache1.xml"/><Relationship Id="rId33" Type="http://schemas.openxmlformats.org/officeDocument/2006/relationships/powerPivotData" Target="model/item.data"/><Relationship Id="rId38" Type="http://schemas.openxmlformats.org/officeDocument/2006/relationships/customXml" Target="../customXml/item4.xml"/><Relationship Id="rId46" Type="http://schemas.openxmlformats.org/officeDocument/2006/relationships/customXml" Target="../customXml/item12.xml"/><Relationship Id="rId59" Type="http://schemas.openxmlformats.org/officeDocument/2006/relationships/customXml" Target="../customXml/item25.xml"/><Relationship Id="rId67" Type="http://schemas.openxmlformats.org/officeDocument/2006/relationships/customXml" Target="../customXml/item33.xml"/><Relationship Id="rId20" Type="http://schemas.openxmlformats.org/officeDocument/2006/relationships/pivotCacheDefinition" Target="pivotCache/pivotCacheDefinition14.xml"/><Relationship Id="rId41" Type="http://schemas.openxmlformats.org/officeDocument/2006/relationships/customXml" Target="../customXml/item7.xml"/><Relationship Id="rId54" Type="http://schemas.openxmlformats.org/officeDocument/2006/relationships/customXml" Target="../customXml/item20.xml"/><Relationship Id="rId62" Type="http://schemas.openxmlformats.org/officeDocument/2006/relationships/customXml" Target="../customXml/item28.xml"/><Relationship Id="rId70" Type="http://schemas.openxmlformats.org/officeDocument/2006/relationships/customXml" Target="../customXml/item36.xml"/><Relationship Id="rId75" Type="http://schemas.openxmlformats.org/officeDocument/2006/relationships/customXml" Target="../customXml/item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9.xml"/><Relationship Id="rId23" Type="http://schemas.openxmlformats.org/officeDocument/2006/relationships/pivotCacheDefinition" Target="pivotCache/pivotCacheDefinition17.xml"/><Relationship Id="rId28" Type="http://schemas.openxmlformats.org/officeDocument/2006/relationships/theme" Target="theme/theme1.xml"/><Relationship Id="rId36" Type="http://schemas.openxmlformats.org/officeDocument/2006/relationships/customXml" Target="../customXml/item2.xml"/><Relationship Id="rId49" Type="http://schemas.openxmlformats.org/officeDocument/2006/relationships/customXml" Target="../customXml/item15.xml"/><Relationship Id="rId57" Type="http://schemas.openxmlformats.org/officeDocument/2006/relationships/customXml" Target="../customXml/item23.xml"/><Relationship Id="rId10" Type="http://schemas.openxmlformats.org/officeDocument/2006/relationships/pivotCacheDefinition" Target="pivotCache/pivotCacheDefinition4.xml"/><Relationship Id="rId31" Type="http://schemas.openxmlformats.org/officeDocument/2006/relationships/sharedStrings" Target="sharedStrings.xml"/><Relationship Id="rId44" Type="http://schemas.openxmlformats.org/officeDocument/2006/relationships/customXml" Target="../customXml/item10.xml"/><Relationship Id="rId52" Type="http://schemas.openxmlformats.org/officeDocument/2006/relationships/customXml" Target="../customXml/item18.xml"/><Relationship Id="rId60" Type="http://schemas.openxmlformats.org/officeDocument/2006/relationships/customXml" Target="../customXml/item26.xml"/><Relationship Id="rId65" Type="http://schemas.openxmlformats.org/officeDocument/2006/relationships/customXml" Target="../customXml/item31.xml"/><Relationship Id="rId73" Type="http://schemas.openxmlformats.org/officeDocument/2006/relationships/customXml" Target="../customXml/item39.xml"/><Relationship Id="rId78" Type="http://schemas.openxmlformats.org/officeDocument/2006/relationships/customXml" Target="../customXml/item44.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3" Type="http://schemas.openxmlformats.org/officeDocument/2006/relationships/pivotCacheDefinition" Target="pivotCache/pivotCacheDefinition7.xml"/><Relationship Id="rId18" Type="http://schemas.openxmlformats.org/officeDocument/2006/relationships/pivotCacheDefinition" Target="pivotCache/pivotCacheDefinition12.xml"/><Relationship Id="rId39" Type="http://schemas.openxmlformats.org/officeDocument/2006/relationships/customXml" Target="../customXml/item5.xml"/><Relationship Id="rId34" Type="http://schemas.openxmlformats.org/officeDocument/2006/relationships/calcChain" Target="calcChain.xml"/><Relationship Id="rId50" Type="http://schemas.openxmlformats.org/officeDocument/2006/relationships/customXml" Target="../customXml/item16.xml"/><Relationship Id="rId55" Type="http://schemas.openxmlformats.org/officeDocument/2006/relationships/customXml" Target="../customXml/item21.xml"/><Relationship Id="rId76" Type="http://schemas.openxmlformats.org/officeDocument/2006/relationships/customXml" Target="../customXml/item42.xml"/><Relationship Id="rId7" Type="http://schemas.openxmlformats.org/officeDocument/2006/relationships/pivotCacheDefinition" Target="pivotCache/pivotCacheDefinition1.xml"/><Relationship Id="rId71" Type="http://schemas.openxmlformats.org/officeDocument/2006/relationships/customXml" Target="../customXml/item37.xml"/><Relationship Id="rId2" Type="http://schemas.openxmlformats.org/officeDocument/2006/relationships/worksheet" Target="worksheets/sheet2.xml"/><Relationship Id="rId2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3" Type="http://schemas.openxmlformats.org/officeDocument/2006/relationships/image" Target="../media/image18.png"/><Relationship Id="rId2" Type="http://schemas.microsoft.com/office/2011/relationships/chartColorStyle" Target="colors13.xml"/><Relationship Id="rId1" Type="http://schemas.microsoft.com/office/2011/relationships/chartStyle" Target="style13.xml"/><Relationship Id="rId4" Type="http://schemas.openxmlformats.org/officeDocument/2006/relationships/hyperlink" Target="https://pixabay.com/en/map-earth-continents-blue-307534/" TargetMode="Externa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45593869731802E-2"/>
          <c:y val="0.34567923636903297"/>
          <c:w val="0.91570881226053635"/>
          <c:h val="0.47161885332222114"/>
        </c:manualLayout>
      </c:layout>
      <c:barChart>
        <c:barDir val="col"/>
        <c:grouping val="clustered"/>
        <c:varyColors val="0"/>
        <c:ser>
          <c:idx val="1"/>
          <c:order val="0"/>
          <c:tx>
            <c:strRef>
              <c:f>'Anaalysis 1'!$C$18</c:f>
              <c:strCache>
                <c:ptCount val="1"/>
                <c:pt idx="0">
                  <c:v>  Profit</c:v>
                </c:pt>
              </c:strCache>
            </c:strRef>
          </c:tx>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'Anaalysis 1'!$B$19:$B$22</c:f>
              <c:numCache>
                <c:formatCode>General</c:formatCode>
                <c:ptCount val="4"/>
                <c:pt idx="0">
                  <c:v>2005</c:v>
                </c:pt>
                <c:pt idx="1">
                  <c:v>2006</c:v>
                </c:pt>
                <c:pt idx="2">
                  <c:v>2007</c:v>
                </c:pt>
                <c:pt idx="3">
                  <c:v>2008</c:v>
                </c:pt>
              </c:numCache>
            </c:numRef>
          </c:cat>
          <c:val>
            <c:numRef>
              <c:f>'Anaalysis 1'!$C$19:$C$22</c:f>
              <c:numCache>
                <c:formatCode>[&lt;999999]#.00,\ "K";[&lt;999999999]0.00,,\ "M";\ 0.00,\ "B"</c:formatCode>
                <c:ptCount val="4"/>
                <c:pt idx="0">
                  <c:v>13403626.559800046</c:v>
                </c:pt>
                <c:pt idx="1">
                  <c:v>28177776.426300038</c:v>
                </c:pt>
                <c:pt idx="2">
                  <c:v>42547110.66420038</c:v>
                </c:pt>
                <c:pt idx="3">
                  <c:v>42162063.995700337</c:v>
                </c:pt>
              </c:numCache>
            </c:numRef>
          </c:val>
          <c:extLst>
            <c:ext xmlns:c16="http://schemas.microsoft.com/office/drawing/2014/chart" uri="{C3380CC4-5D6E-409C-BE32-E72D297353CC}">
              <c16:uniqueId val="{00000000-5D3F-497F-980F-243E3CB23049}"/>
            </c:ext>
          </c:extLst>
        </c:ser>
        <c:ser>
          <c:idx val="2"/>
          <c:order val="2"/>
          <c:tx>
            <c:strRef>
              <c:f>'Anaalysis 1'!$E$18</c:f>
              <c:strCache>
                <c:ptCount val="1"/>
                <c:pt idx="0">
                  <c:v>Above Average</c:v>
                </c:pt>
              </c:strCache>
            </c:strRef>
          </c:tx>
          <c:spPr>
            <a:solidFill>
              <a:srgbClr val="4DC1F5"/>
            </a:solidFill>
            <a:ln>
              <a:noFill/>
            </a:ln>
            <a:effectLst/>
          </c:spPr>
          <c:invertIfNegative val="0"/>
          <c:val>
            <c:numRef>
              <c:f>'Anaalysis 1'!$E$19:$E$22</c:f>
              <c:numCache>
                <c:formatCode>General</c:formatCode>
                <c:ptCount val="4"/>
                <c:pt idx="0">
                  <c:v>0</c:v>
                </c:pt>
                <c:pt idx="1">
                  <c:v>0</c:v>
                </c:pt>
                <c:pt idx="2">
                  <c:v>42547110.66420038</c:v>
                </c:pt>
                <c:pt idx="3">
                  <c:v>42162063.995700337</c:v>
                </c:pt>
              </c:numCache>
            </c:numRef>
          </c:val>
          <c:extLst>
            <c:ext xmlns:c16="http://schemas.microsoft.com/office/drawing/2014/chart" uri="{C3380CC4-5D6E-409C-BE32-E72D297353CC}">
              <c16:uniqueId val="{00000002-5D3F-497F-980F-243E3CB23049}"/>
            </c:ext>
          </c:extLst>
        </c:ser>
        <c:dLbls>
          <c:showLegendKey val="0"/>
          <c:showVal val="0"/>
          <c:showCatName val="0"/>
          <c:showSerName val="0"/>
          <c:showPercent val="0"/>
          <c:showBubbleSize val="0"/>
        </c:dLbls>
        <c:gapWidth val="219"/>
        <c:overlap val="100"/>
        <c:axId val="1079491552"/>
        <c:axId val="1079504512"/>
      </c:barChart>
      <c:lineChart>
        <c:grouping val="standard"/>
        <c:varyColors val="0"/>
        <c:ser>
          <c:idx val="0"/>
          <c:order val="1"/>
          <c:tx>
            <c:strRef>
              <c:f>'Anaalysis 1'!$D$19:$D$22</c:f>
              <c:strCache>
                <c:ptCount val="4"/>
                <c:pt idx="0">
                  <c:v>3,15,72,644</c:v>
                </c:pt>
                <c:pt idx="1">
                  <c:v>3,15,72,644</c:v>
                </c:pt>
                <c:pt idx="2">
                  <c:v>3,15,72,644</c:v>
                </c:pt>
                <c:pt idx="3">
                  <c:v>3,15,72,644</c:v>
                </c:pt>
              </c:strCache>
            </c:strRef>
          </c:tx>
          <c:spPr>
            <a:ln w="13970" cap="rnd">
              <a:solidFill>
                <a:schemeClr val="bg1">
                  <a:lumMod val="75000"/>
                </a:schemeClr>
              </a:solidFill>
              <a:round/>
            </a:ln>
            <a:effectLst/>
          </c:spPr>
          <c:marker>
            <c:symbol val="none"/>
          </c:marker>
          <c:val>
            <c:numRef>
              <c:f>'Anaalysis 1'!$D$19:$D$22</c:f>
              <c:numCache>
                <c:formatCode>#,##0</c:formatCode>
                <c:ptCount val="4"/>
                <c:pt idx="0">
                  <c:v>31572644.411500201</c:v>
                </c:pt>
                <c:pt idx="1">
                  <c:v>31572644.411500201</c:v>
                </c:pt>
                <c:pt idx="2">
                  <c:v>31572644.411500201</c:v>
                </c:pt>
                <c:pt idx="3">
                  <c:v>31572644.411500201</c:v>
                </c:pt>
              </c:numCache>
            </c:numRef>
          </c:val>
          <c:smooth val="0"/>
          <c:extLst>
            <c:ext xmlns:c16="http://schemas.microsoft.com/office/drawing/2014/chart" uri="{C3380CC4-5D6E-409C-BE32-E72D297353CC}">
              <c16:uniqueId val="{00000001-5D3F-497F-980F-243E3CB23049}"/>
            </c:ext>
          </c:extLst>
        </c:ser>
        <c:dLbls>
          <c:showLegendKey val="0"/>
          <c:showVal val="0"/>
          <c:showCatName val="0"/>
          <c:showSerName val="0"/>
          <c:showPercent val="0"/>
          <c:showBubbleSize val="0"/>
        </c:dLbls>
        <c:marker val="1"/>
        <c:smooth val="0"/>
        <c:axId val="1079491552"/>
        <c:axId val="1079504512"/>
      </c:lineChart>
      <c:catAx>
        <c:axId val="1079491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9504512"/>
        <c:crosses val="autoZero"/>
        <c:auto val="1"/>
        <c:lblAlgn val="ctr"/>
        <c:lblOffset val="100"/>
        <c:noMultiLvlLbl val="0"/>
      </c:catAx>
      <c:valAx>
        <c:axId val="1079504512"/>
        <c:scaling>
          <c:orientation val="minMax"/>
        </c:scaling>
        <c:delete val="1"/>
        <c:axPos val="l"/>
        <c:majorGridlines>
          <c:spPr>
            <a:ln w="9525" cap="flat" cmpd="sng" algn="ctr">
              <a:noFill/>
              <a:round/>
            </a:ln>
            <a:effectLst/>
          </c:spPr>
        </c:majorGridlines>
        <c:numFmt formatCode="[&lt;999999]#.00,\ &quot;K&quot;;[&lt;999999999]0.00,,\ &quot;M&quot;;\ 0.00,\ &quot;B&quot;" sourceLinked="1"/>
        <c:majorTickMark val="none"/>
        <c:minorTickMark val="none"/>
        <c:tickLblPos val="nextTo"/>
        <c:crossAx val="1079491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[Adventure Works Dashboards.xlsx]Analysis 2!PivotTable2</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3182503770739065E-2"/>
          <c:y val="9.2243247490547867E-2"/>
          <c:w val="0.93363499245852188"/>
          <c:h val="0.71322188429778255"/>
        </c:manualLayout>
      </c:layout>
      <c:lineChart>
        <c:grouping val="standard"/>
        <c:varyColors val="0"/>
        <c:ser>
          <c:idx val="0"/>
          <c:order val="0"/>
          <c:tx>
            <c:strRef>
              <c:f>'Analysis 2'!$C$5</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2'!$B$6:$B$17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2'!$C$6:$C$17</c:f>
              <c:numCache>
                <c:formatCode>[&lt;999999]#.0,\ "K";[&lt;999999999]0.0,,\ "M";\ 0.0,\ "B"</c:formatCode>
                <c:ptCount val="12"/>
                <c:pt idx="0">
                  <c:v>2559214.5870999969</c:v>
                </c:pt>
                <c:pt idx="1">
                  <c:v>2326424.3643999989</c:v>
                </c:pt>
                <c:pt idx="2">
                  <c:v>2874388.4145999975</c:v>
                </c:pt>
                <c:pt idx="3">
                  <c:v>2723198.0407999982</c:v>
                </c:pt>
                <c:pt idx="4">
                  <c:v>3094479.5498999995</c:v>
                </c:pt>
                <c:pt idx="5">
                  <c:v>2833961.1173999975</c:v>
                </c:pt>
                <c:pt idx="6">
                  <c:v>2110072.8855999992</c:v>
                </c:pt>
                <c:pt idx="7">
                  <c:v>2324468.8938999982</c:v>
                </c:pt>
                <c:pt idx="8">
                  <c:v>1589198.2703000009</c:v>
                </c:pt>
                <c:pt idx="9">
                  <c:v>1755539.9450000001</c:v>
                </c:pt>
                <c:pt idx="10">
                  <c:v>1415578.3239000016</c:v>
                </c:pt>
                <c:pt idx="11">
                  <c:v>2571252.0333999982</c:v>
                </c:pt>
              </c:numCache>
            </c:numRef>
          </c:val>
          <c:smooth val="1"/>
          <c:extLst>
            <c:ext xmlns:c16="http://schemas.microsoft.com/office/drawing/2014/chart" uri="{C3380CC4-5D6E-409C-BE32-E72D297353CC}">
              <c16:uniqueId val="{00000000-E6C6-433D-A856-CCC89E582E96}"/>
            </c:ext>
          </c:extLst>
        </c:ser>
        <c:dLbls>
          <c:showLegendKey val="0"/>
          <c:showVal val="0"/>
          <c:showCatName val="0"/>
          <c:showSerName val="0"/>
          <c:showPercent val="0"/>
          <c:showBubbleSize val="0"/>
        </c:dLbls>
        <c:smooth val="0"/>
        <c:axId val="5553695"/>
        <c:axId val="5549375"/>
      </c:lineChart>
      <c:catAx>
        <c:axId val="5553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49375"/>
        <c:crosses val="autoZero"/>
        <c:auto val="1"/>
        <c:lblAlgn val="ctr"/>
        <c:lblOffset val="100"/>
        <c:noMultiLvlLbl val="0"/>
      </c:catAx>
      <c:valAx>
        <c:axId val="5549375"/>
        <c:scaling>
          <c:orientation val="minMax"/>
        </c:scaling>
        <c:delete val="1"/>
        <c:axPos val="l"/>
        <c:majorGridlines>
          <c:spPr>
            <a:ln w="9525" cap="flat" cmpd="sng" algn="ctr">
              <a:solidFill>
                <a:schemeClr val="tx1">
                  <a:lumMod val="15000"/>
                  <a:lumOff val="85000"/>
                </a:schemeClr>
              </a:solidFill>
              <a:round/>
            </a:ln>
            <a:effectLst/>
          </c:spPr>
        </c:majorGridlines>
        <c:numFmt formatCode="[&lt;999999]#.0,\ &quot;K&quot;;[&lt;999999999]0.0,,\ &quot;M&quot;;\ 0.0,\ &quot;B&quot;" sourceLinked="1"/>
        <c:majorTickMark val="out"/>
        <c:minorTickMark val="none"/>
        <c:tickLblPos val="nextTo"/>
        <c:crossAx val="55536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'Analysis 2'!$Q$5</c:f>
              <c:strCache>
                <c:ptCount val="1"/>
                <c:pt idx="0">
                  <c:v> Total Profit</c:v>
                </c:pt>
              </c:strCache>
            </c:strRef>
          </c:tx>
          <c:spPr>
            <a:solidFill>
              <a:schemeClr val="bg1">
                <a:lumMod val="85000"/>
              </a:schemeClr>
            </a:solidFill>
            <a:ln>
              <a:noFill/>
            </a:ln>
            <a:effectLst/>
          </c:spPr>
          <c:invertIfNegative val="0"/>
          <c:dPt>
            <c:idx val="1"/>
            <c:invertIfNegative val="0"/>
            <c:bubble3D val="0"/>
            <c:spPr>
              <a:solidFill>
                <a:schemeClr val="bg1">
                  <a:lumMod val="85000"/>
                </a:schemeClr>
              </a:solidFill>
              <a:ln>
                <a:noFill/>
              </a:ln>
              <a:effectLst/>
            </c:spPr>
            <c:extLst>
              <c:ext xmlns:c16="http://schemas.microsoft.com/office/drawing/2014/chart" uri="{C3380CC4-5D6E-409C-BE32-E72D297353CC}">
                <c16:uniqueId val="{00000001-5E58-469C-B20D-5CE189D46A4F}"/>
              </c:ext>
            </c:extLst>
          </c:dPt>
          <c:dPt>
            <c:idx val="2"/>
            <c:invertIfNegative val="0"/>
            <c:bubble3D val="0"/>
            <c:spPr>
              <a:solidFill>
                <a:schemeClr val="bg1">
                  <a:lumMod val="85000"/>
                </a:schemeClr>
              </a:solidFill>
              <a:ln>
                <a:noFill/>
              </a:ln>
              <a:effectLst/>
            </c:spPr>
            <c:extLst>
              <c:ext xmlns:c16="http://schemas.microsoft.com/office/drawing/2014/chart" uri="{C3380CC4-5D6E-409C-BE32-E72D297353CC}">
                <c16:uniqueId val="{00000003-5E58-469C-B20D-5CE189D46A4F}"/>
              </c:ext>
            </c:extLst>
          </c:dPt>
          <c:dPt>
            <c:idx val="3"/>
            <c:invertIfNegative val="0"/>
            <c:bubble3D val="0"/>
            <c:spPr>
              <a:solidFill>
                <a:schemeClr val="bg1">
                  <a:lumMod val="85000"/>
                </a:schemeClr>
              </a:solidFill>
              <a:ln>
                <a:noFill/>
              </a:ln>
              <a:effectLst/>
            </c:spPr>
            <c:extLst>
              <c:ext xmlns:c16="http://schemas.microsoft.com/office/drawing/2014/chart" uri="{C3380CC4-5D6E-409C-BE32-E72D297353CC}">
                <c16:uniqueId val="{00000005-5E58-469C-B20D-5CE189D46A4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2'!$P$6:$P$12</c:f>
              <c:strCache>
                <c:ptCount val="7"/>
                <c:pt idx="0">
                  <c:v>Mon</c:v>
                </c:pt>
                <c:pt idx="1">
                  <c:v>Tue</c:v>
                </c:pt>
                <c:pt idx="2">
                  <c:v>Wed</c:v>
                </c:pt>
                <c:pt idx="3">
                  <c:v>Thu</c:v>
                </c:pt>
                <c:pt idx="4">
                  <c:v>Fri</c:v>
                </c:pt>
                <c:pt idx="5">
                  <c:v>Sat</c:v>
                </c:pt>
                <c:pt idx="6">
                  <c:v>Sun</c:v>
                </c:pt>
              </c:strCache>
            </c:strRef>
          </c:cat>
          <c:val>
            <c:numRef>
              <c:f>'Analysis 2'!$Q$6:$Q$12</c:f>
              <c:numCache>
                <c:formatCode>[&lt;999999]#.00,\ "K";[&lt;999999999]0.00,,\ "M";\ 0.00,\ "B"</c:formatCode>
                <c:ptCount val="7"/>
                <c:pt idx="0">
                  <c:v>4427484.0082999952</c:v>
                </c:pt>
                <c:pt idx="1">
                  <c:v>4095723.7392999898</c:v>
                </c:pt>
                <c:pt idx="2">
                  <c:v>3534873.7423999924</c:v>
                </c:pt>
                <c:pt idx="3">
                  <c:v>3999516.6449999935</c:v>
                </c:pt>
                <c:pt idx="4">
                  <c:v>4205870.0441999882</c:v>
                </c:pt>
                <c:pt idx="5">
                  <c:v>3798492.1483999952</c:v>
                </c:pt>
                <c:pt idx="6">
                  <c:v>4115816.0986999916</c:v>
                </c:pt>
              </c:numCache>
            </c:numRef>
          </c:val>
          <c:extLst>
            <c:ext xmlns:c16="http://schemas.microsoft.com/office/drawing/2014/chart" uri="{C3380CC4-5D6E-409C-BE32-E72D297353CC}">
              <c16:uniqueId val="{00000006-5E58-469C-B20D-5CE189D46A4F}"/>
            </c:ext>
          </c:extLst>
        </c:ser>
        <c:ser>
          <c:idx val="1"/>
          <c:order val="1"/>
          <c:tx>
            <c:strRef>
              <c:f>'Analysis 2'!$R$5</c:f>
              <c:strCache>
                <c:ptCount val="1"/>
                <c:pt idx="0">
                  <c:v>Highlight</c:v>
                </c:pt>
              </c:strCache>
            </c:strRef>
          </c:tx>
          <c:spPr>
            <a:solidFill>
              <a:srgbClr val="4DC1F5"/>
            </a:solidFill>
            <a:ln>
              <a:noFill/>
            </a:ln>
            <a:effectLst/>
          </c:spPr>
          <c:invertIfNegative val="0"/>
          <c:dLbls>
            <c:delete val="1"/>
          </c:dLbls>
          <c:val>
            <c:numRef>
              <c:f>'Analysis 2'!$R$6:$R$12</c:f>
              <c:numCache>
                <c:formatCode>[&lt;999999]#.00,\ "K";[&lt;999999999]0.00,,\ "M";\ 0.00,\ "B"</c:formatCode>
                <c:ptCount val="7"/>
                <c:pt idx="0">
                  <c:v>4427484.0082999952</c:v>
                </c:pt>
                <c:pt idx="1">
                  <c:v>0</c:v>
                </c:pt>
                <c:pt idx="2">
                  <c:v>0</c:v>
                </c:pt>
                <c:pt idx="3">
                  <c:v>0</c:v>
                </c:pt>
                <c:pt idx="4">
                  <c:v>4205870.0441999882</c:v>
                </c:pt>
                <c:pt idx="5">
                  <c:v>0</c:v>
                </c:pt>
                <c:pt idx="6">
                  <c:v>4115816.0986999916</c:v>
                </c:pt>
              </c:numCache>
            </c:numRef>
          </c:val>
          <c:extLst>
            <c:ext xmlns:c16="http://schemas.microsoft.com/office/drawing/2014/chart" uri="{C3380CC4-5D6E-409C-BE32-E72D297353CC}">
              <c16:uniqueId val="{00000006-30F3-4821-BAEC-3EEAAADFEF23}"/>
            </c:ext>
          </c:extLst>
        </c:ser>
        <c:dLbls>
          <c:dLblPos val="outEnd"/>
          <c:showLegendKey val="0"/>
          <c:showVal val="1"/>
          <c:showCatName val="0"/>
          <c:showSerName val="0"/>
          <c:showPercent val="0"/>
          <c:showBubbleSize val="0"/>
        </c:dLbls>
        <c:gapWidth val="219"/>
        <c:overlap val="100"/>
        <c:axId val="314919552"/>
        <c:axId val="314914752"/>
      </c:barChart>
      <c:catAx>
        <c:axId val="3149195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4914752"/>
        <c:crosses val="autoZero"/>
        <c:auto val="1"/>
        <c:lblAlgn val="ctr"/>
        <c:lblOffset val="100"/>
        <c:noMultiLvlLbl val="0"/>
      </c:catAx>
      <c:valAx>
        <c:axId val="314914752"/>
        <c:scaling>
          <c:orientation val="minMax"/>
        </c:scaling>
        <c:delete val="1"/>
        <c:axPos val="l"/>
        <c:numFmt formatCode="[&lt;999999]#.00,\ &quot;K&quot;;[&lt;999999999]0.00,,\ &quot;M&quot;;\ 0.00,\ &quot;B&quot;" sourceLinked="1"/>
        <c:majorTickMark val="out"/>
        <c:minorTickMark val="none"/>
        <c:tickLblPos val="nextTo"/>
        <c:crossAx val="314919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[Adventure Works Dashboards.xlsx]Analysis 2!PivotTable3</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4DC1F5"/>
          </a:solidFill>
          <a:ln w="19050">
            <a:solidFill>
              <a:schemeClr val="lt1"/>
            </a:solidFill>
          </a:ln>
          <a:effectLst/>
        </c:spPr>
      </c:pivotFmt>
      <c:pivotFmt>
        <c:idx val="2"/>
        <c:spPr>
          <a:solidFill>
            <a:schemeClr val="bg1">
              <a:lumMod val="85000"/>
            </a:schemeClr>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4DC1F5"/>
          </a:solidFill>
          <a:ln w="19050">
            <a:solidFill>
              <a:schemeClr val="lt1"/>
            </a:solidFill>
          </a:ln>
          <a:effectLst/>
        </c:spPr>
      </c:pivotFmt>
      <c:pivotFmt>
        <c:idx val="5"/>
        <c:spPr>
          <a:solidFill>
            <a:schemeClr val="bg1">
              <a:lumMod val="85000"/>
            </a:schemeClr>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4DC1F5"/>
          </a:solidFill>
          <a:ln w="19050">
            <a:solidFill>
              <a:schemeClr val="lt1"/>
            </a:solidFill>
          </a:ln>
          <a:effectLst/>
        </c:spPr>
        <c:dLbl>
          <c:idx val="0"/>
          <c:layout>
            <c:manualLayout>
              <c:x val="-1.8633538683312256E-2"/>
              <c:y val="-1.0197309155653452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35403726708074534"/>
                  <c:h val="0.15030308768430931"/>
                </c:manualLayout>
              </c15:layout>
            </c:ext>
          </c:extLst>
        </c:dLbl>
      </c:pivotFmt>
      <c:pivotFmt>
        <c:idx val="8"/>
        <c:spPr>
          <a:solidFill>
            <a:schemeClr val="bg1">
              <a:lumMod val="85000"/>
            </a:schemeClr>
          </a:solidFill>
          <a:ln w="19050">
            <a:solidFill>
              <a:schemeClr val="lt1"/>
            </a:solidFill>
          </a:ln>
          <a:effectLst/>
        </c:spPr>
        <c:dLbl>
          <c:idx val="0"/>
          <c:layout>
            <c:manualLayout>
              <c:x val="-5.5267430949369672E-2"/>
              <c:y val="4.4825105715527197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36438923395445133"/>
                  <c:h val="0.15272733103405622"/>
                </c:manualLayout>
              </c15:layout>
            </c:ext>
          </c:extLst>
        </c:dLbl>
      </c:pivotFmt>
    </c:pivotFmts>
    <c:plotArea>
      <c:layout/>
      <c:pieChart>
        <c:varyColors val="1"/>
        <c:ser>
          <c:idx val="0"/>
          <c:order val="0"/>
          <c:tx>
            <c:strRef>
              <c:f>'Analysis 2'!$L$18</c:f>
              <c:strCache>
                <c:ptCount val="1"/>
                <c:pt idx="0">
                  <c:v>Total</c:v>
                </c:pt>
              </c:strCache>
            </c:strRef>
          </c:tx>
          <c:dPt>
            <c:idx val="0"/>
            <c:bubble3D val="0"/>
            <c:spPr>
              <a:solidFill>
                <a:srgbClr val="4DC1F5"/>
              </a:solidFill>
              <a:ln w="19050">
                <a:solidFill>
                  <a:schemeClr val="lt1"/>
                </a:solidFill>
              </a:ln>
              <a:effectLst/>
            </c:spPr>
            <c:extLst>
              <c:ext xmlns:c16="http://schemas.microsoft.com/office/drawing/2014/chart" uri="{C3380CC4-5D6E-409C-BE32-E72D297353CC}">
                <c16:uniqueId val="{00000001-F93E-4A6E-8B11-4F9FF29A300B}"/>
              </c:ext>
            </c:extLst>
          </c:dPt>
          <c:dPt>
            <c:idx val="1"/>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3-F93E-4A6E-8B11-4F9FF29A300B}"/>
              </c:ext>
            </c:extLst>
          </c:dPt>
          <c:dLbls>
            <c:dLbl>
              <c:idx val="0"/>
              <c:layout>
                <c:manualLayout>
                  <c:x val="-1.8633538683312256E-2"/>
                  <c:y val="-1.0197309155653452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35403726708074534"/>
                      <c:h val="0.15030308768430931"/>
                    </c:manualLayout>
                  </c15:layout>
                </c:ext>
                <c:ext xmlns:c16="http://schemas.microsoft.com/office/drawing/2014/chart" uri="{C3380CC4-5D6E-409C-BE32-E72D297353CC}">
                  <c16:uniqueId val="{00000001-F93E-4A6E-8B11-4F9FF29A300B}"/>
                </c:ext>
              </c:extLst>
            </c:dLbl>
            <c:dLbl>
              <c:idx val="1"/>
              <c:layout>
                <c:manualLayout>
                  <c:x val="-5.5267430949369672E-2"/>
                  <c:y val="4.4825105715527197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36438923395445133"/>
                      <c:h val="0.15272733103405622"/>
                    </c:manualLayout>
                  </c15:layout>
                </c:ext>
                <c:ext xmlns:c16="http://schemas.microsoft.com/office/drawing/2014/chart" uri="{C3380CC4-5D6E-409C-BE32-E72D297353CC}">
                  <c16:uniqueId val="{00000003-F93E-4A6E-8B11-4F9FF29A300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 2'!$K$19:$K$20</c:f>
              <c:strCache>
                <c:ptCount val="2"/>
                <c:pt idx="0">
                  <c:v>Weekday</c:v>
                </c:pt>
                <c:pt idx="1">
                  <c:v>Weekend</c:v>
                </c:pt>
              </c:strCache>
            </c:strRef>
          </c:cat>
          <c:val>
            <c:numRef>
              <c:f>'Analysis 2'!$L$19:$L$20</c:f>
              <c:numCache>
                <c:formatCode>[&lt;999999]\$#.00,\ "K";[&lt;999999999]\$0.00,,\ "M";\ \$0.00,\ "B"</c:formatCode>
                <c:ptCount val="2"/>
                <c:pt idx="0">
                  <c:v>20263468.179200068</c:v>
                </c:pt>
                <c:pt idx="1">
                  <c:v>7914308.2470999882</c:v>
                </c:pt>
              </c:numCache>
            </c:numRef>
          </c:val>
          <c:extLst>
            <c:ext xmlns:c16="http://schemas.microsoft.com/office/drawing/2014/chart" uri="{C3380CC4-5D6E-409C-BE32-E72D297353CC}">
              <c16:uniqueId val="{00000004-F93E-4A6E-8B11-4F9FF29A300B}"/>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6036202371255315E-2"/>
          <c:y val="5.4931590997933766E-2"/>
          <c:w val="0.89246483844691826"/>
          <c:h val="0.89013728514053703"/>
        </c:manualLayout>
      </c:layout>
      <c:barChart>
        <c:barDir val="bar"/>
        <c:grouping val="clustered"/>
        <c:varyColors val="0"/>
        <c:ser>
          <c:idx val="0"/>
          <c:order val="0"/>
          <c:tx>
            <c:strRef>
              <c:f>'P&amp;C Analysis'!$H$4</c:f>
              <c:strCache>
                <c:ptCount val="1"/>
                <c:pt idx="0">
                  <c:v> Total Profit</c:v>
                </c:pt>
              </c:strCache>
            </c:strRef>
          </c:tx>
          <c:spPr>
            <a:solidFill>
              <a:schemeClr val="accent1"/>
            </a:solidFill>
            <a:ln>
              <a:noFill/>
            </a:ln>
            <a:effectLst/>
          </c:spPr>
          <c:invertIfNegative val="0"/>
          <c:dLbls>
            <c:dLbl>
              <c:idx val="0"/>
              <c:layout>
                <c:manualLayout>
                  <c:x val="-0.53521404652004712"/>
                  <c:y val="1.2092284620684976E-2"/>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layout>
                    <c:manualLayout>
                      <c:w val="0.42074178658702144"/>
                      <c:h val="0.13300186931999963"/>
                    </c:manualLayout>
                  </c15:layout>
                </c:ext>
                <c:ext xmlns:c16="http://schemas.microsoft.com/office/drawing/2014/chart" uri="{C3380CC4-5D6E-409C-BE32-E72D297353CC}">
                  <c16:uniqueId val="{00000000-DD0E-4A34-BCA3-9C689CA0C78E}"/>
                </c:ext>
              </c:extLst>
            </c:dLbl>
            <c:dLbl>
              <c:idx val="1"/>
              <c:layout>
                <c:manualLayout>
                  <c:x val="-0.39664910851660784"/>
                  <c:y val="2.7628140697964194E-7"/>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layout>
                    <c:manualLayout>
                      <c:w val="0.37473436510091412"/>
                      <c:h val="0.16105935132441015"/>
                    </c:manualLayout>
                  </c15:layout>
                </c:ext>
                <c:ext xmlns:c16="http://schemas.microsoft.com/office/drawing/2014/chart" uri="{C3380CC4-5D6E-409C-BE32-E72D297353CC}">
                  <c16:uniqueId val="{00000001-DD0E-4A34-BCA3-9C689CA0C78E}"/>
                </c:ext>
              </c:extLst>
            </c:dLbl>
            <c:dLbl>
              <c:idx val="2"/>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0"/>
              <c:showCatName val="1"/>
              <c:showSerName val="0"/>
              <c:showPercent val="0"/>
              <c:showBubbleSize val="0"/>
              <c:extLst>
                <c:ext xmlns:c15="http://schemas.microsoft.com/office/drawing/2012/chart" uri="{CE6537A1-D6FC-4f65-9D91-7224C49458BB}">
                  <c15:layout>
                    <c:manualLayout>
                      <c:w val="0.33784487283917092"/>
                      <c:h val="0.13464795394278434"/>
                    </c:manualLayout>
                  </c15:layout>
                </c:ext>
                <c:ext xmlns:c16="http://schemas.microsoft.com/office/drawing/2014/chart" uri="{C3380CC4-5D6E-409C-BE32-E72D297353CC}">
                  <c16:uniqueId val="{00000002-DD0E-4A34-BCA3-9C689CA0C78E}"/>
                </c:ext>
              </c:extLst>
            </c:dLbl>
            <c:dLbl>
              <c:idx val="3"/>
              <c:layout>
                <c:manualLayout>
                  <c:x val="-0.31222271839305404"/>
                  <c:y val="4.0482505015931852E-3"/>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layout>
                    <c:manualLayout>
                      <c:w val="0.28920734908136481"/>
                      <c:h val="0.16961081343324405"/>
                    </c:manualLayout>
                  </c15:layout>
                </c:ext>
                <c:ext xmlns:c16="http://schemas.microsoft.com/office/drawing/2014/chart" uri="{C3380CC4-5D6E-409C-BE32-E72D297353CC}">
                  <c16:uniqueId val="{00000003-DD0E-4A34-BCA3-9C689CA0C78E}"/>
                </c:ext>
              </c:extLst>
            </c:dLbl>
            <c:dLbl>
              <c:idx val="4"/>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0"/>
              <c:showCatName val="1"/>
              <c:showSerName val="0"/>
              <c:showPercent val="0"/>
              <c:showBubbleSize val="0"/>
              <c:extLst>
                <c:ext xmlns:c15="http://schemas.microsoft.com/office/drawing/2012/chart" uri="{CE6537A1-D6FC-4f65-9D91-7224C49458BB}">
                  <c15:layout>
                    <c:manualLayout>
                      <c:w val="0.30324735270160197"/>
                      <c:h val="0.13630066931933654"/>
                    </c:manualLayout>
                  </c15:layout>
                </c:ext>
                <c:ext xmlns:c16="http://schemas.microsoft.com/office/drawing/2014/chart" uri="{C3380CC4-5D6E-409C-BE32-E72D297353CC}">
                  <c16:uniqueId val="{00000004-DD0E-4A34-BCA3-9C689CA0C78E}"/>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'P&amp;C Analysis'!$G$5:$G$9</c:f>
              <c:strCache>
                <c:ptCount val="5"/>
                <c:pt idx="0">
                  <c:v>Road-150 Red, 48</c:v>
                </c:pt>
                <c:pt idx="1">
                  <c:v>Road-150 Red, 52</c:v>
                </c:pt>
                <c:pt idx="2">
                  <c:v>Road-150 Red, 62</c:v>
                </c:pt>
                <c:pt idx="3">
                  <c:v>Road-150 Red, 56</c:v>
                </c:pt>
                <c:pt idx="4">
                  <c:v>Road-150 Red, 44</c:v>
                </c:pt>
              </c:strCache>
            </c:strRef>
          </c:cat>
          <c:val>
            <c:numRef>
              <c:f>'P&amp;C Analysis'!$H$5:$H$9</c:f>
              <c:numCache>
                <c:formatCode>[&lt;999999]\$#.00,\ "K";[&lt;999999999]\$0.00,,\ "M";\ \$0.00,\ "B"</c:formatCode>
                <c:ptCount val="5"/>
                <c:pt idx="0">
                  <c:v>2676067.9715999975</c:v>
                </c:pt>
                <c:pt idx="1">
                  <c:v>2567730.834999999</c:v>
                </c:pt>
                <c:pt idx="2">
                  <c:v>2545219.2221999983</c:v>
                </c:pt>
                <c:pt idx="3">
                  <c:v>2431254.1823999984</c:v>
                </c:pt>
                <c:pt idx="4">
                  <c:v>2149859.0223999987</c:v>
                </c:pt>
              </c:numCache>
            </c:numRef>
          </c:val>
          <c:extLst>
            <c:ext xmlns:c16="http://schemas.microsoft.com/office/drawing/2014/chart" uri="{C3380CC4-5D6E-409C-BE32-E72D297353CC}">
              <c16:uniqueId val="{00000005-DD0E-4A34-BCA3-9C689CA0C78E}"/>
            </c:ext>
          </c:extLst>
        </c:ser>
        <c:ser>
          <c:idx val="1"/>
          <c:order val="1"/>
          <c:tx>
            <c:strRef>
              <c:f>'P&amp;C Analysis'!$I$4</c:f>
              <c:strCache>
                <c:ptCount val="1"/>
                <c:pt idx="0">
                  <c:v>Duplicates</c:v>
                </c:pt>
              </c:strCache>
            </c:strRef>
          </c:tx>
          <c:spPr>
            <a:solidFill>
              <a:srgbClr val="4DC1F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'P&amp;C Analysis'!$G$5:$G$9</c:f>
              <c:strCache>
                <c:ptCount val="5"/>
                <c:pt idx="0">
                  <c:v>Road-150 Red, 48</c:v>
                </c:pt>
                <c:pt idx="1">
                  <c:v>Road-150 Red, 52</c:v>
                </c:pt>
                <c:pt idx="2">
                  <c:v>Road-150 Red, 62</c:v>
                </c:pt>
                <c:pt idx="3">
                  <c:v>Road-150 Red, 56</c:v>
                </c:pt>
                <c:pt idx="4">
                  <c:v>Road-150 Red, 44</c:v>
                </c:pt>
              </c:strCache>
            </c:strRef>
          </c:cat>
          <c:val>
            <c:numRef>
              <c:f>'P&amp;C Analysis'!$I$5:$I$9</c:f>
              <c:numCache>
                <c:formatCode>[&lt;999999]\$#.00,\ "K";[&lt;999999999]\$0.00,,\ "M";\ \$0.00,\ "B"</c:formatCode>
                <c:ptCount val="5"/>
                <c:pt idx="0">
                  <c:v>2676067.9715999975</c:v>
                </c:pt>
                <c:pt idx="1">
                  <c:v>2567730.834999999</c:v>
                </c:pt>
                <c:pt idx="2">
                  <c:v>2545219.2221999983</c:v>
                </c:pt>
                <c:pt idx="3">
                  <c:v>2431254.1823999984</c:v>
                </c:pt>
                <c:pt idx="4">
                  <c:v>2149859.0223999987</c:v>
                </c:pt>
              </c:numCache>
            </c:numRef>
          </c:val>
          <c:extLst>
            <c:ext xmlns:c16="http://schemas.microsoft.com/office/drawing/2014/chart" uri="{C3380CC4-5D6E-409C-BE32-E72D297353CC}">
              <c16:uniqueId val="{00000006-DD0E-4A34-BCA3-9C689CA0C78E}"/>
            </c:ext>
          </c:extLst>
        </c:ser>
        <c:dLbls>
          <c:showLegendKey val="0"/>
          <c:showVal val="0"/>
          <c:showCatName val="0"/>
          <c:showSerName val="0"/>
          <c:showPercent val="0"/>
          <c:showBubbleSize val="0"/>
        </c:dLbls>
        <c:gapWidth val="29"/>
        <c:overlap val="100"/>
        <c:axId val="641742127"/>
        <c:axId val="641729647"/>
      </c:barChart>
      <c:catAx>
        <c:axId val="641742127"/>
        <c:scaling>
          <c:orientation val="maxMin"/>
        </c:scaling>
        <c:delete val="1"/>
        <c:axPos val="l"/>
        <c:numFmt formatCode="General" sourceLinked="1"/>
        <c:majorTickMark val="none"/>
        <c:minorTickMark val="none"/>
        <c:tickLblPos val="nextTo"/>
        <c:crossAx val="641729647"/>
        <c:crosses val="autoZero"/>
        <c:auto val="1"/>
        <c:lblAlgn val="ctr"/>
        <c:lblOffset val="100"/>
        <c:noMultiLvlLbl val="0"/>
      </c:catAx>
      <c:valAx>
        <c:axId val="641729647"/>
        <c:scaling>
          <c:orientation val="minMax"/>
        </c:scaling>
        <c:delete val="1"/>
        <c:axPos val="t"/>
        <c:numFmt formatCode="[&lt;999999]\$#.00,\ &quot;K&quot;;[&lt;999999999]\$0.00,,\ &quot;M&quot;;\ \$0.00,\ &quot;B&quot;" sourceLinked="1"/>
        <c:majorTickMark val="none"/>
        <c:minorTickMark val="none"/>
        <c:tickLblPos val="nextTo"/>
        <c:crossAx val="641742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ln>
              <a:noFill/>
            </a:ln>
          </c:spPr>
          <c:dPt>
            <c:idx val="0"/>
            <c:bubble3D val="0"/>
            <c:spPr>
              <a:solidFill>
                <a:srgbClr val="4DC1F5"/>
              </a:solidFill>
              <a:ln w="19050">
                <a:noFill/>
              </a:ln>
              <a:effectLst/>
            </c:spPr>
            <c:extLst>
              <c:ext xmlns:c16="http://schemas.microsoft.com/office/drawing/2014/chart" uri="{C3380CC4-5D6E-409C-BE32-E72D297353CC}">
                <c16:uniqueId val="{00000001-60F1-4A49-ADE1-4864FA5C6023}"/>
              </c:ext>
            </c:extLst>
          </c:dPt>
          <c:dPt>
            <c:idx val="1"/>
            <c:bubble3D val="0"/>
            <c:spPr>
              <a:solidFill>
                <a:schemeClr val="bg1">
                  <a:lumMod val="85000"/>
                </a:schemeClr>
              </a:solidFill>
              <a:ln w="19050">
                <a:noFill/>
              </a:ln>
              <a:effectLst/>
            </c:spPr>
            <c:extLst>
              <c:ext xmlns:c16="http://schemas.microsoft.com/office/drawing/2014/chart" uri="{C3380CC4-5D6E-409C-BE32-E72D297353CC}">
                <c16:uniqueId val="{00000003-60F1-4A49-ADE1-4864FA5C6023}"/>
              </c:ext>
            </c:extLst>
          </c:dPt>
          <c:cat>
            <c:strRef>
              <c:f>'P&amp;C Analysis'!$K$4:$K$5</c:f>
              <c:strCache>
                <c:ptCount val="2"/>
                <c:pt idx="0">
                  <c:v>Top 5</c:v>
                </c:pt>
                <c:pt idx="1">
                  <c:v>Others</c:v>
                </c:pt>
              </c:strCache>
            </c:strRef>
          </c:cat>
          <c:val>
            <c:numRef>
              <c:f>'P&amp;C Analysis'!$L$4:$L$5</c:f>
              <c:numCache>
                <c:formatCode>[&lt;999999]\$#.00,\ "K";[&lt;999999999]\$0.00,,\ "M";\ \$0.00,\ "B"</c:formatCode>
                <c:ptCount val="2"/>
                <c:pt idx="0">
                  <c:v>12370131.233599994</c:v>
                </c:pt>
                <c:pt idx="1">
                  <c:v>15807645.1927</c:v>
                </c:pt>
              </c:numCache>
            </c:numRef>
          </c:val>
          <c:extLst>
            <c:ext xmlns:c16="http://schemas.microsoft.com/office/drawing/2014/chart" uri="{C3380CC4-5D6E-409C-BE32-E72D297353CC}">
              <c16:uniqueId val="{00000004-60F1-4A49-ADE1-4864FA5C6023}"/>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9906716765023528"/>
          <c:y val="2.0822383451437991E-2"/>
          <c:w val="0.55796336181119555"/>
          <c:h val="0.9107052400427873"/>
        </c:manualLayout>
      </c:layout>
      <c:barChart>
        <c:barDir val="bar"/>
        <c:grouping val="clustered"/>
        <c:varyColors val="0"/>
        <c:ser>
          <c:idx val="0"/>
          <c:order val="0"/>
          <c:tx>
            <c:strRef>
              <c:f>'P&amp;C Analysis'!$Y$4</c:f>
              <c:strCache>
                <c:ptCount val="1"/>
                <c:pt idx="0">
                  <c:v>Sum of Profit</c:v>
                </c:pt>
              </c:strCache>
            </c:strRef>
          </c:tx>
          <c:spPr>
            <a:solidFill>
              <a:schemeClr val="bg1">
                <a:lumMod val="75000"/>
              </a:schemeClr>
            </a:solidFill>
            <a:ln>
              <a:noFill/>
            </a:ln>
            <a:effectLst/>
          </c:spPr>
          <c:invertIfNegative val="0"/>
          <c:dLbls>
            <c:spPr>
              <a:noFill/>
              <a:ln>
                <a:noFill/>
              </a:ln>
              <a:effectLst/>
            </c:spPr>
            <c:txPr>
              <a:bodyPr rot="0" spcFirstLastPara="1" vertOverflow="ellipsis" vert="horz" wrap="square" lIns="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Ref>
              <c:f>'P&amp;C Analysis'!$X$5:$X$12</c:f>
              <c:strCache>
                <c:ptCount val="8"/>
                <c:pt idx="0">
                  <c:v>Red</c:v>
                </c:pt>
                <c:pt idx="1">
                  <c:v>Black</c:v>
                </c:pt>
                <c:pt idx="2">
                  <c:v>Silver</c:v>
                </c:pt>
                <c:pt idx="3">
                  <c:v>Yellow</c:v>
                </c:pt>
                <c:pt idx="4">
                  <c:v>0</c:v>
                </c:pt>
                <c:pt idx="5">
                  <c:v>0</c:v>
                </c:pt>
                <c:pt idx="6">
                  <c:v>0</c:v>
                </c:pt>
                <c:pt idx="7">
                  <c:v>0</c:v>
                </c:pt>
              </c:strCache>
            </c:strRef>
          </c:cat>
          <c:val>
            <c:numRef>
              <c:f>'P&amp;C Analysis'!$Y$5:$Y$12</c:f>
              <c:numCache>
                <c:formatCode>[&lt;999999]\$#.00,\ "K";[&lt;999999999]\$0.00,,\ "M";\ \$0.00,\ "B"</c:formatCode>
                <c:ptCount val="8"/>
                <c:pt idx="0">
                  <c:v>16361149.73390004</c:v>
                </c:pt>
                <c:pt idx="1">
                  <c:v>7861162.7427999638</c:v>
                </c:pt>
                <c:pt idx="2">
                  <c:v>3388153.1625000001</c:v>
                </c:pt>
                <c:pt idx="3">
                  <c:v>567310.78709999926</c:v>
                </c:pt>
                <c:pt idx="4">
                  <c:v>0</c:v>
                </c:pt>
                <c:pt idx="5">
                  <c:v>0</c:v>
                </c:pt>
                <c:pt idx="6">
                  <c:v>0</c:v>
                </c:pt>
                <c:pt idx="7">
                  <c:v>0</c:v>
                </c:pt>
              </c:numCache>
            </c:numRef>
          </c:val>
          <c:extLst>
            <c:ext xmlns:c16="http://schemas.microsoft.com/office/drawing/2014/chart" uri="{C3380CC4-5D6E-409C-BE32-E72D297353CC}">
              <c16:uniqueId val="{00000000-9B26-4C69-B79F-97148A64E575}"/>
            </c:ext>
          </c:extLst>
        </c:ser>
        <c:ser>
          <c:idx val="1"/>
          <c:order val="1"/>
          <c:tx>
            <c:strRef>
              <c:f>'P&amp;C Analysis'!$Z$4</c:f>
              <c:strCache>
                <c:ptCount val="1"/>
                <c:pt idx="0">
                  <c:v>Highlight</c:v>
                </c:pt>
              </c:strCache>
            </c:strRef>
          </c:tx>
          <c:spPr>
            <a:solidFill>
              <a:srgbClr val="4DC1F5"/>
            </a:solidFill>
            <a:ln>
              <a:noFill/>
            </a:ln>
            <a:effectLst/>
          </c:spPr>
          <c:invertIfNegative val="0"/>
          <c:dLbls>
            <c:delete val="1"/>
          </c:dLbls>
          <c:cat>
            <c:strRef>
              <c:f>'P&amp;C Analysis'!$X$5:$X$12</c:f>
              <c:strCache>
                <c:ptCount val="8"/>
                <c:pt idx="0">
                  <c:v>Red</c:v>
                </c:pt>
                <c:pt idx="1">
                  <c:v>Black</c:v>
                </c:pt>
                <c:pt idx="2">
                  <c:v>Silver</c:v>
                </c:pt>
                <c:pt idx="3">
                  <c:v>Yellow</c:v>
                </c:pt>
                <c:pt idx="4">
                  <c:v>0</c:v>
                </c:pt>
                <c:pt idx="5">
                  <c:v>0</c:v>
                </c:pt>
                <c:pt idx="6">
                  <c:v>0</c:v>
                </c:pt>
                <c:pt idx="7">
                  <c:v>0</c:v>
                </c:pt>
              </c:strCache>
            </c:strRef>
          </c:cat>
          <c:val>
            <c:numRef>
              <c:f>'P&amp;C Analysis'!$Z$5:$Z$12</c:f>
              <c:numCache>
                <c:formatCode>[&lt;999999]\$#.00,\ "K";[&lt;999999999]\$0.00,,\ "M";\ \$0.00,\ "B"</c:formatCode>
                <c:ptCount val="8"/>
                <c:pt idx="0">
                  <c:v>16361149.73390004</c:v>
                </c:pt>
                <c:pt idx="1">
                  <c:v>7861162.7427999638</c:v>
                </c:pt>
                <c:pt idx="2">
                  <c:v>3388153.1625000001</c:v>
                </c:pt>
              </c:numCache>
            </c:numRef>
          </c:val>
          <c:extLst>
            <c:ext xmlns:c16="http://schemas.microsoft.com/office/drawing/2014/chart" uri="{C3380CC4-5D6E-409C-BE32-E72D297353CC}">
              <c16:uniqueId val="{00000001-9B26-4C69-B79F-97148A64E575}"/>
            </c:ext>
          </c:extLst>
        </c:ser>
        <c:dLbls>
          <c:dLblPos val="outEnd"/>
          <c:showLegendKey val="0"/>
          <c:showVal val="1"/>
          <c:showCatName val="0"/>
          <c:showSerName val="0"/>
          <c:showPercent val="0"/>
          <c:showBubbleSize val="0"/>
        </c:dLbls>
        <c:gapWidth val="42"/>
        <c:overlap val="100"/>
        <c:axId val="1644521279"/>
        <c:axId val="1644521759"/>
      </c:barChart>
      <c:catAx>
        <c:axId val="1644521279"/>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4521759"/>
        <c:crosses val="autoZero"/>
        <c:auto val="1"/>
        <c:lblAlgn val="ctr"/>
        <c:lblOffset val="100"/>
        <c:noMultiLvlLbl val="0"/>
      </c:catAx>
      <c:valAx>
        <c:axId val="1644521759"/>
        <c:scaling>
          <c:orientation val="minMax"/>
        </c:scaling>
        <c:delete val="1"/>
        <c:axPos val="t"/>
        <c:numFmt formatCode="[&lt;999999]\$#.00,\ &quot;K&quot;;[&lt;999999999]\$0.00,,\ &quot;M&quot;;\ \$0.00,\ &quot;B&quot;" sourceLinked="1"/>
        <c:majorTickMark val="none"/>
        <c:minorTickMark val="none"/>
        <c:tickLblPos val="nextTo"/>
        <c:crossAx val="16445212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532775544534077E-2"/>
          <c:y val="8.9979550102249492E-2"/>
          <c:w val="0.9209343891261863"/>
          <c:h val="0.82004089979550099"/>
        </c:manualLayout>
      </c:layout>
      <c:bubbleChart>
        <c:varyColors val="0"/>
        <c:ser>
          <c:idx val="0"/>
          <c:order val="0"/>
          <c:spPr>
            <a:solidFill>
              <a:schemeClr val="accent1">
                <a:alpha val="75000"/>
              </a:schemeClr>
            </a:solidFill>
            <a:ln w="25400">
              <a:noFill/>
            </a:ln>
            <a:effectLst/>
          </c:spPr>
          <c:invertIfNegative val="0"/>
          <c:dPt>
            <c:idx val="1"/>
            <c:invertIfNegative val="0"/>
            <c:bubble3D val="0"/>
            <c:spPr>
              <a:solidFill>
                <a:schemeClr val="bg1">
                  <a:lumMod val="85000"/>
                </a:schemeClr>
              </a:solidFill>
              <a:ln w="25400">
                <a:noFill/>
              </a:ln>
              <a:effectLst/>
            </c:spPr>
            <c:extLst>
              <c:ext xmlns:c16="http://schemas.microsoft.com/office/drawing/2014/chart" uri="{C3380CC4-5D6E-409C-BE32-E72D297353CC}">
                <c16:uniqueId val="{00000002-C516-461D-A299-39CBACDE83A7}"/>
              </c:ext>
            </c:extLst>
          </c:dPt>
          <c:xVal>
            <c:strRef>
              <c:f>'P&amp;C Analysis'!$AD$11:$AD$12</c:f>
              <c:strCache>
                <c:ptCount val="2"/>
                <c:pt idx="0">
                  <c:v>Expensive</c:v>
                </c:pt>
                <c:pt idx="1">
                  <c:v>Less Expensive</c:v>
                </c:pt>
              </c:strCache>
            </c:strRef>
          </c:xVal>
          <c:yVal>
            <c:numRef>
              <c:f>'P&amp;C Analysis'!$AH$11:$AH$12</c:f>
              <c:numCache>
                <c:formatCode>General</c:formatCode>
                <c:ptCount val="2"/>
                <c:pt idx="0">
                  <c:v>0.7</c:v>
                </c:pt>
                <c:pt idx="1">
                  <c:v>0.7</c:v>
                </c:pt>
              </c:numCache>
            </c:numRef>
          </c:yVal>
          <c:bubbleSize>
            <c:numRef>
              <c:f>'P&amp;C Analysis'!$AG$11:$AG$12</c:f>
              <c:numCache>
                <c:formatCode>General</c:formatCode>
                <c:ptCount val="2"/>
                <c:pt idx="0">
                  <c:v>1</c:v>
                </c:pt>
                <c:pt idx="1">
                  <c:v>1</c:v>
                </c:pt>
              </c:numCache>
            </c:numRef>
          </c:bubbleSize>
          <c:bubble3D val="0"/>
          <c:extLst>
            <c:ext xmlns:c16="http://schemas.microsoft.com/office/drawing/2014/chart" uri="{C3380CC4-5D6E-409C-BE32-E72D297353CC}">
              <c16:uniqueId val="{00000000-C516-461D-A299-39CBACDE83A7}"/>
            </c:ext>
          </c:extLst>
        </c:ser>
        <c:ser>
          <c:idx val="1"/>
          <c:order val="1"/>
          <c:spPr>
            <a:solidFill>
              <a:srgbClr val="4DC1F5"/>
            </a:solidFill>
            <a:ln w="25400">
              <a:noFill/>
            </a:ln>
            <a:effectLst/>
          </c:spPr>
          <c:invertIfNegative val="0"/>
          <c:dPt>
            <c:idx val="1"/>
            <c:invertIfNegative val="0"/>
            <c:bubble3D val="0"/>
            <c:spPr>
              <a:solidFill>
                <a:srgbClr val="F75606"/>
              </a:solidFill>
              <a:ln w="25400">
                <a:noFill/>
              </a:ln>
              <a:effectLst/>
            </c:spPr>
            <c:extLst>
              <c:ext xmlns:c16="http://schemas.microsoft.com/office/drawing/2014/chart" uri="{C3380CC4-5D6E-409C-BE32-E72D297353CC}">
                <c16:uniqueId val="{00000003-C516-461D-A299-39CBACDE83A7}"/>
              </c:ext>
            </c:extLst>
          </c:dPt>
          <c:xVal>
            <c:strRef>
              <c:f>'P&amp;C Analysis'!$AD$11:$AD$12</c:f>
              <c:strCache>
                <c:ptCount val="2"/>
                <c:pt idx="0">
                  <c:v>Expensive</c:v>
                </c:pt>
                <c:pt idx="1">
                  <c:v>Less Expensive</c:v>
                </c:pt>
              </c:strCache>
            </c:strRef>
          </c:xVal>
          <c:yVal>
            <c:numRef>
              <c:f>'P&amp;C Analysis'!$AH$11:$AH$12</c:f>
              <c:numCache>
                <c:formatCode>General</c:formatCode>
                <c:ptCount val="2"/>
                <c:pt idx="0">
                  <c:v>0.7</c:v>
                </c:pt>
                <c:pt idx="1">
                  <c:v>0.7</c:v>
                </c:pt>
              </c:numCache>
            </c:numRef>
          </c:yVal>
          <c:bubbleSize>
            <c:numRef>
              <c:f>'P&amp;C Analysis'!$AF$11:$AF$12</c:f>
              <c:numCache>
                <c:formatCode>0.0%</c:formatCode>
                <c:ptCount val="2"/>
                <c:pt idx="0">
                  <c:v>1</c:v>
                </c:pt>
                <c:pt idx="1">
                  <c:v>0</c:v>
                </c:pt>
              </c:numCache>
            </c:numRef>
          </c:bubbleSize>
          <c:bubble3D val="0"/>
          <c:extLst>
            <c:ext xmlns:c16="http://schemas.microsoft.com/office/drawing/2014/chart" uri="{C3380CC4-5D6E-409C-BE32-E72D297353CC}">
              <c16:uniqueId val="{00000001-C516-461D-A299-39CBACDE83A7}"/>
            </c:ext>
          </c:extLst>
        </c:ser>
        <c:dLbls>
          <c:showLegendKey val="0"/>
          <c:showVal val="0"/>
          <c:showCatName val="0"/>
          <c:showSerName val="0"/>
          <c:showPercent val="0"/>
          <c:showBubbleSize val="0"/>
        </c:dLbls>
        <c:bubbleScale val="200"/>
        <c:showNegBubbles val="0"/>
        <c:axId val="1644528959"/>
        <c:axId val="1644537119"/>
      </c:bubbleChart>
      <c:valAx>
        <c:axId val="1644528959"/>
        <c:scaling>
          <c:orientation val="minMax"/>
          <c:min val="0.5"/>
        </c:scaling>
        <c:delete val="1"/>
        <c:axPos val="b"/>
        <c:majorTickMark val="none"/>
        <c:minorTickMark val="none"/>
        <c:tickLblPos val="nextTo"/>
        <c:crossAx val="1644537119"/>
        <c:crosses val="autoZero"/>
        <c:crossBetween val="midCat"/>
      </c:valAx>
      <c:valAx>
        <c:axId val="1644537119"/>
        <c:scaling>
          <c:orientation val="minMax"/>
          <c:max val="1.2"/>
          <c:min val="0"/>
        </c:scaling>
        <c:delete val="1"/>
        <c:axPos val="l"/>
        <c:numFmt formatCode="General" sourceLinked="1"/>
        <c:majorTickMark val="none"/>
        <c:minorTickMark val="none"/>
        <c:tickLblPos val="nextTo"/>
        <c:crossAx val="164452895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6036045331642536E-2"/>
          <c:y val="5.4931357429731507E-2"/>
          <c:w val="0.8097061713439665"/>
          <c:h val="0.89013728514053703"/>
        </c:manualLayout>
      </c:layout>
      <c:barChart>
        <c:barDir val="bar"/>
        <c:grouping val="clustered"/>
        <c:varyColors val="0"/>
        <c:ser>
          <c:idx val="0"/>
          <c:order val="0"/>
          <c:tx>
            <c:strRef>
              <c:f>'Customer Analysis'!$G$4</c:f>
              <c:strCache>
                <c:ptCount val="1"/>
                <c:pt idx="0">
                  <c:v> Total Profit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Analysis'!$F$5:$F$9</c:f>
              <c:strCache>
                <c:ptCount val="5"/>
                <c:pt idx="0">
                  <c:v>Richard Rivera</c:v>
                </c:pt>
                <c:pt idx="1">
                  <c:v>Miguel Edwards</c:v>
                </c:pt>
                <c:pt idx="2">
                  <c:v>Johnny Shan</c:v>
                </c:pt>
                <c:pt idx="3">
                  <c:v>Jenna Parker</c:v>
                </c:pt>
                <c:pt idx="4">
                  <c:v>Gabriel Chow</c:v>
                </c:pt>
              </c:strCache>
            </c:strRef>
          </c:cat>
          <c:val>
            <c:numRef>
              <c:f>'Customer Analysis'!$G$5:$G$9</c:f>
              <c:numCache>
                <c:formatCode>[&lt;999999]\$#.00,\ "K";[&lt;999999999]\$0.00,,\ "M";\ \$0.00,\ "B"</c:formatCode>
                <c:ptCount val="5"/>
                <c:pt idx="0">
                  <c:v>29756.712</c:v>
                </c:pt>
                <c:pt idx="1">
                  <c:v>29756.712</c:v>
                </c:pt>
                <c:pt idx="2">
                  <c:v>29756.712</c:v>
                </c:pt>
                <c:pt idx="3">
                  <c:v>29756.712</c:v>
                </c:pt>
                <c:pt idx="4">
                  <c:v>29756.712</c:v>
                </c:pt>
              </c:numCache>
            </c:numRef>
          </c:val>
          <c:extLst>
            <c:ext xmlns:c16="http://schemas.microsoft.com/office/drawing/2014/chart" uri="{C3380CC4-5D6E-409C-BE32-E72D297353CC}">
              <c16:uniqueId val="{00000005-DD0E-4A34-BCA3-9C689CA0C78E}"/>
            </c:ext>
          </c:extLst>
        </c:ser>
        <c:ser>
          <c:idx val="1"/>
          <c:order val="1"/>
          <c:tx>
            <c:strRef>
              <c:f>'Customer Analysis'!$H$5:$H$9</c:f>
              <c:strCache>
                <c:ptCount val="5"/>
                <c:pt idx="0">
                  <c:v>$29.76 K</c:v>
                </c:pt>
                <c:pt idx="1">
                  <c:v>$29.76 K</c:v>
                </c:pt>
                <c:pt idx="2">
                  <c:v>$29.76 K</c:v>
                </c:pt>
                <c:pt idx="3">
                  <c:v>$29.76 K</c:v>
                </c:pt>
                <c:pt idx="4">
                  <c:v>$29.76 K</c:v>
                </c:pt>
              </c:strCache>
            </c:strRef>
          </c:tx>
          <c:spPr>
            <a:solidFill>
              <a:srgbClr val="4DC1F5"/>
            </a:solidFill>
            <a:ln>
              <a:noFill/>
            </a:ln>
            <a:effectLst/>
          </c:spPr>
          <c:invertIfNegative val="0"/>
          <c:dLbls>
            <c:dLbl>
              <c:idx val="0"/>
              <c:layout>
                <c:manualLayout>
                  <c:x val="-0.53521404652004712"/>
                  <c:y val="1.2092284620684976E-2"/>
                </c:manualLayout>
              </c:layout>
              <c:spPr>
                <a:noFill/>
                <a:ln>
                  <a:noFill/>
                </a:ln>
                <a:effectLst/>
              </c:spPr>
              <c:txPr>
                <a:bodyPr rot="0" spcFirstLastPara="1" vertOverflow="ellipsis" vert="horz" wrap="square" lIns="38100" tIns="19050" rIns="38100" bIns="19050" anchor="ctr" anchorCtr="0">
                  <a:noAutofit/>
                </a:bodyPr>
                <a:lstStyle/>
                <a:p>
                  <a:pPr algn="l">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layout>
                    <c:manualLayout>
                      <c:w val="0.42074178658702144"/>
                      <c:h val="0.13300186931999963"/>
                    </c:manualLayout>
                  </c15:layout>
                </c:ext>
                <c:ext xmlns:c16="http://schemas.microsoft.com/office/drawing/2014/chart" uri="{C3380CC4-5D6E-409C-BE32-E72D297353CC}">
                  <c16:uniqueId val="{00000000-DEEF-4A6F-BF2D-68545B3A6FC7}"/>
                </c:ext>
              </c:extLst>
            </c:dLbl>
            <c:dLbl>
              <c:idx val="1"/>
              <c:layout>
                <c:manualLayout>
                  <c:x val="-0.57136175219476881"/>
                  <c:y val="1.5439254510449544E-6"/>
                </c:manualLayout>
              </c:layout>
              <c:spPr>
                <a:noFill/>
                <a:ln>
                  <a:noFill/>
                </a:ln>
                <a:effectLst/>
              </c:spPr>
              <c:txPr>
                <a:bodyPr rot="0" spcFirstLastPara="1" vertOverflow="ellipsis" vert="horz" wrap="square" lIns="38100" tIns="19050" rIns="38100" bIns="19050" anchor="ctr" anchorCtr="0">
                  <a:noAutofit/>
                </a:bodyPr>
                <a:lstStyle/>
                <a:p>
                  <a:pPr algn="l">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layout>
                    <c:manualLayout>
                      <c:w val="0.37473436510091412"/>
                      <c:h val="0.16105935132441015"/>
                    </c:manualLayout>
                  </c15:layout>
                </c:ext>
                <c:ext xmlns:c16="http://schemas.microsoft.com/office/drawing/2014/chart" uri="{C3380CC4-5D6E-409C-BE32-E72D297353CC}">
                  <c16:uniqueId val="{00000001-DEEF-4A6F-BF2D-68545B3A6FC7}"/>
                </c:ext>
              </c:extLst>
            </c:dLbl>
            <c:dLbl>
              <c:idx val="2"/>
              <c:spPr>
                <a:noFill/>
                <a:ln>
                  <a:noFill/>
                </a:ln>
                <a:effectLst/>
              </c:spPr>
              <c:txPr>
                <a:bodyPr rot="0" spcFirstLastPara="1" vertOverflow="ellipsis" vert="horz" wrap="square" lIns="38100" tIns="19050" rIns="38100" bIns="19050" anchor="ctr" anchorCtr="0">
                  <a:noAutofit/>
                </a:bodyPr>
                <a:lstStyle/>
                <a:p>
                  <a:pPr algn="l">
                    <a:defRPr sz="8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0"/>
              <c:showCatName val="1"/>
              <c:showSerName val="0"/>
              <c:showPercent val="0"/>
              <c:showBubbleSize val="0"/>
              <c:extLst>
                <c:ext xmlns:c15="http://schemas.microsoft.com/office/drawing/2012/chart" uri="{CE6537A1-D6FC-4f65-9D91-7224C49458BB}">
                  <c15:layout>
                    <c:manualLayout>
                      <c:w val="0.33784487283917092"/>
                      <c:h val="0.13464795394278434"/>
                    </c:manualLayout>
                  </c15:layout>
                </c:ext>
                <c:ext xmlns:c16="http://schemas.microsoft.com/office/drawing/2014/chart" uri="{C3380CC4-5D6E-409C-BE32-E72D297353CC}">
                  <c16:uniqueId val="{00000002-DEEF-4A6F-BF2D-68545B3A6FC7}"/>
                </c:ext>
              </c:extLst>
            </c:dLbl>
            <c:dLbl>
              <c:idx val="3"/>
              <c:layout>
                <c:manualLayout>
                  <c:x val="-0.52371707846863969"/>
                  <c:y val="4.0499737789994232E-3"/>
                </c:manualLayout>
              </c:layout>
              <c:spPr>
                <a:noFill/>
                <a:ln>
                  <a:noFill/>
                </a:ln>
                <a:effectLst/>
              </c:spPr>
              <c:txPr>
                <a:bodyPr rot="0" spcFirstLastPara="1" vertOverflow="ellipsis" vert="horz" wrap="square" lIns="38100" tIns="19050" rIns="38100" bIns="19050" anchor="ctr" anchorCtr="0">
                  <a:noAutofit/>
                </a:bodyPr>
                <a:lstStyle/>
                <a:p>
                  <a:pPr algn="l">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layout>
                    <c:manualLayout>
                      <c:w val="0.28920734908136481"/>
                      <c:h val="0.16961081343324405"/>
                    </c:manualLayout>
                  </c15:layout>
                </c:ext>
                <c:ext xmlns:c16="http://schemas.microsoft.com/office/drawing/2014/chart" uri="{C3380CC4-5D6E-409C-BE32-E72D297353CC}">
                  <c16:uniqueId val="{00000003-DEEF-4A6F-BF2D-68545B3A6FC7}"/>
                </c:ext>
              </c:extLst>
            </c:dLbl>
            <c:dLbl>
              <c:idx val="4"/>
              <c:spPr>
                <a:noFill/>
                <a:ln>
                  <a:noFill/>
                </a:ln>
                <a:effectLst/>
              </c:spPr>
              <c:txPr>
                <a:bodyPr rot="0" spcFirstLastPara="1" vertOverflow="ellipsis" vert="horz" wrap="square" lIns="38100" tIns="19050" rIns="38100" bIns="19050" anchor="ctr" anchorCtr="0">
                  <a:noAutofit/>
                </a:bodyPr>
                <a:lstStyle/>
                <a:p>
                  <a:pPr algn="l">
                    <a:defRPr sz="8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0"/>
              <c:showCatName val="1"/>
              <c:showSerName val="0"/>
              <c:showPercent val="0"/>
              <c:showBubbleSize val="0"/>
              <c:extLst>
                <c:ext xmlns:c15="http://schemas.microsoft.com/office/drawing/2012/chart" uri="{CE6537A1-D6FC-4f65-9D91-7224C49458BB}">
                  <c15:layout>
                    <c:manualLayout>
                      <c:w val="0.30324735270160197"/>
                      <c:h val="0.13630066931933654"/>
                    </c:manualLayout>
                  </c15:layout>
                </c:ext>
                <c:ext xmlns:c16="http://schemas.microsoft.com/office/drawing/2014/chart" uri="{C3380CC4-5D6E-409C-BE32-E72D297353CC}">
                  <c16:uniqueId val="{00000004-DEEF-4A6F-BF2D-68545B3A6FC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'Customer Analysis'!$H$5:$H$9</c:f>
              <c:numCache>
                <c:formatCode>[&lt;999999]\$#.00,\ "K";[&lt;999999999]\$0.00,,\ "M";\ \$0.00,\ "B"</c:formatCode>
                <c:ptCount val="5"/>
                <c:pt idx="0">
                  <c:v>29756.712</c:v>
                </c:pt>
                <c:pt idx="1">
                  <c:v>29756.712</c:v>
                </c:pt>
                <c:pt idx="2">
                  <c:v>29756.712</c:v>
                </c:pt>
                <c:pt idx="3">
                  <c:v>29756.712</c:v>
                </c:pt>
                <c:pt idx="4">
                  <c:v>29756.712</c:v>
                </c:pt>
              </c:numCache>
            </c:numRef>
          </c:val>
          <c:extLst>
            <c:ext xmlns:c16="http://schemas.microsoft.com/office/drawing/2014/chart" uri="{C3380CC4-5D6E-409C-BE32-E72D297353CC}">
              <c16:uniqueId val="{00000000-F6ED-493D-934B-32AA2D8090E3}"/>
            </c:ext>
          </c:extLst>
        </c:ser>
        <c:dLbls>
          <c:dLblPos val="outEnd"/>
          <c:showLegendKey val="0"/>
          <c:showVal val="1"/>
          <c:showCatName val="0"/>
          <c:showSerName val="0"/>
          <c:showPercent val="0"/>
          <c:showBubbleSize val="0"/>
        </c:dLbls>
        <c:gapWidth val="29"/>
        <c:overlap val="100"/>
        <c:axId val="641742127"/>
        <c:axId val="641729647"/>
      </c:barChart>
      <c:catAx>
        <c:axId val="641742127"/>
        <c:scaling>
          <c:orientation val="maxMin"/>
        </c:scaling>
        <c:delete val="1"/>
        <c:axPos val="l"/>
        <c:numFmt formatCode="General" sourceLinked="1"/>
        <c:majorTickMark val="none"/>
        <c:minorTickMark val="none"/>
        <c:tickLblPos val="nextTo"/>
        <c:crossAx val="641729647"/>
        <c:crosses val="autoZero"/>
        <c:auto val="1"/>
        <c:lblAlgn val="ctr"/>
        <c:lblOffset val="100"/>
        <c:noMultiLvlLbl val="0"/>
      </c:catAx>
      <c:valAx>
        <c:axId val="641729647"/>
        <c:scaling>
          <c:orientation val="minMax"/>
        </c:scaling>
        <c:delete val="1"/>
        <c:axPos val="t"/>
        <c:numFmt formatCode="[&lt;999999]\$#.00,\ &quot;K&quot;;[&lt;999999999]\$0.00,,\ &quot;M&quot;;\ \$0.00,\ &quot;B&quot;" sourceLinked="1"/>
        <c:majorTickMark val="none"/>
        <c:minorTickMark val="none"/>
        <c:tickLblPos val="nextTo"/>
        <c:crossAx val="64174212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'Customer Analysis'!$H$14:$H$15</c:f>
              <c:strCache>
                <c:ptCount val="1"/>
                <c:pt idx="0">
                  <c:v>0.5% 99.5%</c:v>
                </c:pt>
              </c:strCache>
            </c:strRef>
          </c:tx>
          <c:dPt>
            <c:idx val="0"/>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5-B864-42F3-B5F0-418EDFA46C08}"/>
              </c:ext>
            </c:extLst>
          </c:dPt>
          <c:val>
            <c:numLit>
              <c:formatCode>General</c:formatCode>
              <c:ptCount val="1"/>
              <c:pt idx="0">
                <c:v>1</c:v>
              </c:pt>
            </c:numLit>
          </c:val>
          <c:extLst>
            <c:ext xmlns:c16="http://schemas.microsoft.com/office/drawing/2014/chart" uri="{C3380CC4-5D6E-409C-BE32-E72D297353CC}">
              <c16:uniqueId val="{00000004-B864-42F3-B5F0-418EDFA46C08}"/>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1"/>
          <c:order val="0"/>
          <c:tx>
            <c:strRef>
              <c:f>'Customer Analysis'!$N$18</c:f>
              <c:strCache>
                <c:ptCount val="1"/>
                <c:pt idx="0">
                  <c:v>Percentage</c:v>
                </c:pt>
              </c:strCache>
            </c:strRef>
          </c:tx>
          <c:spPr>
            <a:solidFill>
              <a:schemeClr val="bg1">
                <a:lumMod val="75000"/>
              </a:schemeClr>
            </a:solidFill>
            <a:ln>
              <a:noFill/>
            </a:ln>
            <a:effectLst/>
          </c:spPr>
          <c:invertIfNegative val="0"/>
          <c:dPt>
            <c:idx val="0"/>
            <c:invertIfNegative val="0"/>
            <c:bubble3D val="0"/>
            <c:spPr>
              <a:solidFill>
                <a:schemeClr val="bg1">
                  <a:lumMod val="85000"/>
                </a:schemeClr>
              </a:solidFill>
              <a:ln>
                <a:noFill/>
              </a:ln>
              <a:effectLst/>
            </c:spPr>
            <c:extLst>
              <c:ext xmlns:c16="http://schemas.microsoft.com/office/drawing/2014/chart" uri="{C3380CC4-5D6E-409C-BE32-E72D297353CC}">
                <c16:uniqueId val="{00000002-484B-4AF6-ABA3-36C22DCD98E8}"/>
              </c:ext>
            </c:extLst>
          </c:dPt>
          <c:cat>
            <c:strRef>
              <c:f>'Customer Analysis'!$L$19</c:f>
              <c:strCache>
                <c:ptCount val="1"/>
                <c:pt idx="0">
                  <c:v>F</c:v>
                </c:pt>
              </c:strCache>
            </c:strRef>
          </c:cat>
          <c:val>
            <c:numRef>
              <c:f>'Customer Analysis'!$N$19</c:f>
              <c:numCache>
                <c:formatCode>0</c:formatCode>
                <c:ptCount val="1"/>
                <c:pt idx="0">
                  <c:v>1</c:v>
                </c:pt>
              </c:numCache>
            </c:numRef>
          </c:val>
          <c:extLst>
            <c:ext xmlns:c16="http://schemas.microsoft.com/office/drawing/2014/chart" uri="{C3380CC4-5D6E-409C-BE32-E72D297353CC}">
              <c16:uniqueId val="{00000000-484B-4AF6-ABA3-36C22DCD98E8}"/>
            </c:ext>
          </c:extLst>
        </c:ser>
        <c:ser>
          <c:idx val="0"/>
          <c:order val="1"/>
          <c:tx>
            <c:strRef>
              <c:f>'Customer Analysis'!$M$18</c:f>
              <c:strCache>
                <c:ptCount val="1"/>
                <c:pt idx="0">
                  <c:v>Sum of Profit</c:v>
                </c:pt>
              </c:strCache>
            </c:strRef>
          </c:tx>
          <c:spPr>
            <a:solidFill>
              <a:srgbClr val="F75606"/>
            </a:solidFill>
            <a:ln>
              <a:noFill/>
            </a:ln>
            <a:effectLst/>
          </c:spPr>
          <c:invertIfNegative val="0"/>
          <c:cat>
            <c:strRef>
              <c:f>'Customer Analysis'!$L$19</c:f>
              <c:strCache>
                <c:ptCount val="1"/>
                <c:pt idx="0">
                  <c:v>F</c:v>
                </c:pt>
              </c:strCache>
            </c:strRef>
          </c:cat>
          <c:val>
            <c:numRef>
              <c:f>'Customer Analysis'!$M$19</c:f>
              <c:numCache>
                <c:formatCode>0.0%</c:formatCode>
                <c:ptCount val="1"/>
                <c:pt idx="0">
                  <c:v>0.51384200736243868</c:v>
                </c:pt>
              </c:numCache>
            </c:numRef>
          </c:val>
          <c:extLst>
            <c:ext xmlns:c16="http://schemas.microsoft.com/office/drawing/2014/chart" uri="{C3380CC4-5D6E-409C-BE32-E72D297353CC}">
              <c16:uniqueId val="{00000001-484B-4AF6-ABA3-36C22DCD98E8}"/>
            </c:ext>
          </c:extLst>
        </c:ser>
        <c:dLbls>
          <c:showLegendKey val="0"/>
          <c:showVal val="0"/>
          <c:showCatName val="0"/>
          <c:showSerName val="0"/>
          <c:showPercent val="0"/>
          <c:showBubbleSize val="0"/>
        </c:dLbls>
        <c:gapWidth val="0"/>
        <c:overlap val="100"/>
        <c:axId val="823299184"/>
        <c:axId val="823303024"/>
      </c:barChart>
      <c:catAx>
        <c:axId val="823299184"/>
        <c:scaling>
          <c:orientation val="minMax"/>
        </c:scaling>
        <c:delete val="1"/>
        <c:axPos val="l"/>
        <c:numFmt formatCode="General" sourceLinked="1"/>
        <c:majorTickMark val="none"/>
        <c:minorTickMark val="none"/>
        <c:tickLblPos val="nextTo"/>
        <c:crossAx val="823303024"/>
        <c:crosses val="autoZero"/>
        <c:auto val="1"/>
        <c:lblAlgn val="ctr"/>
        <c:lblOffset val="100"/>
        <c:noMultiLvlLbl val="0"/>
      </c:catAx>
      <c:valAx>
        <c:axId val="823303024"/>
        <c:scaling>
          <c:orientation val="minMax"/>
          <c:max val="1"/>
          <c:min val="0"/>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823299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1"/>
          <c:order val="0"/>
          <c:tx>
            <c:strRef>
              <c:f>'Customer Analysis'!$N$18</c:f>
              <c:strCache>
                <c:ptCount val="1"/>
                <c:pt idx="0">
                  <c:v>Percentage</c:v>
                </c:pt>
              </c:strCache>
            </c:strRef>
          </c:tx>
          <c:spPr>
            <a:solidFill>
              <a:schemeClr val="bg1">
                <a:lumMod val="85000"/>
              </a:schemeClr>
            </a:solidFill>
            <a:ln>
              <a:noFill/>
            </a:ln>
            <a:effectLst/>
          </c:spPr>
          <c:invertIfNegative val="0"/>
          <c:cat>
            <c:strRef>
              <c:f>'Customer Analysis'!$L$20</c:f>
              <c:strCache>
                <c:ptCount val="1"/>
                <c:pt idx="0">
                  <c:v>M</c:v>
                </c:pt>
              </c:strCache>
            </c:strRef>
          </c:cat>
          <c:val>
            <c:numRef>
              <c:f>'Customer Analysis'!$N$20</c:f>
              <c:numCache>
                <c:formatCode>0</c:formatCode>
                <c:ptCount val="1"/>
                <c:pt idx="0">
                  <c:v>1</c:v>
                </c:pt>
              </c:numCache>
            </c:numRef>
          </c:val>
          <c:extLst>
            <c:ext xmlns:c16="http://schemas.microsoft.com/office/drawing/2014/chart" uri="{C3380CC4-5D6E-409C-BE32-E72D297353CC}">
              <c16:uniqueId val="{00000000-A8D9-4872-920C-E1CFD0604383}"/>
            </c:ext>
          </c:extLst>
        </c:ser>
        <c:ser>
          <c:idx val="0"/>
          <c:order val="1"/>
          <c:tx>
            <c:strRef>
              <c:f>'Customer Analysis'!$M$18</c:f>
              <c:strCache>
                <c:ptCount val="1"/>
                <c:pt idx="0">
                  <c:v>Sum of Profit</c:v>
                </c:pt>
              </c:strCache>
            </c:strRef>
          </c:tx>
          <c:spPr>
            <a:solidFill>
              <a:schemeClr val="accent1"/>
            </a:solidFill>
            <a:ln>
              <a:noFill/>
            </a:ln>
            <a:effectLst/>
          </c:spPr>
          <c:invertIfNegative val="0"/>
          <c:dPt>
            <c:idx val="0"/>
            <c:invertIfNegative val="0"/>
            <c:bubble3D val="0"/>
            <c:spPr>
              <a:solidFill>
                <a:srgbClr val="4DC1F5"/>
              </a:solidFill>
              <a:ln>
                <a:noFill/>
              </a:ln>
              <a:effectLst/>
            </c:spPr>
            <c:extLst>
              <c:ext xmlns:c16="http://schemas.microsoft.com/office/drawing/2014/chart" uri="{C3380CC4-5D6E-409C-BE32-E72D297353CC}">
                <c16:uniqueId val="{00000002-A8D9-4872-920C-E1CFD0604383}"/>
              </c:ext>
            </c:extLst>
          </c:dPt>
          <c:cat>
            <c:strRef>
              <c:f>'Customer Analysis'!$L$20</c:f>
              <c:strCache>
                <c:ptCount val="1"/>
                <c:pt idx="0">
                  <c:v>M</c:v>
                </c:pt>
              </c:strCache>
            </c:strRef>
          </c:cat>
          <c:val>
            <c:numRef>
              <c:f>'Customer Analysis'!$M$20</c:f>
              <c:numCache>
                <c:formatCode>0.0%</c:formatCode>
                <c:ptCount val="1"/>
                <c:pt idx="0">
                  <c:v>0.48615799263756132</c:v>
                </c:pt>
              </c:numCache>
            </c:numRef>
          </c:val>
          <c:extLst>
            <c:ext xmlns:c16="http://schemas.microsoft.com/office/drawing/2014/chart" uri="{C3380CC4-5D6E-409C-BE32-E72D297353CC}">
              <c16:uniqueId val="{00000001-A8D9-4872-920C-E1CFD0604383}"/>
            </c:ext>
          </c:extLst>
        </c:ser>
        <c:dLbls>
          <c:showLegendKey val="0"/>
          <c:showVal val="0"/>
          <c:showCatName val="0"/>
          <c:showSerName val="0"/>
          <c:showPercent val="0"/>
          <c:showBubbleSize val="0"/>
        </c:dLbls>
        <c:gapWidth val="0"/>
        <c:overlap val="100"/>
        <c:axId val="823299184"/>
        <c:axId val="823303024"/>
      </c:barChart>
      <c:catAx>
        <c:axId val="823299184"/>
        <c:scaling>
          <c:orientation val="minMax"/>
        </c:scaling>
        <c:delete val="1"/>
        <c:axPos val="l"/>
        <c:numFmt formatCode="General" sourceLinked="1"/>
        <c:majorTickMark val="none"/>
        <c:minorTickMark val="none"/>
        <c:tickLblPos val="nextTo"/>
        <c:crossAx val="823303024"/>
        <c:crosses val="autoZero"/>
        <c:auto val="1"/>
        <c:lblAlgn val="ctr"/>
        <c:lblOffset val="100"/>
        <c:noMultiLvlLbl val="0"/>
      </c:catAx>
      <c:valAx>
        <c:axId val="823303024"/>
        <c:scaling>
          <c:orientation val="minMax"/>
          <c:max val="1"/>
          <c:min val="0"/>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823299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0749730085544356E-2"/>
          <c:y val="0.21904778331292338"/>
          <c:w val="0.93079582261062133"/>
          <c:h val="0.56001616799112708"/>
        </c:manualLayout>
      </c:layout>
      <c:barChart>
        <c:barDir val="col"/>
        <c:grouping val="clustered"/>
        <c:varyColors val="0"/>
        <c:ser>
          <c:idx val="0"/>
          <c:order val="0"/>
          <c:tx>
            <c:strRef>
              <c:f>'Customer Analysis'!$V$4</c:f>
              <c:strCache>
                <c:ptCount val="1"/>
                <c:pt idx="0">
                  <c:v>Sum of Profit</c:v>
                </c:pt>
              </c:strCache>
            </c:strRef>
          </c:tx>
          <c:spPr>
            <a:solidFill>
              <a:schemeClr val="bg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Analysis'!$U$5:$U$10</c:f>
              <c:strCache>
                <c:ptCount val="6"/>
                <c:pt idx="0">
                  <c:v>25-29</c:v>
                </c:pt>
                <c:pt idx="1">
                  <c:v>30-34</c:v>
                </c:pt>
                <c:pt idx="2">
                  <c:v>35-39</c:v>
                </c:pt>
                <c:pt idx="3">
                  <c:v>40-44</c:v>
                </c:pt>
                <c:pt idx="4">
                  <c:v>45-49</c:v>
                </c:pt>
                <c:pt idx="5">
                  <c:v>50 Plus</c:v>
                </c:pt>
              </c:strCache>
            </c:strRef>
          </c:cat>
          <c:val>
            <c:numRef>
              <c:f>'Customer Analysis'!$V$5:$V$10</c:f>
              <c:numCache>
                <c:formatCode>[&lt;999999]\$#,\ "K";[&lt;999999999]\$0,,\ "M";\ \$0,\ "B"</c:formatCode>
                <c:ptCount val="6"/>
                <c:pt idx="0">
                  <c:v>2726873.7483999971</c:v>
                </c:pt>
                <c:pt idx="1">
                  <c:v>3632747.4634999917</c:v>
                </c:pt>
                <c:pt idx="2">
                  <c:v>3661328.0090999953</c:v>
                </c:pt>
                <c:pt idx="3">
                  <c:v>3338489.319699998</c:v>
                </c:pt>
                <c:pt idx="4">
                  <c:v>3577985.1814999944</c:v>
                </c:pt>
                <c:pt idx="5">
                  <c:v>11240352.704099992</c:v>
                </c:pt>
              </c:numCache>
            </c:numRef>
          </c:val>
          <c:extLst>
            <c:ext xmlns:c16="http://schemas.microsoft.com/office/drawing/2014/chart" uri="{C3380CC4-5D6E-409C-BE32-E72D297353CC}">
              <c16:uniqueId val="{00000000-E8A0-40D4-B2D6-ED67F3E99D5B}"/>
            </c:ext>
          </c:extLst>
        </c:ser>
        <c:ser>
          <c:idx val="1"/>
          <c:order val="1"/>
          <c:tx>
            <c:strRef>
              <c:f>'Customer Analysis'!$W$4</c:f>
              <c:strCache>
                <c:ptCount val="1"/>
                <c:pt idx="0">
                  <c:v>Highlight</c:v>
                </c:pt>
              </c:strCache>
            </c:strRef>
          </c:tx>
          <c:spPr>
            <a:solidFill>
              <a:srgbClr val="4DC1F5"/>
            </a:solidFill>
            <a:ln>
              <a:noFill/>
            </a:ln>
            <a:effectLst/>
          </c:spPr>
          <c:invertIfNegative val="0"/>
          <c:dLbls>
            <c:delete val="1"/>
          </c:dLbls>
          <c:val>
            <c:numRef>
              <c:f>'Customer Analysis'!$W$5:$W$10</c:f>
              <c:numCache>
                <c:formatCode>General</c:formatCode>
                <c:ptCount val="6"/>
                <c:pt idx="0">
                  <c:v>0</c:v>
                </c:pt>
                <c:pt idx="1">
                  <c:v>0</c:v>
                </c:pt>
                <c:pt idx="2">
                  <c:v>0</c:v>
                </c:pt>
                <c:pt idx="3">
                  <c:v>0</c:v>
                </c:pt>
                <c:pt idx="4">
                  <c:v>0</c:v>
                </c:pt>
                <c:pt idx="5">
                  <c:v>11240352.704099992</c:v>
                </c:pt>
              </c:numCache>
            </c:numRef>
          </c:val>
          <c:extLst>
            <c:ext xmlns:c16="http://schemas.microsoft.com/office/drawing/2014/chart" uri="{C3380CC4-5D6E-409C-BE32-E72D297353CC}">
              <c16:uniqueId val="{00000001-E8A0-40D4-B2D6-ED67F3E99D5B}"/>
            </c:ext>
          </c:extLst>
        </c:ser>
        <c:dLbls>
          <c:dLblPos val="outEnd"/>
          <c:showLegendKey val="0"/>
          <c:showVal val="1"/>
          <c:showCatName val="0"/>
          <c:showSerName val="0"/>
          <c:showPercent val="0"/>
          <c:showBubbleSize val="0"/>
        </c:dLbls>
        <c:gapWidth val="109"/>
        <c:overlap val="100"/>
        <c:axId val="1657847871"/>
        <c:axId val="1657855071"/>
      </c:barChart>
      <c:catAx>
        <c:axId val="1657847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7855071"/>
        <c:crosses val="autoZero"/>
        <c:auto val="1"/>
        <c:lblAlgn val="ctr"/>
        <c:lblOffset val="100"/>
        <c:noMultiLvlLbl val="0"/>
      </c:catAx>
      <c:valAx>
        <c:axId val="1657855071"/>
        <c:scaling>
          <c:orientation val="minMax"/>
        </c:scaling>
        <c:delete val="1"/>
        <c:axPos val="l"/>
        <c:numFmt formatCode="[&lt;999999]\$#,\ &quot;K&quot;;[&lt;999999999]\$0,,\ &quot;M&quot;;\ \$0,\ &quot;B&quot;" sourceLinked="1"/>
        <c:majorTickMark val="none"/>
        <c:minorTickMark val="none"/>
        <c:tickLblPos val="nextTo"/>
        <c:crossAx val="1657847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ubbleChart>
        <c:varyColors val="0"/>
        <c:ser>
          <c:idx val="0"/>
          <c:order val="0"/>
          <c:tx>
            <c:strRef>
              <c:f>'Customer Analysis'!$AI$4</c:f>
              <c:strCache>
                <c:ptCount val="1"/>
                <c:pt idx="0">
                  <c:v>Country</c:v>
                </c:pt>
              </c:strCache>
            </c:strRef>
          </c:tx>
          <c:spPr>
            <a:solidFill>
              <a:srgbClr val="F75606"/>
            </a:solidFill>
            <a:ln w="25400">
              <a:noFill/>
            </a:ln>
            <a:effectLst/>
          </c:spPr>
          <c:invertIfNegative val="0"/>
          <c:dLbls>
            <c:dLbl>
              <c:idx val="0"/>
              <c:tx>
                <c:rich>
                  <a:bodyPr/>
                  <a:lstStyle/>
                  <a:p>
                    <a:fld id="{40CA52F7-DAB2-4AC2-AA5B-A6CBB039FBF5}"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9DFB-4C63-9696-6ECB7C249DBE}"/>
                </c:ext>
              </c:extLst>
            </c:dLbl>
            <c:dLbl>
              <c:idx val="1"/>
              <c:tx>
                <c:rich>
                  <a:bodyPr/>
                  <a:lstStyle/>
                  <a:p>
                    <a:fld id="{43C7E5A3-E84B-4AF3-B34E-6550E4A89F21}"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9DFB-4C63-9696-6ECB7C249DBE}"/>
                </c:ext>
              </c:extLst>
            </c:dLbl>
            <c:dLbl>
              <c:idx val="2"/>
              <c:tx>
                <c:rich>
                  <a:bodyPr/>
                  <a:lstStyle/>
                  <a:p>
                    <a:fld id="{E84B164E-5F24-4E77-8FFD-3C0A6F7D1BB2}"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9DFB-4C63-9696-6ECB7C249DBE}"/>
                </c:ext>
              </c:extLst>
            </c:dLbl>
            <c:dLbl>
              <c:idx val="3"/>
              <c:tx>
                <c:rich>
                  <a:bodyPr/>
                  <a:lstStyle/>
                  <a:p>
                    <a:fld id="{FD43238E-4FEE-4339-A9CC-371B5FB82E36}"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9DFB-4C63-9696-6ECB7C249DBE}"/>
                </c:ext>
              </c:extLst>
            </c:dLbl>
            <c:dLbl>
              <c:idx val="4"/>
              <c:tx>
                <c:rich>
                  <a:bodyPr/>
                  <a:lstStyle/>
                  <a:p>
                    <a:fld id="{6388DE7E-FA62-4340-8439-39CB3C20BC7E}"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9DFB-4C63-9696-6ECB7C249DBE}"/>
                </c:ext>
              </c:extLst>
            </c:dLbl>
            <c:dLbl>
              <c:idx val="5"/>
              <c:tx>
                <c:rich>
                  <a:bodyPr/>
                  <a:lstStyle/>
                  <a:p>
                    <a:fld id="{50A8DCC1-E5A0-4ED1-B533-ADFD15FF7663}"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9DFB-4C63-9696-6ECB7C249DBE}"/>
                </c:ext>
              </c:extLst>
            </c:dLbl>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'Customer Analysis'!$AG$5:$AG$10</c:f>
              <c:numCache>
                <c:formatCode>General</c:formatCode>
                <c:ptCount val="6"/>
                <c:pt idx="0">
                  <c:v>9</c:v>
                </c:pt>
                <c:pt idx="1">
                  <c:v>1.5</c:v>
                </c:pt>
                <c:pt idx="2">
                  <c:v>1.5</c:v>
                </c:pt>
                <c:pt idx="3">
                  <c:v>4</c:v>
                </c:pt>
                <c:pt idx="4">
                  <c:v>5</c:v>
                </c:pt>
                <c:pt idx="5">
                  <c:v>4</c:v>
                </c:pt>
              </c:numCache>
            </c:numRef>
          </c:xVal>
          <c:yVal>
            <c:numRef>
              <c:f>'Customer Analysis'!$AH$5:$AH$10</c:f>
              <c:numCache>
                <c:formatCode>General</c:formatCode>
                <c:ptCount val="6"/>
                <c:pt idx="0">
                  <c:v>2</c:v>
                </c:pt>
                <c:pt idx="1">
                  <c:v>8.5</c:v>
                </c:pt>
                <c:pt idx="2">
                  <c:v>7</c:v>
                </c:pt>
                <c:pt idx="3">
                  <c:v>9.4</c:v>
                </c:pt>
                <c:pt idx="4">
                  <c:v>8</c:v>
                </c:pt>
                <c:pt idx="5">
                  <c:v>8</c:v>
                </c:pt>
              </c:numCache>
            </c:numRef>
          </c:yVal>
          <c:bubbleSize>
            <c:numRef>
              <c:f>'Customer Analysis'!$AD$5:$AD$10</c:f>
              <c:numCache>
                <c:formatCode>[&lt;999999]\$#,\ "K";[&lt;999999999]\$0,,\ "M";\ \$0,\ "B"</c:formatCode>
                <c:ptCount val="6"/>
                <c:pt idx="0">
                  <c:v>9546616.1299999785</c:v>
                </c:pt>
                <c:pt idx="1">
                  <c:v>2745527.6863999935</c:v>
                </c:pt>
                <c:pt idx="2">
                  <c:v>2207096.5689999997</c:v>
                </c:pt>
                <c:pt idx="3">
                  <c:v>2213591.3501000009</c:v>
                </c:pt>
                <c:pt idx="4">
                  <c:v>2458752.3759999997</c:v>
                </c:pt>
                <c:pt idx="5">
                  <c:v>9006192.3148000035</c:v>
                </c:pt>
              </c:numCache>
            </c:numRef>
          </c:bubbleSize>
          <c:bubble3D val="0"/>
          <c:extLst>
            <c:ext xmlns:c15="http://schemas.microsoft.com/office/drawing/2012/chart" uri="{02D57815-91ED-43cb-92C2-25804820EDAC}">
              <c15:datalabelsRange>
                <c15:f>'Customer Analysis'!$AD$5:$AD$10</c15:f>
                <c15:dlblRangeCache>
                  <c:ptCount val="6"/>
                  <c:pt idx="0">
                    <c:v>$10 M</c:v>
                  </c:pt>
                  <c:pt idx="1">
                    <c:v>$3 M</c:v>
                  </c:pt>
                  <c:pt idx="2">
                    <c:v>$2 M</c:v>
                  </c:pt>
                  <c:pt idx="3">
                    <c:v>$2 M</c:v>
                  </c:pt>
                  <c:pt idx="4">
                    <c:v>$2 M</c:v>
                  </c:pt>
                  <c:pt idx="5">
                    <c:v>$9 M</c:v>
                  </c:pt>
                </c15:dlblRangeCache>
              </c15:datalabelsRange>
            </c:ext>
            <c:ext xmlns:c16="http://schemas.microsoft.com/office/drawing/2014/chart" uri="{C3380CC4-5D6E-409C-BE32-E72D297353CC}">
              <c16:uniqueId val="{00000006-9DFB-4C63-9696-6ECB7C249DBE}"/>
            </c:ext>
          </c:extLst>
        </c:ser>
        <c:ser>
          <c:idx val="1"/>
          <c:order val="1"/>
          <c:tx>
            <c:strRef>
              <c:f>'Customer Analysis'!$AE$4</c:f>
              <c:strCache>
                <c:ptCount val="1"/>
                <c:pt idx="0">
                  <c:v>Highlight</c:v>
                </c:pt>
              </c:strCache>
            </c:strRef>
          </c:tx>
          <c:spPr>
            <a:solidFill>
              <a:srgbClr val="4DC1F5"/>
            </a:solidFill>
            <a:ln w="25400">
              <a:noFill/>
            </a:ln>
            <a:effectLst/>
          </c:spPr>
          <c:invertIfNegative val="0"/>
          <c:dLbls>
            <c:delete val="1"/>
          </c:dLbls>
          <c:xVal>
            <c:numRef>
              <c:f>'Customer Analysis'!$AG$5:$AG$10</c:f>
              <c:numCache>
                <c:formatCode>General</c:formatCode>
                <c:ptCount val="6"/>
                <c:pt idx="0">
                  <c:v>9</c:v>
                </c:pt>
                <c:pt idx="1">
                  <c:v>1.5</c:v>
                </c:pt>
                <c:pt idx="2">
                  <c:v>1.5</c:v>
                </c:pt>
                <c:pt idx="3">
                  <c:v>4</c:v>
                </c:pt>
                <c:pt idx="4">
                  <c:v>5</c:v>
                </c:pt>
                <c:pt idx="5">
                  <c:v>4</c:v>
                </c:pt>
              </c:numCache>
            </c:numRef>
          </c:xVal>
          <c:yVal>
            <c:numRef>
              <c:f>'Customer Analysis'!$AH$5:$AH$10</c:f>
              <c:numCache>
                <c:formatCode>General</c:formatCode>
                <c:ptCount val="6"/>
                <c:pt idx="0">
                  <c:v>2</c:v>
                </c:pt>
                <c:pt idx="1">
                  <c:v>8.5</c:v>
                </c:pt>
                <c:pt idx="2">
                  <c:v>7</c:v>
                </c:pt>
                <c:pt idx="3">
                  <c:v>9.4</c:v>
                </c:pt>
                <c:pt idx="4">
                  <c:v>8</c:v>
                </c:pt>
                <c:pt idx="5">
                  <c:v>8</c:v>
                </c:pt>
              </c:numCache>
            </c:numRef>
          </c:yVal>
          <c:bubbleSize>
            <c:numRef>
              <c:f>'Customer Analysis'!$AE$5:$AE$10</c:f>
              <c:numCache>
                <c:formatCode>[&lt;999999]\$#,\ "K";[&lt;999999999]\$0,,\ "M";\ \$0,\ "B"</c:formatCode>
                <c:ptCount val="6"/>
                <c:pt idx="0">
                  <c:v>9546616.1299999785</c:v>
                </c:pt>
                <c:pt idx="1">
                  <c:v>0</c:v>
                </c:pt>
                <c:pt idx="2">
                  <c:v>0</c:v>
                </c:pt>
                <c:pt idx="3">
                  <c:v>0</c:v>
                </c:pt>
                <c:pt idx="4">
                  <c:v>0</c:v>
                </c:pt>
                <c:pt idx="5">
                  <c:v>9006192.3148000035</c:v>
                </c:pt>
              </c:numCache>
            </c:numRef>
          </c:bubbleSize>
          <c:bubble3D val="0"/>
          <c:extLst>
            <c:ext xmlns:c16="http://schemas.microsoft.com/office/drawing/2014/chart" uri="{C3380CC4-5D6E-409C-BE32-E72D297353CC}">
              <c16:uniqueId val="{00000007-9DFB-4C63-9696-6ECB7C249DBE}"/>
            </c:ext>
          </c:extLst>
        </c:ser>
        <c:dLbls>
          <c:dLblPos val="ctr"/>
          <c:showLegendKey val="0"/>
          <c:showVal val="1"/>
          <c:showCatName val="0"/>
          <c:showSerName val="0"/>
          <c:showPercent val="0"/>
          <c:showBubbleSize val="0"/>
        </c:dLbls>
        <c:bubbleScale val="100"/>
        <c:showNegBubbles val="0"/>
        <c:axId val="1622178496"/>
        <c:axId val="1622191936"/>
      </c:bubbleChart>
      <c:valAx>
        <c:axId val="1622178496"/>
        <c:scaling>
          <c:orientation val="minMax"/>
          <c:max val="10"/>
          <c:min val="0"/>
        </c:scaling>
        <c:delete val="1"/>
        <c:axPos val="b"/>
        <c:numFmt formatCode="General" sourceLinked="1"/>
        <c:majorTickMark val="none"/>
        <c:minorTickMark val="none"/>
        <c:tickLblPos val="nextTo"/>
        <c:crossAx val="1622191936"/>
        <c:crosses val="autoZero"/>
        <c:crossBetween val="midCat"/>
      </c:valAx>
      <c:valAx>
        <c:axId val="1622191936"/>
        <c:scaling>
          <c:orientation val="minMax"/>
          <c:max val="10"/>
          <c:min val="0"/>
        </c:scaling>
        <c:delete val="1"/>
        <c:axPos val="l"/>
        <c:numFmt formatCode="General" sourceLinked="1"/>
        <c:majorTickMark val="none"/>
        <c:minorTickMark val="none"/>
        <c:tickLblPos val="nextTo"/>
        <c:crossAx val="162217849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extLst>
          <a:ext uri="{837473B0-CC2E-450A-ABE3-18F120FF3D39}">
            <a1611:picAttrSrcUrl xmlns:a1611="http://schemas.microsoft.com/office/drawing/2016/11/main" r:id="rId4"/>
          </a:ext>
        </a:extLst>
      </a:blip>
      <a:stretch>
        <a:fillRect/>
      </a:stretch>
    </a:blip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firstButton="1" fmlaLink="'Anaalysis 1'!$D$9" lockText="1" noThreeD="1"/>
</file>

<file path=xl/ctrlProps/ctrlProp2.xml><?xml version="1.0" encoding="utf-8"?>
<formControlPr xmlns="http://schemas.microsoft.com/office/spreadsheetml/2009/9/main" objectType="Radio" checked="Checked" lockText="1" noThreeD="1"/>
</file>

<file path=xl/ctrlProps/ctrlProp3.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8" Type="http://schemas.openxmlformats.org/officeDocument/2006/relationships/chart" Target="../charts/chart2.xml"/><Relationship Id="rId13" Type="http://schemas.openxmlformats.org/officeDocument/2006/relationships/image" Target="../media/image9.png"/><Relationship Id="rId3" Type="http://schemas.openxmlformats.org/officeDocument/2006/relationships/image" Target="../media/image3.gif"/><Relationship Id="rId7" Type="http://schemas.openxmlformats.org/officeDocument/2006/relationships/chart" Target="../charts/chart1.xml"/><Relationship Id="rId12" Type="http://schemas.openxmlformats.org/officeDocument/2006/relationships/image" Target="../media/image8.png"/><Relationship Id="rId17" Type="http://schemas.openxmlformats.org/officeDocument/2006/relationships/hyperlink" Target="#'Sales Dashboard'!A1"/><Relationship Id="rId2" Type="http://schemas.openxmlformats.org/officeDocument/2006/relationships/image" Target="../media/image2.png"/><Relationship Id="rId16" Type="http://schemas.openxmlformats.org/officeDocument/2006/relationships/hyperlink" Target="#'Time Series Dashboard'!A1"/><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7.gif"/><Relationship Id="rId5" Type="http://schemas.openxmlformats.org/officeDocument/2006/relationships/image" Target="../media/image5.gif"/><Relationship Id="rId15" Type="http://schemas.openxmlformats.org/officeDocument/2006/relationships/image" Target="../media/image11.png"/><Relationship Id="rId10" Type="http://schemas.openxmlformats.org/officeDocument/2006/relationships/chart" Target="../charts/chart4.xml"/><Relationship Id="rId4" Type="http://schemas.openxmlformats.org/officeDocument/2006/relationships/image" Target="../media/image4.png"/><Relationship Id="rId9" Type="http://schemas.openxmlformats.org/officeDocument/2006/relationships/chart" Target="../charts/chart3.xml"/><Relationship Id="rId14" Type="http://schemas.openxmlformats.org/officeDocument/2006/relationships/image" Target="../media/image10.png"/></Relationships>
</file>

<file path=xl/drawings/_rels/drawing2.xml.rels><?xml version="1.0" encoding="UTF-8" standalone="yes"?>
<Relationships xmlns="http://schemas.openxmlformats.org/package/2006/relationships"><Relationship Id="rId8" Type="http://schemas.openxmlformats.org/officeDocument/2006/relationships/chart" Target="../charts/chart7.xml"/><Relationship Id="rId13" Type="http://schemas.openxmlformats.org/officeDocument/2006/relationships/image" Target="../media/image17.png"/><Relationship Id="rId18" Type="http://schemas.openxmlformats.org/officeDocument/2006/relationships/hyperlink" Target="#'Time Series Dashboard'!A1"/><Relationship Id="rId3" Type="http://schemas.openxmlformats.org/officeDocument/2006/relationships/image" Target="../media/image12.gif"/><Relationship Id="rId7" Type="http://schemas.openxmlformats.org/officeDocument/2006/relationships/image" Target="../media/image15.png"/><Relationship Id="rId12" Type="http://schemas.openxmlformats.org/officeDocument/2006/relationships/image" Target="../media/image16.png"/><Relationship Id="rId17" Type="http://schemas.openxmlformats.org/officeDocument/2006/relationships/chart" Target="../charts/chart14.xml"/><Relationship Id="rId2" Type="http://schemas.openxmlformats.org/officeDocument/2006/relationships/chart" Target="../charts/chart6.xml"/><Relationship Id="rId16" Type="http://schemas.openxmlformats.org/officeDocument/2006/relationships/chart" Target="../charts/chart13.xml"/><Relationship Id="rId1" Type="http://schemas.openxmlformats.org/officeDocument/2006/relationships/chart" Target="../charts/chart5.xml"/><Relationship Id="rId6" Type="http://schemas.microsoft.com/office/2007/relationships/hdphoto" Target="../media/hdphoto1.wdp"/><Relationship Id="rId11" Type="http://schemas.openxmlformats.org/officeDocument/2006/relationships/chart" Target="../charts/chart10.xml"/><Relationship Id="rId5" Type="http://schemas.openxmlformats.org/officeDocument/2006/relationships/image" Target="../media/image14.png"/><Relationship Id="rId15" Type="http://schemas.openxmlformats.org/officeDocument/2006/relationships/chart" Target="../charts/chart12.xml"/><Relationship Id="rId10" Type="http://schemas.openxmlformats.org/officeDocument/2006/relationships/chart" Target="../charts/chart9.xml"/><Relationship Id="rId19" Type="http://schemas.openxmlformats.org/officeDocument/2006/relationships/hyperlink" Target="#'Sales Dashboard'!A1"/><Relationship Id="rId4" Type="http://schemas.openxmlformats.org/officeDocument/2006/relationships/image" Target="../media/image13.png"/><Relationship Id="rId9" Type="http://schemas.openxmlformats.org/officeDocument/2006/relationships/chart" Target="../charts/chart8.xml"/><Relationship Id="rId1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6</xdr:col>
      <xdr:colOff>171451</xdr:colOff>
      <xdr:row>0</xdr:row>
      <xdr:rowOff>85725</xdr:rowOff>
    </xdr:from>
    <xdr:to>
      <xdr:col>8</xdr:col>
      <xdr:colOff>224713</xdr:colOff>
      <xdr:row>1</xdr:row>
      <xdr:rowOff>133350</xdr:rowOff>
    </xdr:to>
    <xdr:sp macro="" textlink="">
      <xdr:nvSpPr>
        <xdr:cNvPr id="2063" name="Rectangle: Rounded Corners 2062">
          <a:extLst>
            <a:ext uri="{FF2B5EF4-FFF2-40B4-BE49-F238E27FC236}">
              <a16:creationId xmlns:a16="http://schemas.microsoft.com/office/drawing/2014/main" id="{A1FB23BC-763D-4F98-BC09-BA844D3CB2B2}"/>
            </a:ext>
          </a:extLst>
        </xdr:cNvPr>
        <xdr:cNvSpPr/>
      </xdr:nvSpPr>
      <xdr:spPr>
        <a:xfrm>
          <a:off x="3829051" y="85725"/>
          <a:ext cx="1272462" cy="238125"/>
        </a:xfrm>
        <a:prstGeom prst="roundRect">
          <a:avLst>
            <a:gd name="adj" fmla="val 49813"/>
          </a:avLst>
        </a:prstGeom>
        <a:solidFill>
          <a:srgbClr val="4DC1F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11</xdr:col>
      <xdr:colOff>41987</xdr:colOff>
      <xdr:row>28</xdr:row>
      <xdr:rowOff>9523</xdr:rowOff>
    </xdr:from>
    <xdr:to>
      <xdr:col>11</xdr:col>
      <xdr:colOff>476250</xdr:colOff>
      <xdr:row>29</xdr:row>
      <xdr:rowOff>161924</xdr:rowOff>
    </xdr:to>
    <xdr:sp macro="" textlink="'Analysis 2'!AB8">
      <xdr:nvSpPr>
        <xdr:cNvPr id="2089" name="TextBox 2088">
          <a:extLst>
            <a:ext uri="{FF2B5EF4-FFF2-40B4-BE49-F238E27FC236}">
              <a16:creationId xmlns:a16="http://schemas.microsoft.com/office/drawing/2014/main" id="{BA16B4CB-B5CD-8BE1-DEB5-CE3161DB66DD}"/>
            </a:ext>
          </a:extLst>
        </xdr:cNvPr>
        <xdr:cNvSpPr txBox="1"/>
      </xdr:nvSpPr>
      <xdr:spPr>
        <a:xfrm>
          <a:off x="6747587" y="5343523"/>
          <a:ext cx="434263" cy="3429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29E3FEAB-F4CE-4C62-96BD-247F816D0570}" type="TxLink">
            <a:rPr lang="en-US" sz="1100" b="1" i="0" u="none" strike="noStrike" kern="1200">
              <a:solidFill>
                <a:srgbClr val="000000"/>
              </a:solidFill>
              <a:latin typeface="Calibri"/>
              <a:cs typeface="Calibri"/>
            </a:rPr>
            <a:pPr algn="l"/>
            <a:t>21%</a:t>
          </a:fld>
          <a:endParaRPr lang="en-IN" sz="1200" b="1" kern="1200">
            <a:solidFill>
              <a:sysClr val="windowText" lastClr="000000"/>
            </a:solidFill>
          </a:endParaRPr>
        </a:p>
      </xdr:txBody>
    </xdr:sp>
    <xdr:clientData/>
  </xdr:twoCellAnchor>
  <xdr:twoCellAnchor>
    <xdr:from>
      <xdr:col>11</xdr:col>
      <xdr:colOff>542926</xdr:colOff>
      <xdr:row>13</xdr:row>
      <xdr:rowOff>85725</xdr:rowOff>
    </xdr:from>
    <xdr:to>
      <xdr:col>20</xdr:col>
      <xdr:colOff>476250</xdr:colOff>
      <xdr:row>21</xdr:row>
      <xdr:rowOff>171450</xdr:rowOff>
    </xdr:to>
    <xdr:sp macro="" textlink="">
      <xdr:nvSpPr>
        <xdr:cNvPr id="2049" name="Rectangle: Rounded Corners 2048">
          <a:extLst>
            <a:ext uri="{FF2B5EF4-FFF2-40B4-BE49-F238E27FC236}">
              <a16:creationId xmlns:a16="http://schemas.microsoft.com/office/drawing/2014/main" id="{808CF231-89A5-ACD6-2CCF-2BF19069153B}"/>
            </a:ext>
          </a:extLst>
        </xdr:cNvPr>
        <xdr:cNvSpPr/>
      </xdr:nvSpPr>
      <xdr:spPr>
        <a:xfrm>
          <a:off x="7248526" y="2562225"/>
          <a:ext cx="5419724" cy="1609725"/>
        </a:xfrm>
        <a:prstGeom prst="roundRect">
          <a:avLst>
            <a:gd name="adj" fmla="val 5813"/>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0</xdr:col>
      <xdr:colOff>295275</xdr:colOff>
      <xdr:row>13</xdr:row>
      <xdr:rowOff>85725</xdr:rowOff>
    </xdr:from>
    <xdr:to>
      <xdr:col>8</xdr:col>
      <xdr:colOff>533400</xdr:colOff>
      <xdr:row>21</xdr:row>
      <xdr:rowOff>171449</xdr:rowOff>
    </xdr:to>
    <xdr:sp macro="" textlink="">
      <xdr:nvSpPr>
        <xdr:cNvPr id="11" name="Rectangle: Rounded Corners 10">
          <a:extLst>
            <a:ext uri="{FF2B5EF4-FFF2-40B4-BE49-F238E27FC236}">
              <a16:creationId xmlns:a16="http://schemas.microsoft.com/office/drawing/2014/main" id="{243FACB9-8B51-A1C7-A45F-C0E40BA30662}"/>
            </a:ext>
          </a:extLst>
        </xdr:cNvPr>
        <xdr:cNvSpPr/>
      </xdr:nvSpPr>
      <xdr:spPr>
        <a:xfrm>
          <a:off x="295275" y="2562225"/>
          <a:ext cx="5114925" cy="1609724"/>
        </a:xfrm>
        <a:prstGeom prst="roundRect">
          <a:avLst>
            <a:gd name="adj" fmla="val 5813"/>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0</xdr:col>
      <xdr:colOff>285750</xdr:colOff>
      <xdr:row>1</xdr:row>
      <xdr:rowOff>180975</xdr:rowOff>
    </xdr:from>
    <xdr:to>
      <xdr:col>13</xdr:col>
      <xdr:colOff>284550</xdr:colOff>
      <xdr:row>12</xdr:row>
      <xdr:rowOff>133350</xdr:rowOff>
    </xdr:to>
    <xdr:sp macro="" textlink="">
      <xdr:nvSpPr>
        <xdr:cNvPr id="2" name="Rectangle: Rounded Corners 1">
          <a:extLst>
            <a:ext uri="{FF2B5EF4-FFF2-40B4-BE49-F238E27FC236}">
              <a16:creationId xmlns:a16="http://schemas.microsoft.com/office/drawing/2014/main" id="{00000000-0008-0000-0100-000002000000}"/>
            </a:ext>
          </a:extLst>
        </xdr:cNvPr>
        <xdr:cNvSpPr/>
      </xdr:nvSpPr>
      <xdr:spPr>
        <a:xfrm>
          <a:off x="285750" y="371475"/>
          <a:ext cx="7923600" cy="2047875"/>
        </a:xfrm>
        <a:prstGeom prst="roundRect">
          <a:avLst>
            <a:gd name="adj" fmla="val 5813"/>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0</xdr:col>
      <xdr:colOff>133350</xdr:colOff>
      <xdr:row>3</xdr:row>
      <xdr:rowOff>123825</xdr:rowOff>
    </xdr:from>
    <xdr:to>
      <xdr:col>2</xdr:col>
      <xdr:colOff>152550</xdr:colOff>
      <xdr:row>11</xdr:row>
      <xdr:rowOff>133425</xdr:rowOff>
    </xdr:to>
    <xdr:sp macro="" textlink="">
      <xdr:nvSpPr>
        <xdr:cNvPr id="5" name="Rectangle: Rounded Corners 4">
          <a:extLst>
            <a:ext uri="{FF2B5EF4-FFF2-40B4-BE49-F238E27FC236}">
              <a16:creationId xmlns:a16="http://schemas.microsoft.com/office/drawing/2014/main" id="{00000000-0008-0000-0100-000005000000}"/>
            </a:ext>
          </a:extLst>
        </xdr:cNvPr>
        <xdr:cNvSpPr/>
      </xdr:nvSpPr>
      <xdr:spPr>
        <a:xfrm>
          <a:off x="133350" y="695325"/>
          <a:ext cx="1238400" cy="1533600"/>
        </a:xfrm>
        <a:prstGeom prst="roundRect">
          <a:avLst>
            <a:gd name="adj" fmla="val 6265"/>
          </a:avLst>
        </a:prstGeom>
        <a:solidFill>
          <a:schemeClr val="tx1">
            <a:lumMod val="85000"/>
            <a:lumOff val="15000"/>
          </a:schemeClr>
        </a:solidFill>
        <a:ln>
          <a:noFill/>
        </a:ln>
        <a:effectLst>
          <a:outerShdw blurRad="673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2</xdr:col>
      <xdr:colOff>372904</xdr:colOff>
      <xdr:row>3</xdr:row>
      <xdr:rowOff>123825</xdr:rowOff>
    </xdr:from>
    <xdr:to>
      <xdr:col>4</xdr:col>
      <xdr:colOff>392104</xdr:colOff>
      <xdr:row>11</xdr:row>
      <xdr:rowOff>133425</xdr:rowOff>
    </xdr:to>
    <xdr:sp macro="" textlink="">
      <xdr:nvSpPr>
        <xdr:cNvPr id="6" name="Rectangle: Rounded Corners 5">
          <a:extLst>
            <a:ext uri="{FF2B5EF4-FFF2-40B4-BE49-F238E27FC236}">
              <a16:creationId xmlns:a16="http://schemas.microsoft.com/office/drawing/2014/main" id="{00000000-0008-0000-0100-000006000000}"/>
            </a:ext>
          </a:extLst>
        </xdr:cNvPr>
        <xdr:cNvSpPr/>
      </xdr:nvSpPr>
      <xdr:spPr>
        <a:xfrm>
          <a:off x="1592104" y="695325"/>
          <a:ext cx="1238400" cy="1533600"/>
        </a:xfrm>
        <a:prstGeom prst="roundRect">
          <a:avLst>
            <a:gd name="adj" fmla="val 6265"/>
          </a:avLst>
        </a:prstGeom>
        <a:solidFill>
          <a:schemeClr val="bg1"/>
        </a:solidFill>
        <a:ln>
          <a:noFill/>
        </a:ln>
        <a:effectLst>
          <a:outerShdw blurRad="673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5</xdr:col>
      <xdr:colOff>39052</xdr:colOff>
      <xdr:row>3</xdr:row>
      <xdr:rowOff>123825</xdr:rowOff>
    </xdr:from>
    <xdr:to>
      <xdr:col>7</xdr:col>
      <xdr:colOff>58252</xdr:colOff>
      <xdr:row>11</xdr:row>
      <xdr:rowOff>133425</xdr:rowOff>
    </xdr:to>
    <xdr:sp macro="" textlink="">
      <xdr:nvSpPr>
        <xdr:cNvPr id="7" name="Rectangle: Rounded Corners 6">
          <a:extLst>
            <a:ext uri="{FF2B5EF4-FFF2-40B4-BE49-F238E27FC236}">
              <a16:creationId xmlns:a16="http://schemas.microsoft.com/office/drawing/2014/main" id="{00000000-0008-0000-0100-000007000000}"/>
            </a:ext>
          </a:extLst>
        </xdr:cNvPr>
        <xdr:cNvSpPr/>
      </xdr:nvSpPr>
      <xdr:spPr>
        <a:xfrm>
          <a:off x="3087052" y="695325"/>
          <a:ext cx="1238400" cy="1533600"/>
        </a:xfrm>
        <a:prstGeom prst="roundRect">
          <a:avLst>
            <a:gd name="adj" fmla="val 6265"/>
          </a:avLst>
        </a:prstGeom>
        <a:solidFill>
          <a:schemeClr val="bg1"/>
        </a:solidFill>
        <a:ln>
          <a:noFill/>
        </a:ln>
        <a:effectLst>
          <a:outerShdw blurRad="673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7</xdr:col>
      <xdr:colOff>327660</xdr:colOff>
      <xdr:row>3</xdr:row>
      <xdr:rowOff>123825</xdr:rowOff>
    </xdr:from>
    <xdr:to>
      <xdr:col>9</xdr:col>
      <xdr:colOff>346860</xdr:colOff>
      <xdr:row>11</xdr:row>
      <xdr:rowOff>133425</xdr:rowOff>
    </xdr:to>
    <xdr:sp macro="" textlink="">
      <xdr:nvSpPr>
        <xdr:cNvPr id="8" name="Rectangle: Rounded Corners 7">
          <a:extLst>
            <a:ext uri="{FF2B5EF4-FFF2-40B4-BE49-F238E27FC236}">
              <a16:creationId xmlns:a16="http://schemas.microsoft.com/office/drawing/2014/main" id="{00000000-0008-0000-0100-000008000000}"/>
            </a:ext>
          </a:extLst>
        </xdr:cNvPr>
        <xdr:cNvSpPr/>
      </xdr:nvSpPr>
      <xdr:spPr>
        <a:xfrm>
          <a:off x="4594860" y="695325"/>
          <a:ext cx="1238400" cy="1533600"/>
        </a:xfrm>
        <a:prstGeom prst="roundRect">
          <a:avLst>
            <a:gd name="adj" fmla="val 6265"/>
          </a:avLst>
        </a:prstGeom>
        <a:solidFill>
          <a:schemeClr val="bg1"/>
        </a:solidFill>
        <a:ln>
          <a:noFill/>
        </a:ln>
        <a:effectLst>
          <a:outerShdw blurRad="673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10</xdr:col>
      <xdr:colOff>13335</xdr:colOff>
      <xdr:row>3</xdr:row>
      <xdr:rowOff>123825</xdr:rowOff>
    </xdr:from>
    <xdr:to>
      <xdr:col>12</xdr:col>
      <xdr:colOff>32535</xdr:colOff>
      <xdr:row>11</xdr:row>
      <xdr:rowOff>133425</xdr:rowOff>
    </xdr:to>
    <xdr:sp macro="" textlink="">
      <xdr:nvSpPr>
        <xdr:cNvPr id="9" name="Rectangle: Rounded Corners 8">
          <a:extLst>
            <a:ext uri="{FF2B5EF4-FFF2-40B4-BE49-F238E27FC236}">
              <a16:creationId xmlns:a16="http://schemas.microsoft.com/office/drawing/2014/main" id="{00000000-0008-0000-0100-000009000000}"/>
            </a:ext>
          </a:extLst>
        </xdr:cNvPr>
        <xdr:cNvSpPr/>
      </xdr:nvSpPr>
      <xdr:spPr>
        <a:xfrm>
          <a:off x="6109335" y="695325"/>
          <a:ext cx="1238400" cy="1533600"/>
        </a:xfrm>
        <a:prstGeom prst="roundRect">
          <a:avLst>
            <a:gd name="adj" fmla="val 6265"/>
          </a:avLst>
        </a:prstGeom>
        <a:solidFill>
          <a:schemeClr val="bg1"/>
        </a:solidFill>
        <a:ln>
          <a:noFill/>
        </a:ln>
        <a:effectLst>
          <a:outerShdw blurRad="673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12</xdr:col>
      <xdr:colOff>295275</xdr:colOff>
      <xdr:row>3</xdr:row>
      <xdr:rowOff>123825</xdr:rowOff>
    </xdr:from>
    <xdr:to>
      <xdr:col>14</xdr:col>
      <xdr:colOff>314475</xdr:colOff>
      <xdr:row>11</xdr:row>
      <xdr:rowOff>133425</xdr:rowOff>
    </xdr:to>
    <xdr:sp macro="" textlink="">
      <xdr:nvSpPr>
        <xdr:cNvPr id="10" name="Rectangle: Rounded Corners 9">
          <a:extLst>
            <a:ext uri="{FF2B5EF4-FFF2-40B4-BE49-F238E27FC236}">
              <a16:creationId xmlns:a16="http://schemas.microsoft.com/office/drawing/2014/main" id="{00000000-0008-0000-0100-00000A000000}"/>
            </a:ext>
          </a:extLst>
        </xdr:cNvPr>
        <xdr:cNvSpPr/>
      </xdr:nvSpPr>
      <xdr:spPr>
        <a:xfrm>
          <a:off x="7610475" y="695325"/>
          <a:ext cx="1238400" cy="1533600"/>
        </a:xfrm>
        <a:prstGeom prst="roundRect">
          <a:avLst>
            <a:gd name="adj" fmla="val 6265"/>
          </a:avLst>
        </a:prstGeom>
        <a:solidFill>
          <a:schemeClr val="tx1">
            <a:lumMod val="85000"/>
            <a:lumOff val="15000"/>
          </a:schemeClr>
        </a:solidFill>
        <a:ln>
          <a:noFill/>
        </a:ln>
        <a:effectLst>
          <a:outerShdw blurRad="673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3</xdr:col>
      <xdr:colOff>191528</xdr:colOff>
      <xdr:row>4</xdr:row>
      <xdr:rowOff>0</xdr:rowOff>
    </xdr:from>
    <xdr:to>
      <xdr:col>3</xdr:col>
      <xdr:colOff>601103</xdr:colOff>
      <xdr:row>6</xdr:row>
      <xdr:rowOff>28575</xdr:rowOff>
    </xdr:to>
    <xdr:sp macro="" textlink="">
      <xdr:nvSpPr>
        <xdr:cNvPr id="13" name="Oval 12">
          <a:extLst>
            <a:ext uri="{FF2B5EF4-FFF2-40B4-BE49-F238E27FC236}">
              <a16:creationId xmlns:a16="http://schemas.microsoft.com/office/drawing/2014/main" id="{00000000-0008-0000-0100-00000D000000}"/>
            </a:ext>
          </a:extLst>
        </xdr:cNvPr>
        <xdr:cNvSpPr/>
      </xdr:nvSpPr>
      <xdr:spPr>
        <a:xfrm>
          <a:off x="2020328" y="762000"/>
          <a:ext cx="409575" cy="409575"/>
        </a:xfrm>
        <a:prstGeom prst="ellipse">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5</xdr:col>
      <xdr:colOff>473468</xdr:colOff>
      <xdr:row>4</xdr:row>
      <xdr:rowOff>0</xdr:rowOff>
    </xdr:from>
    <xdr:to>
      <xdr:col>6</xdr:col>
      <xdr:colOff>273443</xdr:colOff>
      <xdr:row>6</xdr:row>
      <xdr:rowOff>28575</xdr:rowOff>
    </xdr:to>
    <xdr:sp macro="" textlink="">
      <xdr:nvSpPr>
        <xdr:cNvPr id="14" name="Oval 13">
          <a:extLst>
            <a:ext uri="{FF2B5EF4-FFF2-40B4-BE49-F238E27FC236}">
              <a16:creationId xmlns:a16="http://schemas.microsoft.com/office/drawing/2014/main" id="{00000000-0008-0000-0100-00000E000000}"/>
            </a:ext>
          </a:extLst>
        </xdr:cNvPr>
        <xdr:cNvSpPr/>
      </xdr:nvSpPr>
      <xdr:spPr>
        <a:xfrm>
          <a:off x="3521468" y="762000"/>
          <a:ext cx="409575" cy="409575"/>
        </a:xfrm>
        <a:prstGeom prst="ellipse">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8</xdr:col>
      <xdr:colOff>145808</xdr:colOff>
      <xdr:row>4</xdr:row>
      <xdr:rowOff>0</xdr:rowOff>
    </xdr:from>
    <xdr:to>
      <xdr:col>8</xdr:col>
      <xdr:colOff>555383</xdr:colOff>
      <xdr:row>6</xdr:row>
      <xdr:rowOff>28575</xdr:rowOff>
    </xdr:to>
    <xdr:sp macro="" textlink="">
      <xdr:nvSpPr>
        <xdr:cNvPr id="15" name="Oval 14">
          <a:extLst>
            <a:ext uri="{FF2B5EF4-FFF2-40B4-BE49-F238E27FC236}">
              <a16:creationId xmlns:a16="http://schemas.microsoft.com/office/drawing/2014/main" id="{00000000-0008-0000-0100-00000F000000}"/>
            </a:ext>
          </a:extLst>
        </xdr:cNvPr>
        <xdr:cNvSpPr/>
      </xdr:nvSpPr>
      <xdr:spPr>
        <a:xfrm>
          <a:off x="5022608" y="762000"/>
          <a:ext cx="409575" cy="409575"/>
        </a:xfrm>
        <a:prstGeom prst="ellipse">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10</xdr:col>
      <xdr:colOff>427748</xdr:colOff>
      <xdr:row>4</xdr:row>
      <xdr:rowOff>0</xdr:rowOff>
    </xdr:from>
    <xdr:to>
      <xdr:col>11</xdr:col>
      <xdr:colOff>227723</xdr:colOff>
      <xdr:row>6</xdr:row>
      <xdr:rowOff>28575</xdr:rowOff>
    </xdr:to>
    <xdr:sp macro="" textlink="">
      <xdr:nvSpPr>
        <xdr:cNvPr id="16" name="Oval 15">
          <a:extLst>
            <a:ext uri="{FF2B5EF4-FFF2-40B4-BE49-F238E27FC236}">
              <a16:creationId xmlns:a16="http://schemas.microsoft.com/office/drawing/2014/main" id="{00000000-0008-0000-0100-000010000000}"/>
            </a:ext>
          </a:extLst>
        </xdr:cNvPr>
        <xdr:cNvSpPr/>
      </xdr:nvSpPr>
      <xdr:spPr>
        <a:xfrm>
          <a:off x="6523748" y="762000"/>
          <a:ext cx="409575" cy="409575"/>
        </a:xfrm>
        <a:prstGeom prst="ellipse">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xdr:col>
      <xdr:colOff>316480</xdr:colOff>
      <xdr:row>9</xdr:row>
      <xdr:rowOff>77172</xdr:rowOff>
    </xdr:from>
    <xdr:to>
      <xdr:col>2</xdr:col>
      <xdr:colOff>326005</xdr:colOff>
      <xdr:row>12</xdr:row>
      <xdr:rowOff>124797</xdr:rowOff>
    </xdr:to>
    <xdr:sp macro="" textlink="">
      <xdr:nvSpPr>
        <xdr:cNvPr id="17" name="Oval 16">
          <a:extLst>
            <a:ext uri="{FF2B5EF4-FFF2-40B4-BE49-F238E27FC236}">
              <a16:creationId xmlns:a16="http://schemas.microsoft.com/office/drawing/2014/main" id="{00000000-0008-0000-0100-000011000000}"/>
            </a:ext>
          </a:extLst>
        </xdr:cNvPr>
        <xdr:cNvSpPr/>
      </xdr:nvSpPr>
      <xdr:spPr>
        <a:xfrm>
          <a:off x="928801" y="1826662"/>
          <a:ext cx="621847" cy="630788"/>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12</xdr:col>
      <xdr:colOff>79716</xdr:colOff>
      <xdr:row>9</xdr:row>
      <xdr:rowOff>56761</xdr:rowOff>
    </xdr:from>
    <xdr:to>
      <xdr:col>13</xdr:col>
      <xdr:colOff>89241</xdr:colOff>
      <xdr:row>12</xdr:row>
      <xdr:rowOff>104386</xdr:rowOff>
    </xdr:to>
    <xdr:sp macro="" textlink="">
      <xdr:nvSpPr>
        <xdr:cNvPr id="18" name="Oval 17">
          <a:extLst>
            <a:ext uri="{FF2B5EF4-FFF2-40B4-BE49-F238E27FC236}">
              <a16:creationId xmlns:a16="http://schemas.microsoft.com/office/drawing/2014/main" id="{00000000-0008-0000-0100-000012000000}"/>
            </a:ext>
          </a:extLst>
        </xdr:cNvPr>
        <xdr:cNvSpPr/>
      </xdr:nvSpPr>
      <xdr:spPr>
        <a:xfrm>
          <a:off x="7427573" y="1806251"/>
          <a:ext cx="621847" cy="630788"/>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editAs="oneCell">
    <xdr:from>
      <xdr:col>5</xdr:col>
      <xdr:colOff>531001</xdr:colOff>
      <xdr:row>4</xdr:row>
      <xdr:rowOff>54751</xdr:rowOff>
    </xdr:from>
    <xdr:to>
      <xdr:col>6</xdr:col>
      <xdr:colOff>190501</xdr:colOff>
      <xdr:row>5</xdr:row>
      <xdr:rowOff>133351</xdr:rowOff>
    </xdr:to>
    <xdr:pic>
      <xdr:nvPicPr>
        <xdr:cNvPr id="22" name="Picture 21">
          <a:extLst>
            <a:ext uri="{FF2B5EF4-FFF2-40B4-BE49-F238E27FC236}">
              <a16:creationId xmlns:a16="http://schemas.microsoft.com/office/drawing/2014/main" id="{00000000-0008-0000-0100-000016000000}"/>
            </a:ext>
          </a:extLst>
        </xdr:cNvPr>
        <xdr:cNvPicPr>
          <a:picLocks noChangeAspect="1"/>
        </xdr:cNvPicPr>
      </xdr:nvPicPr>
      <xdr:blipFill>
        <a:blip xmlns:r="http://schemas.openxmlformats.org/officeDocument/2006/relationships" r:embed="rId1" cstate="print">
          <a:lum bright="70000" contrast="-70000"/>
          <a:extLst>
            <a:ext uri="{28A0092B-C50C-407E-A947-70E740481C1C}">
              <a14:useLocalDpi xmlns:a14="http://schemas.microsoft.com/office/drawing/2010/main" val="0"/>
            </a:ext>
          </a:extLst>
        </a:blip>
        <a:stretch>
          <a:fillRect/>
        </a:stretch>
      </xdr:blipFill>
      <xdr:spPr>
        <a:xfrm>
          <a:off x="3579001" y="816751"/>
          <a:ext cx="269100" cy="269100"/>
        </a:xfrm>
        <a:prstGeom prst="rect">
          <a:avLst/>
        </a:prstGeom>
      </xdr:spPr>
    </xdr:pic>
    <xdr:clientData/>
  </xdr:twoCellAnchor>
  <xdr:twoCellAnchor editAs="oneCell">
    <xdr:from>
      <xdr:col>3</xdr:col>
      <xdr:colOff>228600</xdr:colOff>
      <xdr:row>4</xdr:row>
      <xdr:rowOff>61373</xdr:rowOff>
    </xdr:from>
    <xdr:to>
      <xdr:col>3</xdr:col>
      <xdr:colOff>538702</xdr:colOff>
      <xdr:row>5</xdr:row>
      <xdr:rowOff>180975</xdr:rowOff>
    </xdr:to>
    <xdr:pic>
      <xdr:nvPicPr>
        <xdr:cNvPr id="24" name="Picture 23">
          <a:extLst>
            <a:ext uri="{FF2B5EF4-FFF2-40B4-BE49-F238E27FC236}">
              <a16:creationId xmlns:a16="http://schemas.microsoft.com/office/drawing/2014/main" id="{00000000-0008-0000-0100-000018000000}"/>
            </a:ext>
          </a:extLst>
        </xdr:cNvPr>
        <xdr:cNvPicPr>
          <a:picLocks noChangeAspect="1"/>
        </xdr:cNvPicPr>
      </xdr:nvPicPr>
      <xdr:blipFill>
        <a:blip xmlns:r="http://schemas.openxmlformats.org/officeDocument/2006/relationships" r:embed="rId2" cstate="print">
          <a:lum bright="70000" contrast="-70000"/>
          <a:extLst>
            <a:ext uri="{28A0092B-C50C-407E-A947-70E740481C1C}">
              <a14:useLocalDpi xmlns:a14="http://schemas.microsoft.com/office/drawing/2010/main" val="0"/>
            </a:ext>
          </a:extLst>
        </a:blip>
        <a:stretch>
          <a:fillRect/>
        </a:stretch>
      </xdr:blipFill>
      <xdr:spPr>
        <a:xfrm>
          <a:off x="2057400" y="823373"/>
          <a:ext cx="310102" cy="310102"/>
        </a:xfrm>
        <a:prstGeom prst="rect">
          <a:avLst/>
        </a:prstGeom>
      </xdr:spPr>
    </xdr:pic>
    <xdr:clientData/>
  </xdr:twoCellAnchor>
  <xdr:twoCellAnchor editAs="oneCell">
    <xdr:from>
      <xdr:col>12</xdr:col>
      <xdr:colOff>178085</xdr:colOff>
      <xdr:row>10</xdr:row>
      <xdr:rowOff>6440</xdr:rowOff>
    </xdr:from>
    <xdr:to>
      <xdr:col>12</xdr:col>
      <xdr:colOff>562171</xdr:colOff>
      <xdr:row>12</xdr:row>
      <xdr:rowOff>9526</xdr:rowOff>
    </xdr:to>
    <xdr:pic>
      <xdr:nvPicPr>
        <xdr:cNvPr id="26" name="Picture 25">
          <a:extLst>
            <a:ext uri="{FF2B5EF4-FFF2-40B4-BE49-F238E27FC236}">
              <a16:creationId xmlns:a16="http://schemas.microsoft.com/office/drawing/2014/main" id="{00000000-0008-0000-0100-00001A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525942" y="1950318"/>
          <a:ext cx="384086" cy="391861"/>
        </a:xfrm>
        <a:prstGeom prst="rect">
          <a:avLst/>
        </a:prstGeom>
      </xdr:spPr>
    </xdr:pic>
    <xdr:clientData/>
  </xdr:twoCellAnchor>
  <xdr:twoCellAnchor editAs="oneCell">
    <xdr:from>
      <xdr:col>8</xdr:col>
      <xdr:colOff>209476</xdr:colOff>
      <xdr:row>4</xdr:row>
      <xdr:rowOff>57076</xdr:rowOff>
    </xdr:from>
    <xdr:to>
      <xdr:col>8</xdr:col>
      <xdr:colOff>504826</xdr:colOff>
      <xdr:row>5</xdr:row>
      <xdr:rowOff>161926</xdr:rowOff>
    </xdr:to>
    <xdr:pic>
      <xdr:nvPicPr>
        <xdr:cNvPr id="28" name="Picture 27">
          <a:extLst>
            <a:ext uri="{FF2B5EF4-FFF2-40B4-BE49-F238E27FC236}">
              <a16:creationId xmlns:a16="http://schemas.microsoft.com/office/drawing/2014/main" id="{00000000-0008-0000-0100-00001C000000}"/>
            </a:ext>
          </a:extLst>
        </xdr:cNvPr>
        <xdr:cNvPicPr>
          <a:picLocks noChangeAspect="1"/>
        </xdr:cNvPicPr>
      </xdr:nvPicPr>
      <xdr:blipFill>
        <a:blip xmlns:r="http://schemas.openxmlformats.org/officeDocument/2006/relationships" r:embed="rId4" cstate="print">
          <a:lum bright="70000" contrast="-70000"/>
          <a:extLst>
            <a:ext uri="{28A0092B-C50C-407E-A947-70E740481C1C}">
              <a14:useLocalDpi xmlns:a14="http://schemas.microsoft.com/office/drawing/2010/main" val="0"/>
            </a:ext>
          </a:extLst>
        </a:blip>
        <a:stretch>
          <a:fillRect/>
        </a:stretch>
      </xdr:blipFill>
      <xdr:spPr>
        <a:xfrm>
          <a:off x="5086276" y="819076"/>
          <a:ext cx="295350" cy="295350"/>
        </a:xfrm>
        <a:prstGeom prst="rect">
          <a:avLst/>
        </a:prstGeom>
      </xdr:spPr>
    </xdr:pic>
    <xdr:clientData/>
  </xdr:twoCellAnchor>
  <xdr:twoCellAnchor editAs="oneCell">
    <xdr:from>
      <xdr:col>1</xdr:col>
      <xdr:colOff>443716</xdr:colOff>
      <xdr:row>10</xdr:row>
      <xdr:rowOff>26242</xdr:rowOff>
    </xdr:from>
    <xdr:to>
      <xdr:col>2</xdr:col>
      <xdr:colOff>215116</xdr:colOff>
      <xdr:row>12</xdr:row>
      <xdr:rowOff>26242</xdr:rowOff>
    </xdr:to>
    <xdr:pic>
      <xdr:nvPicPr>
        <xdr:cNvPr id="32" name="Picture 31">
          <a:extLst>
            <a:ext uri="{FF2B5EF4-FFF2-40B4-BE49-F238E27FC236}">
              <a16:creationId xmlns:a16="http://schemas.microsoft.com/office/drawing/2014/main" id="{00000000-0008-0000-0100-000020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056037" y="1970120"/>
          <a:ext cx="383722" cy="388775"/>
        </a:xfrm>
        <a:prstGeom prst="rect">
          <a:avLst/>
        </a:prstGeom>
      </xdr:spPr>
    </xdr:pic>
    <xdr:clientData/>
  </xdr:twoCellAnchor>
  <xdr:twoCellAnchor editAs="oneCell">
    <xdr:from>
      <xdr:col>10</xdr:col>
      <xdr:colOff>523875</xdr:colOff>
      <xdr:row>4</xdr:row>
      <xdr:rowOff>47625</xdr:rowOff>
    </xdr:from>
    <xdr:to>
      <xdr:col>11</xdr:col>
      <xdr:colOff>190500</xdr:colOff>
      <xdr:row>5</xdr:row>
      <xdr:rowOff>133350</xdr:rowOff>
    </xdr:to>
    <xdr:pic>
      <xdr:nvPicPr>
        <xdr:cNvPr id="34" name="Picture 33">
          <a:extLst>
            <a:ext uri="{FF2B5EF4-FFF2-40B4-BE49-F238E27FC236}">
              <a16:creationId xmlns:a16="http://schemas.microsoft.com/office/drawing/2014/main" id="{00000000-0008-0000-0100-000022000000}"/>
            </a:ext>
          </a:extLst>
        </xdr:cNvPr>
        <xdr:cNvPicPr>
          <a:picLocks noChangeAspect="1"/>
        </xdr:cNvPicPr>
      </xdr:nvPicPr>
      <xdr:blipFill>
        <a:blip xmlns:r="http://schemas.openxmlformats.org/officeDocument/2006/relationships" r:embed="rId6" cstate="print">
          <a:lum bright="70000" contrast="-70000"/>
          <a:extLst>
            <a:ext uri="{28A0092B-C50C-407E-A947-70E740481C1C}">
              <a14:useLocalDpi xmlns:a14="http://schemas.microsoft.com/office/drawing/2010/main" val="0"/>
            </a:ext>
          </a:extLst>
        </a:blip>
        <a:stretch>
          <a:fillRect/>
        </a:stretch>
      </xdr:blipFill>
      <xdr:spPr>
        <a:xfrm>
          <a:off x="6619875" y="809625"/>
          <a:ext cx="276225" cy="276225"/>
        </a:xfrm>
        <a:prstGeom prst="rect">
          <a:avLst/>
        </a:prstGeom>
      </xdr:spPr>
    </xdr:pic>
    <xdr:clientData/>
  </xdr:twoCellAnchor>
  <xdr:twoCellAnchor>
    <xdr:from>
      <xdr:col>0</xdr:col>
      <xdr:colOff>190501</xdr:colOff>
      <xdr:row>5</xdr:row>
      <xdr:rowOff>123825</xdr:rowOff>
    </xdr:from>
    <xdr:to>
      <xdr:col>2</xdr:col>
      <xdr:colOff>1</xdr:colOff>
      <xdr:row>7</xdr:row>
      <xdr:rowOff>38100</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90501" y="1076325"/>
          <a:ext cx="1028700"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kern="1200">
              <a:solidFill>
                <a:schemeClr val="bg1">
                  <a:lumMod val="95000"/>
                </a:schemeClr>
              </a:solidFill>
            </a:rPr>
            <a:t>Total Qty</a:t>
          </a:r>
        </a:p>
      </xdr:txBody>
    </xdr:sp>
    <xdr:clientData/>
  </xdr:twoCellAnchor>
  <xdr:twoCellAnchor>
    <xdr:from>
      <xdr:col>2</xdr:col>
      <xdr:colOff>479183</xdr:colOff>
      <xdr:row>6</xdr:row>
      <xdr:rowOff>114300</xdr:rowOff>
    </xdr:from>
    <xdr:to>
      <xdr:col>4</xdr:col>
      <xdr:colOff>288683</xdr:colOff>
      <xdr:row>8</xdr:row>
      <xdr:rowOff>28575</xdr:rowOff>
    </xdr:to>
    <xdr:sp macro="" textlink="">
      <xdr:nvSpPr>
        <xdr:cNvPr id="36" name="TextBox 35">
          <a:extLst>
            <a:ext uri="{FF2B5EF4-FFF2-40B4-BE49-F238E27FC236}">
              <a16:creationId xmlns:a16="http://schemas.microsoft.com/office/drawing/2014/main" id="{00000000-0008-0000-0100-000024000000}"/>
            </a:ext>
          </a:extLst>
        </xdr:cNvPr>
        <xdr:cNvSpPr txBox="1"/>
      </xdr:nvSpPr>
      <xdr:spPr>
        <a:xfrm>
          <a:off x="1698383" y="1257300"/>
          <a:ext cx="1028700"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kern="1200">
              <a:solidFill>
                <a:schemeClr val="tx1">
                  <a:lumMod val="85000"/>
                  <a:lumOff val="15000"/>
                </a:schemeClr>
              </a:solidFill>
            </a:rPr>
            <a:t>Total COGS</a:t>
          </a:r>
        </a:p>
      </xdr:txBody>
    </xdr:sp>
    <xdr:clientData/>
  </xdr:twoCellAnchor>
  <xdr:twoCellAnchor>
    <xdr:from>
      <xdr:col>5</xdr:col>
      <xdr:colOff>133351</xdr:colOff>
      <xdr:row>6</xdr:row>
      <xdr:rowOff>114300</xdr:rowOff>
    </xdr:from>
    <xdr:to>
      <xdr:col>6</xdr:col>
      <xdr:colOff>552451</xdr:colOff>
      <xdr:row>8</xdr:row>
      <xdr:rowOff>28575</xdr:rowOff>
    </xdr:to>
    <xdr:sp macro="" textlink="">
      <xdr:nvSpPr>
        <xdr:cNvPr id="37" name="TextBox 36">
          <a:extLst>
            <a:ext uri="{FF2B5EF4-FFF2-40B4-BE49-F238E27FC236}">
              <a16:creationId xmlns:a16="http://schemas.microsoft.com/office/drawing/2014/main" id="{00000000-0008-0000-0100-000025000000}"/>
            </a:ext>
          </a:extLst>
        </xdr:cNvPr>
        <xdr:cNvSpPr txBox="1"/>
      </xdr:nvSpPr>
      <xdr:spPr>
        <a:xfrm>
          <a:off x="3181351" y="1257300"/>
          <a:ext cx="1028700"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kern="1200">
              <a:solidFill>
                <a:schemeClr val="tx1">
                  <a:lumMod val="85000"/>
                  <a:lumOff val="15000"/>
                </a:schemeClr>
              </a:solidFill>
            </a:rPr>
            <a:t>Total Revenue</a:t>
          </a:r>
        </a:p>
      </xdr:txBody>
    </xdr:sp>
    <xdr:clientData/>
  </xdr:twoCellAnchor>
  <xdr:twoCellAnchor>
    <xdr:from>
      <xdr:col>7</xdr:col>
      <xdr:colOff>409576</xdr:colOff>
      <xdr:row>6</xdr:row>
      <xdr:rowOff>114300</xdr:rowOff>
    </xdr:from>
    <xdr:to>
      <xdr:col>9</xdr:col>
      <xdr:colOff>219076</xdr:colOff>
      <xdr:row>8</xdr:row>
      <xdr:rowOff>28575</xdr:rowOff>
    </xdr:to>
    <xdr:sp macro="" textlink="">
      <xdr:nvSpPr>
        <xdr:cNvPr id="38" name="TextBox 37">
          <a:extLst>
            <a:ext uri="{FF2B5EF4-FFF2-40B4-BE49-F238E27FC236}">
              <a16:creationId xmlns:a16="http://schemas.microsoft.com/office/drawing/2014/main" id="{00000000-0008-0000-0100-000026000000}"/>
            </a:ext>
          </a:extLst>
        </xdr:cNvPr>
        <xdr:cNvSpPr txBox="1"/>
      </xdr:nvSpPr>
      <xdr:spPr>
        <a:xfrm>
          <a:off x="4676776" y="1257300"/>
          <a:ext cx="1028700"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kern="1200">
              <a:solidFill>
                <a:schemeClr val="tx1">
                  <a:lumMod val="85000"/>
                  <a:lumOff val="15000"/>
                </a:schemeClr>
              </a:solidFill>
            </a:rPr>
            <a:t>Total</a:t>
          </a:r>
          <a:r>
            <a:rPr lang="en-IN" sz="1100" b="1" kern="1200" baseline="0">
              <a:solidFill>
                <a:schemeClr val="tx1">
                  <a:lumMod val="85000"/>
                  <a:lumOff val="15000"/>
                </a:schemeClr>
              </a:solidFill>
            </a:rPr>
            <a:t> Profit</a:t>
          </a:r>
          <a:endParaRPr lang="en-IN" sz="1100" b="1" kern="1200">
            <a:solidFill>
              <a:schemeClr val="tx1">
                <a:lumMod val="85000"/>
                <a:lumOff val="15000"/>
              </a:schemeClr>
            </a:solidFill>
          </a:endParaRPr>
        </a:p>
      </xdr:txBody>
    </xdr:sp>
    <xdr:clientData/>
  </xdr:twoCellAnchor>
  <xdr:twoCellAnchor>
    <xdr:from>
      <xdr:col>10</xdr:col>
      <xdr:colOff>57151</xdr:colOff>
      <xdr:row>6</xdr:row>
      <xdr:rowOff>114300</xdr:rowOff>
    </xdr:from>
    <xdr:to>
      <xdr:col>11</xdr:col>
      <xdr:colOff>542925</xdr:colOff>
      <xdr:row>8</xdr:row>
      <xdr:rowOff>28575</xdr:rowOff>
    </xdr:to>
    <xdr:sp macro="" textlink="">
      <xdr:nvSpPr>
        <xdr:cNvPr id="39" name="TextBox 38">
          <a:extLst>
            <a:ext uri="{FF2B5EF4-FFF2-40B4-BE49-F238E27FC236}">
              <a16:creationId xmlns:a16="http://schemas.microsoft.com/office/drawing/2014/main" id="{00000000-0008-0000-0100-000027000000}"/>
            </a:ext>
          </a:extLst>
        </xdr:cNvPr>
        <xdr:cNvSpPr txBox="1"/>
      </xdr:nvSpPr>
      <xdr:spPr>
        <a:xfrm>
          <a:off x="6153151" y="1257300"/>
          <a:ext cx="1095374"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kern="1200">
              <a:solidFill>
                <a:schemeClr val="tx1">
                  <a:lumMod val="85000"/>
                  <a:lumOff val="15000"/>
                </a:schemeClr>
              </a:solidFill>
            </a:rPr>
            <a:t>%</a:t>
          </a:r>
          <a:r>
            <a:rPr lang="en-IN" sz="1100" b="1" kern="1200" baseline="0">
              <a:solidFill>
                <a:schemeClr val="tx1">
                  <a:lumMod val="85000"/>
                  <a:lumOff val="15000"/>
                </a:schemeClr>
              </a:solidFill>
            </a:rPr>
            <a:t> Profit Margin</a:t>
          </a:r>
          <a:endParaRPr lang="en-IN" sz="1100" b="1" kern="1200">
            <a:solidFill>
              <a:schemeClr val="tx1">
                <a:lumMod val="85000"/>
                <a:lumOff val="15000"/>
              </a:schemeClr>
            </a:solidFill>
          </a:endParaRPr>
        </a:p>
      </xdr:txBody>
    </xdr:sp>
    <xdr:clientData/>
  </xdr:twoCellAnchor>
  <xdr:twoCellAnchor>
    <xdr:from>
      <xdr:col>12</xdr:col>
      <xdr:colOff>390526</xdr:colOff>
      <xdr:row>5</xdr:row>
      <xdr:rowOff>123825</xdr:rowOff>
    </xdr:from>
    <xdr:to>
      <xdr:col>14</xdr:col>
      <xdr:colOff>200026</xdr:colOff>
      <xdr:row>7</xdr:row>
      <xdr:rowOff>38100</xdr:rowOff>
    </xdr:to>
    <xdr:sp macro="" textlink="">
      <xdr:nvSpPr>
        <xdr:cNvPr id="40" name="TextBox 39">
          <a:extLst>
            <a:ext uri="{FF2B5EF4-FFF2-40B4-BE49-F238E27FC236}">
              <a16:creationId xmlns:a16="http://schemas.microsoft.com/office/drawing/2014/main" id="{00000000-0008-0000-0100-000028000000}"/>
            </a:ext>
          </a:extLst>
        </xdr:cNvPr>
        <xdr:cNvSpPr txBox="1"/>
      </xdr:nvSpPr>
      <xdr:spPr>
        <a:xfrm>
          <a:off x="7705726" y="1076325"/>
          <a:ext cx="1028700"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kern="1200">
              <a:solidFill>
                <a:schemeClr val="bg1">
                  <a:lumMod val="95000"/>
                </a:schemeClr>
              </a:solidFill>
            </a:rPr>
            <a:t>#Transactions</a:t>
          </a:r>
        </a:p>
      </xdr:txBody>
    </xdr:sp>
    <xdr:clientData/>
  </xdr:twoCellAnchor>
  <xdr:twoCellAnchor>
    <xdr:from>
      <xdr:col>2</xdr:col>
      <xdr:colOff>382505</xdr:colOff>
      <xdr:row>7</xdr:row>
      <xdr:rowOff>152400</xdr:rowOff>
    </xdr:from>
    <xdr:to>
      <xdr:col>4</xdr:col>
      <xdr:colOff>382504</xdr:colOff>
      <xdr:row>9</xdr:row>
      <xdr:rowOff>66675</xdr:rowOff>
    </xdr:to>
    <xdr:sp macro="" textlink="'Anaalysis 1'!C6">
      <xdr:nvSpPr>
        <xdr:cNvPr id="41" name="TextBox 40">
          <a:extLst>
            <a:ext uri="{FF2B5EF4-FFF2-40B4-BE49-F238E27FC236}">
              <a16:creationId xmlns:a16="http://schemas.microsoft.com/office/drawing/2014/main" id="{00000000-0008-0000-0100-000029000000}"/>
            </a:ext>
          </a:extLst>
        </xdr:cNvPr>
        <xdr:cNvSpPr txBox="1"/>
      </xdr:nvSpPr>
      <xdr:spPr>
        <a:xfrm>
          <a:off x="1601705" y="1485900"/>
          <a:ext cx="1219199"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87AEAE5-6754-42B6-8294-8A6128C2BF8B}" type="TxLink">
            <a:rPr lang="en-US" sz="1800" b="1" i="0" u="none" strike="noStrike" kern="1200">
              <a:solidFill>
                <a:schemeClr val="tx1">
                  <a:lumMod val="75000"/>
                  <a:lumOff val="25000"/>
                </a:schemeClr>
              </a:solidFill>
              <a:latin typeface="Calibri"/>
              <a:cs typeface="Calibri"/>
            </a:rPr>
            <a:pPr algn="ctr"/>
            <a:t>$180.80 M</a:t>
          </a:fld>
          <a:endParaRPr lang="en-IN" sz="1800" b="1" kern="1200">
            <a:solidFill>
              <a:schemeClr val="tx1">
                <a:lumMod val="75000"/>
                <a:lumOff val="25000"/>
              </a:schemeClr>
            </a:solidFill>
          </a:endParaRPr>
        </a:p>
      </xdr:txBody>
    </xdr:sp>
    <xdr:clientData/>
  </xdr:twoCellAnchor>
  <xdr:twoCellAnchor>
    <xdr:from>
      <xdr:col>5</xdr:col>
      <xdr:colOff>58178</xdr:colOff>
      <xdr:row>7</xdr:row>
      <xdr:rowOff>152400</xdr:rowOff>
    </xdr:from>
    <xdr:to>
      <xdr:col>7</xdr:col>
      <xdr:colOff>39127</xdr:colOff>
      <xdr:row>9</xdr:row>
      <xdr:rowOff>66675</xdr:rowOff>
    </xdr:to>
    <xdr:sp macro="" textlink="'Anaalysis 1'!D6">
      <xdr:nvSpPr>
        <xdr:cNvPr id="42" name="TextBox 41">
          <a:extLst>
            <a:ext uri="{FF2B5EF4-FFF2-40B4-BE49-F238E27FC236}">
              <a16:creationId xmlns:a16="http://schemas.microsoft.com/office/drawing/2014/main" id="{00000000-0008-0000-0100-00002A000000}"/>
            </a:ext>
          </a:extLst>
        </xdr:cNvPr>
        <xdr:cNvSpPr txBox="1"/>
      </xdr:nvSpPr>
      <xdr:spPr>
        <a:xfrm>
          <a:off x="3106178" y="1485900"/>
          <a:ext cx="1200149"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313B625-2A43-4017-9913-D9C09F8BA481}" type="TxLink">
            <a:rPr lang="en-US" sz="1800" b="1" i="0" u="none" strike="noStrike" kern="1200">
              <a:solidFill>
                <a:schemeClr val="tx1">
                  <a:lumMod val="75000"/>
                  <a:lumOff val="25000"/>
                </a:schemeClr>
              </a:solidFill>
              <a:latin typeface="Calibri"/>
              <a:cs typeface="Calibri"/>
            </a:rPr>
            <a:pPr algn="ctr"/>
            <a:t>$307.09 M</a:t>
          </a:fld>
          <a:endParaRPr lang="en-IN" sz="1800" b="1" kern="1200">
            <a:solidFill>
              <a:schemeClr val="tx1">
                <a:lumMod val="75000"/>
                <a:lumOff val="25000"/>
              </a:schemeClr>
            </a:solidFill>
          </a:endParaRPr>
        </a:p>
      </xdr:txBody>
    </xdr:sp>
    <xdr:clientData/>
  </xdr:twoCellAnchor>
  <xdr:twoCellAnchor>
    <xdr:from>
      <xdr:col>7</xdr:col>
      <xdr:colOff>346786</xdr:colOff>
      <xdr:row>7</xdr:row>
      <xdr:rowOff>152400</xdr:rowOff>
    </xdr:from>
    <xdr:to>
      <xdr:col>9</xdr:col>
      <xdr:colOff>327735</xdr:colOff>
      <xdr:row>9</xdr:row>
      <xdr:rowOff>66675</xdr:rowOff>
    </xdr:to>
    <xdr:sp macro="" textlink="'Anaalysis 1'!E6">
      <xdr:nvSpPr>
        <xdr:cNvPr id="43" name="TextBox 42">
          <a:extLst>
            <a:ext uri="{FF2B5EF4-FFF2-40B4-BE49-F238E27FC236}">
              <a16:creationId xmlns:a16="http://schemas.microsoft.com/office/drawing/2014/main" id="{00000000-0008-0000-0100-00002B000000}"/>
            </a:ext>
          </a:extLst>
        </xdr:cNvPr>
        <xdr:cNvSpPr txBox="1"/>
      </xdr:nvSpPr>
      <xdr:spPr>
        <a:xfrm>
          <a:off x="4613986" y="1485900"/>
          <a:ext cx="1200149"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E16D58-50E2-4ED2-AF81-93643C77C84F}" type="TxLink">
            <a:rPr lang="en-US" sz="1800" b="1" i="0" u="none" strike="noStrike" kern="1200">
              <a:solidFill>
                <a:schemeClr val="tx1">
                  <a:lumMod val="75000"/>
                  <a:lumOff val="25000"/>
                </a:schemeClr>
              </a:solidFill>
              <a:latin typeface="Calibri"/>
              <a:cs typeface="Calibri"/>
            </a:rPr>
            <a:pPr algn="ctr"/>
            <a:t>$126.29 M</a:t>
          </a:fld>
          <a:endParaRPr lang="en-IN" sz="1800" b="1" kern="1200">
            <a:solidFill>
              <a:schemeClr val="tx1">
                <a:lumMod val="75000"/>
                <a:lumOff val="25000"/>
              </a:schemeClr>
            </a:solidFill>
          </a:endParaRPr>
        </a:p>
      </xdr:txBody>
    </xdr:sp>
    <xdr:clientData/>
  </xdr:twoCellAnchor>
  <xdr:twoCellAnchor>
    <xdr:from>
      <xdr:col>10</xdr:col>
      <xdr:colOff>84848</xdr:colOff>
      <xdr:row>7</xdr:row>
      <xdr:rowOff>152400</xdr:rowOff>
    </xdr:from>
    <xdr:to>
      <xdr:col>11</xdr:col>
      <xdr:colOff>570622</xdr:colOff>
      <xdr:row>9</xdr:row>
      <xdr:rowOff>66675</xdr:rowOff>
    </xdr:to>
    <xdr:sp macro="" textlink="'Anaalysis 1'!F6">
      <xdr:nvSpPr>
        <xdr:cNvPr id="44" name="TextBox 43">
          <a:extLst>
            <a:ext uri="{FF2B5EF4-FFF2-40B4-BE49-F238E27FC236}">
              <a16:creationId xmlns:a16="http://schemas.microsoft.com/office/drawing/2014/main" id="{00000000-0008-0000-0100-00002C000000}"/>
            </a:ext>
          </a:extLst>
        </xdr:cNvPr>
        <xdr:cNvSpPr txBox="1"/>
      </xdr:nvSpPr>
      <xdr:spPr>
        <a:xfrm>
          <a:off x="6180848" y="1485900"/>
          <a:ext cx="1095374"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EC499B9-374C-4C86-812D-1EC9F4639B42}" type="TxLink">
            <a:rPr lang="en-US" sz="1800" b="1" i="0" u="none" strike="noStrike" kern="1200">
              <a:solidFill>
                <a:schemeClr val="tx1">
                  <a:lumMod val="75000"/>
                  <a:lumOff val="25000"/>
                </a:schemeClr>
              </a:solidFill>
              <a:latin typeface="Calibri"/>
              <a:cs typeface="Calibri"/>
            </a:rPr>
            <a:pPr algn="ctr"/>
            <a:t>41.1%</a:t>
          </a:fld>
          <a:endParaRPr lang="en-IN" sz="1800" b="1" kern="1200">
            <a:solidFill>
              <a:schemeClr val="tx1">
                <a:lumMod val="75000"/>
                <a:lumOff val="25000"/>
              </a:schemeClr>
            </a:solidFill>
          </a:endParaRPr>
        </a:p>
      </xdr:txBody>
    </xdr:sp>
    <xdr:clientData/>
  </xdr:twoCellAnchor>
  <xdr:twoCellAnchor>
    <xdr:from>
      <xdr:col>0</xdr:col>
      <xdr:colOff>180976</xdr:colOff>
      <xdr:row>6</xdr:row>
      <xdr:rowOff>180975</xdr:rowOff>
    </xdr:from>
    <xdr:to>
      <xdr:col>1</xdr:col>
      <xdr:colOff>600076</xdr:colOff>
      <xdr:row>8</xdr:row>
      <xdr:rowOff>95250</xdr:rowOff>
    </xdr:to>
    <xdr:sp macro="" textlink="'Anaalysis 1'!G6">
      <xdr:nvSpPr>
        <xdr:cNvPr id="45" name="TextBox 44">
          <a:extLst>
            <a:ext uri="{FF2B5EF4-FFF2-40B4-BE49-F238E27FC236}">
              <a16:creationId xmlns:a16="http://schemas.microsoft.com/office/drawing/2014/main" id="{00000000-0008-0000-0100-00002D000000}"/>
            </a:ext>
          </a:extLst>
        </xdr:cNvPr>
        <xdr:cNvSpPr txBox="1"/>
      </xdr:nvSpPr>
      <xdr:spPr>
        <a:xfrm>
          <a:off x="180976" y="1323975"/>
          <a:ext cx="1028700"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98C1472-819B-41D0-8CD6-2FF5C502DF2E}" type="TxLink">
            <a:rPr lang="en-US" sz="1800" b="1" i="0" u="none" strike="noStrike" kern="1200">
              <a:solidFill>
                <a:schemeClr val="bg1"/>
              </a:solidFill>
              <a:latin typeface="Calibri"/>
              <a:cs typeface="Calibri"/>
            </a:rPr>
            <a:pPr algn="ctr"/>
            <a:t>631.92 K</a:t>
          </a:fld>
          <a:endParaRPr lang="en-IN" sz="1800" b="1" kern="1200">
            <a:solidFill>
              <a:schemeClr val="bg1"/>
            </a:solidFill>
          </a:endParaRPr>
        </a:p>
      </xdr:txBody>
    </xdr:sp>
    <xdr:clientData/>
  </xdr:twoCellAnchor>
  <xdr:twoCellAnchor>
    <xdr:from>
      <xdr:col>12</xdr:col>
      <xdr:colOff>381001</xdr:colOff>
      <xdr:row>6</xdr:row>
      <xdr:rowOff>180975</xdr:rowOff>
    </xdr:from>
    <xdr:to>
      <xdr:col>14</xdr:col>
      <xdr:colOff>190501</xdr:colOff>
      <xdr:row>8</xdr:row>
      <xdr:rowOff>95250</xdr:rowOff>
    </xdr:to>
    <xdr:sp macro="" textlink="'Anaalysis 1'!B6">
      <xdr:nvSpPr>
        <xdr:cNvPr id="46" name="TextBox 45">
          <a:extLst>
            <a:ext uri="{FF2B5EF4-FFF2-40B4-BE49-F238E27FC236}">
              <a16:creationId xmlns:a16="http://schemas.microsoft.com/office/drawing/2014/main" id="{00000000-0008-0000-0100-00002E000000}"/>
            </a:ext>
          </a:extLst>
        </xdr:cNvPr>
        <xdr:cNvSpPr txBox="1"/>
      </xdr:nvSpPr>
      <xdr:spPr>
        <a:xfrm>
          <a:off x="7696201" y="1323975"/>
          <a:ext cx="1028700"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F0C67E-1FE7-4F29-9A42-E91A48B860D2}" type="TxLink">
            <a:rPr lang="en-US" sz="1800" b="1" i="0" u="none" strike="noStrike" kern="1200">
              <a:solidFill>
                <a:schemeClr val="bg1"/>
              </a:solidFill>
              <a:latin typeface="Calibri"/>
              <a:cs typeface="Calibri"/>
            </a:rPr>
            <a:pPr algn="ctr"/>
            <a:t>60.40 K</a:t>
          </a:fld>
          <a:endParaRPr lang="en-IN" sz="1800" b="1" kern="1200">
            <a:solidFill>
              <a:schemeClr val="bg1"/>
            </a:solidFill>
          </a:endParaRPr>
        </a:p>
      </xdr:txBody>
    </xdr:sp>
    <xdr:clientData/>
  </xdr:twoCellAnchor>
  <xdr:twoCellAnchor>
    <xdr:from>
      <xdr:col>14</xdr:col>
      <xdr:colOff>485774</xdr:colOff>
      <xdr:row>1</xdr:row>
      <xdr:rowOff>180975</xdr:rowOff>
    </xdr:from>
    <xdr:to>
      <xdr:col>20</xdr:col>
      <xdr:colOff>447675</xdr:colOff>
      <xdr:row>12</xdr:row>
      <xdr:rowOff>142875</xdr:rowOff>
    </xdr:to>
    <xdr:sp macro="" textlink="">
      <xdr:nvSpPr>
        <xdr:cNvPr id="47" name="Rectangle: Rounded Corners 46">
          <a:extLst>
            <a:ext uri="{FF2B5EF4-FFF2-40B4-BE49-F238E27FC236}">
              <a16:creationId xmlns:a16="http://schemas.microsoft.com/office/drawing/2014/main" id="{00000000-0008-0000-0100-00002F000000}"/>
            </a:ext>
          </a:extLst>
        </xdr:cNvPr>
        <xdr:cNvSpPr/>
      </xdr:nvSpPr>
      <xdr:spPr>
        <a:xfrm>
          <a:off x="9020174" y="371475"/>
          <a:ext cx="3619501" cy="2057400"/>
        </a:xfrm>
        <a:prstGeom prst="roundRect">
          <a:avLst>
            <a:gd name="adj" fmla="val 5813"/>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mc:AlternateContent xmlns:mc="http://schemas.openxmlformats.org/markup-compatibility/2006">
    <mc:Choice xmlns:a14="http://schemas.microsoft.com/office/drawing/2010/main" Requires="a14">
      <xdr:twoCellAnchor editAs="oneCell">
        <xdr:from>
          <xdr:col>15</xdr:col>
          <xdr:colOff>247650</xdr:colOff>
          <xdr:row>2</xdr:row>
          <xdr:rowOff>0</xdr:rowOff>
        </xdr:from>
        <xdr:to>
          <xdr:col>16</xdr:col>
          <xdr:colOff>314325</xdr:colOff>
          <xdr:row>3</xdr:row>
          <xdr:rowOff>95250</xdr:rowOff>
        </xdr:to>
        <xdr:sp macro="" textlink="">
          <xdr:nvSpPr>
            <xdr:cNvPr id="2050" name="Option Button 2" hidden="1">
              <a:extLst>
                <a:ext uri="{63B3BB69-23CF-44E3-9099-C40C66FF867C}">
                  <a14:compatExt spid="_x0000_s2050"/>
                </a:ext>
                <a:ext uri="{FF2B5EF4-FFF2-40B4-BE49-F238E27FC236}">
                  <a16:creationId xmlns:a16="http://schemas.microsoft.com/office/drawing/2014/main" id="{00000000-0008-0000-0100-000002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N" sz="800" b="0" i="0" u="none" strike="noStrike" baseline="0">
                  <a:solidFill>
                    <a:srgbClr val="000000"/>
                  </a:solidFill>
                  <a:latin typeface="Segoe UI"/>
                  <a:cs typeface="Segoe UI"/>
                </a:rPr>
                <a:t>Revenue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409575</xdr:colOff>
          <xdr:row>2</xdr:row>
          <xdr:rowOff>9525</xdr:rowOff>
        </xdr:from>
        <xdr:to>
          <xdr:col>17</xdr:col>
          <xdr:colOff>476250</xdr:colOff>
          <xdr:row>3</xdr:row>
          <xdr:rowOff>104775</xdr:rowOff>
        </xdr:to>
        <xdr:sp macro="" textlink="">
          <xdr:nvSpPr>
            <xdr:cNvPr id="2051" name="Option Button 3" hidden="1">
              <a:extLst>
                <a:ext uri="{63B3BB69-23CF-44E3-9099-C40C66FF867C}">
                  <a14:compatExt spid="_x0000_s2051"/>
                </a:ext>
                <a:ext uri="{FF2B5EF4-FFF2-40B4-BE49-F238E27FC236}">
                  <a16:creationId xmlns:a16="http://schemas.microsoft.com/office/drawing/2014/main" id="{00000000-0008-0000-0100-000003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N" sz="800" b="0" i="0" u="none" strike="noStrike" baseline="0">
                  <a:solidFill>
                    <a:srgbClr val="000000"/>
                  </a:solidFill>
                  <a:latin typeface="Segoe UI"/>
                  <a:cs typeface="Segoe UI"/>
                </a:rPr>
                <a:t>Profit</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523875</xdr:colOff>
          <xdr:row>2</xdr:row>
          <xdr:rowOff>9525</xdr:rowOff>
        </xdr:from>
        <xdr:to>
          <xdr:col>19</xdr:col>
          <xdr:colOff>200025</xdr:colOff>
          <xdr:row>3</xdr:row>
          <xdr:rowOff>104775</xdr:rowOff>
        </xdr:to>
        <xdr:sp macro="" textlink="">
          <xdr:nvSpPr>
            <xdr:cNvPr id="2052" name="Option Button 4" hidden="1">
              <a:extLst>
                <a:ext uri="{63B3BB69-23CF-44E3-9099-C40C66FF867C}">
                  <a14:compatExt spid="_x0000_s2052"/>
                </a:ext>
                <a:ext uri="{FF2B5EF4-FFF2-40B4-BE49-F238E27FC236}">
                  <a16:creationId xmlns:a16="http://schemas.microsoft.com/office/drawing/2014/main" id="{00000000-0008-0000-0100-000004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N" sz="800" b="0" i="0" u="none" strike="noStrike" baseline="0">
                  <a:solidFill>
                    <a:srgbClr val="000000"/>
                  </a:solidFill>
                  <a:latin typeface="Segoe UI"/>
                  <a:cs typeface="Segoe UI"/>
                </a:rPr>
                <a:t>#Transactions</a:t>
              </a:r>
            </a:p>
          </xdr:txBody>
        </xdr:sp>
        <xdr:clientData/>
      </xdr:twoCellAnchor>
    </mc:Choice>
    <mc:Fallback/>
  </mc:AlternateContent>
  <xdr:twoCellAnchor>
    <xdr:from>
      <xdr:col>15</xdr:col>
      <xdr:colOff>76200</xdr:colOff>
      <xdr:row>3</xdr:row>
      <xdr:rowOff>171450</xdr:rowOff>
    </xdr:from>
    <xdr:to>
      <xdr:col>20</xdr:col>
      <xdr:colOff>342900</xdr:colOff>
      <xdr:row>11</xdr:row>
      <xdr:rowOff>190499</xdr:rowOff>
    </xdr:to>
    <xdr:graphicFrame macro="">
      <xdr:nvGraphicFramePr>
        <xdr:cNvPr id="48" name="Chart 47">
          <a:extLst>
            <a:ext uri="{FF2B5EF4-FFF2-40B4-BE49-F238E27FC236}">
              <a16:creationId xmlns:a16="http://schemas.microsoft.com/office/drawing/2014/main" id="{00000000-0008-0000-0100-00003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15</xdr:col>
      <xdr:colOff>228599</xdr:colOff>
      <xdr:row>10</xdr:row>
      <xdr:rowOff>104776</xdr:rowOff>
    </xdr:from>
    <xdr:to>
      <xdr:col>20</xdr:col>
      <xdr:colOff>348599</xdr:colOff>
      <xdr:row>12</xdr:row>
      <xdr:rowOff>119776</xdr:rowOff>
    </xdr:to>
    <mc:AlternateContent xmlns:mc="http://schemas.openxmlformats.org/markup-compatibility/2006" xmlns:a14="http://schemas.microsoft.com/office/drawing/2010/main">
      <mc:Choice Requires="a14">
        <xdr:graphicFrame macro="">
          <xdr:nvGraphicFramePr>
            <xdr:cNvPr id="49" name="Year">
              <a:extLst>
                <a:ext uri="{FF2B5EF4-FFF2-40B4-BE49-F238E27FC236}">
                  <a16:creationId xmlns:a16="http://schemas.microsoft.com/office/drawing/2014/main" id="{00000000-0008-0000-0100-00003100000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413420" y="2048654"/>
              <a:ext cx="3181608" cy="4037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210578</xdr:colOff>
      <xdr:row>3</xdr:row>
      <xdr:rowOff>38100</xdr:rowOff>
    </xdr:from>
    <xdr:to>
      <xdr:col>16</xdr:col>
      <xdr:colOff>361950</xdr:colOff>
      <xdr:row>4</xdr:row>
      <xdr:rowOff>104775</xdr:rowOff>
    </xdr:to>
    <xdr:sp macro="" textlink="'Anaalysis 1'!B27">
      <xdr:nvSpPr>
        <xdr:cNvPr id="52" name="TextBox 51">
          <a:extLst>
            <a:ext uri="{FF2B5EF4-FFF2-40B4-BE49-F238E27FC236}">
              <a16:creationId xmlns:a16="http://schemas.microsoft.com/office/drawing/2014/main" id="{00000000-0008-0000-0100-000034000000}"/>
            </a:ext>
          </a:extLst>
        </xdr:cNvPr>
        <xdr:cNvSpPr txBox="1"/>
      </xdr:nvSpPr>
      <xdr:spPr>
        <a:xfrm>
          <a:off x="9354578" y="609600"/>
          <a:ext cx="760972"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325E4E4-A831-4A8C-9CCE-ECAD166E2AAB}" type="TxLink">
            <a:rPr lang="en-US" sz="1800" b="1" i="0" u="none" strike="noStrike" kern="1200">
              <a:solidFill>
                <a:srgbClr val="4DC1F5"/>
              </a:solidFill>
              <a:latin typeface="Calibri"/>
              <a:cs typeface="Calibri"/>
            </a:rPr>
            <a:pPr algn="ctr"/>
            <a:t>67.1%</a:t>
          </a:fld>
          <a:endParaRPr lang="en-IN" sz="3200" b="1" kern="1200">
            <a:solidFill>
              <a:srgbClr val="4DC1F5"/>
            </a:solidFill>
          </a:endParaRPr>
        </a:p>
      </xdr:txBody>
    </xdr:sp>
    <xdr:clientData/>
  </xdr:twoCellAnchor>
  <xdr:twoCellAnchor>
    <xdr:from>
      <xdr:col>15</xdr:col>
      <xdr:colOff>210578</xdr:colOff>
      <xdr:row>4</xdr:row>
      <xdr:rowOff>38100</xdr:rowOff>
    </xdr:from>
    <xdr:to>
      <xdr:col>19</xdr:col>
      <xdr:colOff>533400</xdr:colOff>
      <xdr:row>5</xdr:row>
      <xdr:rowOff>104775</xdr:rowOff>
    </xdr:to>
    <xdr:sp macro="" textlink="'Anaalysis 1'!D26">
      <xdr:nvSpPr>
        <xdr:cNvPr id="53" name="TextBox 52">
          <a:extLst>
            <a:ext uri="{FF2B5EF4-FFF2-40B4-BE49-F238E27FC236}">
              <a16:creationId xmlns:a16="http://schemas.microsoft.com/office/drawing/2014/main" id="{00000000-0008-0000-0100-000035000000}"/>
            </a:ext>
          </a:extLst>
        </xdr:cNvPr>
        <xdr:cNvSpPr txBox="1"/>
      </xdr:nvSpPr>
      <xdr:spPr>
        <a:xfrm>
          <a:off x="9354578" y="800100"/>
          <a:ext cx="2761222"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5C072B63-0877-441A-AA49-79ABC331AC13}" type="TxLink">
            <a:rPr lang="en-US" sz="1200" b="0" i="0" u="none" strike="noStrike" kern="1200">
              <a:solidFill>
                <a:srgbClr val="000000"/>
              </a:solidFill>
              <a:latin typeface="Calibri"/>
              <a:cs typeface="Calibri"/>
            </a:rPr>
            <a:pPr algn="l"/>
            <a:t>of  Profit came from the highlighted years</a:t>
          </a:fld>
          <a:endParaRPr lang="en-IN" sz="3600" b="1" kern="1200">
            <a:solidFill>
              <a:srgbClr val="4DC1F5"/>
            </a:solidFill>
          </a:endParaRPr>
        </a:p>
      </xdr:txBody>
    </xdr:sp>
    <xdr:clientData/>
  </xdr:twoCellAnchor>
  <xdr:twoCellAnchor>
    <xdr:from>
      <xdr:col>15</xdr:col>
      <xdr:colOff>210577</xdr:colOff>
      <xdr:row>5</xdr:row>
      <xdr:rowOff>47625</xdr:rowOff>
    </xdr:from>
    <xdr:to>
      <xdr:col>16</xdr:col>
      <xdr:colOff>466724</xdr:colOff>
      <xdr:row>6</xdr:row>
      <xdr:rowOff>19050</xdr:rowOff>
    </xdr:to>
    <xdr:sp macro="" textlink="'Anaalysis 1'!D21">
      <xdr:nvSpPr>
        <xdr:cNvPr id="54" name="TextBox 53">
          <a:extLst>
            <a:ext uri="{FF2B5EF4-FFF2-40B4-BE49-F238E27FC236}">
              <a16:creationId xmlns:a16="http://schemas.microsoft.com/office/drawing/2014/main" id="{00000000-0008-0000-0100-000036000000}"/>
            </a:ext>
          </a:extLst>
        </xdr:cNvPr>
        <xdr:cNvSpPr txBox="1"/>
      </xdr:nvSpPr>
      <xdr:spPr>
        <a:xfrm>
          <a:off x="9354577" y="1000125"/>
          <a:ext cx="865747" cy="161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F969F11-EEA8-4D56-B0D5-6832FC2624B1}" type="TxLink">
            <a:rPr lang="en-US" sz="1100" b="0" i="0" u="none" strike="noStrike" kern="1200">
              <a:solidFill>
                <a:srgbClr val="000000"/>
              </a:solidFill>
              <a:latin typeface="Calibri"/>
              <a:cs typeface="Calibri"/>
            </a:rPr>
            <a:pPr algn="ctr"/>
            <a:t>3,15,72,644</a:t>
          </a:fld>
          <a:endParaRPr lang="en-IN" sz="3200" b="1" kern="1200">
            <a:solidFill>
              <a:srgbClr val="4DC1F5"/>
            </a:solidFill>
          </a:endParaRPr>
        </a:p>
      </xdr:txBody>
    </xdr:sp>
    <xdr:clientData/>
  </xdr:twoCellAnchor>
  <xdr:twoCellAnchor>
    <xdr:from>
      <xdr:col>15</xdr:col>
      <xdr:colOff>248677</xdr:colOff>
      <xdr:row>5</xdr:row>
      <xdr:rowOff>104775</xdr:rowOff>
    </xdr:from>
    <xdr:to>
      <xdr:col>16</xdr:col>
      <xdr:colOff>552450</xdr:colOff>
      <xdr:row>7</xdr:row>
      <xdr:rowOff>85725</xdr:rowOff>
    </xdr:to>
    <xdr:sp macro="" textlink="'Anaalysis 1'!D18">
      <xdr:nvSpPr>
        <xdr:cNvPr id="55" name="TextBox 54">
          <a:extLst>
            <a:ext uri="{FF2B5EF4-FFF2-40B4-BE49-F238E27FC236}">
              <a16:creationId xmlns:a16="http://schemas.microsoft.com/office/drawing/2014/main" id="{00000000-0008-0000-0100-000037000000}"/>
            </a:ext>
          </a:extLst>
        </xdr:cNvPr>
        <xdr:cNvSpPr txBox="1"/>
      </xdr:nvSpPr>
      <xdr:spPr>
        <a:xfrm>
          <a:off x="9392677" y="1057275"/>
          <a:ext cx="913373"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F8E29BEA-70FB-49E5-A9B8-2280322B74CC}" type="TxLink">
            <a:rPr lang="en-US" sz="900" b="0" i="0" u="none" strike="noStrike" kern="1200">
              <a:solidFill>
                <a:srgbClr val="000000"/>
              </a:solidFill>
              <a:latin typeface="Calibri"/>
              <a:cs typeface="Calibri"/>
            </a:rPr>
            <a:pPr algn="l"/>
            <a:t>Average  Profit</a:t>
          </a:fld>
          <a:endParaRPr lang="en-IN" sz="2000" b="1" kern="1200">
            <a:solidFill>
              <a:srgbClr val="4DC1F5"/>
            </a:solidFill>
          </a:endParaRPr>
        </a:p>
      </xdr:txBody>
    </xdr:sp>
    <xdr:clientData/>
  </xdr:twoCellAnchor>
  <xdr:twoCellAnchor>
    <xdr:from>
      <xdr:col>15</xdr:col>
      <xdr:colOff>314325</xdr:colOff>
      <xdr:row>6</xdr:row>
      <xdr:rowOff>152400</xdr:rowOff>
    </xdr:from>
    <xdr:to>
      <xdr:col>15</xdr:col>
      <xdr:colOff>561975</xdr:colOff>
      <xdr:row>6</xdr:row>
      <xdr:rowOff>152400</xdr:rowOff>
    </xdr:to>
    <xdr:cxnSp macro="">
      <xdr:nvCxnSpPr>
        <xdr:cNvPr id="57" name="Straight Connector 56">
          <a:extLst>
            <a:ext uri="{FF2B5EF4-FFF2-40B4-BE49-F238E27FC236}">
              <a16:creationId xmlns:a16="http://schemas.microsoft.com/office/drawing/2014/main" id="{00000000-0008-0000-0100-000039000000}"/>
            </a:ext>
          </a:extLst>
        </xdr:cNvPr>
        <xdr:cNvCxnSpPr/>
      </xdr:nvCxnSpPr>
      <xdr:spPr>
        <a:xfrm>
          <a:off x="9458325" y="1295400"/>
          <a:ext cx="247650" cy="0"/>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314326</xdr:colOff>
      <xdr:row>9</xdr:row>
      <xdr:rowOff>142876</xdr:rowOff>
    </xdr:from>
    <xdr:to>
      <xdr:col>6</xdr:col>
      <xdr:colOff>314325</xdr:colOff>
      <xdr:row>10</xdr:row>
      <xdr:rowOff>180976</xdr:rowOff>
    </xdr:to>
    <xdr:sp macro="" textlink="">
      <xdr:nvSpPr>
        <xdr:cNvPr id="58" name="Rectangle: Rounded Corners 57">
          <a:extLst>
            <a:ext uri="{FF2B5EF4-FFF2-40B4-BE49-F238E27FC236}">
              <a16:creationId xmlns:a16="http://schemas.microsoft.com/office/drawing/2014/main" id="{00000000-0008-0000-0100-00003A000000}"/>
            </a:ext>
          </a:extLst>
        </xdr:cNvPr>
        <xdr:cNvSpPr/>
      </xdr:nvSpPr>
      <xdr:spPr>
        <a:xfrm>
          <a:off x="3362326" y="1857376"/>
          <a:ext cx="609599" cy="228600"/>
        </a:xfrm>
        <a:prstGeom prst="roundRect">
          <a:avLst>
            <a:gd name="adj" fmla="val 17376"/>
          </a:avLst>
        </a:prstGeom>
        <a:solidFill>
          <a:schemeClr val="bg1">
            <a:lumMod val="85000"/>
          </a:schemeClr>
        </a:solidFill>
        <a:ln>
          <a:noFill/>
        </a:ln>
        <a:effectLst>
          <a:outerShdw blurRad="673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8</xdr:col>
      <xdr:colOff>28576</xdr:colOff>
      <xdr:row>9</xdr:row>
      <xdr:rowOff>142876</xdr:rowOff>
    </xdr:from>
    <xdr:to>
      <xdr:col>9</xdr:col>
      <xdr:colOff>28575</xdr:colOff>
      <xdr:row>10</xdr:row>
      <xdr:rowOff>180976</xdr:rowOff>
    </xdr:to>
    <xdr:sp macro="" textlink="">
      <xdr:nvSpPr>
        <xdr:cNvPr id="59" name="Rectangle: Rounded Corners 58">
          <a:extLst>
            <a:ext uri="{FF2B5EF4-FFF2-40B4-BE49-F238E27FC236}">
              <a16:creationId xmlns:a16="http://schemas.microsoft.com/office/drawing/2014/main" id="{00000000-0008-0000-0100-00003B000000}"/>
            </a:ext>
          </a:extLst>
        </xdr:cNvPr>
        <xdr:cNvSpPr/>
      </xdr:nvSpPr>
      <xdr:spPr>
        <a:xfrm>
          <a:off x="4905376" y="1857376"/>
          <a:ext cx="609599" cy="228600"/>
        </a:xfrm>
        <a:prstGeom prst="roundRect">
          <a:avLst>
            <a:gd name="adj" fmla="val 17376"/>
          </a:avLst>
        </a:prstGeom>
        <a:solidFill>
          <a:schemeClr val="bg1">
            <a:lumMod val="85000"/>
          </a:schemeClr>
        </a:solidFill>
        <a:ln>
          <a:noFill/>
        </a:ln>
        <a:effectLst>
          <a:outerShdw blurRad="673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10</xdr:col>
      <xdr:colOff>333376</xdr:colOff>
      <xdr:row>9</xdr:row>
      <xdr:rowOff>142876</xdr:rowOff>
    </xdr:from>
    <xdr:to>
      <xdr:col>11</xdr:col>
      <xdr:colOff>333375</xdr:colOff>
      <xdr:row>10</xdr:row>
      <xdr:rowOff>180976</xdr:rowOff>
    </xdr:to>
    <xdr:sp macro="" textlink="">
      <xdr:nvSpPr>
        <xdr:cNvPr id="60" name="Rectangle: Rounded Corners 59">
          <a:extLst>
            <a:ext uri="{FF2B5EF4-FFF2-40B4-BE49-F238E27FC236}">
              <a16:creationId xmlns:a16="http://schemas.microsoft.com/office/drawing/2014/main" id="{00000000-0008-0000-0100-00003C000000}"/>
            </a:ext>
          </a:extLst>
        </xdr:cNvPr>
        <xdr:cNvSpPr/>
      </xdr:nvSpPr>
      <xdr:spPr>
        <a:xfrm>
          <a:off x="6429376" y="1857376"/>
          <a:ext cx="609599" cy="228600"/>
        </a:xfrm>
        <a:prstGeom prst="roundRect">
          <a:avLst>
            <a:gd name="adj" fmla="val 17376"/>
          </a:avLst>
        </a:prstGeom>
        <a:solidFill>
          <a:schemeClr val="bg1">
            <a:lumMod val="85000"/>
          </a:schemeClr>
        </a:solidFill>
        <a:ln>
          <a:noFill/>
        </a:ln>
        <a:effectLst>
          <a:outerShdw blurRad="673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3</xdr:col>
      <xdr:colOff>85726</xdr:colOff>
      <xdr:row>9</xdr:row>
      <xdr:rowOff>142876</xdr:rowOff>
    </xdr:from>
    <xdr:to>
      <xdr:col>4</xdr:col>
      <xdr:colOff>85725</xdr:colOff>
      <xdr:row>10</xdr:row>
      <xdr:rowOff>180976</xdr:rowOff>
    </xdr:to>
    <xdr:sp macro="" textlink="">
      <xdr:nvSpPr>
        <xdr:cNvPr id="63" name="Rectangle: Rounded Corners 62">
          <a:extLst>
            <a:ext uri="{FF2B5EF4-FFF2-40B4-BE49-F238E27FC236}">
              <a16:creationId xmlns:a16="http://schemas.microsoft.com/office/drawing/2014/main" id="{00000000-0008-0000-0100-00003F000000}"/>
            </a:ext>
          </a:extLst>
        </xdr:cNvPr>
        <xdr:cNvSpPr/>
      </xdr:nvSpPr>
      <xdr:spPr>
        <a:xfrm>
          <a:off x="1914526" y="1857376"/>
          <a:ext cx="609599" cy="228600"/>
        </a:xfrm>
        <a:prstGeom prst="roundRect">
          <a:avLst>
            <a:gd name="adj" fmla="val 17376"/>
          </a:avLst>
        </a:prstGeom>
        <a:solidFill>
          <a:schemeClr val="bg1">
            <a:lumMod val="85000"/>
          </a:schemeClr>
        </a:solidFill>
        <a:ln>
          <a:noFill/>
        </a:ln>
        <a:effectLst>
          <a:outerShdw blurRad="673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7</xdr:col>
      <xdr:colOff>594437</xdr:colOff>
      <xdr:row>9</xdr:row>
      <xdr:rowOff>133350</xdr:rowOff>
    </xdr:from>
    <xdr:to>
      <xdr:col>9</xdr:col>
      <xdr:colOff>66675</xdr:colOff>
      <xdr:row>10</xdr:row>
      <xdr:rowOff>180975</xdr:rowOff>
    </xdr:to>
    <xdr:sp macro="" textlink="'Anaalysis 1'!S24">
      <xdr:nvSpPr>
        <xdr:cNvPr id="2048" name="TextBox 2047">
          <a:extLst>
            <a:ext uri="{FF2B5EF4-FFF2-40B4-BE49-F238E27FC236}">
              <a16:creationId xmlns:a16="http://schemas.microsoft.com/office/drawing/2014/main" id="{00000000-0008-0000-0100-000000080000}"/>
            </a:ext>
          </a:extLst>
        </xdr:cNvPr>
        <xdr:cNvSpPr txBox="1"/>
      </xdr:nvSpPr>
      <xdr:spPr>
        <a:xfrm>
          <a:off x="4861637" y="1847850"/>
          <a:ext cx="691438"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123B8A9F-8335-4679-8E83-C74B40E87C0F}" type="TxLink">
            <a:rPr lang="en-US" sz="1100" b="1" i="0" u="none" strike="noStrike" kern="1200">
              <a:solidFill>
                <a:schemeClr val="tx1">
                  <a:lumMod val="65000"/>
                  <a:lumOff val="35000"/>
                </a:schemeClr>
              </a:solidFill>
              <a:latin typeface="Calibri"/>
              <a:cs typeface="Calibri"/>
            </a:rPr>
            <a:pPr algn="l"/>
            <a:t>+35.53%</a:t>
          </a:fld>
          <a:endParaRPr lang="en-IN" sz="1100" b="1" kern="1200">
            <a:solidFill>
              <a:schemeClr val="tx1">
                <a:lumMod val="65000"/>
                <a:lumOff val="35000"/>
              </a:schemeClr>
            </a:solidFill>
          </a:endParaRPr>
        </a:p>
      </xdr:txBody>
    </xdr:sp>
    <xdr:clientData/>
  </xdr:twoCellAnchor>
  <xdr:twoCellAnchor>
    <xdr:from>
      <xdr:col>5</xdr:col>
      <xdr:colOff>261062</xdr:colOff>
      <xdr:row>9</xdr:row>
      <xdr:rowOff>133350</xdr:rowOff>
    </xdr:from>
    <xdr:to>
      <xdr:col>6</xdr:col>
      <xdr:colOff>342900</xdr:colOff>
      <xdr:row>10</xdr:row>
      <xdr:rowOff>180975</xdr:rowOff>
    </xdr:to>
    <xdr:sp macro="" textlink="'Anaalysis 1'!X24">
      <xdr:nvSpPr>
        <xdr:cNvPr id="2053" name="TextBox 2052">
          <a:extLst>
            <a:ext uri="{FF2B5EF4-FFF2-40B4-BE49-F238E27FC236}">
              <a16:creationId xmlns:a16="http://schemas.microsoft.com/office/drawing/2014/main" id="{00000000-0008-0000-0100-000005080000}"/>
            </a:ext>
          </a:extLst>
        </xdr:cNvPr>
        <xdr:cNvSpPr txBox="1"/>
      </xdr:nvSpPr>
      <xdr:spPr>
        <a:xfrm>
          <a:off x="3309062" y="1847850"/>
          <a:ext cx="691438"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50385BD-B5D8-41D1-91B5-83FD6D012EB5}" type="TxLink">
            <a:rPr lang="en-US" sz="1100" b="1" i="0" u="none" strike="noStrike" kern="1200">
              <a:solidFill>
                <a:schemeClr val="tx1">
                  <a:lumMod val="65000"/>
                  <a:lumOff val="35000"/>
                </a:schemeClr>
              </a:solidFill>
              <a:latin typeface="Calibri"/>
              <a:cs typeface="Calibri"/>
            </a:rPr>
            <a:pPr algn="ctr"/>
            <a:t>+35.11%</a:t>
          </a:fld>
          <a:endParaRPr lang="en-IN" sz="1400" b="1" kern="1200">
            <a:solidFill>
              <a:schemeClr val="tx1">
                <a:lumMod val="65000"/>
                <a:lumOff val="35000"/>
              </a:schemeClr>
            </a:solidFill>
          </a:endParaRPr>
        </a:p>
      </xdr:txBody>
    </xdr:sp>
    <xdr:clientData/>
  </xdr:twoCellAnchor>
  <xdr:twoCellAnchor>
    <xdr:from>
      <xdr:col>3</xdr:col>
      <xdr:colOff>32462</xdr:colOff>
      <xdr:row>9</xdr:row>
      <xdr:rowOff>133350</xdr:rowOff>
    </xdr:from>
    <xdr:to>
      <xdr:col>4</xdr:col>
      <xdr:colOff>114300</xdr:colOff>
      <xdr:row>10</xdr:row>
      <xdr:rowOff>180975</xdr:rowOff>
    </xdr:to>
    <xdr:sp macro="" textlink="'Anaalysis 1'!S31">
      <xdr:nvSpPr>
        <xdr:cNvPr id="2054" name="TextBox 2053">
          <a:extLst>
            <a:ext uri="{FF2B5EF4-FFF2-40B4-BE49-F238E27FC236}">
              <a16:creationId xmlns:a16="http://schemas.microsoft.com/office/drawing/2014/main" id="{00000000-0008-0000-0100-000006080000}"/>
            </a:ext>
          </a:extLst>
        </xdr:cNvPr>
        <xdr:cNvSpPr txBox="1"/>
      </xdr:nvSpPr>
      <xdr:spPr>
        <a:xfrm>
          <a:off x="1861262" y="1847850"/>
          <a:ext cx="691438"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25F8A48-2368-4C1D-85B5-1865D067199F}" type="TxLink">
            <a:rPr lang="en-US" sz="1100" b="1" i="0" u="none" strike="noStrike" kern="1200">
              <a:solidFill>
                <a:schemeClr val="tx1">
                  <a:lumMod val="65000"/>
                  <a:lumOff val="35000"/>
                </a:schemeClr>
              </a:solidFill>
              <a:latin typeface="Calibri"/>
              <a:cs typeface="Calibri"/>
            </a:rPr>
            <a:pPr algn="ctr"/>
            <a:t>+34.83%</a:t>
          </a:fld>
          <a:endParaRPr lang="en-IN" sz="1400" b="1" kern="1200">
            <a:solidFill>
              <a:schemeClr val="tx1">
                <a:lumMod val="65000"/>
                <a:lumOff val="35000"/>
              </a:schemeClr>
            </a:solidFill>
          </a:endParaRPr>
        </a:p>
      </xdr:txBody>
    </xdr:sp>
    <xdr:clientData/>
  </xdr:twoCellAnchor>
  <xdr:twoCellAnchor>
    <xdr:from>
      <xdr:col>0</xdr:col>
      <xdr:colOff>337262</xdr:colOff>
      <xdr:row>8</xdr:row>
      <xdr:rowOff>57150</xdr:rowOff>
    </xdr:from>
    <xdr:to>
      <xdr:col>1</xdr:col>
      <xdr:colOff>419100</xdr:colOff>
      <xdr:row>9</xdr:row>
      <xdr:rowOff>104775</xdr:rowOff>
    </xdr:to>
    <xdr:sp macro="" textlink="'Anaalysis 1'!X38">
      <xdr:nvSpPr>
        <xdr:cNvPr id="2055" name="TextBox 2054">
          <a:extLst>
            <a:ext uri="{FF2B5EF4-FFF2-40B4-BE49-F238E27FC236}">
              <a16:creationId xmlns:a16="http://schemas.microsoft.com/office/drawing/2014/main" id="{00000000-0008-0000-0100-000007080000}"/>
            </a:ext>
          </a:extLst>
        </xdr:cNvPr>
        <xdr:cNvSpPr txBox="1"/>
      </xdr:nvSpPr>
      <xdr:spPr>
        <a:xfrm>
          <a:off x="337262" y="1581150"/>
          <a:ext cx="691438"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5308EE7-5F69-4F2F-A929-2167C3D9F403}" type="TxLink">
            <a:rPr lang="en-US" sz="1100" b="1" i="0" u="none" strike="noStrike" kern="1200">
              <a:solidFill>
                <a:schemeClr val="bg1">
                  <a:lumMod val="95000"/>
                </a:schemeClr>
              </a:solidFill>
              <a:latin typeface="Calibri"/>
              <a:cs typeface="Calibri"/>
            </a:rPr>
            <a:pPr algn="ctr"/>
            <a:t>+46.41%</a:t>
          </a:fld>
          <a:endParaRPr lang="en-IN" sz="1400" b="1" kern="1200">
            <a:solidFill>
              <a:schemeClr val="bg1">
                <a:lumMod val="95000"/>
              </a:schemeClr>
            </a:solidFill>
          </a:endParaRPr>
        </a:p>
      </xdr:txBody>
    </xdr:sp>
    <xdr:clientData/>
  </xdr:twoCellAnchor>
  <xdr:twoCellAnchor>
    <xdr:from>
      <xdr:col>12</xdr:col>
      <xdr:colOff>537287</xdr:colOff>
      <xdr:row>8</xdr:row>
      <xdr:rowOff>66675</xdr:rowOff>
    </xdr:from>
    <xdr:to>
      <xdr:col>14</xdr:col>
      <xdr:colOff>9525</xdr:colOff>
      <xdr:row>9</xdr:row>
      <xdr:rowOff>114300</xdr:rowOff>
    </xdr:to>
    <xdr:sp macro="" textlink="'Anaalysis 1'!S38">
      <xdr:nvSpPr>
        <xdr:cNvPr id="2056" name="TextBox 2055">
          <a:extLst>
            <a:ext uri="{FF2B5EF4-FFF2-40B4-BE49-F238E27FC236}">
              <a16:creationId xmlns:a16="http://schemas.microsoft.com/office/drawing/2014/main" id="{00000000-0008-0000-0100-000008080000}"/>
            </a:ext>
          </a:extLst>
        </xdr:cNvPr>
        <xdr:cNvSpPr txBox="1"/>
      </xdr:nvSpPr>
      <xdr:spPr>
        <a:xfrm>
          <a:off x="7852487" y="1590675"/>
          <a:ext cx="691438"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8105D74-318A-4BDA-B612-6E1E2AEFBD6B}" type="TxLink">
            <a:rPr lang="en-US" sz="1100" b="1" i="0" u="none" strike="noStrike" kern="1200">
              <a:solidFill>
                <a:schemeClr val="bg1">
                  <a:lumMod val="95000"/>
                </a:schemeClr>
              </a:solidFill>
              <a:latin typeface="Calibri"/>
              <a:cs typeface="Calibri"/>
            </a:rPr>
            <a:pPr algn="ctr"/>
            <a:t>+45.09%</a:t>
          </a:fld>
          <a:endParaRPr lang="en-IN" sz="1400" b="1" kern="1200">
            <a:solidFill>
              <a:schemeClr val="bg1">
                <a:lumMod val="95000"/>
              </a:schemeClr>
            </a:solidFill>
          </a:endParaRPr>
        </a:p>
      </xdr:txBody>
    </xdr:sp>
    <xdr:clientData/>
  </xdr:twoCellAnchor>
  <xdr:twoCellAnchor>
    <xdr:from>
      <xdr:col>10</xdr:col>
      <xdr:colOff>261062</xdr:colOff>
      <xdr:row>9</xdr:row>
      <xdr:rowOff>133350</xdr:rowOff>
    </xdr:from>
    <xdr:to>
      <xdr:col>11</xdr:col>
      <xdr:colOff>342900</xdr:colOff>
      <xdr:row>10</xdr:row>
      <xdr:rowOff>180975</xdr:rowOff>
    </xdr:to>
    <xdr:sp macro="" textlink="'Anaalysis 1'!X31">
      <xdr:nvSpPr>
        <xdr:cNvPr id="2057" name="TextBox 2056">
          <a:extLst>
            <a:ext uri="{FF2B5EF4-FFF2-40B4-BE49-F238E27FC236}">
              <a16:creationId xmlns:a16="http://schemas.microsoft.com/office/drawing/2014/main" id="{00000000-0008-0000-0100-000009080000}"/>
            </a:ext>
          </a:extLst>
        </xdr:cNvPr>
        <xdr:cNvSpPr txBox="1"/>
      </xdr:nvSpPr>
      <xdr:spPr>
        <a:xfrm>
          <a:off x="6357062" y="1847850"/>
          <a:ext cx="691438"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70CCD1F-1A15-45AB-9B5D-A4F535A86840}" type="TxLink">
            <a:rPr lang="en-US" sz="1100" b="1" i="0" u="none" strike="noStrike" kern="1200">
              <a:solidFill>
                <a:schemeClr val="tx1">
                  <a:lumMod val="65000"/>
                  <a:lumOff val="35000"/>
                </a:schemeClr>
              </a:solidFill>
              <a:latin typeface="Calibri"/>
              <a:cs typeface="Calibri"/>
            </a:rPr>
            <a:pPr algn="ctr"/>
            <a:t>+0.48%</a:t>
          </a:fld>
          <a:endParaRPr lang="en-IN" sz="1400" b="1" kern="1200">
            <a:solidFill>
              <a:schemeClr val="tx1">
                <a:lumMod val="65000"/>
                <a:lumOff val="35000"/>
              </a:schemeClr>
            </a:solidFill>
          </a:endParaRPr>
        </a:p>
      </xdr:txBody>
    </xdr:sp>
    <xdr:clientData/>
  </xdr:twoCellAnchor>
  <xdr:twoCellAnchor>
    <xdr:from>
      <xdr:col>0</xdr:col>
      <xdr:colOff>323850</xdr:colOff>
      <xdr:row>15</xdr:row>
      <xdr:rowOff>114301</xdr:rowOff>
    </xdr:from>
    <xdr:to>
      <xdr:col>8</xdr:col>
      <xdr:colOff>438149</xdr:colOff>
      <xdr:row>21</xdr:row>
      <xdr:rowOff>114300</xdr:rowOff>
    </xdr:to>
    <xdr:graphicFrame macro="">
      <xdr:nvGraphicFramePr>
        <xdr:cNvPr id="4" name="Chart 3">
          <a:extLst>
            <a:ext uri="{FF2B5EF4-FFF2-40B4-BE49-F238E27FC236}">
              <a16:creationId xmlns:a16="http://schemas.microsoft.com/office/drawing/2014/main" id="{21A3E493-3725-471B-87E0-BF087ED893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371475</xdr:colOff>
      <xdr:row>13</xdr:row>
      <xdr:rowOff>142875</xdr:rowOff>
    </xdr:from>
    <xdr:to>
      <xdr:col>1</xdr:col>
      <xdr:colOff>238125</xdr:colOff>
      <xdr:row>14</xdr:row>
      <xdr:rowOff>161925</xdr:rowOff>
    </xdr:to>
    <xdr:sp macro="" textlink="">
      <xdr:nvSpPr>
        <xdr:cNvPr id="12" name="Rectangle: Rounded Corners 11">
          <a:extLst>
            <a:ext uri="{FF2B5EF4-FFF2-40B4-BE49-F238E27FC236}">
              <a16:creationId xmlns:a16="http://schemas.microsoft.com/office/drawing/2014/main" id="{79AD272D-39E4-1685-D9E7-0D6ADF173DE1}"/>
            </a:ext>
          </a:extLst>
        </xdr:cNvPr>
        <xdr:cNvSpPr/>
      </xdr:nvSpPr>
      <xdr:spPr>
        <a:xfrm>
          <a:off x="371475" y="2619375"/>
          <a:ext cx="476250" cy="209550"/>
        </a:xfrm>
        <a:prstGeom prst="roundRect">
          <a:avLst>
            <a:gd name="adj" fmla="val 17376"/>
          </a:avLst>
        </a:prstGeom>
        <a:solidFill>
          <a:srgbClr val="4DC1F5"/>
        </a:solidFill>
        <a:ln>
          <a:noFill/>
        </a:ln>
        <a:effectLst>
          <a:outerShdw blurRad="673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0</xdr:col>
      <xdr:colOff>289637</xdr:colOff>
      <xdr:row>13</xdr:row>
      <xdr:rowOff>142876</xdr:rowOff>
    </xdr:from>
    <xdr:to>
      <xdr:col>1</xdr:col>
      <xdr:colOff>304800</xdr:colOff>
      <xdr:row>14</xdr:row>
      <xdr:rowOff>161926</xdr:rowOff>
    </xdr:to>
    <xdr:sp macro="" textlink="'Analysis 2'!E14">
      <xdr:nvSpPr>
        <xdr:cNvPr id="19" name="TextBox 18">
          <a:extLst>
            <a:ext uri="{FF2B5EF4-FFF2-40B4-BE49-F238E27FC236}">
              <a16:creationId xmlns:a16="http://schemas.microsoft.com/office/drawing/2014/main" id="{1F65FEE8-610E-0088-47A3-9D84C918B1E1}"/>
            </a:ext>
          </a:extLst>
        </xdr:cNvPr>
        <xdr:cNvSpPr txBox="1"/>
      </xdr:nvSpPr>
      <xdr:spPr>
        <a:xfrm>
          <a:off x="289637" y="2619376"/>
          <a:ext cx="624763"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0C65028-4807-4A88-AED3-C0EC86AB7AC4}" type="TxLink">
            <a:rPr lang="en-US" sz="1100" b="0" i="0" u="none" strike="noStrike" kern="1200">
              <a:solidFill>
                <a:srgbClr val="000000"/>
              </a:solidFill>
              <a:latin typeface="Calibri"/>
              <a:cs typeface="Calibri"/>
            </a:rPr>
            <a:pPr algn="ctr"/>
            <a:t>In 2006</a:t>
          </a:fld>
          <a:endParaRPr lang="en-IN" sz="1400" b="1" kern="1200">
            <a:solidFill>
              <a:schemeClr val="tx1">
                <a:lumMod val="65000"/>
                <a:lumOff val="35000"/>
              </a:schemeClr>
            </a:solidFill>
          </a:endParaRPr>
        </a:p>
      </xdr:txBody>
    </xdr:sp>
    <xdr:clientData/>
  </xdr:twoCellAnchor>
  <xdr:twoCellAnchor>
    <xdr:from>
      <xdr:col>1</xdr:col>
      <xdr:colOff>285750</xdr:colOff>
      <xdr:row>13</xdr:row>
      <xdr:rowOff>152400</xdr:rowOff>
    </xdr:from>
    <xdr:to>
      <xdr:col>2</xdr:col>
      <xdr:colOff>19050</xdr:colOff>
      <xdr:row>14</xdr:row>
      <xdr:rowOff>161925</xdr:rowOff>
    </xdr:to>
    <xdr:sp macro="" textlink="">
      <xdr:nvSpPr>
        <xdr:cNvPr id="20" name="Rectangle: Rounded Corners 19">
          <a:extLst>
            <a:ext uri="{FF2B5EF4-FFF2-40B4-BE49-F238E27FC236}">
              <a16:creationId xmlns:a16="http://schemas.microsoft.com/office/drawing/2014/main" id="{17C09578-52B7-416F-14CB-02C7DC4A06BC}"/>
            </a:ext>
          </a:extLst>
        </xdr:cNvPr>
        <xdr:cNvSpPr/>
      </xdr:nvSpPr>
      <xdr:spPr>
        <a:xfrm>
          <a:off x="895350" y="2628900"/>
          <a:ext cx="342900" cy="200025"/>
        </a:xfrm>
        <a:prstGeom prst="roundRect">
          <a:avLst>
            <a:gd name="adj" fmla="val 17376"/>
          </a:avLst>
        </a:prstGeom>
        <a:solidFill>
          <a:schemeClr val="bg1">
            <a:lumMod val="85000"/>
          </a:schemeClr>
        </a:solidFill>
        <a:ln>
          <a:noFill/>
        </a:ln>
        <a:effectLst>
          <a:outerShdw blurRad="673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2</xdr:col>
      <xdr:colOff>85725</xdr:colOff>
      <xdr:row>13</xdr:row>
      <xdr:rowOff>152400</xdr:rowOff>
    </xdr:from>
    <xdr:to>
      <xdr:col>2</xdr:col>
      <xdr:colOff>400050</xdr:colOff>
      <xdr:row>14</xdr:row>
      <xdr:rowOff>171450</xdr:rowOff>
    </xdr:to>
    <xdr:sp macro="" textlink="">
      <xdr:nvSpPr>
        <xdr:cNvPr id="21" name="Rectangle: Rounded Corners 20">
          <a:extLst>
            <a:ext uri="{FF2B5EF4-FFF2-40B4-BE49-F238E27FC236}">
              <a16:creationId xmlns:a16="http://schemas.microsoft.com/office/drawing/2014/main" id="{5BD5939E-F5B5-BE6C-2544-8C7DEEEA13F3}"/>
            </a:ext>
          </a:extLst>
        </xdr:cNvPr>
        <xdr:cNvSpPr/>
      </xdr:nvSpPr>
      <xdr:spPr>
        <a:xfrm>
          <a:off x="1304925" y="2628900"/>
          <a:ext cx="314325" cy="209550"/>
        </a:xfrm>
        <a:prstGeom prst="roundRect">
          <a:avLst>
            <a:gd name="adj" fmla="val 17376"/>
          </a:avLst>
        </a:prstGeom>
        <a:solidFill>
          <a:schemeClr val="bg1">
            <a:lumMod val="85000"/>
          </a:schemeClr>
        </a:solidFill>
        <a:ln>
          <a:noFill/>
        </a:ln>
        <a:effectLst>
          <a:outerShdw blurRad="673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2</xdr:col>
      <xdr:colOff>466725</xdr:colOff>
      <xdr:row>13</xdr:row>
      <xdr:rowOff>152400</xdr:rowOff>
    </xdr:from>
    <xdr:to>
      <xdr:col>3</xdr:col>
      <xdr:colOff>114300</xdr:colOff>
      <xdr:row>14</xdr:row>
      <xdr:rowOff>161925</xdr:rowOff>
    </xdr:to>
    <xdr:sp macro="" textlink="">
      <xdr:nvSpPr>
        <xdr:cNvPr id="23" name="Rectangle: Rounded Corners 22">
          <a:extLst>
            <a:ext uri="{FF2B5EF4-FFF2-40B4-BE49-F238E27FC236}">
              <a16:creationId xmlns:a16="http://schemas.microsoft.com/office/drawing/2014/main" id="{F3BC696B-2117-D85E-B05C-327A35CD8BFE}"/>
            </a:ext>
          </a:extLst>
        </xdr:cNvPr>
        <xdr:cNvSpPr/>
      </xdr:nvSpPr>
      <xdr:spPr>
        <a:xfrm>
          <a:off x="1685925" y="2628900"/>
          <a:ext cx="257175" cy="200025"/>
        </a:xfrm>
        <a:prstGeom prst="roundRect">
          <a:avLst>
            <a:gd name="adj" fmla="val 17376"/>
          </a:avLst>
        </a:prstGeom>
        <a:solidFill>
          <a:schemeClr val="bg1">
            <a:lumMod val="85000"/>
          </a:schemeClr>
        </a:solidFill>
        <a:ln>
          <a:noFill/>
        </a:ln>
        <a:effectLst>
          <a:outerShdw blurRad="673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3</xdr:col>
      <xdr:colOff>180975</xdr:colOff>
      <xdr:row>13</xdr:row>
      <xdr:rowOff>152400</xdr:rowOff>
    </xdr:from>
    <xdr:to>
      <xdr:col>3</xdr:col>
      <xdr:colOff>495300</xdr:colOff>
      <xdr:row>14</xdr:row>
      <xdr:rowOff>171450</xdr:rowOff>
    </xdr:to>
    <xdr:sp macro="" textlink="">
      <xdr:nvSpPr>
        <xdr:cNvPr id="25" name="Rectangle: Rounded Corners 24">
          <a:extLst>
            <a:ext uri="{FF2B5EF4-FFF2-40B4-BE49-F238E27FC236}">
              <a16:creationId xmlns:a16="http://schemas.microsoft.com/office/drawing/2014/main" id="{287FB04D-4144-1F6C-0D41-8546FDCE87BA}"/>
            </a:ext>
          </a:extLst>
        </xdr:cNvPr>
        <xdr:cNvSpPr/>
      </xdr:nvSpPr>
      <xdr:spPr>
        <a:xfrm>
          <a:off x="2009775" y="2628900"/>
          <a:ext cx="314325" cy="209550"/>
        </a:xfrm>
        <a:prstGeom prst="roundRect">
          <a:avLst>
            <a:gd name="adj" fmla="val 17376"/>
          </a:avLst>
        </a:prstGeom>
        <a:solidFill>
          <a:schemeClr val="bg1">
            <a:lumMod val="85000"/>
          </a:schemeClr>
        </a:solidFill>
        <a:ln>
          <a:noFill/>
        </a:ln>
        <a:effectLst>
          <a:outerShdw blurRad="673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xdr:col>
      <xdr:colOff>203913</xdr:colOff>
      <xdr:row>13</xdr:row>
      <xdr:rowOff>142876</xdr:rowOff>
    </xdr:from>
    <xdr:to>
      <xdr:col>2</xdr:col>
      <xdr:colOff>66675</xdr:colOff>
      <xdr:row>14</xdr:row>
      <xdr:rowOff>161925</xdr:rowOff>
    </xdr:to>
    <xdr:sp macro="" textlink="'Analysis 2'!G6">
      <xdr:nvSpPr>
        <xdr:cNvPr id="27" name="TextBox 26">
          <a:extLst>
            <a:ext uri="{FF2B5EF4-FFF2-40B4-BE49-F238E27FC236}">
              <a16:creationId xmlns:a16="http://schemas.microsoft.com/office/drawing/2014/main" id="{330E7764-74AF-92CC-CF34-151E850000F4}"/>
            </a:ext>
          </a:extLst>
        </xdr:cNvPr>
        <xdr:cNvSpPr txBox="1"/>
      </xdr:nvSpPr>
      <xdr:spPr>
        <a:xfrm>
          <a:off x="813513" y="2619376"/>
          <a:ext cx="472362" cy="2095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E5574D2-82D2-47CF-BD59-1D0DB6C0FB2F}" type="TxLink">
            <a:rPr lang="en-US" sz="1100" b="0" i="0" u="none" strike="noStrike" kern="1200">
              <a:solidFill>
                <a:srgbClr val="000000"/>
              </a:solidFill>
              <a:latin typeface="Calibri"/>
              <a:cs typeface="Calibri"/>
            </a:rPr>
            <a:pPr algn="ctr"/>
            <a:t>May</a:t>
          </a:fld>
          <a:endParaRPr lang="en-IN" sz="1400" b="1" kern="1200">
            <a:solidFill>
              <a:schemeClr val="tx1">
                <a:lumMod val="65000"/>
                <a:lumOff val="35000"/>
              </a:schemeClr>
            </a:solidFill>
          </a:endParaRPr>
        </a:p>
      </xdr:txBody>
    </xdr:sp>
    <xdr:clientData/>
  </xdr:twoCellAnchor>
  <xdr:twoCellAnchor>
    <xdr:from>
      <xdr:col>1</xdr:col>
      <xdr:colOff>603963</xdr:colOff>
      <xdr:row>13</xdr:row>
      <xdr:rowOff>142876</xdr:rowOff>
    </xdr:from>
    <xdr:to>
      <xdr:col>2</xdr:col>
      <xdr:colOff>466725</xdr:colOff>
      <xdr:row>14</xdr:row>
      <xdr:rowOff>161925</xdr:rowOff>
    </xdr:to>
    <xdr:sp macro="" textlink="'Analysis 2'!G7">
      <xdr:nvSpPr>
        <xdr:cNvPr id="29" name="TextBox 28">
          <a:extLst>
            <a:ext uri="{FF2B5EF4-FFF2-40B4-BE49-F238E27FC236}">
              <a16:creationId xmlns:a16="http://schemas.microsoft.com/office/drawing/2014/main" id="{F5118A88-5DE4-84AD-2CF3-7E22BB2B1718}"/>
            </a:ext>
          </a:extLst>
        </xdr:cNvPr>
        <xdr:cNvSpPr txBox="1"/>
      </xdr:nvSpPr>
      <xdr:spPr>
        <a:xfrm>
          <a:off x="1213563" y="2619376"/>
          <a:ext cx="472362" cy="2095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5158DA6-9F1C-473A-B806-6E93C1E59A46}" type="TxLink">
            <a:rPr lang="en-US" sz="1100" b="0" i="0" u="none" strike="noStrike" kern="1200">
              <a:solidFill>
                <a:srgbClr val="000000"/>
              </a:solidFill>
              <a:latin typeface="Calibri"/>
              <a:cs typeface="Calibri"/>
            </a:rPr>
            <a:pPr algn="ctr"/>
            <a:t>Feb</a:t>
          </a:fld>
          <a:endParaRPr lang="en-IN" sz="1400" b="1" kern="1200">
            <a:solidFill>
              <a:schemeClr val="tx1">
                <a:lumMod val="65000"/>
                <a:lumOff val="35000"/>
              </a:schemeClr>
            </a:solidFill>
          </a:endParaRPr>
        </a:p>
      </xdr:txBody>
    </xdr:sp>
    <xdr:clientData/>
  </xdr:twoCellAnchor>
  <xdr:twoCellAnchor>
    <xdr:from>
      <xdr:col>3</xdr:col>
      <xdr:colOff>89613</xdr:colOff>
      <xdr:row>13</xdr:row>
      <xdr:rowOff>133351</xdr:rowOff>
    </xdr:from>
    <xdr:to>
      <xdr:col>3</xdr:col>
      <xdr:colOff>561975</xdr:colOff>
      <xdr:row>14</xdr:row>
      <xdr:rowOff>152400</xdr:rowOff>
    </xdr:to>
    <xdr:sp macro="" textlink="'Analysis 2'!G8">
      <xdr:nvSpPr>
        <xdr:cNvPr id="30" name="TextBox 29">
          <a:extLst>
            <a:ext uri="{FF2B5EF4-FFF2-40B4-BE49-F238E27FC236}">
              <a16:creationId xmlns:a16="http://schemas.microsoft.com/office/drawing/2014/main" id="{3BE77D97-D866-BAB6-A33B-4AAF59DC1840}"/>
            </a:ext>
          </a:extLst>
        </xdr:cNvPr>
        <xdr:cNvSpPr txBox="1"/>
      </xdr:nvSpPr>
      <xdr:spPr>
        <a:xfrm>
          <a:off x="1918413" y="2609851"/>
          <a:ext cx="472362" cy="2095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E950AEC-5DA7-4B80-8597-3F72FF47EE57}" type="TxLink">
            <a:rPr lang="en-US" sz="1100" b="0" i="0" u="none" strike="noStrike" kern="1200">
              <a:solidFill>
                <a:srgbClr val="000000"/>
              </a:solidFill>
              <a:latin typeface="Calibri"/>
              <a:cs typeface="Calibri"/>
            </a:rPr>
            <a:pPr algn="ctr"/>
            <a:t>Apr</a:t>
          </a:fld>
          <a:endParaRPr lang="en-IN" sz="1400" b="1" kern="1200">
            <a:solidFill>
              <a:schemeClr val="tx1">
                <a:lumMod val="65000"/>
                <a:lumOff val="35000"/>
              </a:schemeClr>
            </a:solidFill>
          </a:endParaRPr>
        </a:p>
      </xdr:txBody>
    </xdr:sp>
    <xdr:clientData/>
  </xdr:twoCellAnchor>
  <xdr:twoCellAnchor>
    <xdr:from>
      <xdr:col>2</xdr:col>
      <xdr:colOff>480138</xdr:colOff>
      <xdr:row>13</xdr:row>
      <xdr:rowOff>142876</xdr:rowOff>
    </xdr:from>
    <xdr:to>
      <xdr:col>3</xdr:col>
      <xdr:colOff>85725</xdr:colOff>
      <xdr:row>14</xdr:row>
      <xdr:rowOff>180975</xdr:rowOff>
    </xdr:to>
    <xdr:sp macro="" textlink="'Analysis 2'!G8">
      <xdr:nvSpPr>
        <xdr:cNvPr id="33" name="TextBox 32">
          <a:extLst>
            <a:ext uri="{FF2B5EF4-FFF2-40B4-BE49-F238E27FC236}">
              <a16:creationId xmlns:a16="http://schemas.microsoft.com/office/drawing/2014/main" id="{3DEAA708-9151-C339-8E5A-6A0D0A682C1A}"/>
            </a:ext>
          </a:extLst>
        </xdr:cNvPr>
        <xdr:cNvSpPr txBox="1"/>
      </xdr:nvSpPr>
      <xdr:spPr>
        <a:xfrm>
          <a:off x="1699338" y="2619376"/>
          <a:ext cx="215187" cy="2285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kern="1200">
              <a:solidFill>
                <a:srgbClr val="000000"/>
              </a:solidFill>
              <a:latin typeface="Calibri"/>
              <a:cs typeface="Calibri"/>
            </a:rPr>
            <a:t>&amp;</a:t>
          </a:r>
          <a:endParaRPr lang="en-IN" sz="1400" b="1" kern="1200">
            <a:solidFill>
              <a:schemeClr val="tx1">
                <a:lumMod val="65000"/>
                <a:lumOff val="35000"/>
              </a:schemeClr>
            </a:solidFill>
          </a:endParaRPr>
        </a:p>
      </xdr:txBody>
    </xdr:sp>
    <xdr:clientData/>
  </xdr:twoCellAnchor>
  <xdr:twoCellAnchor>
    <xdr:from>
      <xdr:col>3</xdr:col>
      <xdr:colOff>432513</xdr:colOff>
      <xdr:row>13</xdr:row>
      <xdr:rowOff>123825</xdr:rowOff>
    </xdr:from>
    <xdr:to>
      <xdr:col>6</xdr:col>
      <xdr:colOff>133351</xdr:colOff>
      <xdr:row>14</xdr:row>
      <xdr:rowOff>180975</xdr:rowOff>
    </xdr:to>
    <xdr:sp macro="" textlink="'Analysis 2'!G8">
      <xdr:nvSpPr>
        <xdr:cNvPr id="50" name="TextBox 49">
          <a:extLst>
            <a:ext uri="{FF2B5EF4-FFF2-40B4-BE49-F238E27FC236}">
              <a16:creationId xmlns:a16="http://schemas.microsoft.com/office/drawing/2014/main" id="{76DEC6EA-C12B-A448-ABB3-2DD71A3BF62B}"/>
            </a:ext>
          </a:extLst>
        </xdr:cNvPr>
        <xdr:cNvSpPr txBox="1"/>
      </xdr:nvSpPr>
      <xdr:spPr>
        <a:xfrm>
          <a:off x="2261313" y="2600325"/>
          <a:ext cx="1529638"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000" b="0" kern="1200">
              <a:solidFill>
                <a:sysClr val="windowText" lastClr="000000"/>
              </a:solidFill>
            </a:rPr>
            <a:t>Collectively accounted for</a:t>
          </a:r>
        </a:p>
      </xdr:txBody>
    </xdr:sp>
    <xdr:clientData/>
  </xdr:twoCellAnchor>
  <xdr:twoCellAnchor>
    <xdr:from>
      <xdr:col>6</xdr:col>
      <xdr:colOff>22938</xdr:colOff>
      <xdr:row>13</xdr:row>
      <xdr:rowOff>114300</xdr:rowOff>
    </xdr:from>
    <xdr:to>
      <xdr:col>7</xdr:col>
      <xdr:colOff>123826</xdr:colOff>
      <xdr:row>15</xdr:row>
      <xdr:rowOff>9525</xdr:rowOff>
    </xdr:to>
    <xdr:sp macro="" textlink="'Analysis 2'!F11">
      <xdr:nvSpPr>
        <xdr:cNvPr id="51" name="TextBox 50">
          <a:extLst>
            <a:ext uri="{FF2B5EF4-FFF2-40B4-BE49-F238E27FC236}">
              <a16:creationId xmlns:a16="http://schemas.microsoft.com/office/drawing/2014/main" id="{88DB5F6F-D374-8770-C912-C4EF11A36EDF}"/>
            </a:ext>
          </a:extLst>
        </xdr:cNvPr>
        <xdr:cNvSpPr txBox="1"/>
      </xdr:nvSpPr>
      <xdr:spPr>
        <a:xfrm>
          <a:off x="3680538" y="2590800"/>
          <a:ext cx="710488"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B5E9C707-B04B-4297-9FAC-2C60C806DD93}" type="TxLink">
            <a:rPr lang="en-US" sz="1600" b="1" i="0" u="none" strike="noStrike" kern="1200">
              <a:solidFill>
                <a:srgbClr val="4DC1F5"/>
              </a:solidFill>
              <a:latin typeface="Calibri"/>
              <a:cs typeface="Calibri"/>
            </a:rPr>
            <a:pPr algn="l"/>
            <a:t>31.2%</a:t>
          </a:fld>
          <a:endParaRPr lang="en-IN" sz="2000" b="1" kern="1200">
            <a:solidFill>
              <a:srgbClr val="4DC1F5"/>
            </a:solidFill>
          </a:endParaRPr>
        </a:p>
      </xdr:txBody>
    </xdr:sp>
    <xdr:clientData/>
  </xdr:twoCellAnchor>
  <xdr:twoCellAnchor>
    <xdr:from>
      <xdr:col>16</xdr:col>
      <xdr:colOff>156288</xdr:colOff>
      <xdr:row>13</xdr:row>
      <xdr:rowOff>104775</xdr:rowOff>
    </xdr:from>
    <xdr:to>
      <xdr:col>17</xdr:col>
      <xdr:colOff>476250</xdr:colOff>
      <xdr:row>14</xdr:row>
      <xdr:rowOff>161925</xdr:rowOff>
    </xdr:to>
    <xdr:sp macro="" textlink="'Analysis 2'!G8">
      <xdr:nvSpPr>
        <xdr:cNvPr id="56" name="TextBox 55">
          <a:extLst>
            <a:ext uri="{FF2B5EF4-FFF2-40B4-BE49-F238E27FC236}">
              <a16:creationId xmlns:a16="http://schemas.microsoft.com/office/drawing/2014/main" id="{B15F1B08-D512-52E8-A373-E1B055022562}"/>
            </a:ext>
          </a:extLst>
        </xdr:cNvPr>
        <xdr:cNvSpPr txBox="1"/>
      </xdr:nvSpPr>
      <xdr:spPr>
        <a:xfrm>
          <a:off x="9909888" y="2581275"/>
          <a:ext cx="929562"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000" b="0" kern="1200">
              <a:solidFill>
                <a:sysClr val="windowText" lastClr="000000"/>
              </a:solidFill>
            </a:rPr>
            <a:t>of </a:t>
          </a:r>
          <a:r>
            <a:rPr lang="en-IN" sz="1000" b="1" kern="1200">
              <a:solidFill>
                <a:sysClr val="windowText" lastClr="000000"/>
              </a:solidFill>
            </a:rPr>
            <a:t>Total Profit</a:t>
          </a:r>
        </a:p>
      </xdr:txBody>
    </xdr:sp>
    <xdr:clientData/>
  </xdr:twoCellAnchor>
  <xdr:twoCellAnchor>
    <xdr:from>
      <xdr:col>9</xdr:col>
      <xdr:colOff>28575</xdr:colOff>
      <xdr:row>13</xdr:row>
      <xdr:rowOff>85725</xdr:rowOff>
    </xdr:from>
    <xdr:to>
      <xdr:col>11</xdr:col>
      <xdr:colOff>419100</xdr:colOff>
      <xdr:row>21</xdr:row>
      <xdr:rowOff>161926</xdr:rowOff>
    </xdr:to>
    <xdr:sp macro="" textlink="">
      <xdr:nvSpPr>
        <xdr:cNvPr id="61" name="Rectangle: Rounded Corners 60">
          <a:extLst>
            <a:ext uri="{FF2B5EF4-FFF2-40B4-BE49-F238E27FC236}">
              <a16:creationId xmlns:a16="http://schemas.microsoft.com/office/drawing/2014/main" id="{FD4C19F0-D1C3-8108-CCC7-83A9AC690541}"/>
            </a:ext>
          </a:extLst>
        </xdr:cNvPr>
        <xdr:cNvSpPr/>
      </xdr:nvSpPr>
      <xdr:spPr>
        <a:xfrm>
          <a:off x="5514975" y="2562225"/>
          <a:ext cx="1609725" cy="1600201"/>
        </a:xfrm>
        <a:prstGeom prst="roundRect">
          <a:avLst>
            <a:gd name="adj" fmla="val 5813"/>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editAs="oneCell">
    <xdr:from>
      <xdr:col>9</xdr:col>
      <xdr:colOff>57150</xdr:colOff>
      <xdr:row>13</xdr:row>
      <xdr:rowOff>171450</xdr:rowOff>
    </xdr:from>
    <xdr:to>
      <xdr:col>11</xdr:col>
      <xdr:colOff>362550</xdr:colOff>
      <xdr:row>21</xdr:row>
      <xdr:rowOff>123450</xdr:rowOff>
    </xdr:to>
    <mc:AlternateContent xmlns:mc="http://schemas.openxmlformats.org/markup-compatibility/2006" xmlns:a14="http://schemas.microsoft.com/office/drawing/2010/main">
      <mc:Choice Requires="a14">
        <xdr:graphicFrame macro="">
          <xdr:nvGraphicFramePr>
            <xdr:cNvPr id="3" name="Month Name">
              <a:extLst>
                <a:ext uri="{FF2B5EF4-FFF2-40B4-BE49-F238E27FC236}">
                  <a16:creationId xmlns:a16="http://schemas.microsoft.com/office/drawing/2014/main" id="{1D571E83-046E-41B4-9E0C-E7CD335D19E6}"/>
                </a:ext>
              </a:extLst>
            </xdr:cNvPr>
            <xdr:cNvGraphicFramePr/>
          </xdr:nvGraphicFramePr>
          <xdr:xfrm>
            <a:off x="0" y="0"/>
            <a:ext cx="0" cy="0"/>
          </xdr:xfrm>
          <a:graphic>
            <a:graphicData uri="http://schemas.microsoft.com/office/drawing/2010/slicer">
              <sle:slicer xmlns:sle="http://schemas.microsoft.com/office/drawing/2010/slicer" name="Month Name"/>
            </a:graphicData>
          </a:graphic>
        </xdr:graphicFrame>
      </mc:Choice>
      <mc:Fallback xmlns="">
        <xdr:sp macro="" textlink="">
          <xdr:nvSpPr>
            <xdr:cNvPr id="0" name=""/>
            <xdr:cNvSpPr>
              <a:spLocks noTextEdit="1"/>
            </xdr:cNvSpPr>
          </xdr:nvSpPr>
          <xdr:spPr>
            <a:xfrm>
              <a:off x="5568043" y="2698491"/>
              <a:ext cx="1530043" cy="150710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19049</xdr:colOff>
      <xdr:row>15</xdr:row>
      <xdr:rowOff>142875</xdr:rowOff>
    </xdr:from>
    <xdr:to>
      <xdr:col>20</xdr:col>
      <xdr:colOff>314324</xdr:colOff>
      <xdr:row>22</xdr:row>
      <xdr:rowOff>4762</xdr:rowOff>
    </xdr:to>
    <xdr:graphicFrame macro="">
      <xdr:nvGraphicFramePr>
        <xdr:cNvPr id="62" name="Chart 61">
          <a:extLst>
            <a:ext uri="{FF2B5EF4-FFF2-40B4-BE49-F238E27FC236}">
              <a16:creationId xmlns:a16="http://schemas.microsoft.com/office/drawing/2014/main" id="{0A653D6B-4C8E-46F7-AA7E-4AC2756DF1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184862</xdr:colOff>
      <xdr:row>13</xdr:row>
      <xdr:rowOff>95250</xdr:rowOff>
    </xdr:from>
    <xdr:to>
      <xdr:col>16</xdr:col>
      <xdr:colOff>285749</xdr:colOff>
      <xdr:row>14</xdr:row>
      <xdr:rowOff>161925</xdr:rowOff>
    </xdr:to>
    <xdr:sp macro="" textlink="'Analysis 2'!V12">
      <xdr:nvSpPr>
        <xdr:cNvPr id="2058" name="TextBox 2057">
          <a:extLst>
            <a:ext uri="{FF2B5EF4-FFF2-40B4-BE49-F238E27FC236}">
              <a16:creationId xmlns:a16="http://schemas.microsoft.com/office/drawing/2014/main" id="{97490D55-4E53-EBD2-7779-018D0536E500}"/>
            </a:ext>
          </a:extLst>
        </xdr:cNvPr>
        <xdr:cNvSpPr txBox="1"/>
      </xdr:nvSpPr>
      <xdr:spPr>
        <a:xfrm>
          <a:off x="9328862" y="2571750"/>
          <a:ext cx="710487"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F4DFB633-AAC5-44D5-8686-4A6354FA2020}" type="TxLink">
            <a:rPr lang="en-US" sz="1600" b="1" i="0" u="none" strike="noStrike" kern="1200">
              <a:solidFill>
                <a:srgbClr val="4DC1F5"/>
              </a:solidFill>
              <a:latin typeface="Calibri"/>
              <a:cs typeface="Calibri"/>
            </a:rPr>
            <a:pPr algn="l"/>
            <a:t>45.2%</a:t>
          </a:fld>
          <a:endParaRPr lang="en-IN" sz="3200" b="1" kern="1200">
            <a:solidFill>
              <a:srgbClr val="4DC1F5"/>
            </a:solidFill>
          </a:endParaRPr>
        </a:p>
      </xdr:txBody>
    </xdr:sp>
    <xdr:clientData/>
  </xdr:twoCellAnchor>
  <xdr:twoCellAnchor>
    <xdr:from>
      <xdr:col>11</xdr:col>
      <xdr:colOff>565863</xdr:colOff>
      <xdr:row>13</xdr:row>
      <xdr:rowOff>95250</xdr:rowOff>
    </xdr:from>
    <xdr:to>
      <xdr:col>15</xdr:col>
      <xdr:colOff>333375</xdr:colOff>
      <xdr:row>14</xdr:row>
      <xdr:rowOff>152400</xdr:rowOff>
    </xdr:to>
    <xdr:sp macro="" textlink="'Analysis 2'!G8">
      <xdr:nvSpPr>
        <xdr:cNvPr id="2059" name="TextBox 2058">
          <a:extLst>
            <a:ext uri="{FF2B5EF4-FFF2-40B4-BE49-F238E27FC236}">
              <a16:creationId xmlns:a16="http://schemas.microsoft.com/office/drawing/2014/main" id="{DB6E8E27-377F-63FF-6CE3-A430119B30C6}"/>
            </a:ext>
          </a:extLst>
        </xdr:cNvPr>
        <xdr:cNvSpPr txBox="1"/>
      </xdr:nvSpPr>
      <xdr:spPr>
        <a:xfrm>
          <a:off x="7271463" y="2571750"/>
          <a:ext cx="2205912"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000" b="0" kern="1200">
              <a:solidFill>
                <a:sysClr val="windowText" lastClr="000000"/>
              </a:solidFill>
            </a:rPr>
            <a:t>The highlighted Weekdays contributed </a:t>
          </a:r>
          <a:endParaRPr lang="en-IN" sz="1000" b="1" kern="1200">
            <a:solidFill>
              <a:sysClr val="windowText" lastClr="000000"/>
            </a:solidFill>
          </a:endParaRPr>
        </a:p>
      </xdr:txBody>
    </xdr:sp>
    <xdr:clientData/>
  </xdr:twoCellAnchor>
  <xdr:twoCellAnchor>
    <xdr:from>
      <xdr:col>0</xdr:col>
      <xdr:colOff>304801</xdr:colOff>
      <xdr:row>22</xdr:row>
      <xdr:rowOff>76201</xdr:rowOff>
    </xdr:from>
    <xdr:to>
      <xdr:col>5</xdr:col>
      <xdr:colOff>409575</xdr:colOff>
      <xdr:row>30</xdr:row>
      <xdr:rowOff>1</xdr:rowOff>
    </xdr:to>
    <xdr:sp macro="" textlink="">
      <xdr:nvSpPr>
        <xdr:cNvPr id="2062" name="Rectangle: Rounded Corners 2061">
          <a:extLst>
            <a:ext uri="{FF2B5EF4-FFF2-40B4-BE49-F238E27FC236}">
              <a16:creationId xmlns:a16="http://schemas.microsoft.com/office/drawing/2014/main" id="{8457FFFD-1EF7-67EF-66EB-BE589E4C798E}"/>
            </a:ext>
          </a:extLst>
        </xdr:cNvPr>
        <xdr:cNvSpPr/>
      </xdr:nvSpPr>
      <xdr:spPr>
        <a:xfrm>
          <a:off x="304801" y="4267201"/>
          <a:ext cx="3152774" cy="1447800"/>
        </a:xfrm>
        <a:prstGeom prst="roundRect">
          <a:avLst>
            <a:gd name="adj" fmla="val 5813"/>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0</xdr:col>
      <xdr:colOff>466724</xdr:colOff>
      <xdr:row>22</xdr:row>
      <xdr:rowOff>47626</xdr:rowOff>
    </xdr:from>
    <xdr:to>
      <xdr:col>3</xdr:col>
      <xdr:colOff>476249</xdr:colOff>
      <xdr:row>30</xdr:row>
      <xdr:rowOff>33338</xdr:rowOff>
    </xdr:to>
    <xdr:graphicFrame macro="">
      <xdr:nvGraphicFramePr>
        <xdr:cNvPr id="2060" name="Chart 2059">
          <a:extLst>
            <a:ext uri="{FF2B5EF4-FFF2-40B4-BE49-F238E27FC236}">
              <a16:creationId xmlns:a16="http://schemas.microsoft.com/office/drawing/2014/main" id="{5597CB0D-7C88-4953-962B-A07F260EB1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466725</xdr:colOff>
      <xdr:row>23</xdr:row>
      <xdr:rowOff>161925</xdr:rowOff>
    </xdr:from>
    <xdr:to>
      <xdr:col>2</xdr:col>
      <xdr:colOff>457200</xdr:colOff>
      <xdr:row>27</xdr:row>
      <xdr:rowOff>0</xdr:rowOff>
    </xdr:to>
    <xdr:sp macro="" textlink="">
      <xdr:nvSpPr>
        <xdr:cNvPr id="2064" name="Oval 2063">
          <a:extLst>
            <a:ext uri="{FF2B5EF4-FFF2-40B4-BE49-F238E27FC236}">
              <a16:creationId xmlns:a16="http://schemas.microsoft.com/office/drawing/2014/main" id="{05BB7B99-72D4-99C7-99D0-C841F71E0ACF}"/>
            </a:ext>
          </a:extLst>
        </xdr:cNvPr>
        <xdr:cNvSpPr/>
      </xdr:nvSpPr>
      <xdr:spPr>
        <a:xfrm>
          <a:off x="1076325" y="4543425"/>
          <a:ext cx="600075" cy="600075"/>
        </a:xfrm>
        <a:prstGeom prst="ellipse">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3</xdr:col>
      <xdr:colOff>413463</xdr:colOff>
      <xdr:row>24</xdr:row>
      <xdr:rowOff>57150</xdr:rowOff>
    </xdr:from>
    <xdr:to>
      <xdr:col>5</xdr:col>
      <xdr:colOff>304800</xdr:colOff>
      <xdr:row>25</xdr:row>
      <xdr:rowOff>104775</xdr:rowOff>
    </xdr:to>
    <xdr:sp macro="" textlink="'Analysis 2'!K25">
      <xdr:nvSpPr>
        <xdr:cNvPr id="2065" name="TextBox 2064">
          <a:extLst>
            <a:ext uri="{FF2B5EF4-FFF2-40B4-BE49-F238E27FC236}">
              <a16:creationId xmlns:a16="http://schemas.microsoft.com/office/drawing/2014/main" id="{544A7EAA-AE8D-92A0-8B16-2B82A3A06B79}"/>
            </a:ext>
          </a:extLst>
        </xdr:cNvPr>
        <xdr:cNvSpPr txBox="1"/>
      </xdr:nvSpPr>
      <xdr:spPr>
        <a:xfrm>
          <a:off x="2242263" y="4629150"/>
          <a:ext cx="1110537"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D60F4AC2-545C-49CD-B4DA-7B3F89E551FF}" type="TxLink">
            <a:rPr lang="en-US" sz="1100" b="0" i="0" u="none" strike="noStrike" kern="1200">
              <a:solidFill>
                <a:srgbClr val="000000"/>
              </a:solidFill>
              <a:latin typeface="Calibri"/>
              <a:cs typeface="Calibri"/>
            </a:rPr>
            <a:pPr algn="l"/>
            <a:t>WEEKDAY make</a:t>
          </a:fld>
          <a:endParaRPr lang="en-IN" sz="1000" b="1" kern="1200">
            <a:solidFill>
              <a:sysClr val="windowText" lastClr="000000"/>
            </a:solidFill>
          </a:endParaRPr>
        </a:p>
      </xdr:txBody>
    </xdr:sp>
    <xdr:clientData/>
  </xdr:twoCellAnchor>
  <xdr:twoCellAnchor>
    <xdr:from>
      <xdr:col>4</xdr:col>
      <xdr:colOff>13412</xdr:colOff>
      <xdr:row>25</xdr:row>
      <xdr:rowOff>114300</xdr:rowOff>
    </xdr:from>
    <xdr:to>
      <xdr:col>5</xdr:col>
      <xdr:colOff>114299</xdr:colOff>
      <xdr:row>26</xdr:row>
      <xdr:rowOff>180975</xdr:rowOff>
    </xdr:to>
    <xdr:sp macro="" textlink="'Analysis 2'!K24">
      <xdr:nvSpPr>
        <xdr:cNvPr id="2066" name="TextBox 2065">
          <a:extLst>
            <a:ext uri="{FF2B5EF4-FFF2-40B4-BE49-F238E27FC236}">
              <a16:creationId xmlns:a16="http://schemas.microsoft.com/office/drawing/2014/main" id="{47DCAA7E-F64E-E6DC-AE05-EE11E9D82E0B}"/>
            </a:ext>
          </a:extLst>
        </xdr:cNvPr>
        <xdr:cNvSpPr txBox="1"/>
      </xdr:nvSpPr>
      <xdr:spPr>
        <a:xfrm>
          <a:off x="2451812" y="4876800"/>
          <a:ext cx="710487"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025BE371-3E1D-4DC1-B01C-2BD6C8369068}" type="TxLink">
            <a:rPr lang="en-US" sz="1600" b="1" i="0" u="none" strike="noStrike" kern="1200">
              <a:solidFill>
                <a:srgbClr val="4DC1F5"/>
              </a:solidFill>
              <a:latin typeface="Calibri"/>
              <a:cs typeface="Calibri"/>
            </a:rPr>
            <a:pPr algn="l"/>
            <a:t>71.9%</a:t>
          </a:fld>
          <a:endParaRPr lang="en-IN" sz="4400" b="1" kern="1200">
            <a:solidFill>
              <a:srgbClr val="4DC1F5"/>
            </a:solidFill>
          </a:endParaRPr>
        </a:p>
      </xdr:txBody>
    </xdr:sp>
    <xdr:clientData/>
  </xdr:twoCellAnchor>
  <xdr:twoCellAnchor>
    <xdr:from>
      <xdr:col>3</xdr:col>
      <xdr:colOff>499188</xdr:colOff>
      <xdr:row>26</xdr:row>
      <xdr:rowOff>142875</xdr:rowOff>
    </xdr:from>
    <xdr:to>
      <xdr:col>5</xdr:col>
      <xdr:colOff>209550</xdr:colOff>
      <xdr:row>28</xdr:row>
      <xdr:rowOff>9525</xdr:rowOff>
    </xdr:to>
    <xdr:sp macro="" textlink="'Analysis 2'!G8">
      <xdr:nvSpPr>
        <xdr:cNvPr id="2067" name="TextBox 2066">
          <a:extLst>
            <a:ext uri="{FF2B5EF4-FFF2-40B4-BE49-F238E27FC236}">
              <a16:creationId xmlns:a16="http://schemas.microsoft.com/office/drawing/2014/main" id="{3BC6AB76-2205-E2FE-6DBA-C62E98A7DB17}"/>
            </a:ext>
          </a:extLst>
        </xdr:cNvPr>
        <xdr:cNvSpPr txBox="1"/>
      </xdr:nvSpPr>
      <xdr:spPr>
        <a:xfrm>
          <a:off x="2327988" y="5095875"/>
          <a:ext cx="929562"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000" b="0" kern="1200">
              <a:solidFill>
                <a:sysClr val="windowText" lastClr="000000"/>
              </a:solidFill>
            </a:rPr>
            <a:t>of </a:t>
          </a:r>
          <a:r>
            <a:rPr lang="en-IN" sz="1000" b="1" kern="1200">
              <a:solidFill>
                <a:sysClr val="windowText" lastClr="000000"/>
              </a:solidFill>
            </a:rPr>
            <a:t>Total Profit</a:t>
          </a:r>
        </a:p>
      </xdr:txBody>
    </xdr:sp>
    <xdr:clientData/>
  </xdr:twoCellAnchor>
  <xdr:twoCellAnchor editAs="oneCell">
    <xdr:from>
      <xdr:col>1</xdr:col>
      <xdr:colOff>609599</xdr:colOff>
      <xdr:row>24</xdr:row>
      <xdr:rowOff>95249</xdr:rowOff>
    </xdr:from>
    <xdr:to>
      <xdr:col>2</xdr:col>
      <xdr:colOff>333374</xdr:colOff>
      <xdr:row>26</xdr:row>
      <xdr:rowOff>47624</xdr:rowOff>
    </xdr:to>
    <xdr:pic>
      <xdr:nvPicPr>
        <xdr:cNvPr id="2069" name="Picture 2068">
          <a:extLst>
            <a:ext uri="{FF2B5EF4-FFF2-40B4-BE49-F238E27FC236}">
              <a16:creationId xmlns:a16="http://schemas.microsoft.com/office/drawing/2014/main" id="{B3B016A1-D968-DAD1-9457-49FFE7782512}"/>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219199" y="4667249"/>
          <a:ext cx="333375" cy="333375"/>
        </a:xfrm>
        <a:prstGeom prst="rect">
          <a:avLst/>
        </a:prstGeom>
        <a:solidFill>
          <a:schemeClr val="bg1"/>
        </a:solidFill>
      </xdr:spPr>
    </xdr:pic>
    <xdr:clientData/>
  </xdr:twoCellAnchor>
  <xdr:twoCellAnchor>
    <xdr:from>
      <xdr:col>5</xdr:col>
      <xdr:colOff>523877</xdr:colOff>
      <xdr:row>22</xdr:row>
      <xdr:rowOff>85726</xdr:rowOff>
    </xdr:from>
    <xdr:to>
      <xdr:col>13</xdr:col>
      <xdr:colOff>571501</xdr:colOff>
      <xdr:row>29</xdr:row>
      <xdr:rowOff>180976</xdr:rowOff>
    </xdr:to>
    <xdr:sp macro="" textlink="">
      <xdr:nvSpPr>
        <xdr:cNvPr id="2070" name="Rectangle: Rounded Corners 2069">
          <a:extLst>
            <a:ext uri="{FF2B5EF4-FFF2-40B4-BE49-F238E27FC236}">
              <a16:creationId xmlns:a16="http://schemas.microsoft.com/office/drawing/2014/main" id="{7537EFDD-AADC-D19B-5CD1-6D8B86322BBC}"/>
            </a:ext>
          </a:extLst>
        </xdr:cNvPr>
        <xdr:cNvSpPr/>
      </xdr:nvSpPr>
      <xdr:spPr>
        <a:xfrm>
          <a:off x="3571877" y="4276726"/>
          <a:ext cx="4924424" cy="1428750"/>
        </a:xfrm>
        <a:prstGeom prst="roundRect">
          <a:avLst>
            <a:gd name="adj" fmla="val 5813"/>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6</xdr:col>
      <xdr:colOff>114300</xdr:colOff>
      <xdr:row>23</xdr:row>
      <xdr:rowOff>180975</xdr:rowOff>
    </xdr:from>
    <xdr:to>
      <xdr:col>7</xdr:col>
      <xdr:colOff>303900</xdr:colOff>
      <xdr:row>29</xdr:row>
      <xdr:rowOff>27975</xdr:rowOff>
    </xdr:to>
    <xdr:sp macro="" textlink="">
      <xdr:nvSpPr>
        <xdr:cNvPr id="2071" name="Rectangle: Rounded Corners 2070">
          <a:extLst>
            <a:ext uri="{FF2B5EF4-FFF2-40B4-BE49-F238E27FC236}">
              <a16:creationId xmlns:a16="http://schemas.microsoft.com/office/drawing/2014/main" id="{C548499A-7AD0-7178-76F2-2FBD14A49E5D}"/>
            </a:ext>
          </a:extLst>
        </xdr:cNvPr>
        <xdr:cNvSpPr/>
      </xdr:nvSpPr>
      <xdr:spPr>
        <a:xfrm>
          <a:off x="3771900" y="4562475"/>
          <a:ext cx="799200" cy="990000"/>
        </a:xfrm>
        <a:prstGeom prst="roundRect">
          <a:avLst>
            <a:gd name="adj" fmla="val 6265"/>
          </a:avLst>
        </a:prstGeom>
        <a:solidFill>
          <a:schemeClr val="tx1">
            <a:lumMod val="85000"/>
            <a:lumOff val="15000"/>
          </a:schemeClr>
        </a:solidFill>
        <a:ln>
          <a:noFill/>
        </a:ln>
        <a:effectLst>
          <a:outerShdw blurRad="673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8</xdr:col>
      <xdr:colOff>123825</xdr:colOff>
      <xdr:row>23</xdr:row>
      <xdr:rowOff>180975</xdr:rowOff>
    </xdr:from>
    <xdr:to>
      <xdr:col>9</xdr:col>
      <xdr:colOff>313425</xdr:colOff>
      <xdr:row>29</xdr:row>
      <xdr:rowOff>27975</xdr:rowOff>
    </xdr:to>
    <xdr:sp macro="" textlink="">
      <xdr:nvSpPr>
        <xdr:cNvPr id="2072" name="Rectangle: Rounded Corners 2071">
          <a:extLst>
            <a:ext uri="{FF2B5EF4-FFF2-40B4-BE49-F238E27FC236}">
              <a16:creationId xmlns:a16="http://schemas.microsoft.com/office/drawing/2014/main" id="{D2124C22-D221-C2F6-C5E1-66750834CD58}"/>
            </a:ext>
          </a:extLst>
        </xdr:cNvPr>
        <xdr:cNvSpPr/>
      </xdr:nvSpPr>
      <xdr:spPr>
        <a:xfrm>
          <a:off x="5000625" y="4562475"/>
          <a:ext cx="799200" cy="990000"/>
        </a:xfrm>
        <a:prstGeom prst="roundRect">
          <a:avLst>
            <a:gd name="adj" fmla="val 6265"/>
          </a:avLst>
        </a:prstGeom>
        <a:solidFill>
          <a:srgbClr val="E2EA45"/>
        </a:solidFill>
        <a:ln>
          <a:noFill/>
        </a:ln>
        <a:effectLst>
          <a:outerShdw blurRad="673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10</xdr:col>
      <xdr:colOff>85725</xdr:colOff>
      <xdr:row>23</xdr:row>
      <xdr:rowOff>180975</xdr:rowOff>
    </xdr:from>
    <xdr:to>
      <xdr:col>11</xdr:col>
      <xdr:colOff>275325</xdr:colOff>
      <xdr:row>29</xdr:row>
      <xdr:rowOff>27975</xdr:rowOff>
    </xdr:to>
    <xdr:sp macro="" textlink="">
      <xdr:nvSpPr>
        <xdr:cNvPr id="2073" name="Rectangle: Rounded Corners 2072">
          <a:extLst>
            <a:ext uri="{FF2B5EF4-FFF2-40B4-BE49-F238E27FC236}">
              <a16:creationId xmlns:a16="http://schemas.microsoft.com/office/drawing/2014/main" id="{F8DD5D37-6D5F-43B4-B248-66E0E77756D0}"/>
            </a:ext>
          </a:extLst>
        </xdr:cNvPr>
        <xdr:cNvSpPr/>
      </xdr:nvSpPr>
      <xdr:spPr>
        <a:xfrm>
          <a:off x="6181725" y="4562475"/>
          <a:ext cx="799200" cy="990000"/>
        </a:xfrm>
        <a:prstGeom prst="roundRect">
          <a:avLst>
            <a:gd name="adj" fmla="val 6265"/>
          </a:avLst>
        </a:prstGeom>
        <a:solidFill>
          <a:schemeClr val="bg1"/>
        </a:solidFill>
        <a:ln>
          <a:noFill/>
        </a:ln>
        <a:effectLst>
          <a:outerShdw blurRad="673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12</xdr:col>
      <xdr:colOff>114300</xdr:colOff>
      <xdr:row>23</xdr:row>
      <xdr:rowOff>180975</xdr:rowOff>
    </xdr:from>
    <xdr:to>
      <xdr:col>13</xdr:col>
      <xdr:colOff>303900</xdr:colOff>
      <xdr:row>29</xdr:row>
      <xdr:rowOff>27975</xdr:rowOff>
    </xdr:to>
    <xdr:sp macro="" textlink="">
      <xdr:nvSpPr>
        <xdr:cNvPr id="2074" name="Rectangle: Rounded Corners 2073">
          <a:extLst>
            <a:ext uri="{FF2B5EF4-FFF2-40B4-BE49-F238E27FC236}">
              <a16:creationId xmlns:a16="http://schemas.microsoft.com/office/drawing/2014/main" id="{F9590DC2-2359-853B-0EB9-393E845083C8}"/>
            </a:ext>
          </a:extLst>
        </xdr:cNvPr>
        <xdr:cNvSpPr/>
      </xdr:nvSpPr>
      <xdr:spPr>
        <a:xfrm>
          <a:off x="7429500" y="4562475"/>
          <a:ext cx="799200" cy="990000"/>
        </a:xfrm>
        <a:prstGeom prst="roundRect">
          <a:avLst>
            <a:gd name="adj" fmla="val 6265"/>
          </a:avLst>
        </a:prstGeom>
        <a:solidFill>
          <a:srgbClr val="F75606"/>
        </a:solidFill>
        <a:ln>
          <a:noFill/>
        </a:ln>
        <a:effectLst>
          <a:outerShdw blurRad="673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7</xdr:col>
      <xdr:colOff>123825</xdr:colOff>
      <xdr:row>27</xdr:row>
      <xdr:rowOff>66675</xdr:rowOff>
    </xdr:from>
    <xdr:to>
      <xdr:col>7</xdr:col>
      <xdr:colOff>466725</xdr:colOff>
      <xdr:row>29</xdr:row>
      <xdr:rowOff>28575</xdr:rowOff>
    </xdr:to>
    <xdr:sp macro="" textlink="">
      <xdr:nvSpPr>
        <xdr:cNvPr id="2075" name="Oval 2074">
          <a:extLst>
            <a:ext uri="{FF2B5EF4-FFF2-40B4-BE49-F238E27FC236}">
              <a16:creationId xmlns:a16="http://schemas.microsoft.com/office/drawing/2014/main" id="{96AD471D-BB17-AAE4-47C0-BDAC36978D3A}"/>
            </a:ext>
          </a:extLst>
        </xdr:cNvPr>
        <xdr:cNvSpPr/>
      </xdr:nvSpPr>
      <xdr:spPr>
        <a:xfrm>
          <a:off x="4391025" y="5210175"/>
          <a:ext cx="342900" cy="342900"/>
        </a:xfrm>
        <a:prstGeom prst="ellipse">
          <a:avLst/>
        </a:prstGeom>
        <a:solidFill>
          <a:schemeClr val="bg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11</xdr:col>
      <xdr:colOff>95250</xdr:colOff>
      <xdr:row>27</xdr:row>
      <xdr:rowOff>76200</xdr:rowOff>
    </xdr:from>
    <xdr:to>
      <xdr:col>11</xdr:col>
      <xdr:colOff>438150</xdr:colOff>
      <xdr:row>29</xdr:row>
      <xdr:rowOff>38100</xdr:rowOff>
    </xdr:to>
    <xdr:sp macro="" textlink="">
      <xdr:nvSpPr>
        <xdr:cNvPr id="2076" name="Oval 2075">
          <a:extLst>
            <a:ext uri="{FF2B5EF4-FFF2-40B4-BE49-F238E27FC236}">
              <a16:creationId xmlns:a16="http://schemas.microsoft.com/office/drawing/2014/main" id="{EE63DE24-8357-6AD1-A5C2-08FBE2F5C47E}"/>
            </a:ext>
          </a:extLst>
        </xdr:cNvPr>
        <xdr:cNvSpPr/>
      </xdr:nvSpPr>
      <xdr:spPr>
        <a:xfrm>
          <a:off x="6800850" y="5219700"/>
          <a:ext cx="342900" cy="342900"/>
        </a:xfrm>
        <a:prstGeom prst="ellipse">
          <a:avLst/>
        </a:prstGeom>
        <a:solidFill>
          <a:schemeClr val="bg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9</xdr:col>
      <xdr:colOff>133350</xdr:colOff>
      <xdr:row>27</xdr:row>
      <xdr:rowOff>85725</xdr:rowOff>
    </xdr:from>
    <xdr:to>
      <xdr:col>9</xdr:col>
      <xdr:colOff>476250</xdr:colOff>
      <xdr:row>29</xdr:row>
      <xdr:rowOff>47625</xdr:rowOff>
    </xdr:to>
    <xdr:sp macro="" textlink="">
      <xdr:nvSpPr>
        <xdr:cNvPr id="2077" name="Oval 2076">
          <a:extLst>
            <a:ext uri="{FF2B5EF4-FFF2-40B4-BE49-F238E27FC236}">
              <a16:creationId xmlns:a16="http://schemas.microsoft.com/office/drawing/2014/main" id="{AAF1B8FB-B2C9-5001-EDED-CE94A3BF6AAE}"/>
            </a:ext>
          </a:extLst>
        </xdr:cNvPr>
        <xdr:cNvSpPr/>
      </xdr:nvSpPr>
      <xdr:spPr>
        <a:xfrm>
          <a:off x="5619750" y="5229225"/>
          <a:ext cx="342900" cy="342900"/>
        </a:xfrm>
        <a:prstGeom prst="ellipse">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13</xdr:col>
      <xdr:colOff>142875</xdr:colOff>
      <xdr:row>27</xdr:row>
      <xdr:rowOff>76200</xdr:rowOff>
    </xdr:from>
    <xdr:to>
      <xdr:col>13</xdr:col>
      <xdr:colOff>485775</xdr:colOff>
      <xdr:row>29</xdr:row>
      <xdr:rowOff>38100</xdr:rowOff>
    </xdr:to>
    <xdr:sp macro="" textlink="">
      <xdr:nvSpPr>
        <xdr:cNvPr id="2078" name="Oval 2077">
          <a:extLst>
            <a:ext uri="{FF2B5EF4-FFF2-40B4-BE49-F238E27FC236}">
              <a16:creationId xmlns:a16="http://schemas.microsoft.com/office/drawing/2014/main" id="{459596C8-70F3-8EC0-4D6F-9CA9A60C7B3E}"/>
            </a:ext>
          </a:extLst>
        </xdr:cNvPr>
        <xdr:cNvSpPr/>
      </xdr:nvSpPr>
      <xdr:spPr>
        <a:xfrm>
          <a:off x="8067675" y="5219700"/>
          <a:ext cx="342900" cy="342900"/>
        </a:xfrm>
        <a:prstGeom prst="ellipse">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6</xdr:col>
      <xdr:colOff>99137</xdr:colOff>
      <xdr:row>26</xdr:row>
      <xdr:rowOff>123824</xdr:rowOff>
    </xdr:from>
    <xdr:to>
      <xdr:col>7</xdr:col>
      <xdr:colOff>257174</xdr:colOff>
      <xdr:row>27</xdr:row>
      <xdr:rowOff>133350</xdr:rowOff>
    </xdr:to>
    <xdr:sp macro="" textlink="'Analysis 2'!G8">
      <xdr:nvSpPr>
        <xdr:cNvPr id="2079" name="TextBox 2078">
          <a:extLst>
            <a:ext uri="{FF2B5EF4-FFF2-40B4-BE49-F238E27FC236}">
              <a16:creationId xmlns:a16="http://schemas.microsoft.com/office/drawing/2014/main" id="{E5034574-A579-4DBD-2074-FE6F1BFFEE86}"/>
            </a:ext>
          </a:extLst>
        </xdr:cNvPr>
        <xdr:cNvSpPr txBox="1"/>
      </xdr:nvSpPr>
      <xdr:spPr>
        <a:xfrm>
          <a:off x="3756737" y="5076824"/>
          <a:ext cx="767637" cy="2000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000" b="1" kern="1200">
              <a:solidFill>
                <a:schemeClr val="bg1"/>
              </a:solidFill>
            </a:rPr>
            <a:t>Quarter</a:t>
          </a:r>
          <a:r>
            <a:rPr lang="en-IN" sz="1000" b="1" kern="1200" baseline="0">
              <a:solidFill>
                <a:schemeClr val="bg1"/>
              </a:solidFill>
            </a:rPr>
            <a:t> 01</a:t>
          </a:r>
          <a:endParaRPr lang="en-IN" sz="1000" b="1" kern="1200">
            <a:solidFill>
              <a:schemeClr val="bg1"/>
            </a:solidFill>
          </a:endParaRPr>
        </a:p>
      </xdr:txBody>
    </xdr:sp>
    <xdr:clientData/>
  </xdr:twoCellAnchor>
  <xdr:twoCellAnchor>
    <xdr:from>
      <xdr:col>8</xdr:col>
      <xdr:colOff>99138</xdr:colOff>
      <xdr:row>26</xdr:row>
      <xdr:rowOff>123824</xdr:rowOff>
    </xdr:from>
    <xdr:to>
      <xdr:col>9</xdr:col>
      <xdr:colOff>247650</xdr:colOff>
      <xdr:row>27</xdr:row>
      <xdr:rowOff>104774</xdr:rowOff>
    </xdr:to>
    <xdr:sp macro="" textlink="'Analysis 2'!G8">
      <xdr:nvSpPr>
        <xdr:cNvPr id="2080" name="TextBox 2079">
          <a:extLst>
            <a:ext uri="{FF2B5EF4-FFF2-40B4-BE49-F238E27FC236}">
              <a16:creationId xmlns:a16="http://schemas.microsoft.com/office/drawing/2014/main" id="{D72221E5-248B-0E1C-9542-86D1697915D6}"/>
            </a:ext>
          </a:extLst>
        </xdr:cNvPr>
        <xdr:cNvSpPr txBox="1"/>
      </xdr:nvSpPr>
      <xdr:spPr>
        <a:xfrm>
          <a:off x="4975938" y="5076824"/>
          <a:ext cx="758112" cy="171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000" b="1" kern="1200">
              <a:solidFill>
                <a:sysClr val="windowText" lastClr="000000"/>
              </a:solidFill>
            </a:rPr>
            <a:t>Quarter</a:t>
          </a:r>
          <a:r>
            <a:rPr lang="en-IN" sz="1000" b="1" kern="1200" baseline="0">
              <a:solidFill>
                <a:sysClr val="windowText" lastClr="000000"/>
              </a:solidFill>
            </a:rPr>
            <a:t> 02</a:t>
          </a:r>
          <a:endParaRPr lang="en-IN" sz="1000" b="1" kern="1200">
            <a:solidFill>
              <a:sysClr val="windowText" lastClr="000000"/>
            </a:solidFill>
          </a:endParaRPr>
        </a:p>
      </xdr:txBody>
    </xdr:sp>
    <xdr:clientData/>
  </xdr:twoCellAnchor>
  <xdr:twoCellAnchor>
    <xdr:from>
      <xdr:col>10</xdr:col>
      <xdr:colOff>127713</xdr:colOff>
      <xdr:row>26</xdr:row>
      <xdr:rowOff>123824</xdr:rowOff>
    </xdr:from>
    <xdr:to>
      <xdr:col>11</xdr:col>
      <xdr:colOff>314325</xdr:colOff>
      <xdr:row>27</xdr:row>
      <xdr:rowOff>123824</xdr:rowOff>
    </xdr:to>
    <xdr:sp macro="" textlink="'Analysis 2'!G8">
      <xdr:nvSpPr>
        <xdr:cNvPr id="2081" name="TextBox 2080">
          <a:extLst>
            <a:ext uri="{FF2B5EF4-FFF2-40B4-BE49-F238E27FC236}">
              <a16:creationId xmlns:a16="http://schemas.microsoft.com/office/drawing/2014/main" id="{BF128D56-D71D-DC57-828B-75E35E8C7A94}"/>
            </a:ext>
          </a:extLst>
        </xdr:cNvPr>
        <xdr:cNvSpPr txBox="1"/>
      </xdr:nvSpPr>
      <xdr:spPr>
        <a:xfrm>
          <a:off x="6223713" y="5076824"/>
          <a:ext cx="796212"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000" b="1" kern="1200">
              <a:solidFill>
                <a:sysClr val="windowText" lastClr="000000"/>
              </a:solidFill>
            </a:rPr>
            <a:t>Quarter</a:t>
          </a:r>
          <a:r>
            <a:rPr lang="en-IN" sz="1000" b="1" kern="1200" baseline="0">
              <a:solidFill>
                <a:sysClr val="windowText" lastClr="000000"/>
              </a:solidFill>
            </a:rPr>
            <a:t> 03</a:t>
          </a:r>
          <a:endParaRPr lang="en-IN" sz="1000" b="1" kern="1200">
            <a:solidFill>
              <a:sysClr val="windowText" lastClr="000000"/>
            </a:solidFill>
          </a:endParaRPr>
        </a:p>
      </xdr:txBody>
    </xdr:sp>
    <xdr:clientData/>
  </xdr:twoCellAnchor>
  <xdr:twoCellAnchor>
    <xdr:from>
      <xdr:col>12</xdr:col>
      <xdr:colOff>127713</xdr:colOff>
      <xdr:row>26</xdr:row>
      <xdr:rowOff>123824</xdr:rowOff>
    </xdr:from>
    <xdr:to>
      <xdr:col>13</xdr:col>
      <xdr:colOff>276225</xdr:colOff>
      <xdr:row>27</xdr:row>
      <xdr:rowOff>104774</xdr:rowOff>
    </xdr:to>
    <xdr:sp macro="" textlink="'Analysis 2'!G8">
      <xdr:nvSpPr>
        <xdr:cNvPr id="2082" name="TextBox 2081">
          <a:extLst>
            <a:ext uri="{FF2B5EF4-FFF2-40B4-BE49-F238E27FC236}">
              <a16:creationId xmlns:a16="http://schemas.microsoft.com/office/drawing/2014/main" id="{9F69CE22-BDA2-C4DA-5DC8-35B2E00DAD45}"/>
            </a:ext>
          </a:extLst>
        </xdr:cNvPr>
        <xdr:cNvSpPr txBox="1"/>
      </xdr:nvSpPr>
      <xdr:spPr>
        <a:xfrm>
          <a:off x="7442913" y="5076824"/>
          <a:ext cx="758112" cy="171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000" b="1" kern="1200">
              <a:solidFill>
                <a:schemeClr val="bg1"/>
              </a:solidFill>
            </a:rPr>
            <a:t>Quarter</a:t>
          </a:r>
          <a:r>
            <a:rPr lang="en-IN" sz="1000" b="1" kern="1200" baseline="0">
              <a:solidFill>
                <a:schemeClr val="bg1"/>
              </a:solidFill>
            </a:rPr>
            <a:t> 04</a:t>
          </a:r>
          <a:endParaRPr lang="en-IN" sz="1000" b="1" kern="1200">
            <a:solidFill>
              <a:schemeClr val="bg1"/>
            </a:solidFill>
          </a:endParaRPr>
        </a:p>
      </xdr:txBody>
    </xdr:sp>
    <xdr:clientData/>
  </xdr:twoCellAnchor>
  <xdr:twoCellAnchor>
    <xdr:from>
      <xdr:col>6</xdr:col>
      <xdr:colOff>99137</xdr:colOff>
      <xdr:row>25</xdr:row>
      <xdr:rowOff>142874</xdr:rowOff>
    </xdr:from>
    <xdr:to>
      <xdr:col>7</xdr:col>
      <xdr:colOff>304800</xdr:colOff>
      <xdr:row>26</xdr:row>
      <xdr:rowOff>152400</xdr:rowOff>
    </xdr:to>
    <xdr:sp macro="" textlink="'Analysis 2'!AA6">
      <xdr:nvSpPr>
        <xdr:cNvPr id="2083" name="TextBox 2082">
          <a:extLst>
            <a:ext uri="{FF2B5EF4-FFF2-40B4-BE49-F238E27FC236}">
              <a16:creationId xmlns:a16="http://schemas.microsoft.com/office/drawing/2014/main" id="{8DF26173-8102-F769-0BA5-A8014DC82F4F}"/>
            </a:ext>
          </a:extLst>
        </xdr:cNvPr>
        <xdr:cNvSpPr txBox="1"/>
      </xdr:nvSpPr>
      <xdr:spPr>
        <a:xfrm>
          <a:off x="3756737" y="4905374"/>
          <a:ext cx="815263" cy="2000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96DB42C-CDC4-4FC1-AD18-1CB7CA447584}" type="TxLink">
            <a:rPr lang="en-US" sz="1600" b="1" i="0" u="none" strike="noStrike" kern="1200">
              <a:solidFill>
                <a:schemeClr val="bg1"/>
              </a:solidFill>
              <a:latin typeface="Calibri"/>
              <a:cs typeface="Calibri"/>
            </a:rPr>
            <a:pPr algn="ctr"/>
            <a:t>7.8 M</a:t>
          </a:fld>
          <a:endParaRPr lang="en-IN" sz="1200" b="1" kern="1200">
            <a:solidFill>
              <a:schemeClr val="bg1"/>
            </a:solidFill>
          </a:endParaRPr>
        </a:p>
      </xdr:txBody>
    </xdr:sp>
    <xdr:clientData/>
  </xdr:twoCellAnchor>
  <xdr:twoCellAnchor>
    <xdr:from>
      <xdr:col>8</xdr:col>
      <xdr:colOff>99138</xdr:colOff>
      <xdr:row>25</xdr:row>
      <xdr:rowOff>161924</xdr:rowOff>
    </xdr:from>
    <xdr:to>
      <xdr:col>9</xdr:col>
      <xdr:colOff>304800</xdr:colOff>
      <xdr:row>26</xdr:row>
      <xdr:rowOff>133350</xdr:rowOff>
    </xdr:to>
    <xdr:sp macro="" textlink="'Analysis 2'!AA7">
      <xdr:nvSpPr>
        <xdr:cNvPr id="2084" name="TextBox 2083">
          <a:extLst>
            <a:ext uri="{FF2B5EF4-FFF2-40B4-BE49-F238E27FC236}">
              <a16:creationId xmlns:a16="http://schemas.microsoft.com/office/drawing/2014/main" id="{E5E103E3-C42E-4CA6-CACD-EC3A93E96F32}"/>
            </a:ext>
          </a:extLst>
        </xdr:cNvPr>
        <xdr:cNvSpPr txBox="1"/>
      </xdr:nvSpPr>
      <xdr:spPr>
        <a:xfrm>
          <a:off x="4975938" y="4924424"/>
          <a:ext cx="815262" cy="1619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73E3AEF-2E94-4054-A331-DEF702139803}" type="TxLink">
            <a:rPr lang="en-US" sz="1600" b="1" i="0" u="none" strike="noStrike" kern="1200">
              <a:solidFill>
                <a:srgbClr val="000000"/>
              </a:solidFill>
              <a:latin typeface="Calibri"/>
              <a:cs typeface="Calibri"/>
            </a:rPr>
            <a:pPr algn="ctr"/>
            <a:t>8.7 M</a:t>
          </a:fld>
          <a:endParaRPr lang="en-IN" sz="1200" b="1" kern="1200">
            <a:solidFill>
              <a:sysClr val="windowText" lastClr="000000"/>
            </a:solidFill>
          </a:endParaRPr>
        </a:p>
      </xdr:txBody>
    </xdr:sp>
    <xdr:clientData/>
  </xdr:twoCellAnchor>
  <xdr:twoCellAnchor>
    <xdr:from>
      <xdr:col>10</xdr:col>
      <xdr:colOff>127713</xdr:colOff>
      <xdr:row>25</xdr:row>
      <xdr:rowOff>161924</xdr:rowOff>
    </xdr:from>
    <xdr:to>
      <xdr:col>11</xdr:col>
      <xdr:colOff>314325</xdr:colOff>
      <xdr:row>26</xdr:row>
      <xdr:rowOff>161924</xdr:rowOff>
    </xdr:to>
    <xdr:sp macro="" textlink="'Analysis 2'!AA8">
      <xdr:nvSpPr>
        <xdr:cNvPr id="2085" name="TextBox 2084">
          <a:extLst>
            <a:ext uri="{FF2B5EF4-FFF2-40B4-BE49-F238E27FC236}">
              <a16:creationId xmlns:a16="http://schemas.microsoft.com/office/drawing/2014/main" id="{8F2A77E6-CBC1-DC80-F828-71646D4063DB}"/>
            </a:ext>
          </a:extLst>
        </xdr:cNvPr>
        <xdr:cNvSpPr txBox="1"/>
      </xdr:nvSpPr>
      <xdr:spPr>
        <a:xfrm>
          <a:off x="6223713" y="4924424"/>
          <a:ext cx="796212"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6D2393D-D298-49DA-BB83-D9082113714D}" type="TxLink">
            <a:rPr lang="en-US" sz="1600" b="1" i="0" u="none" strike="noStrike" kern="1200">
              <a:solidFill>
                <a:srgbClr val="000000"/>
              </a:solidFill>
              <a:latin typeface="Calibri"/>
              <a:cs typeface="Calibri"/>
            </a:rPr>
            <a:pPr algn="ctr"/>
            <a:t>6.0 M</a:t>
          </a:fld>
          <a:endParaRPr lang="en-IN" sz="1200" b="1" kern="1200">
            <a:solidFill>
              <a:sysClr val="windowText" lastClr="000000"/>
            </a:solidFill>
          </a:endParaRPr>
        </a:p>
      </xdr:txBody>
    </xdr:sp>
    <xdr:clientData/>
  </xdr:twoCellAnchor>
  <xdr:twoCellAnchor>
    <xdr:from>
      <xdr:col>12</xdr:col>
      <xdr:colOff>118187</xdr:colOff>
      <xdr:row>25</xdr:row>
      <xdr:rowOff>152399</xdr:rowOff>
    </xdr:from>
    <xdr:to>
      <xdr:col>13</xdr:col>
      <xdr:colOff>295274</xdr:colOff>
      <xdr:row>26</xdr:row>
      <xdr:rowOff>142875</xdr:rowOff>
    </xdr:to>
    <xdr:sp macro="" textlink="'Analysis 2'!AA9">
      <xdr:nvSpPr>
        <xdr:cNvPr id="2086" name="TextBox 2085">
          <a:extLst>
            <a:ext uri="{FF2B5EF4-FFF2-40B4-BE49-F238E27FC236}">
              <a16:creationId xmlns:a16="http://schemas.microsoft.com/office/drawing/2014/main" id="{BE829C2B-3E58-C524-75C4-887DB885E44A}"/>
            </a:ext>
          </a:extLst>
        </xdr:cNvPr>
        <xdr:cNvSpPr txBox="1"/>
      </xdr:nvSpPr>
      <xdr:spPr>
        <a:xfrm>
          <a:off x="7433387" y="4914899"/>
          <a:ext cx="786687" cy="1809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3217A06-8830-4236-A128-64FA6029D27D}" type="TxLink">
            <a:rPr lang="en-US" sz="1600" b="1" i="0" u="none" strike="noStrike" kern="1200">
              <a:solidFill>
                <a:schemeClr val="bg1"/>
              </a:solidFill>
              <a:latin typeface="Calibri"/>
              <a:cs typeface="Calibri"/>
            </a:rPr>
            <a:pPr algn="ctr"/>
            <a:t>5.7 M</a:t>
          </a:fld>
          <a:endParaRPr lang="en-IN" sz="1200" b="1" kern="1200">
            <a:solidFill>
              <a:schemeClr val="bg1"/>
            </a:solidFill>
          </a:endParaRPr>
        </a:p>
      </xdr:txBody>
    </xdr:sp>
    <xdr:clientData/>
  </xdr:twoCellAnchor>
  <xdr:twoCellAnchor>
    <xdr:from>
      <xdr:col>7</xdr:col>
      <xdr:colOff>89612</xdr:colOff>
      <xdr:row>27</xdr:row>
      <xdr:rowOff>66673</xdr:rowOff>
    </xdr:from>
    <xdr:to>
      <xdr:col>7</xdr:col>
      <xdr:colOff>523875</xdr:colOff>
      <xdr:row>29</xdr:row>
      <xdr:rowOff>28574</xdr:rowOff>
    </xdr:to>
    <xdr:sp macro="" textlink="'Analysis 2'!AB6">
      <xdr:nvSpPr>
        <xdr:cNvPr id="2087" name="TextBox 2086">
          <a:extLst>
            <a:ext uri="{FF2B5EF4-FFF2-40B4-BE49-F238E27FC236}">
              <a16:creationId xmlns:a16="http://schemas.microsoft.com/office/drawing/2014/main" id="{9151F540-FD7A-2F02-8F80-643382ADCAB9}"/>
            </a:ext>
          </a:extLst>
        </xdr:cNvPr>
        <xdr:cNvSpPr txBox="1"/>
      </xdr:nvSpPr>
      <xdr:spPr>
        <a:xfrm>
          <a:off x="4356812" y="5210173"/>
          <a:ext cx="434263" cy="3429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341BF0EA-EF10-4720-8EB3-958C7E8AC8D5}" type="TxLink">
            <a:rPr lang="en-US" sz="1100" b="1" i="0" u="none" strike="noStrike" kern="1200">
              <a:solidFill>
                <a:schemeClr val="accent1">
                  <a:lumMod val="50000"/>
                </a:schemeClr>
              </a:solidFill>
              <a:latin typeface="Calibri"/>
              <a:cs typeface="Calibri"/>
            </a:rPr>
            <a:pPr algn="l"/>
            <a:t>28%</a:t>
          </a:fld>
          <a:endParaRPr lang="en-IN" sz="1200" b="1" kern="1200">
            <a:solidFill>
              <a:schemeClr val="accent1">
                <a:lumMod val="50000"/>
              </a:schemeClr>
            </a:solidFill>
          </a:endParaRPr>
        </a:p>
      </xdr:txBody>
    </xdr:sp>
    <xdr:clientData/>
  </xdr:twoCellAnchor>
  <xdr:twoCellAnchor>
    <xdr:from>
      <xdr:col>9</xdr:col>
      <xdr:colOff>99137</xdr:colOff>
      <xdr:row>27</xdr:row>
      <xdr:rowOff>85723</xdr:rowOff>
    </xdr:from>
    <xdr:to>
      <xdr:col>9</xdr:col>
      <xdr:colOff>533400</xdr:colOff>
      <xdr:row>29</xdr:row>
      <xdr:rowOff>47624</xdr:rowOff>
    </xdr:to>
    <xdr:sp macro="" textlink="'Analysis 2'!AB7">
      <xdr:nvSpPr>
        <xdr:cNvPr id="2088" name="TextBox 2087">
          <a:extLst>
            <a:ext uri="{FF2B5EF4-FFF2-40B4-BE49-F238E27FC236}">
              <a16:creationId xmlns:a16="http://schemas.microsoft.com/office/drawing/2014/main" id="{EAD80E12-5E98-1351-937C-9866F1A0986A}"/>
            </a:ext>
          </a:extLst>
        </xdr:cNvPr>
        <xdr:cNvSpPr txBox="1"/>
      </xdr:nvSpPr>
      <xdr:spPr>
        <a:xfrm>
          <a:off x="5585537" y="5229223"/>
          <a:ext cx="434263" cy="3429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D1EE5C2F-7608-474C-B2B5-3C2E3FBFFB36}" type="TxLink">
            <a:rPr lang="en-US" sz="1100" b="1" i="0" u="none" strike="noStrike" kern="1200">
              <a:solidFill>
                <a:schemeClr val="accent1">
                  <a:lumMod val="50000"/>
                </a:schemeClr>
              </a:solidFill>
              <a:latin typeface="Calibri"/>
              <a:cs typeface="Calibri"/>
            </a:rPr>
            <a:pPr algn="l"/>
            <a:t>31%</a:t>
          </a:fld>
          <a:endParaRPr lang="en-IN" sz="1200" b="1" kern="1200">
            <a:solidFill>
              <a:schemeClr val="accent1">
                <a:lumMod val="50000"/>
              </a:schemeClr>
            </a:solidFill>
          </a:endParaRPr>
        </a:p>
      </xdr:txBody>
    </xdr:sp>
    <xdr:clientData/>
  </xdr:twoCellAnchor>
  <xdr:twoCellAnchor>
    <xdr:from>
      <xdr:col>13</xdr:col>
      <xdr:colOff>118187</xdr:colOff>
      <xdr:row>27</xdr:row>
      <xdr:rowOff>95248</xdr:rowOff>
    </xdr:from>
    <xdr:to>
      <xdr:col>13</xdr:col>
      <xdr:colOff>552450</xdr:colOff>
      <xdr:row>29</xdr:row>
      <xdr:rowOff>57149</xdr:rowOff>
    </xdr:to>
    <xdr:sp macro="" textlink="'Analysis 2'!AB9">
      <xdr:nvSpPr>
        <xdr:cNvPr id="2090" name="TextBox 2089">
          <a:extLst>
            <a:ext uri="{FF2B5EF4-FFF2-40B4-BE49-F238E27FC236}">
              <a16:creationId xmlns:a16="http://schemas.microsoft.com/office/drawing/2014/main" id="{F21D3C4E-4173-0FE0-B490-6E5B6633426B}"/>
            </a:ext>
          </a:extLst>
        </xdr:cNvPr>
        <xdr:cNvSpPr txBox="1"/>
      </xdr:nvSpPr>
      <xdr:spPr>
        <a:xfrm>
          <a:off x="8042987" y="5238748"/>
          <a:ext cx="434263" cy="3429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0910ACDD-39F2-4656-930D-EAA9D299417A}" type="TxLink">
            <a:rPr lang="en-US" sz="1100" b="1" i="0" u="none" strike="noStrike" kern="1200">
              <a:solidFill>
                <a:schemeClr val="accent1">
                  <a:lumMod val="50000"/>
                </a:schemeClr>
              </a:solidFill>
              <a:latin typeface="Calibri"/>
              <a:cs typeface="Calibri"/>
            </a:rPr>
            <a:pPr algn="l"/>
            <a:t>20%</a:t>
          </a:fld>
          <a:endParaRPr lang="en-IN" sz="1200" b="1" kern="1200">
            <a:solidFill>
              <a:schemeClr val="accent1">
                <a:lumMod val="50000"/>
              </a:schemeClr>
            </a:solidFill>
          </a:endParaRPr>
        </a:p>
      </xdr:txBody>
    </xdr:sp>
    <xdr:clientData/>
  </xdr:twoCellAnchor>
  <xdr:twoCellAnchor>
    <xdr:from>
      <xdr:col>6</xdr:col>
      <xdr:colOff>41988</xdr:colOff>
      <xdr:row>22</xdr:row>
      <xdr:rowOff>104775</xdr:rowOff>
    </xdr:from>
    <xdr:to>
      <xdr:col>8</xdr:col>
      <xdr:colOff>323850</xdr:colOff>
      <xdr:row>23</xdr:row>
      <xdr:rowOff>161925</xdr:rowOff>
    </xdr:to>
    <xdr:sp macro="" textlink="'Analysis 2'!G8">
      <xdr:nvSpPr>
        <xdr:cNvPr id="2091" name="TextBox 2090">
          <a:extLst>
            <a:ext uri="{FF2B5EF4-FFF2-40B4-BE49-F238E27FC236}">
              <a16:creationId xmlns:a16="http://schemas.microsoft.com/office/drawing/2014/main" id="{3A68C823-12CF-A2FB-E6AA-A18B460DD286}"/>
            </a:ext>
          </a:extLst>
        </xdr:cNvPr>
        <xdr:cNvSpPr txBox="1"/>
      </xdr:nvSpPr>
      <xdr:spPr>
        <a:xfrm>
          <a:off x="3699588" y="4295775"/>
          <a:ext cx="1501062"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050" b="0" kern="1200">
              <a:solidFill>
                <a:sysClr val="windowText" lastClr="000000"/>
              </a:solidFill>
            </a:rPr>
            <a:t>Quartely View by </a:t>
          </a:r>
          <a:r>
            <a:rPr lang="en-IN" sz="1050" b="1" kern="1200">
              <a:solidFill>
                <a:sysClr val="windowText" lastClr="000000"/>
              </a:solidFill>
            </a:rPr>
            <a:t>Profit</a:t>
          </a:r>
        </a:p>
      </xdr:txBody>
    </xdr:sp>
    <xdr:clientData/>
  </xdr:twoCellAnchor>
  <xdr:twoCellAnchor>
    <xdr:from>
      <xdr:col>14</xdr:col>
      <xdr:colOff>76200</xdr:colOff>
      <xdr:row>22</xdr:row>
      <xdr:rowOff>76201</xdr:rowOff>
    </xdr:from>
    <xdr:to>
      <xdr:col>20</xdr:col>
      <xdr:colOff>466725</xdr:colOff>
      <xdr:row>29</xdr:row>
      <xdr:rowOff>133351</xdr:rowOff>
    </xdr:to>
    <xdr:sp macro="" textlink="">
      <xdr:nvSpPr>
        <xdr:cNvPr id="2092" name="Rectangle: Rounded Corners 2091">
          <a:extLst>
            <a:ext uri="{FF2B5EF4-FFF2-40B4-BE49-F238E27FC236}">
              <a16:creationId xmlns:a16="http://schemas.microsoft.com/office/drawing/2014/main" id="{8DA6F3D7-406E-44FE-CBC8-379E2A4BC4A9}"/>
            </a:ext>
          </a:extLst>
        </xdr:cNvPr>
        <xdr:cNvSpPr/>
      </xdr:nvSpPr>
      <xdr:spPr>
        <a:xfrm>
          <a:off x="8610600" y="4267201"/>
          <a:ext cx="4048125" cy="1390650"/>
        </a:xfrm>
        <a:prstGeom prst="roundRect">
          <a:avLst>
            <a:gd name="adj" fmla="val 5813"/>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editAs="oneCell">
    <xdr:from>
      <xdr:col>14</xdr:col>
      <xdr:colOff>161925</xdr:colOff>
      <xdr:row>22</xdr:row>
      <xdr:rowOff>123825</xdr:rowOff>
    </xdr:from>
    <xdr:to>
      <xdr:col>20</xdr:col>
      <xdr:colOff>352425</xdr:colOff>
      <xdr:row>29</xdr:row>
      <xdr:rowOff>180975</xdr:rowOff>
    </xdr:to>
    <mc:AlternateContent xmlns:mc="http://schemas.openxmlformats.org/markup-compatibility/2006" xmlns:a14="http://schemas.microsoft.com/office/drawing/2010/main">
      <mc:Choice Requires="a14">
        <xdr:graphicFrame macro="">
          <xdr:nvGraphicFramePr>
            <xdr:cNvPr id="2093" name="Country">
              <a:extLst>
                <a:ext uri="{FF2B5EF4-FFF2-40B4-BE49-F238E27FC236}">
                  <a16:creationId xmlns:a16="http://schemas.microsoft.com/office/drawing/2014/main" id="{CD490D25-6BB9-4EA7-8FEF-3F4540547F25}"/>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8734425" y="4400356"/>
              <a:ext cx="3864429" cy="149795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365837</xdr:colOff>
      <xdr:row>0</xdr:row>
      <xdr:rowOff>66675</xdr:rowOff>
    </xdr:from>
    <xdr:to>
      <xdr:col>4</xdr:col>
      <xdr:colOff>523874</xdr:colOff>
      <xdr:row>1</xdr:row>
      <xdr:rowOff>123825</xdr:rowOff>
    </xdr:to>
    <xdr:sp macro="" textlink="'Analysis 2'!G8">
      <xdr:nvSpPr>
        <xdr:cNvPr id="2094" name="TextBox 2093">
          <a:extLst>
            <a:ext uri="{FF2B5EF4-FFF2-40B4-BE49-F238E27FC236}">
              <a16:creationId xmlns:a16="http://schemas.microsoft.com/office/drawing/2014/main" id="{4346D166-A72F-5288-FBAC-6C7A219E4D9E}"/>
            </a:ext>
          </a:extLst>
        </xdr:cNvPr>
        <xdr:cNvSpPr txBox="1"/>
      </xdr:nvSpPr>
      <xdr:spPr>
        <a:xfrm>
          <a:off x="365837" y="66675"/>
          <a:ext cx="2596437"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400" b="1" kern="1200">
              <a:solidFill>
                <a:srgbClr val="4DC1F5"/>
              </a:solidFill>
            </a:rPr>
            <a:t>Adventure</a:t>
          </a:r>
          <a:r>
            <a:rPr lang="en-IN" sz="1400" b="1" kern="1200">
              <a:solidFill>
                <a:sysClr val="windowText" lastClr="000000"/>
              </a:solidFill>
            </a:rPr>
            <a:t> Works</a:t>
          </a:r>
          <a:r>
            <a:rPr lang="en-IN" sz="1400" b="0" kern="1200">
              <a:solidFill>
                <a:sysClr val="windowText" lastClr="000000"/>
              </a:solidFill>
            </a:rPr>
            <a:t> Sales Analysis</a:t>
          </a:r>
          <a:endParaRPr lang="en-IN" sz="1400" b="1" kern="1200">
            <a:solidFill>
              <a:sysClr val="windowText" lastClr="000000"/>
            </a:solidFill>
          </a:endParaRPr>
        </a:p>
      </xdr:txBody>
    </xdr:sp>
    <xdr:clientData/>
  </xdr:twoCellAnchor>
  <xdr:twoCellAnchor>
    <xdr:from>
      <xdr:col>0</xdr:col>
      <xdr:colOff>318213</xdr:colOff>
      <xdr:row>2</xdr:row>
      <xdr:rowOff>9525</xdr:rowOff>
    </xdr:from>
    <xdr:to>
      <xdr:col>5</xdr:col>
      <xdr:colOff>504825</xdr:colOff>
      <xdr:row>3</xdr:row>
      <xdr:rowOff>66675</xdr:rowOff>
    </xdr:to>
    <xdr:sp macro="" textlink="'Analysis 2'!G8">
      <xdr:nvSpPr>
        <xdr:cNvPr id="2095" name="TextBox 2094">
          <a:extLst>
            <a:ext uri="{FF2B5EF4-FFF2-40B4-BE49-F238E27FC236}">
              <a16:creationId xmlns:a16="http://schemas.microsoft.com/office/drawing/2014/main" id="{AD5F9F34-3804-4F11-DECF-E7CE3C7BED77}"/>
            </a:ext>
          </a:extLst>
        </xdr:cNvPr>
        <xdr:cNvSpPr txBox="1"/>
      </xdr:nvSpPr>
      <xdr:spPr>
        <a:xfrm>
          <a:off x="318213" y="390525"/>
          <a:ext cx="3234612"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000" b="1" kern="1200">
              <a:solidFill>
                <a:sysClr val="windowText" lastClr="000000"/>
              </a:solidFill>
            </a:rPr>
            <a:t>Percentage are Showing Changes Between 2006 and 2007</a:t>
          </a:r>
        </a:p>
      </xdr:txBody>
    </xdr:sp>
    <xdr:clientData/>
  </xdr:twoCellAnchor>
  <xdr:twoCellAnchor>
    <xdr:from>
      <xdr:col>11</xdr:col>
      <xdr:colOff>70562</xdr:colOff>
      <xdr:row>27</xdr:row>
      <xdr:rowOff>85723</xdr:rowOff>
    </xdr:from>
    <xdr:to>
      <xdr:col>11</xdr:col>
      <xdr:colOff>504825</xdr:colOff>
      <xdr:row>29</xdr:row>
      <xdr:rowOff>47624</xdr:rowOff>
    </xdr:to>
    <xdr:sp macro="" textlink="'Analysis 2'!AB8">
      <xdr:nvSpPr>
        <xdr:cNvPr id="2098" name="TextBox 2097">
          <a:extLst>
            <a:ext uri="{FF2B5EF4-FFF2-40B4-BE49-F238E27FC236}">
              <a16:creationId xmlns:a16="http://schemas.microsoft.com/office/drawing/2014/main" id="{C343FAD0-E297-7CEE-3044-F7A012BC78A8}"/>
            </a:ext>
          </a:extLst>
        </xdr:cNvPr>
        <xdr:cNvSpPr txBox="1"/>
      </xdr:nvSpPr>
      <xdr:spPr>
        <a:xfrm>
          <a:off x="6776162" y="5229223"/>
          <a:ext cx="434263" cy="3429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36B3EC57-3979-481B-B158-F2ACC197C53D}" type="TxLink">
            <a:rPr lang="en-US" sz="1100" b="1" i="0" u="none" strike="noStrike" kern="1200">
              <a:solidFill>
                <a:schemeClr val="accent1">
                  <a:lumMod val="50000"/>
                </a:schemeClr>
              </a:solidFill>
              <a:latin typeface="Calibri"/>
              <a:cs typeface="Calibri"/>
            </a:rPr>
            <a:pPr algn="l"/>
            <a:t>21%</a:t>
          </a:fld>
          <a:endParaRPr lang="en-IN" sz="1200" b="1" kern="1200">
            <a:solidFill>
              <a:schemeClr val="accent1">
                <a:lumMod val="50000"/>
              </a:schemeClr>
            </a:solidFill>
          </a:endParaRPr>
        </a:p>
      </xdr:txBody>
    </xdr:sp>
    <xdr:clientData/>
  </xdr:twoCellAnchor>
  <xdr:twoCellAnchor editAs="oneCell">
    <xdr:from>
      <xdr:col>6</xdr:col>
      <xdr:colOff>371475</xdr:colOff>
      <xdr:row>24</xdr:row>
      <xdr:rowOff>28575</xdr:rowOff>
    </xdr:from>
    <xdr:to>
      <xdr:col>7</xdr:col>
      <xdr:colOff>57831</xdr:colOff>
      <xdr:row>25</xdr:row>
      <xdr:rowOff>134031</xdr:rowOff>
    </xdr:to>
    <xdr:pic>
      <xdr:nvPicPr>
        <xdr:cNvPr id="2110" name="Picture 2109">
          <a:extLst>
            <a:ext uri="{FF2B5EF4-FFF2-40B4-BE49-F238E27FC236}">
              <a16:creationId xmlns:a16="http://schemas.microsoft.com/office/drawing/2014/main" id="{6AA0FB14-59F8-7A23-971D-036DDFEF7316}"/>
            </a:ext>
          </a:extLst>
        </xdr:cNvPr>
        <xdr:cNvPicPr>
          <a:picLocks noChangeAspect="1"/>
        </xdr:cNvPicPr>
      </xdr:nvPicPr>
      <xdr:blipFill>
        <a:blip xmlns:r="http://schemas.openxmlformats.org/officeDocument/2006/relationships" r:embed="rId12" cstate="print">
          <a:lum bright="70000" contrast="-70000"/>
          <a:extLst>
            <a:ext uri="{28A0092B-C50C-407E-A947-70E740481C1C}">
              <a14:useLocalDpi xmlns:a14="http://schemas.microsoft.com/office/drawing/2010/main" val="0"/>
            </a:ext>
          </a:extLst>
        </a:blip>
        <a:stretch>
          <a:fillRect/>
        </a:stretch>
      </xdr:blipFill>
      <xdr:spPr>
        <a:xfrm>
          <a:off x="4029075" y="4600575"/>
          <a:ext cx="295956" cy="295956"/>
        </a:xfrm>
        <a:prstGeom prst="rect">
          <a:avLst/>
        </a:prstGeom>
      </xdr:spPr>
    </xdr:pic>
    <xdr:clientData/>
  </xdr:twoCellAnchor>
  <xdr:twoCellAnchor editAs="oneCell">
    <xdr:from>
      <xdr:col>8</xdr:col>
      <xdr:colOff>371475</xdr:colOff>
      <xdr:row>24</xdr:row>
      <xdr:rowOff>47625</xdr:rowOff>
    </xdr:from>
    <xdr:to>
      <xdr:col>9</xdr:col>
      <xdr:colOff>60766</xdr:colOff>
      <xdr:row>25</xdr:row>
      <xdr:rowOff>156016</xdr:rowOff>
    </xdr:to>
    <xdr:pic>
      <xdr:nvPicPr>
        <xdr:cNvPr id="2112" name="Picture 2111">
          <a:extLst>
            <a:ext uri="{FF2B5EF4-FFF2-40B4-BE49-F238E27FC236}">
              <a16:creationId xmlns:a16="http://schemas.microsoft.com/office/drawing/2014/main" id="{4C7A64C4-EFC4-5AEC-2653-4816EE1CAAB9}"/>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5248275" y="4619625"/>
          <a:ext cx="298891" cy="298891"/>
        </a:xfrm>
        <a:prstGeom prst="rect">
          <a:avLst/>
        </a:prstGeom>
      </xdr:spPr>
    </xdr:pic>
    <xdr:clientData/>
  </xdr:twoCellAnchor>
  <xdr:twoCellAnchor editAs="oneCell">
    <xdr:from>
      <xdr:col>10</xdr:col>
      <xdr:colOff>333375</xdr:colOff>
      <xdr:row>24</xdr:row>
      <xdr:rowOff>19050</xdr:rowOff>
    </xdr:from>
    <xdr:to>
      <xdr:col>11</xdr:col>
      <xdr:colOff>76881</xdr:colOff>
      <xdr:row>25</xdr:row>
      <xdr:rowOff>181656</xdr:rowOff>
    </xdr:to>
    <xdr:pic>
      <xdr:nvPicPr>
        <xdr:cNvPr id="2114" name="Picture 2113">
          <a:extLst>
            <a:ext uri="{FF2B5EF4-FFF2-40B4-BE49-F238E27FC236}">
              <a16:creationId xmlns:a16="http://schemas.microsoft.com/office/drawing/2014/main" id="{05E5D141-79E9-1534-88C3-037B3F7BEA8B}"/>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6429375" y="4591050"/>
          <a:ext cx="353106" cy="353106"/>
        </a:xfrm>
        <a:prstGeom prst="rect">
          <a:avLst/>
        </a:prstGeom>
      </xdr:spPr>
    </xdr:pic>
    <xdr:clientData/>
  </xdr:twoCellAnchor>
  <xdr:twoCellAnchor editAs="oneCell">
    <xdr:from>
      <xdr:col>12</xdr:col>
      <xdr:colOff>390525</xdr:colOff>
      <xdr:row>24</xdr:row>
      <xdr:rowOff>57150</xdr:rowOff>
    </xdr:from>
    <xdr:to>
      <xdr:col>13</xdr:col>
      <xdr:colOff>66065</xdr:colOff>
      <xdr:row>25</xdr:row>
      <xdr:rowOff>151790</xdr:rowOff>
    </xdr:to>
    <xdr:pic>
      <xdr:nvPicPr>
        <xdr:cNvPr id="2116" name="Picture 2115">
          <a:extLst>
            <a:ext uri="{FF2B5EF4-FFF2-40B4-BE49-F238E27FC236}">
              <a16:creationId xmlns:a16="http://schemas.microsoft.com/office/drawing/2014/main" id="{451DD333-2A04-CADE-D45B-49753B4BB66A}"/>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7705725" y="4629150"/>
          <a:ext cx="285140" cy="285140"/>
        </a:xfrm>
        <a:prstGeom prst="rect">
          <a:avLst/>
        </a:prstGeom>
      </xdr:spPr>
    </xdr:pic>
    <xdr:clientData/>
  </xdr:twoCellAnchor>
  <xdr:twoCellAnchor>
    <xdr:from>
      <xdr:col>8</xdr:col>
      <xdr:colOff>386636</xdr:colOff>
      <xdr:row>0</xdr:row>
      <xdr:rowOff>85725</xdr:rowOff>
    </xdr:from>
    <xdr:to>
      <xdr:col>10</xdr:col>
      <xdr:colOff>377111</xdr:colOff>
      <xdr:row>1</xdr:row>
      <xdr:rowOff>133350</xdr:rowOff>
    </xdr:to>
    <xdr:sp macro="" textlink="">
      <xdr:nvSpPr>
        <xdr:cNvPr id="31" name="Rectangle: Rounded Corners 30">
          <a:extLst>
            <a:ext uri="{FF2B5EF4-FFF2-40B4-BE49-F238E27FC236}">
              <a16:creationId xmlns:a16="http://schemas.microsoft.com/office/drawing/2014/main" id="{B1F9C504-E82A-48EC-BB5D-B27A116804CA}"/>
            </a:ext>
          </a:extLst>
        </xdr:cNvPr>
        <xdr:cNvSpPr/>
      </xdr:nvSpPr>
      <xdr:spPr>
        <a:xfrm>
          <a:off x="5263436" y="85725"/>
          <a:ext cx="1209675" cy="238125"/>
        </a:xfrm>
        <a:prstGeom prst="roundRect">
          <a:avLst>
            <a:gd name="adj" fmla="val 49813"/>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6</xdr:col>
      <xdr:colOff>180975</xdr:colOff>
      <xdr:row>0</xdr:row>
      <xdr:rowOff>76201</xdr:rowOff>
    </xdr:from>
    <xdr:to>
      <xdr:col>8</xdr:col>
      <xdr:colOff>272336</xdr:colOff>
      <xdr:row>1</xdr:row>
      <xdr:rowOff>123827</xdr:rowOff>
    </xdr:to>
    <xdr:sp macro="" textlink="'Analysis 2'!G8">
      <xdr:nvSpPr>
        <xdr:cNvPr id="2061" name="TextBox 2060">
          <a:hlinkClick xmlns:r="http://schemas.openxmlformats.org/officeDocument/2006/relationships" r:id="rId16"/>
          <a:extLst>
            <a:ext uri="{FF2B5EF4-FFF2-40B4-BE49-F238E27FC236}">
              <a16:creationId xmlns:a16="http://schemas.microsoft.com/office/drawing/2014/main" id="{0F32A1E7-92AE-4FC7-A182-CF943C559BD2}"/>
            </a:ext>
          </a:extLst>
        </xdr:cNvPr>
        <xdr:cNvSpPr txBox="1"/>
      </xdr:nvSpPr>
      <xdr:spPr>
        <a:xfrm>
          <a:off x="3838575" y="76201"/>
          <a:ext cx="1310561" cy="2381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000" b="1" kern="1200">
              <a:solidFill>
                <a:sysClr val="windowText" lastClr="000000"/>
              </a:solidFill>
            </a:rPr>
            <a:t>Time</a:t>
          </a:r>
          <a:r>
            <a:rPr lang="en-IN" sz="1000" b="1" kern="1200" baseline="0">
              <a:solidFill>
                <a:sysClr val="windowText" lastClr="000000"/>
              </a:solidFill>
            </a:rPr>
            <a:t> Series Analysis</a:t>
          </a:r>
          <a:endParaRPr lang="en-IN" sz="1000" b="1" kern="1200">
            <a:solidFill>
              <a:sysClr val="windowText" lastClr="000000"/>
            </a:solidFill>
          </a:endParaRPr>
        </a:p>
      </xdr:txBody>
    </xdr:sp>
    <xdr:clientData/>
  </xdr:twoCellAnchor>
  <xdr:twoCellAnchor>
    <xdr:from>
      <xdr:col>10</xdr:col>
      <xdr:colOff>558086</xdr:colOff>
      <xdr:row>0</xdr:row>
      <xdr:rowOff>76200</xdr:rowOff>
    </xdr:from>
    <xdr:to>
      <xdr:col>12</xdr:col>
      <xdr:colOff>119937</xdr:colOff>
      <xdr:row>1</xdr:row>
      <xdr:rowOff>123825</xdr:rowOff>
    </xdr:to>
    <xdr:sp macro="" textlink="">
      <xdr:nvSpPr>
        <xdr:cNvPr id="2068" name="Rectangle: Rounded Corners 2067">
          <a:extLst>
            <a:ext uri="{FF2B5EF4-FFF2-40B4-BE49-F238E27FC236}">
              <a16:creationId xmlns:a16="http://schemas.microsoft.com/office/drawing/2014/main" id="{F1788A9A-0946-4977-A956-634763C6AB9A}"/>
            </a:ext>
          </a:extLst>
        </xdr:cNvPr>
        <xdr:cNvSpPr/>
      </xdr:nvSpPr>
      <xdr:spPr>
        <a:xfrm>
          <a:off x="6654086" y="76200"/>
          <a:ext cx="781051" cy="238125"/>
        </a:xfrm>
        <a:prstGeom prst="roundRect">
          <a:avLst>
            <a:gd name="adj" fmla="val 49813"/>
          </a:avLst>
        </a:prstGeom>
        <a:solidFill>
          <a:srgbClr val="F7560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8</xdr:col>
      <xdr:colOff>457200</xdr:colOff>
      <xdr:row>0</xdr:row>
      <xdr:rowOff>76201</xdr:rowOff>
    </xdr:from>
    <xdr:to>
      <xdr:col>10</xdr:col>
      <xdr:colOff>310437</xdr:colOff>
      <xdr:row>1</xdr:row>
      <xdr:rowOff>123827</xdr:rowOff>
    </xdr:to>
    <xdr:sp macro="" textlink="'Analysis 2'!G8">
      <xdr:nvSpPr>
        <xdr:cNvPr id="2096" name="TextBox 2095">
          <a:hlinkClick xmlns:r="http://schemas.openxmlformats.org/officeDocument/2006/relationships" r:id="rId17"/>
          <a:extLst>
            <a:ext uri="{FF2B5EF4-FFF2-40B4-BE49-F238E27FC236}">
              <a16:creationId xmlns:a16="http://schemas.microsoft.com/office/drawing/2014/main" id="{9F470973-9027-4D65-87E2-B5807A1EDA5C}"/>
            </a:ext>
          </a:extLst>
        </xdr:cNvPr>
        <xdr:cNvSpPr txBox="1"/>
      </xdr:nvSpPr>
      <xdr:spPr>
        <a:xfrm>
          <a:off x="5334000" y="76201"/>
          <a:ext cx="1072437" cy="2381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000" b="1" kern="1200">
              <a:solidFill>
                <a:sysClr val="windowText" lastClr="000000"/>
              </a:solidFill>
            </a:rPr>
            <a:t>Sales</a:t>
          </a:r>
          <a:r>
            <a:rPr lang="en-IN" sz="1000" b="1" kern="1200" baseline="0">
              <a:solidFill>
                <a:sysClr val="windowText" lastClr="000000"/>
              </a:solidFill>
            </a:rPr>
            <a:t> Dashboard</a:t>
          </a:r>
          <a:endParaRPr lang="en-IN" sz="1000" b="1" kern="1200">
            <a:solidFill>
              <a:sysClr val="windowText" lastClr="000000"/>
            </a:solidFill>
          </a:endParaRPr>
        </a:p>
      </xdr:txBody>
    </xdr:sp>
    <xdr:clientData/>
  </xdr:twoCellAnchor>
  <xdr:twoCellAnchor>
    <xdr:from>
      <xdr:col>10</xdr:col>
      <xdr:colOff>571501</xdr:colOff>
      <xdr:row>0</xdr:row>
      <xdr:rowOff>66676</xdr:rowOff>
    </xdr:from>
    <xdr:to>
      <xdr:col>12</xdr:col>
      <xdr:colOff>110413</xdr:colOff>
      <xdr:row>1</xdr:row>
      <xdr:rowOff>114302</xdr:rowOff>
    </xdr:to>
    <xdr:sp macro="[0]!Clear_Filter" textlink="'Analysis 2'!G8">
      <xdr:nvSpPr>
        <xdr:cNvPr id="2097" name="TextBox 2096">
          <a:extLst>
            <a:ext uri="{FF2B5EF4-FFF2-40B4-BE49-F238E27FC236}">
              <a16:creationId xmlns:a16="http://schemas.microsoft.com/office/drawing/2014/main" id="{DA667EC8-1958-4A13-B094-CA24EB4D5EF9}"/>
            </a:ext>
          </a:extLst>
        </xdr:cNvPr>
        <xdr:cNvSpPr txBox="1"/>
      </xdr:nvSpPr>
      <xdr:spPr>
        <a:xfrm>
          <a:off x="6667501" y="66676"/>
          <a:ext cx="758112" cy="2381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000" b="1" kern="1200">
              <a:solidFill>
                <a:sysClr val="windowText" lastClr="000000"/>
              </a:solidFill>
            </a:rPr>
            <a:t>Clear Filter</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11</xdr:col>
      <xdr:colOff>352425</xdr:colOff>
      <xdr:row>0</xdr:row>
      <xdr:rowOff>0</xdr:rowOff>
    </xdr:from>
    <xdr:to>
      <xdr:col>19</xdr:col>
      <xdr:colOff>484800</xdr:colOff>
      <xdr:row>3</xdr:row>
      <xdr:rowOff>95250</xdr:rowOff>
    </xdr:to>
    <mc:AlternateContent xmlns:mc="http://schemas.openxmlformats.org/markup-compatibility/2006" xmlns:a14="http://schemas.microsoft.com/office/drawing/2010/main">
      <mc:Choice Requires="a14">
        <xdr:graphicFrame macro="">
          <xdr:nvGraphicFramePr>
            <xdr:cNvPr id="15" name="Country 1">
              <a:extLst>
                <a:ext uri="{FF2B5EF4-FFF2-40B4-BE49-F238E27FC236}">
                  <a16:creationId xmlns:a16="http://schemas.microsoft.com/office/drawing/2014/main" id="{85585D9F-B6EF-4CD9-A1A6-505E7C10DEE9}"/>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7058025" y="0"/>
              <a:ext cx="5009175" cy="6667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352425</xdr:colOff>
      <xdr:row>3</xdr:row>
      <xdr:rowOff>66674</xdr:rowOff>
    </xdr:from>
    <xdr:to>
      <xdr:col>8</xdr:col>
      <xdr:colOff>28575</xdr:colOff>
      <xdr:row>14</xdr:row>
      <xdr:rowOff>28575</xdr:rowOff>
    </xdr:to>
    <xdr:sp macro="" textlink="">
      <xdr:nvSpPr>
        <xdr:cNvPr id="5" name="Rectangle: Rounded Corners 4">
          <a:extLst>
            <a:ext uri="{FF2B5EF4-FFF2-40B4-BE49-F238E27FC236}">
              <a16:creationId xmlns:a16="http://schemas.microsoft.com/office/drawing/2014/main" id="{0B65B8F3-4B2B-4C68-9B65-E5C3B922574C}"/>
            </a:ext>
          </a:extLst>
        </xdr:cNvPr>
        <xdr:cNvSpPr/>
      </xdr:nvSpPr>
      <xdr:spPr>
        <a:xfrm>
          <a:off x="352425" y="638174"/>
          <a:ext cx="4552950" cy="2057401"/>
        </a:xfrm>
        <a:prstGeom prst="roundRect">
          <a:avLst>
            <a:gd name="adj" fmla="val 5813"/>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0</xdr:col>
      <xdr:colOff>432512</xdr:colOff>
      <xdr:row>1</xdr:row>
      <xdr:rowOff>123825</xdr:rowOff>
    </xdr:from>
    <xdr:to>
      <xdr:col>4</xdr:col>
      <xdr:colOff>590549</xdr:colOff>
      <xdr:row>2</xdr:row>
      <xdr:rowOff>180975</xdr:rowOff>
    </xdr:to>
    <xdr:sp macro="" textlink="'Analysis 2'!G8">
      <xdr:nvSpPr>
        <xdr:cNvPr id="3114" name="TextBox 3113">
          <a:extLst>
            <a:ext uri="{FF2B5EF4-FFF2-40B4-BE49-F238E27FC236}">
              <a16:creationId xmlns:a16="http://schemas.microsoft.com/office/drawing/2014/main" id="{7F3F609B-0113-4FEB-AFC4-97E2A404D5FD}"/>
            </a:ext>
          </a:extLst>
        </xdr:cNvPr>
        <xdr:cNvSpPr txBox="1"/>
      </xdr:nvSpPr>
      <xdr:spPr>
        <a:xfrm>
          <a:off x="432512" y="314325"/>
          <a:ext cx="2596437"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400" b="1" kern="1200">
              <a:solidFill>
                <a:srgbClr val="4DC1F5"/>
              </a:solidFill>
            </a:rPr>
            <a:t>Adventure</a:t>
          </a:r>
          <a:r>
            <a:rPr lang="en-IN" sz="1400" b="1" kern="1200">
              <a:solidFill>
                <a:sysClr val="windowText" lastClr="000000"/>
              </a:solidFill>
            </a:rPr>
            <a:t> Works</a:t>
          </a:r>
          <a:r>
            <a:rPr lang="en-IN" sz="1400" b="0" kern="1200">
              <a:solidFill>
                <a:sysClr val="windowText" lastClr="000000"/>
              </a:solidFill>
            </a:rPr>
            <a:t> Sales Analysis</a:t>
          </a:r>
          <a:endParaRPr lang="en-IN" sz="1400" b="1" kern="1200">
            <a:solidFill>
              <a:sysClr val="windowText" lastClr="000000"/>
            </a:solidFill>
          </a:endParaRPr>
        </a:p>
      </xdr:txBody>
    </xdr:sp>
    <xdr:clientData/>
  </xdr:twoCellAnchor>
  <xdr:twoCellAnchor>
    <xdr:from>
      <xdr:col>0</xdr:col>
      <xdr:colOff>447676</xdr:colOff>
      <xdr:row>4</xdr:row>
      <xdr:rowOff>133351</xdr:rowOff>
    </xdr:from>
    <xdr:to>
      <xdr:col>5</xdr:col>
      <xdr:colOff>161926</xdr:colOff>
      <xdr:row>14</xdr:row>
      <xdr:rowOff>19051</xdr:rowOff>
    </xdr:to>
    <xdr:graphicFrame macro="">
      <xdr:nvGraphicFramePr>
        <xdr:cNvPr id="3122" name="Chart 3121">
          <a:extLst>
            <a:ext uri="{FF2B5EF4-FFF2-40B4-BE49-F238E27FC236}">
              <a16:creationId xmlns:a16="http://schemas.microsoft.com/office/drawing/2014/main" id="{E5FCCCAC-95B9-4A8D-B3E7-01C18F5C32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470613</xdr:colOff>
      <xdr:row>3</xdr:row>
      <xdr:rowOff>161925</xdr:rowOff>
    </xdr:from>
    <xdr:to>
      <xdr:col>4</xdr:col>
      <xdr:colOff>76201</xdr:colOff>
      <xdr:row>5</xdr:row>
      <xdr:rowOff>28575</xdr:rowOff>
    </xdr:to>
    <xdr:sp macro="" textlink="'Analysis 2'!G8">
      <xdr:nvSpPr>
        <xdr:cNvPr id="3123" name="TextBox 3122">
          <a:extLst>
            <a:ext uri="{FF2B5EF4-FFF2-40B4-BE49-F238E27FC236}">
              <a16:creationId xmlns:a16="http://schemas.microsoft.com/office/drawing/2014/main" id="{F0187680-8C8A-A582-141C-0D1878EE1302}"/>
            </a:ext>
          </a:extLst>
        </xdr:cNvPr>
        <xdr:cNvSpPr txBox="1"/>
      </xdr:nvSpPr>
      <xdr:spPr>
        <a:xfrm>
          <a:off x="470613" y="733425"/>
          <a:ext cx="2043988"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400" b="0" kern="1200">
              <a:solidFill>
                <a:sysClr val="windowText" lastClr="000000"/>
              </a:solidFill>
            </a:rPr>
            <a:t>Top 5 Profitable</a:t>
          </a:r>
          <a:r>
            <a:rPr lang="en-IN" sz="1400" b="0" kern="1200" baseline="0">
              <a:solidFill>
                <a:sysClr val="windowText" lastClr="000000"/>
              </a:solidFill>
            </a:rPr>
            <a:t> </a:t>
          </a:r>
          <a:r>
            <a:rPr lang="en-IN" sz="1400" b="1" kern="1200" baseline="0">
              <a:solidFill>
                <a:sysClr val="windowText" lastClr="000000"/>
              </a:solidFill>
            </a:rPr>
            <a:t>Products</a:t>
          </a:r>
          <a:endParaRPr lang="en-IN" sz="1400" b="1" kern="1200">
            <a:solidFill>
              <a:sysClr val="windowText" lastClr="000000"/>
            </a:solidFill>
          </a:endParaRPr>
        </a:p>
      </xdr:txBody>
    </xdr:sp>
    <xdr:clientData/>
  </xdr:twoCellAnchor>
  <xdr:twoCellAnchor>
    <xdr:from>
      <xdr:col>3</xdr:col>
      <xdr:colOff>561976</xdr:colOff>
      <xdr:row>7</xdr:row>
      <xdr:rowOff>19050</xdr:rowOff>
    </xdr:from>
    <xdr:to>
      <xdr:col>6</xdr:col>
      <xdr:colOff>161925</xdr:colOff>
      <xdr:row>14</xdr:row>
      <xdr:rowOff>28575</xdr:rowOff>
    </xdr:to>
    <xdr:graphicFrame macro="">
      <xdr:nvGraphicFramePr>
        <xdr:cNvPr id="3" name="Chart 2">
          <a:extLst>
            <a:ext uri="{FF2B5EF4-FFF2-40B4-BE49-F238E27FC236}">
              <a16:creationId xmlns:a16="http://schemas.microsoft.com/office/drawing/2014/main" id="{F935C55C-3D0E-45EB-B390-C61D4735A8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295275</xdr:colOff>
      <xdr:row>8</xdr:row>
      <xdr:rowOff>133350</xdr:rowOff>
    </xdr:from>
    <xdr:to>
      <xdr:col>5</xdr:col>
      <xdr:colOff>409575</xdr:colOff>
      <xdr:row>12</xdr:row>
      <xdr:rowOff>95250</xdr:rowOff>
    </xdr:to>
    <xdr:sp macro="" textlink="">
      <xdr:nvSpPr>
        <xdr:cNvPr id="4" name="Oval 3">
          <a:extLst>
            <a:ext uri="{FF2B5EF4-FFF2-40B4-BE49-F238E27FC236}">
              <a16:creationId xmlns:a16="http://schemas.microsoft.com/office/drawing/2014/main" id="{75EFB70B-2BDF-3ED7-C4A4-2C8BCE8DB716}"/>
            </a:ext>
          </a:extLst>
        </xdr:cNvPr>
        <xdr:cNvSpPr/>
      </xdr:nvSpPr>
      <xdr:spPr>
        <a:xfrm>
          <a:off x="2733675" y="1657350"/>
          <a:ext cx="723900" cy="723900"/>
        </a:xfrm>
        <a:prstGeom prst="ellipse">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6</xdr:col>
      <xdr:colOff>146763</xdr:colOff>
      <xdr:row>8</xdr:row>
      <xdr:rowOff>0</xdr:rowOff>
    </xdr:from>
    <xdr:to>
      <xdr:col>7</xdr:col>
      <xdr:colOff>142875</xdr:colOff>
      <xdr:row>9</xdr:row>
      <xdr:rowOff>28575</xdr:rowOff>
    </xdr:to>
    <xdr:sp macro="" textlink="'Analysis 2'!G8">
      <xdr:nvSpPr>
        <xdr:cNvPr id="6" name="TextBox 5">
          <a:extLst>
            <a:ext uri="{FF2B5EF4-FFF2-40B4-BE49-F238E27FC236}">
              <a16:creationId xmlns:a16="http://schemas.microsoft.com/office/drawing/2014/main" id="{06A5AC6E-A76B-FF95-B045-61EE84E86206}"/>
            </a:ext>
          </a:extLst>
        </xdr:cNvPr>
        <xdr:cNvSpPr txBox="1"/>
      </xdr:nvSpPr>
      <xdr:spPr>
        <a:xfrm>
          <a:off x="3804363" y="1524000"/>
          <a:ext cx="605712" cy="219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100" b="0" kern="1200">
              <a:solidFill>
                <a:sysClr val="windowText" lastClr="000000"/>
              </a:solidFill>
            </a:rPr>
            <a:t>Top 5 </a:t>
          </a:r>
          <a:endParaRPr lang="en-IN" sz="1100" b="1" kern="1200">
            <a:solidFill>
              <a:sysClr val="windowText" lastClr="000000"/>
            </a:solidFill>
          </a:endParaRPr>
        </a:p>
      </xdr:txBody>
    </xdr:sp>
    <xdr:clientData/>
  </xdr:twoCellAnchor>
  <xdr:twoCellAnchor>
    <xdr:from>
      <xdr:col>6</xdr:col>
      <xdr:colOff>156287</xdr:colOff>
      <xdr:row>9</xdr:row>
      <xdr:rowOff>9525</xdr:rowOff>
    </xdr:from>
    <xdr:to>
      <xdr:col>7</xdr:col>
      <xdr:colOff>257174</xdr:colOff>
      <xdr:row>10</xdr:row>
      <xdr:rowOff>38100</xdr:rowOff>
    </xdr:to>
    <xdr:sp macro="" textlink="'P&amp;C Analysis'!M4">
      <xdr:nvSpPr>
        <xdr:cNvPr id="7" name="TextBox 6">
          <a:extLst>
            <a:ext uri="{FF2B5EF4-FFF2-40B4-BE49-F238E27FC236}">
              <a16:creationId xmlns:a16="http://schemas.microsoft.com/office/drawing/2014/main" id="{CFA99A42-257C-9DFA-1457-32F645B27888}"/>
            </a:ext>
          </a:extLst>
        </xdr:cNvPr>
        <xdr:cNvSpPr txBox="1"/>
      </xdr:nvSpPr>
      <xdr:spPr>
        <a:xfrm>
          <a:off x="3813887" y="1724025"/>
          <a:ext cx="710487" cy="219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CBFAEF33-ADCE-42C1-8BC1-BE5E57B9D418}" type="TxLink">
            <a:rPr lang="en-US" sz="1600" b="1" i="0" u="none" strike="noStrike" kern="1200">
              <a:solidFill>
                <a:srgbClr val="4DC1F5"/>
              </a:solidFill>
              <a:latin typeface="Calibri"/>
              <a:cs typeface="Calibri"/>
            </a:rPr>
            <a:pPr algn="l"/>
            <a:t>43.9%</a:t>
          </a:fld>
          <a:endParaRPr lang="en-IN" sz="2000" b="1" kern="1200">
            <a:solidFill>
              <a:srgbClr val="4DC1F5"/>
            </a:solidFill>
          </a:endParaRPr>
        </a:p>
      </xdr:txBody>
    </xdr:sp>
    <xdr:clientData/>
  </xdr:twoCellAnchor>
  <xdr:twoCellAnchor>
    <xdr:from>
      <xdr:col>6</xdr:col>
      <xdr:colOff>146762</xdr:colOff>
      <xdr:row>10</xdr:row>
      <xdr:rowOff>123825</xdr:rowOff>
    </xdr:from>
    <xdr:to>
      <xdr:col>7</xdr:col>
      <xdr:colOff>228599</xdr:colOff>
      <xdr:row>11</xdr:row>
      <xdr:rowOff>152400</xdr:rowOff>
    </xdr:to>
    <xdr:sp macro="" textlink="">
      <xdr:nvSpPr>
        <xdr:cNvPr id="8" name="TextBox 7">
          <a:extLst>
            <a:ext uri="{FF2B5EF4-FFF2-40B4-BE49-F238E27FC236}">
              <a16:creationId xmlns:a16="http://schemas.microsoft.com/office/drawing/2014/main" id="{A134238A-6731-EF5B-CF49-8D27FB6C82D8}"/>
            </a:ext>
          </a:extLst>
        </xdr:cNvPr>
        <xdr:cNvSpPr txBox="1"/>
      </xdr:nvSpPr>
      <xdr:spPr>
        <a:xfrm>
          <a:off x="3804362" y="2028825"/>
          <a:ext cx="691437" cy="219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100" b="0" i="0" u="none" strike="noStrike" kern="1200">
              <a:solidFill>
                <a:sysClr val="windowText" lastClr="000000"/>
              </a:solidFill>
              <a:latin typeface="Calibri"/>
              <a:cs typeface="Calibri"/>
            </a:rPr>
            <a:t>Others</a:t>
          </a:r>
          <a:endParaRPr lang="en-IN" sz="1400" b="0" i="0" u="none" strike="noStrike" kern="1200">
            <a:solidFill>
              <a:sysClr val="windowText" lastClr="000000"/>
            </a:solidFill>
            <a:latin typeface="Calibri"/>
            <a:cs typeface="Calibri"/>
          </a:endParaRPr>
        </a:p>
      </xdr:txBody>
    </xdr:sp>
    <xdr:clientData/>
  </xdr:twoCellAnchor>
  <xdr:twoCellAnchor>
    <xdr:from>
      <xdr:col>6</xdr:col>
      <xdr:colOff>156288</xdr:colOff>
      <xdr:row>11</xdr:row>
      <xdr:rowOff>95250</xdr:rowOff>
    </xdr:from>
    <xdr:to>
      <xdr:col>7</xdr:col>
      <xdr:colOff>247650</xdr:colOff>
      <xdr:row>13</xdr:row>
      <xdr:rowOff>9525</xdr:rowOff>
    </xdr:to>
    <xdr:sp macro="" textlink="'P&amp;C Analysis'!M5">
      <xdr:nvSpPr>
        <xdr:cNvPr id="9" name="TextBox 8">
          <a:extLst>
            <a:ext uri="{FF2B5EF4-FFF2-40B4-BE49-F238E27FC236}">
              <a16:creationId xmlns:a16="http://schemas.microsoft.com/office/drawing/2014/main" id="{5B16CA09-DA7D-F423-AA49-F879AFA89073}"/>
            </a:ext>
          </a:extLst>
        </xdr:cNvPr>
        <xdr:cNvSpPr txBox="1"/>
      </xdr:nvSpPr>
      <xdr:spPr>
        <a:xfrm>
          <a:off x="3813888" y="2190750"/>
          <a:ext cx="700962"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83BC8EC1-01FB-4DBD-BD60-218668CD68F5}" type="TxLink">
            <a:rPr lang="en-US" sz="1600" b="1" i="0" u="none" strike="noStrike" kern="1200">
              <a:solidFill>
                <a:schemeClr val="bg1">
                  <a:lumMod val="75000"/>
                </a:schemeClr>
              </a:solidFill>
              <a:latin typeface="Calibri"/>
              <a:cs typeface="Calibri"/>
            </a:rPr>
            <a:pPr algn="l"/>
            <a:t>56.1%</a:t>
          </a:fld>
          <a:endParaRPr lang="en-IN" sz="2000" b="1" kern="1200">
            <a:solidFill>
              <a:schemeClr val="bg1">
                <a:lumMod val="75000"/>
              </a:schemeClr>
            </a:solidFill>
          </a:endParaRPr>
        </a:p>
      </xdr:txBody>
    </xdr:sp>
    <xdr:clientData/>
  </xdr:twoCellAnchor>
  <xdr:twoCellAnchor>
    <xdr:from>
      <xdr:col>6</xdr:col>
      <xdr:colOff>209550</xdr:colOff>
      <xdr:row>8</xdr:row>
      <xdr:rowOff>76200</xdr:rowOff>
    </xdr:from>
    <xdr:to>
      <xdr:col>6</xdr:col>
      <xdr:colOff>209550</xdr:colOff>
      <xdr:row>10</xdr:row>
      <xdr:rowOff>28575</xdr:rowOff>
    </xdr:to>
    <xdr:cxnSp macro="">
      <xdr:nvCxnSpPr>
        <xdr:cNvPr id="11" name="Straight Connector 10">
          <a:extLst>
            <a:ext uri="{FF2B5EF4-FFF2-40B4-BE49-F238E27FC236}">
              <a16:creationId xmlns:a16="http://schemas.microsoft.com/office/drawing/2014/main" id="{D5C14430-B623-89C0-03C8-45CDF2C5D1AF}"/>
            </a:ext>
          </a:extLst>
        </xdr:cNvPr>
        <xdr:cNvCxnSpPr/>
      </xdr:nvCxnSpPr>
      <xdr:spPr>
        <a:xfrm>
          <a:off x="3867150" y="1600200"/>
          <a:ext cx="0" cy="333375"/>
        </a:xfrm>
        <a:prstGeom prst="line">
          <a:avLst/>
        </a:prstGeom>
        <a:ln w="19050">
          <a:solidFill>
            <a:srgbClr val="4DC1F5"/>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209550</xdr:colOff>
      <xdr:row>11</xdr:row>
      <xdr:rowOff>0</xdr:rowOff>
    </xdr:from>
    <xdr:to>
      <xdr:col>6</xdr:col>
      <xdr:colOff>209550</xdr:colOff>
      <xdr:row>12</xdr:row>
      <xdr:rowOff>142875</xdr:rowOff>
    </xdr:to>
    <xdr:cxnSp macro="">
      <xdr:nvCxnSpPr>
        <xdr:cNvPr id="13" name="Straight Connector 12">
          <a:extLst>
            <a:ext uri="{FF2B5EF4-FFF2-40B4-BE49-F238E27FC236}">
              <a16:creationId xmlns:a16="http://schemas.microsoft.com/office/drawing/2014/main" id="{AD6F4860-6C07-5938-EC98-94653937B448}"/>
            </a:ext>
          </a:extLst>
        </xdr:cNvPr>
        <xdr:cNvCxnSpPr/>
      </xdr:nvCxnSpPr>
      <xdr:spPr>
        <a:xfrm>
          <a:off x="3867150" y="2095500"/>
          <a:ext cx="0" cy="333375"/>
        </a:xfrm>
        <a:prstGeom prst="line">
          <a:avLst/>
        </a:prstGeom>
        <a:ln w="1905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432513</xdr:colOff>
      <xdr:row>5</xdr:row>
      <xdr:rowOff>38099</xdr:rowOff>
    </xdr:from>
    <xdr:to>
      <xdr:col>7</xdr:col>
      <xdr:colOff>228600</xdr:colOff>
      <xdr:row>7</xdr:row>
      <xdr:rowOff>114300</xdr:rowOff>
    </xdr:to>
    <xdr:sp macro="" textlink="'Analysis 2'!G8">
      <xdr:nvSpPr>
        <xdr:cNvPr id="14" name="TextBox 13">
          <a:extLst>
            <a:ext uri="{FF2B5EF4-FFF2-40B4-BE49-F238E27FC236}">
              <a16:creationId xmlns:a16="http://schemas.microsoft.com/office/drawing/2014/main" id="{D1A3F593-63C2-DE3D-C454-D002B500FF44}"/>
            </a:ext>
          </a:extLst>
        </xdr:cNvPr>
        <xdr:cNvSpPr txBox="1"/>
      </xdr:nvSpPr>
      <xdr:spPr>
        <a:xfrm>
          <a:off x="2870913" y="990599"/>
          <a:ext cx="1624887" cy="4572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100" b="0" kern="1200">
              <a:solidFill>
                <a:sysClr val="windowText" lastClr="000000"/>
              </a:solidFill>
            </a:rPr>
            <a:t>Profit share of the</a:t>
          </a:r>
        </a:p>
        <a:p>
          <a:pPr algn="l"/>
          <a:r>
            <a:rPr lang="en-IN" sz="1100" b="1" kern="1200">
              <a:solidFill>
                <a:srgbClr val="4DC1F5"/>
              </a:solidFill>
            </a:rPr>
            <a:t>Top 5</a:t>
          </a:r>
          <a:r>
            <a:rPr lang="en-IN" sz="1100" b="0" kern="1200" baseline="0">
              <a:solidFill>
                <a:sysClr val="windowText" lastClr="000000"/>
              </a:solidFill>
            </a:rPr>
            <a:t> Products vs </a:t>
          </a:r>
          <a:r>
            <a:rPr lang="en-IN" sz="1100" b="1" kern="1200" baseline="0">
              <a:solidFill>
                <a:schemeClr val="bg1">
                  <a:lumMod val="65000"/>
                </a:schemeClr>
              </a:solidFill>
            </a:rPr>
            <a:t>Others</a:t>
          </a:r>
          <a:endParaRPr lang="en-IN" sz="1100" b="1" kern="1200">
            <a:solidFill>
              <a:schemeClr val="bg1">
                <a:lumMod val="65000"/>
              </a:schemeClr>
            </a:solidFill>
          </a:endParaRPr>
        </a:p>
      </xdr:txBody>
    </xdr:sp>
    <xdr:clientData/>
  </xdr:twoCellAnchor>
  <xdr:twoCellAnchor editAs="oneCell">
    <xdr:from>
      <xdr:col>4</xdr:col>
      <xdr:colOff>428625</xdr:colOff>
      <xdr:row>9</xdr:row>
      <xdr:rowOff>57149</xdr:rowOff>
    </xdr:from>
    <xdr:to>
      <xdr:col>5</xdr:col>
      <xdr:colOff>285750</xdr:colOff>
      <xdr:row>11</xdr:row>
      <xdr:rowOff>142874</xdr:rowOff>
    </xdr:to>
    <xdr:pic>
      <xdr:nvPicPr>
        <xdr:cNvPr id="16" name="Picture 15">
          <a:extLst>
            <a:ext uri="{FF2B5EF4-FFF2-40B4-BE49-F238E27FC236}">
              <a16:creationId xmlns:a16="http://schemas.microsoft.com/office/drawing/2014/main" id="{57F459CD-8950-9BFD-A433-7545952DFB2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867025" y="1771649"/>
          <a:ext cx="466725" cy="466725"/>
        </a:xfrm>
        <a:prstGeom prst="rect">
          <a:avLst/>
        </a:prstGeom>
      </xdr:spPr>
    </xdr:pic>
    <xdr:clientData/>
  </xdr:twoCellAnchor>
  <xdr:twoCellAnchor>
    <xdr:from>
      <xdr:col>8</xdr:col>
      <xdr:colOff>180975</xdr:colOff>
      <xdr:row>3</xdr:row>
      <xdr:rowOff>38100</xdr:rowOff>
    </xdr:from>
    <xdr:to>
      <xdr:col>10</xdr:col>
      <xdr:colOff>361950</xdr:colOff>
      <xdr:row>14</xdr:row>
      <xdr:rowOff>38100</xdr:rowOff>
    </xdr:to>
    <xdr:sp macro="" textlink="">
      <xdr:nvSpPr>
        <xdr:cNvPr id="17" name="Rectangle: Rounded Corners 16">
          <a:extLst>
            <a:ext uri="{FF2B5EF4-FFF2-40B4-BE49-F238E27FC236}">
              <a16:creationId xmlns:a16="http://schemas.microsoft.com/office/drawing/2014/main" id="{1CA76821-F1EE-86BA-B519-F1809BC5E85C}"/>
            </a:ext>
          </a:extLst>
        </xdr:cNvPr>
        <xdr:cNvSpPr/>
      </xdr:nvSpPr>
      <xdr:spPr>
        <a:xfrm>
          <a:off x="5057775" y="609600"/>
          <a:ext cx="1400175" cy="2095500"/>
        </a:xfrm>
        <a:prstGeom prst="roundRect">
          <a:avLst>
            <a:gd name="adj" fmla="val 5813"/>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9</xdr:col>
      <xdr:colOff>127714</xdr:colOff>
      <xdr:row>3</xdr:row>
      <xdr:rowOff>161924</xdr:rowOff>
    </xdr:from>
    <xdr:to>
      <xdr:col>10</xdr:col>
      <xdr:colOff>409576</xdr:colOff>
      <xdr:row>6</xdr:row>
      <xdr:rowOff>57149</xdr:rowOff>
    </xdr:to>
    <xdr:sp macro="" textlink="'Analysis 2'!G8">
      <xdr:nvSpPr>
        <xdr:cNvPr id="19" name="TextBox 18">
          <a:extLst>
            <a:ext uri="{FF2B5EF4-FFF2-40B4-BE49-F238E27FC236}">
              <a16:creationId xmlns:a16="http://schemas.microsoft.com/office/drawing/2014/main" id="{9B458C2B-9DA2-B928-48D2-413B75B3393D}"/>
            </a:ext>
          </a:extLst>
        </xdr:cNvPr>
        <xdr:cNvSpPr txBox="1"/>
      </xdr:nvSpPr>
      <xdr:spPr>
        <a:xfrm>
          <a:off x="5614114" y="733424"/>
          <a:ext cx="891462" cy="466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000" b="0" kern="1200">
              <a:solidFill>
                <a:sysClr val="windowText" lastClr="000000"/>
              </a:solidFill>
            </a:rPr>
            <a:t>Available</a:t>
          </a:r>
          <a:r>
            <a:rPr lang="en-IN" sz="1000" b="0" kern="1200" baseline="0">
              <a:solidFill>
                <a:sysClr val="windowText" lastClr="000000"/>
              </a:solidFill>
            </a:rPr>
            <a:t> </a:t>
          </a:r>
          <a:r>
            <a:rPr lang="en-IN" sz="1000" b="1" kern="1200" baseline="0">
              <a:solidFill>
                <a:sysClr val="windowText" lastClr="000000"/>
              </a:solidFill>
            </a:rPr>
            <a:t>Products</a:t>
          </a:r>
          <a:endParaRPr lang="en-IN" sz="1000" b="1" kern="1200">
            <a:solidFill>
              <a:sysClr val="windowText" lastClr="000000"/>
            </a:solidFill>
          </a:endParaRPr>
        </a:p>
      </xdr:txBody>
    </xdr:sp>
    <xdr:clientData/>
  </xdr:twoCellAnchor>
  <xdr:twoCellAnchor>
    <xdr:from>
      <xdr:col>9</xdr:col>
      <xdr:colOff>146764</xdr:colOff>
      <xdr:row>7</xdr:row>
      <xdr:rowOff>57150</xdr:rowOff>
    </xdr:from>
    <xdr:to>
      <xdr:col>10</xdr:col>
      <xdr:colOff>295275</xdr:colOff>
      <xdr:row>9</xdr:row>
      <xdr:rowOff>95250</xdr:rowOff>
    </xdr:to>
    <xdr:sp macro="" textlink="'Analysis 2'!G8">
      <xdr:nvSpPr>
        <xdr:cNvPr id="20" name="TextBox 19">
          <a:extLst>
            <a:ext uri="{FF2B5EF4-FFF2-40B4-BE49-F238E27FC236}">
              <a16:creationId xmlns:a16="http://schemas.microsoft.com/office/drawing/2014/main" id="{8DBECA4C-CD21-B003-1B15-343CD1289F48}"/>
            </a:ext>
          </a:extLst>
        </xdr:cNvPr>
        <xdr:cNvSpPr txBox="1"/>
      </xdr:nvSpPr>
      <xdr:spPr>
        <a:xfrm>
          <a:off x="5633164" y="1390650"/>
          <a:ext cx="758111"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000" b="0" kern="1200" baseline="0">
              <a:solidFill>
                <a:sysClr val="windowText" lastClr="000000"/>
              </a:solidFill>
            </a:rPr>
            <a:t>Sold </a:t>
          </a:r>
          <a:r>
            <a:rPr lang="en-IN" sz="1000" b="1" kern="1200" baseline="0">
              <a:solidFill>
                <a:sysClr val="windowText" lastClr="000000"/>
              </a:solidFill>
            </a:rPr>
            <a:t>Products</a:t>
          </a:r>
          <a:endParaRPr lang="en-IN" sz="1000" b="1" kern="1200">
            <a:solidFill>
              <a:sysClr val="windowText" lastClr="000000"/>
            </a:solidFill>
          </a:endParaRPr>
        </a:p>
      </xdr:txBody>
    </xdr:sp>
    <xdr:clientData/>
  </xdr:twoCellAnchor>
  <xdr:twoCellAnchor>
    <xdr:from>
      <xdr:col>9</xdr:col>
      <xdr:colOff>108664</xdr:colOff>
      <xdr:row>10</xdr:row>
      <xdr:rowOff>104775</xdr:rowOff>
    </xdr:from>
    <xdr:to>
      <xdr:col>10</xdr:col>
      <xdr:colOff>257175</xdr:colOff>
      <xdr:row>12</xdr:row>
      <xdr:rowOff>142875</xdr:rowOff>
    </xdr:to>
    <xdr:sp macro="" textlink="'Analysis 2'!G8">
      <xdr:nvSpPr>
        <xdr:cNvPr id="21" name="TextBox 20">
          <a:extLst>
            <a:ext uri="{FF2B5EF4-FFF2-40B4-BE49-F238E27FC236}">
              <a16:creationId xmlns:a16="http://schemas.microsoft.com/office/drawing/2014/main" id="{77B3D9D7-D53C-654C-E431-5F7DF804AA52}"/>
            </a:ext>
          </a:extLst>
        </xdr:cNvPr>
        <xdr:cNvSpPr txBox="1"/>
      </xdr:nvSpPr>
      <xdr:spPr>
        <a:xfrm>
          <a:off x="5595064" y="2009775"/>
          <a:ext cx="758111"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000" b="0" kern="1200" baseline="0">
              <a:solidFill>
                <a:sysClr val="windowText" lastClr="000000"/>
              </a:solidFill>
            </a:rPr>
            <a:t>Unsold </a:t>
          </a:r>
          <a:r>
            <a:rPr lang="en-IN" sz="1000" b="1" kern="1200" baseline="0">
              <a:solidFill>
                <a:sysClr val="windowText" lastClr="000000"/>
              </a:solidFill>
            </a:rPr>
            <a:t>Products</a:t>
          </a:r>
          <a:endParaRPr lang="en-IN" sz="1000" b="1" kern="1200">
            <a:solidFill>
              <a:sysClr val="windowText" lastClr="000000"/>
            </a:solidFill>
          </a:endParaRPr>
        </a:p>
      </xdr:txBody>
    </xdr:sp>
    <xdr:clientData/>
  </xdr:twoCellAnchor>
  <xdr:twoCellAnchor>
    <xdr:from>
      <xdr:col>9</xdr:col>
      <xdr:colOff>137238</xdr:colOff>
      <xdr:row>5</xdr:row>
      <xdr:rowOff>142875</xdr:rowOff>
    </xdr:from>
    <xdr:to>
      <xdr:col>10</xdr:col>
      <xdr:colOff>66676</xdr:colOff>
      <xdr:row>6</xdr:row>
      <xdr:rowOff>180975</xdr:rowOff>
    </xdr:to>
    <xdr:sp macro="" textlink="'P&amp;C Analysis'!Q5">
      <xdr:nvSpPr>
        <xdr:cNvPr id="22" name="TextBox 21">
          <a:extLst>
            <a:ext uri="{FF2B5EF4-FFF2-40B4-BE49-F238E27FC236}">
              <a16:creationId xmlns:a16="http://schemas.microsoft.com/office/drawing/2014/main" id="{E728938A-C7AB-0A44-15BF-2D45935605A2}"/>
            </a:ext>
          </a:extLst>
        </xdr:cNvPr>
        <xdr:cNvSpPr txBox="1"/>
      </xdr:nvSpPr>
      <xdr:spPr>
        <a:xfrm>
          <a:off x="5623638" y="1095375"/>
          <a:ext cx="539038"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A5B000FB-8589-4BF5-A0EB-40ACCE5FA81B}" type="TxLink">
            <a:rPr lang="en-US" sz="1600" b="1" i="0" u="none" strike="noStrike" kern="1200">
              <a:solidFill>
                <a:schemeClr val="tx1">
                  <a:lumMod val="65000"/>
                  <a:lumOff val="35000"/>
                </a:schemeClr>
              </a:solidFill>
              <a:latin typeface="Calibri"/>
              <a:cs typeface="Calibri"/>
            </a:rPr>
            <a:pPr algn="l"/>
            <a:t>606</a:t>
          </a:fld>
          <a:endParaRPr lang="en-IN" sz="3200" b="1" kern="1200">
            <a:solidFill>
              <a:schemeClr val="tx1">
                <a:lumMod val="65000"/>
                <a:lumOff val="35000"/>
              </a:schemeClr>
            </a:solidFill>
          </a:endParaRPr>
        </a:p>
      </xdr:txBody>
    </xdr:sp>
    <xdr:clientData/>
  </xdr:twoCellAnchor>
  <xdr:twoCellAnchor>
    <xdr:from>
      <xdr:col>9</xdr:col>
      <xdr:colOff>127712</xdr:colOff>
      <xdr:row>9</xdr:row>
      <xdr:rowOff>57150</xdr:rowOff>
    </xdr:from>
    <xdr:to>
      <xdr:col>10</xdr:col>
      <xdr:colOff>228599</xdr:colOff>
      <xdr:row>10</xdr:row>
      <xdr:rowOff>85725</xdr:rowOff>
    </xdr:to>
    <xdr:sp macro="" textlink="'P&amp;C Analysis'!R5">
      <xdr:nvSpPr>
        <xdr:cNvPr id="23" name="TextBox 22">
          <a:extLst>
            <a:ext uri="{FF2B5EF4-FFF2-40B4-BE49-F238E27FC236}">
              <a16:creationId xmlns:a16="http://schemas.microsoft.com/office/drawing/2014/main" id="{A6A180AA-BE35-D3BD-DC7D-8260B73B3EB0}"/>
            </a:ext>
          </a:extLst>
        </xdr:cNvPr>
        <xdr:cNvSpPr txBox="1"/>
      </xdr:nvSpPr>
      <xdr:spPr>
        <a:xfrm>
          <a:off x="5614112" y="1771650"/>
          <a:ext cx="710487" cy="219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6E616D34-3F29-43D3-B85C-268526C0981E}" type="TxLink">
            <a:rPr lang="en-US" sz="1600" b="1" i="0" u="none" strike="noStrike" kern="1200">
              <a:solidFill>
                <a:srgbClr val="4DC1F5"/>
              </a:solidFill>
              <a:latin typeface="Calibri"/>
              <a:cs typeface="Calibri"/>
            </a:rPr>
            <a:pPr algn="l"/>
            <a:t>56</a:t>
          </a:fld>
          <a:endParaRPr lang="en-IN" sz="3200" b="1" kern="1200">
            <a:solidFill>
              <a:srgbClr val="4DC1F5"/>
            </a:solidFill>
          </a:endParaRPr>
        </a:p>
      </xdr:txBody>
    </xdr:sp>
    <xdr:clientData/>
  </xdr:twoCellAnchor>
  <xdr:twoCellAnchor>
    <xdr:from>
      <xdr:col>9</xdr:col>
      <xdr:colOff>108662</xdr:colOff>
      <xdr:row>12</xdr:row>
      <xdr:rowOff>28575</xdr:rowOff>
    </xdr:from>
    <xdr:to>
      <xdr:col>10</xdr:col>
      <xdr:colOff>200025</xdr:colOff>
      <xdr:row>13</xdr:row>
      <xdr:rowOff>133350</xdr:rowOff>
    </xdr:to>
    <xdr:sp macro="" textlink="'P&amp;C Analysis'!S5">
      <xdr:nvSpPr>
        <xdr:cNvPr id="24" name="TextBox 23">
          <a:extLst>
            <a:ext uri="{FF2B5EF4-FFF2-40B4-BE49-F238E27FC236}">
              <a16:creationId xmlns:a16="http://schemas.microsoft.com/office/drawing/2014/main" id="{E5046678-6069-3996-4236-2D48AC1E1D81}"/>
            </a:ext>
          </a:extLst>
        </xdr:cNvPr>
        <xdr:cNvSpPr txBox="1"/>
      </xdr:nvSpPr>
      <xdr:spPr>
        <a:xfrm>
          <a:off x="5595062" y="2314575"/>
          <a:ext cx="700963"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0F543471-2D67-45AE-ABEE-775884C5C54A}" type="TxLink">
            <a:rPr lang="en-US" sz="1600" b="1" i="0" u="none" strike="noStrike" kern="1200">
              <a:solidFill>
                <a:schemeClr val="tx1">
                  <a:lumMod val="65000"/>
                  <a:lumOff val="35000"/>
                </a:schemeClr>
              </a:solidFill>
              <a:latin typeface="Calibri"/>
              <a:cs typeface="Calibri"/>
            </a:rPr>
            <a:pPr algn="l"/>
            <a:t>550</a:t>
          </a:fld>
          <a:endParaRPr lang="en-IN" sz="3200" b="1" kern="1200">
            <a:solidFill>
              <a:schemeClr val="tx1">
                <a:lumMod val="65000"/>
                <a:lumOff val="35000"/>
              </a:schemeClr>
            </a:solidFill>
          </a:endParaRPr>
        </a:p>
      </xdr:txBody>
    </xdr:sp>
    <xdr:clientData/>
  </xdr:twoCellAnchor>
  <xdr:twoCellAnchor>
    <xdr:from>
      <xdr:col>8</xdr:col>
      <xdr:colOff>295275</xdr:colOff>
      <xdr:row>4</xdr:row>
      <xdr:rowOff>66675</xdr:rowOff>
    </xdr:from>
    <xdr:to>
      <xdr:col>9</xdr:col>
      <xdr:colOff>66675</xdr:colOff>
      <xdr:row>6</xdr:row>
      <xdr:rowOff>85725</xdr:rowOff>
    </xdr:to>
    <xdr:sp macro="" textlink="">
      <xdr:nvSpPr>
        <xdr:cNvPr id="25" name="Rectangle: Rounded Corners 24">
          <a:extLst>
            <a:ext uri="{FF2B5EF4-FFF2-40B4-BE49-F238E27FC236}">
              <a16:creationId xmlns:a16="http://schemas.microsoft.com/office/drawing/2014/main" id="{C9F174DC-B500-2FC6-6177-D7D117E5C9AF}"/>
            </a:ext>
          </a:extLst>
        </xdr:cNvPr>
        <xdr:cNvSpPr/>
      </xdr:nvSpPr>
      <xdr:spPr>
        <a:xfrm>
          <a:off x="5172075" y="828675"/>
          <a:ext cx="381000" cy="400050"/>
        </a:xfrm>
        <a:prstGeom prst="roundRect">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8</xdr:col>
      <xdr:colOff>285750</xdr:colOff>
      <xdr:row>10</xdr:row>
      <xdr:rowOff>180975</xdr:rowOff>
    </xdr:from>
    <xdr:to>
      <xdr:col>9</xdr:col>
      <xdr:colOff>57150</xdr:colOff>
      <xdr:row>13</xdr:row>
      <xdr:rowOff>9525</xdr:rowOff>
    </xdr:to>
    <xdr:sp macro="" textlink="">
      <xdr:nvSpPr>
        <xdr:cNvPr id="26" name="Rectangle: Rounded Corners 25">
          <a:extLst>
            <a:ext uri="{FF2B5EF4-FFF2-40B4-BE49-F238E27FC236}">
              <a16:creationId xmlns:a16="http://schemas.microsoft.com/office/drawing/2014/main" id="{7E4F941B-8695-7848-8086-E4306D16B96C}"/>
            </a:ext>
          </a:extLst>
        </xdr:cNvPr>
        <xdr:cNvSpPr/>
      </xdr:nvSpPr>
      <xdr:spPr>
        <a:xfrm>
          <a:off x="5162550" y="2085975"/>
          <a:ext cx="381000" cy="400050"/>
        </a:xfrm>
        <a:prstGeom prst="roundRect">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8</xdr:col>
      <xdr:colOff>285750</xdr:colOff>
      <xdr:row>7</xdr:row>
      <xdr:rowOff>114300</xdr:rowOff>
    </xdr:from>
    <xdr:to>
      <xdr:col>9</xdr:col>
      <xdr:colOff>57150</xdr:colOff>
      <xdr:row>9</xdr:row>
      <xdr:rowOff>133350</xdr:rowOff>
    </xdr:to>
    <xdr:sp macro="" textlink="">
      <xdr:nvSpPr>
        <xdr:cNvPr id="27" name="Rectangle: Rounded Corners 26">
          <a:extLst>
            <a:ext uri="{FF2B5EF4-FFF2-40B4-BE49-F238E27FC236}">
              <a16:creationId xmlns:a16="http://schemas.microsoft.com/office/drawing/2014/main" id="{3B606DBD-9DC7-ABC4-5BE2-B0280926C54E}"/>
            </a:ext>
          </a:extLst>
        </xdr:cNvPr>
        <xdr:cNvSpPr/>
      </xdr:nvSpPr>
      <xdr:spPr>
        <a:xfrm>
          <a:off x="5162550" y="1447800"/>
          <a:ext cx="381000" cy="400050"/>
        </a:xfrm>
        <a:prstGeom prst="roundRect">
          <a:avLst/>
        </a:prstGeom>
        <a:solidFill>
          <a:srgbClr val="4DC1F5"/>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editAs="oneCell">
    <xdr:from>
      <xdr:col>8</xdr:col>
      <xdr:colOff>333375</xdr:colOff>
      <xdr:row>11</xdr:row>
      <xdr:rowOff>57149</xdr:rowOff>
    </xdr:from>
    <xdr:to>
      <xdr:col>9</xdr:col>
      <xdr:colOff>10206</xdr:colOff>
      <xdr:row>12</xdr:row>
      <xdr:rowOff>153080</xdr:rowOff>
    </xdr:to>
    <xdr:pic>
      <xdr:nvPicPr>
        <xdr:cNvPr id="29" name="Picture 28">
          <a:extLst>
            <a:ext uri="{FF2B5EF4-FFF2-40B4-BE49-F238E27FC236}">
              <a16:creationId xmlns:a16="http://schemas.microsoft.com/office/drawing/2014/main" id="{6EC3E299-D694-0768-77A7-AE4E8A81DBA0}"/>
            </a:ext>
          </a:extLst>
        </xdr:cNvPr>
        <xdr:cNvPicPr>
          <a:picLocks noChangeAspect="1"/>
        </xdr:cNvPicPr>
      </xdr:nvPicPr>
      <xdr:blipFill>
        <a:blip xmlns:r="http://schemas.openxmlformats.org/officeDocument/2006/relationships" r:embed="rId4" cstate="print">
          <a:lum bright="70000" contrast="-70000"/>
          <a:extLst>
            <a:ext uri="{28A0092B-C50C-407E-A947-70E740481C1C}">
              <a14:useLocalDpi xmlns:a14="http://schemas.microsoft.com/office/drawing/2010/main" val="0"/>
            </a:ext>
          </a:extLst>
        </a:blip>
        <a:stretch>
          <a:fillRect/>
        </a:stretch>
      </xdr:blipFill>
      <xdr:spPr>
        <a:xfrm>
          <a:off x="5210175" y="2152649"/>
          <a:ext cx="286431" cy="286431"/>
        </a:xfrm>
        <a:prstGeom prst="rect">
          <a:avLst/>
        </a:prstGeom>
      </xdr:spPr>
    </xdr:pic>
    <xdr:clientData/>
  </xdr:twoCellAnchor>
  <xdr:twoCellAnchor editAs="oneCell">
    <xdr:from>
      <xdr:col>8</xdr:col>
      <xdr:colOff>342900</xdr:colOff>
      <xdr:row>4</xdr:row>
      <xdr:rowOff>148280</xdr:rowOff>
    </xdr:from>
    <xdr:to>
      <xdr:col>9</xdr:col>
      <xdr:colOff>50025</xdr:colOff>
      <xdr:row>6</xdr:row>
      <xdr:rowOff>84005</xdr:rowOff>
    </xdr:to>
    <xdr:pic>
      <xdr:nvPicPr>
        <xdr:cNvPr id="31" name="Picture 30">
          <a:extLst>
            <a:ext uri="{FF2B5EF4-FFF2-40B4-BE49-F238E27FC236}">
              <a16:creationId xmlns:a16="http://schemas.microsoft.com/office/drawing/2014/main" id="{C1F5C957-8FAE-5971-2B01-E8A9A606BB8A}"/>
            </a:ext>
          </a:extLst>
        </xdr:cNvPr>
        <xdr:cNvPicPr>
          <a:picLocks noChangeAspect="1"/>
        </xdr:cNvPicPr>
      </xdr:nvPicPr>
      <xdr:blipFill>
        <a:blip xmlns:r="http://schemas.openxmlformats.org/officeDocument/2006/relationships" r:embed="rId5" cstate="print">
          <a:lum bright="70000" contrast="-70000"/>
          <a:alphaModFix/>
          <a:extLst>
            <a:ext uri="{BEBA8EAE-BF5A-486C-A8C5-ECC9F3942E4B}">
              <a14:imgProps xmlns:a14="http://schemas.microsoft.com/office/drawing/2010/main">
                <a14:imgLayer r:embed="rId6">
                  <a14:imgEffect>
                    <a14:colorTemperature colorTemp="5000"/>
                  </a14:imgEffect>
                </a14:imgLayer>
              </a14:imgProps>
            </a:ext>
            <a:ext uri="{28A0092B-C50C-407E-A947-70E740481C1C}">
              <a14:useLocalDpi xmlns:a14="http://schemas.microsoft.com/office/drawing/2010/main" val="0"/>
            </a:ext>
          </a:extLst>
        </a:blip>
        <a:stretch>
          <a:fillRect/>
        </a:stretch>
      </xdr:blipFill>
      <xdr:spPr>
        <a:xfrm>
          <a:off x="5219700" y="910280"/>
          <a:ext cx="316725" cy="316725"/>
        </a:xfrm>
        <a:prstGeom prst="rect">
          <a:avLst/>
        </a:prstGeom>
        <a:noFill/>
      </xdr:spPr>
    </xdr:pic>
    <xdr:clientData/>
  </xdr:twoCellAnchor>
  <xdr:twoCellAnchor editAs="oneCell">
    <xdr:from>
      <xdr:col>8</xdr:col>
      <xdr:colOff>314325</xdr:colOff>
      <xdr:row>7</xdr:row>
      <xdr:rowOff>171449</xdr:rowOff>
    </xdr:from>
    <xdr:to>
      <xdr:col>9</xdr:col>
      <xdr:colOff>43506</xdr:colOff>
      <xdr:row>9</xdr:row>
      <xdr:rowOff>129230</xdr:rowOff>
    </xdr:to>
    <xdr:pic>
      <xdr:nvPicPr>
        <xdr:cNvPr id="33" name="Picture 32">
          <a:extLst>
            <a:ext uri="{FF2B5EF4-FFF2-40B4-BE49-F238E27FC236}">
              <a16:creationId xmlns:a16="http://schemas.microsoft.com/office/drawing/2014/main" id="{A05257CB-586F-646E-1762-37FD70081526}"/>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191125" y="1504949"/>
          <a:ext cx="338781" cy="338781"/>
        </a:xfrm>
        <a:prstGeom prst="rect">
          <a:avLst/>
        </a:prstGeom>
      </xdr:spPr>
    </xdr:pic>
    <xdr:clientData/>
  </xdr:twoCellAnchor>
  <xdr:twoCellAnchor>
    <xdr:from>
      <xdr:col>10</xdr:col>
      <xdr:colOff>514351</xdr:colOff>
      <xdr:row>3</xdr:row>
      <xdr:rowOff>47625</xdr:rowOff>
    </xdr:from>
    <xdr:to>
      <xdr:col>14</xdr:col>
      <xdr:colOff>381001</xdr:colOff>
      <xdr:row>14</xdr:row>
      <xdr:rowOff>38100</xdr:rowOff>
    </xdr:to>
    <xdr:sp macro="" textlink="">
      <xdr:nvSpPr>
        <xdr:cNvPr id="34" name="Rectangle: Rounded Corners 33">
          <a:extLst>
            <a:ext uri="{FF2B5EF4-FFF2-40B4-BE49-F238E27FC236}">
              <a16:creationId xmlns:a16="http://schemas.microsoft.com/office/drawing/2014/main" id="{F91812DE-3EB6-8F7C-F3B0-5C6052AB2167}"/>
            </a:ext>
          </a:extLst>
        </xdr:cNvPr>
        <xdr:cNvSpPr/>
      </xdr:nvSpPr>
      <xdr:spPr>
        <a:xfrm>
          <a:off x="6610351" y="619125"/>
          <a:ext cx="2305050" cy="2085975"/>
        </a:xfrm>
        <a:prstGeom prst="roundRect">
          <a:avLst>
            <a:gd name="adj" fmla="val 5813"/>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10</xdr:col>
      <xdr:colOff>533399</xdr:colOff>
      <xdr:row>5</xdr:row>
      <xdr:rowOff>28574</xdr:rowOff>
    </xdr:from>
    <xdr:to>
      <xdr:col>14</xdr:col>
      <xdr:colOff>352425</xdr:colOff>
      <xdr:row>13</xdr:row>
      <xdr:rowOff>76199</xdr:rowOff>
    </xdr:to>
    <xdr:graphicFrame macro="">
      <xdr:nvGraphicFramePr>
        <xdr:cNvPr id="35" name="Chart 34">
          <a:extLst>
            <a:ext uri="{FF2B5EF4-FFF2-40B4-BE49-F238E27FC236}">
              <a16:creationId xmlns:a16="http://schemas.microsoft.com/office/drawing/2014/main" id="{779AF806-E521-4418-806D-AC6908E165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603963</xdr:colOff>
      <xdr:row>3</xdr:row>
      <xdr:rowOff>133350</xdr:rowOff>
    </xdr:from>
    <xdr:to>
      <xdr:col>14</xdr:col>
      <xdr:colOff>209551</xdr:colOff>
      <xdr:row>5</xdr:row>
      <xdr:rowOff>0</xdr:rowOff>
    </xdr:to>
    <xdr:sp macro="" textlink="'Analysis 2'!G8">
      <xdr:nvSpPr>
        <xdr:cNvPr id="36" name="TextBox 35">
          <a:extLst>
            <a:ext uri="{FF2B5EF4-FFF2-40B4-BE49-F238E27FC236}">
              <a16:creationId xmlns:a16="http://schemas.microsoft.com/office/drawing/2014/main" id="{F665B2B8-408A-6EB1-43AF-29DAF5831A87}"/>
            </a:ext>
          </a:extLst>
        </xdr:cNvPr>
        <xdr:cNvSpPr txBox="1"/>
      </xdr:nvSpPr>
      <xdr:spPr>
        <a:xfrm>
          <a:off x="6699963" y="704850"/>
          <a:ext cx="2043988"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200" b="0" kern="1200">
              <a:solidFill>
                <a:sysClr val="windowText" lastClr="000000"/>
              </a:solidFill>
            </a:rPr>
            <a:t>Profit</a:t>
          </a:r>
          <a:r>
            <a:rPr lang="en-IN" sz="1200" b="0" kern="1200" baseline="0">
              <a:solidFill>
                <a:sysClr val="windowText" lastClr="000000"/>
              </a:solidFill>
            </a:rPr>
            <a:t> by Product </a:t>
          </a:r>
          <a:r>
            <a:rPr lang="en-IN" sz="1200" b="1" kern="1200" baseline="0">
              <a:solidFill>
                <a:sysClr val="windowText" lastClr="000000"/>
              </a:solidFill>
            </a:rPr>
            <a:t>Colors</a:t>
          </a:r>
          <a:endParaRPr lang="en-IN" sz="1200" b="1" kern="1200">
            <a:solidFill>
              <a:sysClr val="windowText" lastClr="000000"/>
            </a:solidFill>
          </a:endParaRPr>
        </a:p>
      </xdr:txBody>
    </xdr:sp>
    <xdr:clientData/>
  </xdr:twoCellAnchor>
  <xdr:twoCellAnchor>
    <xdr:from>
      <xdr:col>14</xdr:col>
      <xdr:colOff>504825</xdr:colOff>
      <xdr:row>3</xdr:row>
      <xdr:rowOff>28575</xdr:rowOff>
    </xdr:from>
    <xdr:to>
      <xdr:col>19</xdr:col>
      <xdr:colOff>523875</xdr:colOff>
      <xdr:row>14</xdr:row>
      <xdr:rowOff>47625</xdr:rowOff>
    </xdr:to>
    <xdr:sp macro="" textlink="">
      <xdr:nvSpPr>
        <xdr:cNvPr id="37" name="Rectangle: Rounded Corners 36">
          <a:extLst>
            <a:ext uri="{FF2B5EF4-FFF2-40B4-BE49-F238E27FC236}">
              <a16:creationId xmlns:a16="http://schemas.microsoft.com/office/drawing/2014/main" id="{2D778176-F507-8692-1C12-E286EEDA1145}"/>
            </a:ext>
          </a:extLst>
        </xdr:cNvPr>
        <xdr:cNvSpPr/>
      </xdr:nvSpPr>
      <xdr:spPr>
        <a:xfrm>
          <a:off x="9039225" y="600075"/>
          <a:ext cx="3067050" cy="2114550"/>
        </a:xfrm>
        <a:prstGeom prst="roundRect">
          <a:avLst>
            <a:gd name="adj" fmla="val 5813"/>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14</xdr:col>
      <xdr:colOff>323851</xdr:colOff>
      <xdr:row>4</xdr:row>
      <xdr:rowOff>19050</xdr:rowOff>
    </xdr:from>
    <xdr:to>
      <xdr:col>20</xdr:col>
      <xdr:colOff>200025</xdr:colOff>
      <xdr:row>12</xdr:row>
      <xdr:rowOff>47625</xdr:rowOff>
    </xdr:to>
    <xdr:graphicFrame macro="">
      <xdr:nvGraphicFramePr>
        <xdr:cNvPr id="38" name="Chart 37">
          <a:extLst>
            <a:ext uri="{FF2B5EF4-FFF2-40B4-BE49-F238E27FC236}">
              <a16:creationId xmlns:a16="http://schemas.microsoft.com/office/drawing/2014/main" id="{0E5AF861-6943-4246-9199-8AA36AEBA5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603963</xdr:colOff>
      <xdr:row>3</xdr:row>
      <xdr:rowOff>95250</xdr:rowOff>
    </xdr:from>
    <xdr:to>
      <xdr:col>18</xdr:col>
      <xdr:colOff>209551</xdr:colOff>
      <xdr:row>4</xdr:row>
      <xdr:rowOff>152400</xdr:rowOff>
    </xdr:to>
    <xdr:sp macro="" textlink="'Analysis 2'!G8">
      <xdr:nvSpPr>
        <xdr:cNvPr id="39" name="TextBox 38">
          <a:extLst>
            <a:ext uri="{FF2B5EF4-FFF2-40B4-BE49-F238E27FC236}">
              <a16:creationId xmlns:a16="http://schemas.microsoft.com/office/drawing/2014/main" id="{2D50D0E2-C75A-AFD4-E160-C45B5CB3A816}"/>
            </a:ext>
          </a:extLst>
        </xdr:cNvPr>
        <xdr:cNvSpPr txBox="1"/>
      </xdr:nvSpPr>
      <xdr:spPr>
        <a:xfrm>
          <a:off x="9138363" y="666750"/>
          <a:ext cx="2043988"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200" b="0" kern="1200">
              <a:solidFill>
                <a:sysClr val="windowText" lastClr="000000"/>
              </a:solidFill>
            </a:rPr>
            <a:t>Product</a:t>
          </a:r>
          <a:r>
            <a:rPr lang="en-IN" sz="1200" b="0" kern="1200" baseline="0">
              <a:solidFill>
                <a:sysClr val="windowText" lastClr="000000"/>
              </a:solidFill>
            </a:rPr>
            <a:t> Pricing Types</a:t>
          </a:r>
          <a:endParaRPr lang="en-IN" sz="1200" b="1" kern="1200">
            <a:solidFill>
              <a:sysClr val="windowText" lastClr="000000"/>
            </a:solidFill>
          </a:endParaRPr>
        </a:p>
      </xdr:txBody>
    </xdr:sp>
    <xdr:clientData/>
  </xdr:twoCellAnchor>
  <xdr:twoCellAnchor>
    <xdr:from>
      <xdr:col>15</xdr:col>
      <xdr:colOff>118188</xdr:colOff>
      <xdr:row>4</xdr:row>
      <xdr:rowOff>180975</xdr:rowOff>
    </xdr:from>
    <xdr:to>
      <xdr:col>17</xdr:col>
      <xdr:colOff>209550</xdr:colOff>
      <xdr:row>6</xdr:row>
      <xdr:rowOff>47625</xdr:rowOff>
    </xdr:to>
    <xdr:sp macro="" textlink="'Analysis 2'!G8">
      <xdr:nvSpPr>
        <xdr:cNvPr id="40" name="TextBox 39">
          <a:extLst>
            <a:ext uri="{FF2B5EF4-FFF2-40B4-BE49-F238E27FC236}">
              <a16:creationId xmlns:a16="http://schemas.microsoft.com/office/drawing/2014/main" id="{D666BE72-A20A-484E-628C-2EFFD427029D}"/>
            </a:ext>
          </a:extLst>
        </xdr:cNvPr>
        <xdr:cNvSpPr txBox="1"/>
      </xdr:nvSpPr>
      <xdr:spPr>
        <a:xfrm>
          <a:off x="9262188" y="942975"/>
          <a:ext cx="1310562"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000" b="0" kern="1200">
              <a:solidFill>
                <a:sysClr val="windowText" lastClr="000000"/>
              </a:solidFill>
            </a:rPr>
            <a:t>Price</a:t>
          </a:r>
          <a:r>
            <a:rPr lang="en-IN" sz="1000" b="0" kern="1200" baseline="0">
              <a:solidFill>
                <a:sysClr val="windowText" lastClr="000000"/>
              </a:solidFill>
            </a:rPr>
            <a:t> above </a:t>
          </a:r>
          <a:r>
            <a:rPr lang="en-IN" sz="1000" b="1" kern="1200" baseline="0">
              <a:solidFill>
                <a:srgbClr val="4DC1F5"/>
              </a:solidFill>
            </a:rPr>
            <a:t>$150</a:t>
          </a:r>
          <a:endParaRPr lang="en-IN" sz="1000" b="1" kern="1200">
            <a:solidFill>
              <a:srgbClr val="4DC1F5"/>
            </a:solidFill>
          </a:endParaRPr>
        </a:p>
      </xdr:txBody>
    </xdr:sp>
    <xdr:clientData/>
  </xdr:twoCellAnchor>
  <xdr:twoCellAnchor>
    <xdr:from>
      <xdr:col>17</xdr:col>
      <xdr:colOff>518238</xdr:colOff>
      <xdr:row>4</xdr:row>
      <xdr:rowOff>171450</xdr:rowOff>
    </xdr:from>
    <xdr:to>
      <xdr:col>20</xdr:col>
      <xdr:colOff>0</xdr:colOff>
      <xdr:row>6</xdr:row>
      <xdr:rowOff>38100</xdr:rowOff>
    </xdr:to>
    <xdr:sp macro="" textlink="'Analysis 2'!G8">
      <xdr:nvSpPr>
        <xdr:cNvPr id="41" name="TextBox 40">
          <a:extLst>
            <a:ext uri="{FF2B5EF4-FFF2-40B4-BE49-F238E27FC236}">
              <a16:creationId xmlns:a16="http://schemas.microsoft.com/office/drawing/2014/main" id="{C74DE1F2-3768-8498-96DA-D2DB8C100F65}"/>
            </a:ext>
          </a:extLst>
        </xdr:cNvPr>
        <xdr:cNvSpPr txBox="1"/>
      </xdr:nvSpPr>
      <xdr:spPr>
        <a:xfrm>
          <a:off x="10881438" y="933450"/>
          <a:ext cx="1310562"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000" b="0" kern="1200">
              <a:solidFill>
                <a:sysClr val="windowText" lastClr="000000"/>
              </a:solidFill>
            </a:rPr>
            <a:t>Price</a:t>
          </a:r>
          <a:r>
            <a:rPr lang="en-IN" sz="1000" b="0" kern="1200" baseline="0">
              <a:solidFill>
                <a:sysClr val="windowText" lastClr="000000"/>
              </a:solidFill>
            </a:rPr>
            <a:t> below </a:t>
          </a:r>
          <a:r>
            <a:rPr lang="en-IN" sz="1000" b="1" kern="1200" baseline="0">
              <a:solidFill>
                <a:srgbClr val="F75606"/>
              </a:solidFill>
            </a:rPr>
            <a:t>$150</a:t>
          </a:r>
          <a:endParaRPr lang="en-IN" sz="1000" b="1" kern="1200">
            <a:solidFill>
              <a:srgbClr val="F75606"/>
            </a:solidFill>
          </a:endParaRPr>
        </a:p>
      </xdr:txBody>
    </xdr:sp>
    <xdr:clientData/>
  </xdr:twoCellAnchor>
  <xdr:twoCellAnchor>
    <xdr:from>
      <xdr:col>15</xdr:col>
      <xdr:colOff>308688</xdr:colOff>
      <xdr:row>9</xdr:row>
      <xdr:rowOff>19050</xdr:rowOff>
    </xdr:from>
    <xdr:to>
      <xdr:col>16</xdr:col>
      <xdr:colOff>400050</xdr:colOff>
      <xdr:row>10</xdr:row>
      <xdr:rowOff>76200</xdr:rowOff>
    </xdr:to>
    <xdr:sp macro="" textlink="'P&amp;C Analysis'!AF11">
      <xdr:nvSpPr>
        <xdr:cNvPr id="42" name="TextBox 41">
          <a:extLst>
            <a:ext uri="{FF2B5EF4-FFF2-40B4-BE49-F238E27FC236}">
              <a16:creationId xmlns:a16="http://schemas.microsoft.com/office/drawing/2014/main" id="{3F031862-414C-10D4-0DCB-3B5C51841000}"/>
            </a:ext>
          </a:extLst>
        </xdr:cNvPr>
        <xdr:cNvSpPr txBox="1"/>
      </xdr:nvSpPr>
      <xdr:spPr>
        <a:xfrm>
          <a:off x="9452688" y="1733550"/>
          <a:ext cx="700962"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A991F7F9-FD97-4375-9A84-9C74582ACA1D}" type="TxLink">
            <a:rPr lang="en-US" sz="1600" b="1" i="0" u="none" strike="noStrike" kern="1200">
              <a:solidFill>
                <a:srgbClr val="4DC1F5"/>
              </a:solidFill>
              <a:latin typeface="Calibri"/>
              <a:cs typeface="Calibri"/>
            </a:rPr>
            <a:pPr algn="l"/>
            <a:t>100.0%</a:t>
          </a:fld>
          <a:endParaRPr lang="en-IN" sz="1200" b="1" kern="1200">
            <a:solidFill>
              <a:srgbClr val="4DC1F5"/>
            </a:solidFill>
          </a:endParaRPr>
        </a:p>
      </xdr:txBody>
    </xdr:sp>
    <xdr:clientData/>
  </xdr:twoCellAnchor>
  <xdr:twoCellAnchor>
    <xdr:from>
      <xdr:col>15</xdr:col>
      <xdr:colOff>308688</xdr:colOff>
      <xdr:row>10</xdr:row>
      <xdr:rowOff>19050</xdr:rowOff>
    </xdr:from>
    <xdr:to>
      <xdr:col>16</xdr:col>
      <xdr:colOff>428625</xdr:colOff>
      <xdr:row>11</xdr:row>
      <xdr:rowOff>76200</xdr:rowOff>
    </xdr:to>
    <xdr:sp macro="" textlink="'Analysis 2'!G8">
      <xdr:nvSpPr>
        <xdr:cNvPr id="43" name="TextBox 42">
          <a:extLst>
            <a:ext uri="{FF2B5EF4-FFF2-40B4-BE49-F238E27FC236}">
              <a16:creationId xmlns:a16="http://schemas.microsoft.com/office/drawing/2014/main" id="{A2617A8A-5CCB-3A89-2517-097B87F5FA7F}"/>
            </a:ext>
          </a:extLst>
        </xdr:cNvPr>
        <xdr:cNvSpPr txBox="1"/>
      </xdr:nvSpPr>
      <xdr:spPr>
        <a:xfrm>
          <a:off x="9452688" y="1924050"/>
          <a:ext cx="729537"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050" b="0" kern="1200">
              <a:solidFill>
                <a:sysClr val="windowText" lastClr="000000"/>
              </a:solidFill>
            </a:rPr>
            <a:t>Expensive</a:t>
          </a:r>
          <a:endParaRPr lang="en-IN" sz="1050" b="1" kern="1200">
            <a:solidFill>
              <a:srgbClr val="4DC1F5"/>
            </a:solidFill>
          </a:endParaRPr>
        </a:p>
      </xdr:txBody>
    </xdr:sp>
    <xdr:clientData/>
  </xdr:twoCellAnchor>
  <xdr:twoCellAnchor>
    <xdr:from>
      <xdr:col>15</xdr:col>
      <xdr:colOff>203913</xdr:colOff>
      <xdr:row>11</xdr:row>
      <xdr:rowOff>28575</xdr:rowOff>
    </xdr:from>
    <xdr:to>
      <xdr:col>17</xdr:col>
      <xdr:colOff>104775</xdr:colOff>
      <xdr:row>12</xdr:row>
      <xdr:rowOff>85725</xdr:rowOff>
    </xdr:to>
    <xdr:sp macro="" textlink="'P&amp;C Analysis'!AE11">
      <xdr:nvSpPr>
        <xdr:cNvPr id="46" name="TextBox 45">
          <a:extLst>
            <a:ext uri="{FF2B5EF4-FFF2-40B4-BE49-F238E27FC236}">
              <a16:creationId xmlns:a16="http://schemas.microsoft.com/office/drawing/2014/main" id="{C3BB67A7-A7BB-146F-4F62-2F4B99FFC6B5}"/>
            </a:ext>
          </a:extLst>
        </xdr:cNvPr>
        <xdr:cNvSpPr txBox="1"/>
      </xdr:nvSpPr>
      <xdr:spPr>
        <a:xfrm>
          <a:off x="9347913" y="2124075"/>
          <a:ext cx="1120062"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19F11513-166C-4F86-8AA5-354EA4EC0F4B}" type="TxLink">
            <a:rPr lang="en-US" sz="1600" b="1" i="0" u="none" strike="noStrike" kern="1200">
              <a:solidFill>
                <a:srgbClr val="4DC1F5"/>
              </a:solidFill>
              <a:latin typeface="Calibri"/>
              <a:cs typeface="Calibri"/>
            </a:rPr>
            <a:pPr algn="l"/>
            <a:t>$28.18 M</a:t>
          </a:fld>
          <a:endParaRPr lang="en-IN" sz="1400" b="1" kern="1200">
            <a:solidFill>
              <a:srgbClr val="4DC1F5"/>
            </a:solidFill>
          </a:endParaRPr>
        </a:p>
      </xdr:txBody>
    </xdr:sp>
    <xdr:clientData/>
  </xdr:twoCellAnchor>
  <xdr:twoCellAnchor>
    <xdr:from>
      <xdr:col>18</xdr:col>
      <xdr:colOff>203913</xdr:colOff>
      <xdr:row>9</xdr:row>
      <xdr:rowOff>19050</xdr:rowOff>
    </xdr:from>
    <xdr:to>
      <xdr:col>19</xdr:col>
      <xdr:colOff>295275</xdr:colOff>
      <xdr:row>10</xdr:row>
      <xdr:rowOff>76200</xdr:rowOff>
    </xdr:to>
    <xdr:sp macro="" textlink="'P&amp;C Analysis'!AF12">
      <xdr:nvSpPr>
        <xdr:cNvPr id="47" name="TextBox 46">
          <a:extLst>
            <a:ext uri="{FF2B5EF4-FFF2-40B4-BE49-F238E27FC236}">
              <a16:creationId xmlns:a16="http://schemas.microsoft.com/office/drawing/2014/main" id="{CB0413CA-7051-00DE-A569-12FD55449916}"/>
            </a:ext>
          </a:extLst>
        </xdr:cNvPr>
        <xdr:cNvSpPr txBox="1"/>
      </xdr:nvSpPr>
      <xdr:spPr>
        <a:xfrm>
          <a:off x="11176713" y="1733550"/>
          <a:ext cx="700962"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F55BAF7F-A5A2-4BA6-9A10-815626EF24BB}" type="TxLink">
            <a:rPr lang="en-US" sz="1600" b="1" i="0" u="none" strike="noStrike" kern="1200">
              <a:solidFill>
                <a:srgbClr val="F75606"/>
              </a:solidFill>
              <a:latin typeface="Calibri"/>
              <a:cs typeface="Calibri"/>
            </a:rPr>
            <a:pPr algn="l"/>
            <a:t>0.0%</a:t>
          </a:fld>
          <a:endParaRPr lang="en-IN" sz="1800" b="1" kern="1200">
            <a:solidFill>
              <a:srgbClr val="F75606"/>
            </a:solidFill>
          </a:endParaRPr>
        </a:p>
      </xdr:txBody>
    </xdr:sp>
    <xdr:clientData/>
  </xdr:twoCellAnchor>
  <xdr:twoCellAnchor>
    <xdr:from>
      <xdr:col>18</xdr:col>
      <xdr:colOff>19050</xdr:colOff>
      <xdr:row>10</xdr:row>
      <xdr:rowOff>0</xdr:rowOff>
    </xdr:from>
    <xdr:to>
      <xdr:col>19</xdr:col>
      <xdr:colOff>409575</xdr:colOff>
      <xdr:row>11</xdr:row>
      <xdr:rowOff>57150</xdr:rowOff>
    </xdr:to>
    <xdr:sp macro="" textlink="'Analysis 2'!G8">
      <xdr:nvSpPr>
        <xdr:cNvPr id="48" name="TextBox 47">
          <a:extLst>
            <a:ext uri="{FF2B5EF4-FFF2-40B4-BE49-F238E27FC236}">
              <a16:creationId xmlns:a16="http://schemas.microsoft.com/office/drawing/2014/main" id="{67BC8104-1292-9B61-F354-CB0B9D638ED4}"/>
            </a:ext>
          </a:extLst>
        </xdr:cNvPr>
        <xdr:cNvSpPr txBox="1"/>
      </xdr:nvSpPr>
      <xdr:spPr>
        <a:xfrm>
          <a:off x="10991850" y="1905000"/>
          <a:ext cx="100012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050" b="0" kern="1200">
              <a:solidFill>
                <a:sysClr val="windowText" lastClr="000000"/>
              </a:solidFill>
            </a:rPr>
            <a:t>Less Expensive</a:t>
          </a:r>
          <a:endParaRPr lang="en-IN" sz="1050" b="1" kern="1200">
            <a:solidFill>
              <a:srgbClr val="4DC1F5"/>
            </a:solidFill>
          </a:endParaRPr>
        </a:p>
      </xdr:txBody>
    </xdr:sp>
    <xdr:clientData/>
  </xdr:twoCellAnchor>
  <xdr:twoCellAnchor>
    <xdr:from>
      <xdr:col>18</xdr:col>
      <xdr:colOff>80089</xdr:colOff>
      <xdr:row>11</xdr:row>
      <xdr:rowOff>9525</xdr:rowOff>
    </xdr:from>
    <xdr:to>
      <xdr:col>19</xdr:col>
      <xdr:colOff>514351</xdr:colOff>
      <xdr:row>12</xdr:row>
      <xdr:rowOff>66675</xdr:rowOff>
    </xdr:to>
    <xdr:sp macro="" textlink="'P&amp;C Analysis'!AE12">
      <xdr:nvSpPr>
        <xdr:cNvPr id="49" name="TextBox 48">
          <a:extLst>
            <a:ext uri="{FF2B5EF4-FFF2-40B4-BE49-F238E27FC236}">
              <a16:creationId xmlns:a16="http://schemas.microsoft.com/office/drawing/2014/main" id="{097ACCA1-5028-6D02-8CB7-B1EC50B72989}"/>
            </a:ext>
          </a:extLst>
        </xdr:cNvPr>
        <xdr:cNvSpPr txBox="1"/>
      </xdr:nvSpPr>
      <xdr:spPr>
        <a:xfrm>
          <a:off x="11052889" y="2105025"/>
          <a:ext cx="1043862"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C923507F-7CFB-41DD-B6C7-1F79F186A47A}" type="TxLink">
            <a:rPr lang="en-US" sz="1600" b="1" i="0" u="none" strike="noStrike" kern="1200">
              <a:solidFill>
                <a:srgbClr val="F75606"/>
              </a:solidFill>
              <a:latin typeface="Calibri"/>
              <a:cs typeface="Calibri"/>
            </a:rPr>
            <a:pPr algn="l"/>
            <a:t>$.00 K</a:t>
          </a:fld>
          <a:endParaRPr lang="en-IN" sz="2000" b="1" kern="1200">
            <a:solidFill>
              <a:srgbClr val="F75606"/>
            </a:solidFill>
          </a:endParaRPr>
        </a:p>
      </xdr:txBody>
    </xdr:sp>
    <xdr:clientData/>
  </xdr:twoCellAnchor>
  <xdr:twoCellAnchor>
    <xdr:from>
      <xdr:col>8</xdr:col>
      <xdr:colOff>171450</xdr:colOff>
      <xdr:row>15</xdr:row>
      <xdr:rowOff>9525</xdr:rowOff>
    </xdr:from>
    <xdr:to>
      <xdr:col>10</xdr:col>
      <xdr:colOff>361950</xdr:colOff>
      <xdr:row>21</xdr:row>
      <xdr:rowOff>47625</xdr:rowOff>
    </xdr:to>
    <xdr:sp macro="" textlink="">
      <xdr:nvSpPr>
        <xdr:cNvPr id="51" name="Rectangle: Rounded Corners 50">
          <a:extLst>
            <a:ext uri="{FF2B5EF4-FFF2-40B4-BE49-F238E27FC236}">
              <a16:creationId xmlns:a16="http://schemas.microsoft.com/office/drawing/2014/main" id="{4C0D9D0A-EB7E-4504-BE2F-A7BE130A2B14}"/>
            </a:ext>
          </a:extLst>
        </xdr:cNvPr>
        <xdr:cNvSpPr/>
      </xdr:nvSpPr>
      <xdr:spPr>
        <a:xfrm>
          <a:off x="5048250" y="2867025"/>
          <a:ext cx="1409700" cy="1181100"/>
        </a:xfrm>
        <a:prstGeom prst="roundRect">
          <a:avLst>
            <a:gd name="adj" fmla="val 5813"/>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10</xdr:col>
      <xdr:colOff>514351</xdr:colOff>
      <xdr:row>15</xdr:row>
      <xdr:rowOff>28575</xdr:rowOff>
    </xdr:from>
    <xdr:to>
      <xdr:col>15</xdr:col>
      <xdr:colOff>219075</xdr:colOff>
      <xdr:row>22</xdr:row>
      <xdr:rowOff>133350</xdr:rowOff>
    </xdr:to>
    <xdr:sp macro="" textlink="">
      <xdr:nvSpPr>
        <xdr:cNvPr id="52" name="Rectangle: Rounded Corners 51">
          <a:extLst>
            <a:ext uri="{FF2B5EF4-FFF2-40B4-BE49-F238E27FC236}">
              <a16:creationId xmlns:a16="http://schemas.microsoft.com/office/drawing/2014/main" id="{44070DAB-0879-0C3F-EDB0-6D286746EEC0}"/>
            </a:ext>
          </a:extLst>
        </xdr:cNvPr>
        <xdr:cNvSpPr/>
      </xdr:nvSpPr>
      <xdr:spPr>
        <a:xfrm>
          <a:off x="6610351" y="2886075"/>
          <a:ext cx="2752724" cy="1438275"/>
        </a:xfrm>
        <a:prstGeom prst="roundRect">
          <a:avLst>
            <a:gd name="adj" fmla="val 5813"/>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15</xdr:col>
      <xdr:colOff>381001</xdr:colOff>
      <xdr:row>15</xdr:row>
      <xdr:rowOff>19050</xdr:rowOff>
    </xdr:from>
    <xdr:to>
      <xdr:col>19</xdr:col>
      <xdr:colOff>561975</xdr:colOff>
      <xdr:row>28</xdr:row>
      <xdr:rowOff>9525</xdr:rowOff>
    </xdr:to>
    <xdr:sp macro="" textlink="">
      <xdr:nvSpPr>
        <xdr:cNvPr id="53" name="Rectangle: Rounded Corners 52">
          <a:extLst>
            <a:ext uri="{FF2B5EF4-FFF2-40B4-BE49-F238E27FC236}">
              <a16:creationId xmlns:a16="http://schemas.microsoft.com/office/drawing/2014/main" id="{8557C7C3-5060-5E33-4463-82FAB609B9A2}"/>
            </a:ext>
          </a:extLst>
        </xdr:cNvPr>
        <xdr:cNvSpPr/>
      </xdr:nvSpPr>
      <xdr:spPr>
        <a:xfrm>
          <a:off x="9525001" y="2876550"/>
          <a:ext cx="2619374" cy="2466975"/>
        </a:xfrm>
        <a:prstGeom prst="roundRect">
          <a:avLst>
            <a:gd name="adj" fmla="val 5813"/>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0</xdr:col>
      <xdr:colOff>342899</xdr:colOff>
      <xdr:row>15</xdr:row>
      <xdr:rowOff>19049</xdr:rowOff>
    </xdr:from>
    <xdr:to>
      <xdr:col>8</xdr:col>
      <xdr:colOff>28574</xdr:colOff>
      <xdr:row>27</xdr:row>
      <xdr:rowOff>161924</xdr:rowOff>
    </xdr:to>
    <xdr:sp macro="" textlink="">
      <xdr:nvSpPr>
        <xdr:cNvPr id="54" name="Rectangle: Rounded Corners 53">
          <a:extLst>
            <a:ext uri="{FF2B5EF4-FFF2-40B4-BE49-F238E27FC236}">
              <a16:creationId xmlns:a16="http://schemas.microsoft.com/office/drawing/2014/main" id="{7F876D2B-6BFE-7DCE-C1FC-EEE7E9555971}"/>
            </a:ext>
          </a:extLst>
        </xdr:cNvPr>
        <xdr:cNvSpPr/>
      </xdr:nvSpPr>
      <xdr:spPr>
        <a:xfrm>
          <a:off x="342899" y="2876549"/>
          <a:ext cx="4562475" cy="2428875"/>
        </a:xfrm>
        <a:prstGeom prst="roundRect">
          <a:avLst>
            <a:gd name="adj" fmla="val 5813"/>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0</xdr:col>
      <xdr:colOff>419101</xdr:colOff>
      <xdr:row>16</xdr:row>
      <xdr:rowOff>171451</xdr:rowOff>
    </xdr:from>
    <xdr:to>
      <xdr:col>5</xdr:col>
      <xdr:colOff>133351</xdr:colOff>
      <xdr:row>27</xdr:row>
      <xdr:rowOff>19050</xdr:rowOff>
    </xdr:to>
    <xdr:graphicFrame macro="">
      <xdr:nvGraphicFramePr>
        <xdr:cNvPr id="55" name="Chart 54">
          <a:extLst>
            <a:ext uri="{FF2B5EF4-FFF2-40B4-BE49-F238E27FC236}">
              <a16:creationId xmlns:a16="http://schemas.microsoft.com/office/drawing/2014/main" id="{63C751BE-E80B-9BCA-022C-71DBA3818B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489662</xdr:colOff>
      <xdr:row>15</xdr:row>
      <xdr:rowOff>142875</xdr:rowOff>
    </xdr:from>
    <xdr:to>
      <xdr:col>4</xdr:col>
      <xdr:colOff>228599</xdr:colOff>
      <xdr:row>17</xdr:row>
      <xdr:rowOff>9525</xdr:rowOff>
    </xdr:to>
    <xdr:sp macro="" textlink="'Analysis 2'!G8">
      <xdr:nvSpPr>
        <xdr:cNvPr id="56" name="TextBox 55">
          <a:extLst>
            <a:ext uri="{FF2B5EF4-FFF2-40B4-BE49-F238E27FC236}">
              <a16:creationId xmlns:a16="http://schemas.microsoft.com/office/drawing/2014/main" id="{93C6AF9F-ED49-7544-7E6C-28F0E3ABB9D1}"/>
            </a:ext>
          </a:extLst>
        </xdr:cNvPr>
        <xdr:cNvSpPr txBox="1"/>
      </xdr:nvSpPr>
      <xdr:spPr>
        <a:xfrm>
          <a:off x="489662" y="3000375"/>
          <a:ext cx="2177337"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400" b="0" kern="1200">
              <a:solidFill>
                <a:sysClr val="windowText" lastClr="000000"/>
              </a:solidFill>
            </a:rPr>
            <a:t>Top 5 Profitable</a:t>
          </a:r>
          <a:r>
            <a:rPr lang="en-IN" sz="1400" b="0" kern="1200" baseline="0">
              <a:solidFill>
                <a:sysClr val="windowText" lastClr="000000"/>
              </a:solidFill>
            </a:rPr>
            <a:t> </a:t>
          </a:r>
          <a:r>
            <a:rPr lang="en-IN" sz="1400" b="1" kern="1200" baseline="0">
              <a:solidFill>
                <a:sysClr val="windowText" lastClr="000000"/>
              </a:solidFill>
            </a:rPr>
            <a:t>Customers</a:t>
          </a:r>
          <a:endParaRPr lang="en-IN" sz="1400" b="1" kern="1200">
            <a:solidFill>
              <a:sysClr val="windowText" lastClr="000000"/>
            </a:solidFill>
          </a:endParaRPr>
        </a:p>
      </xdr:txBody>
    </xdr:sp>
    <xdr:clientData/>
  </xdr:twoCellAnchor>
  <xdr:twoCellAnchor>
    <xdr:from>
      <xdr:col>4</xdr:col>
      <xdr:colOff>123826</xdr:colOff>
      <xdr:row>18</xdr:row>
      <xdr:rowOff>180975</xdr:rowOff>
    </xdr:from>
    <xdr:to>
      <xdr:col>6</xdr:col>
      <xdr:colOff>333375</xdr:colOff>
      <xdr:row>26</xdr:row>
      <xdr:rowOff>0</xdr:rowOff>
    </xdr:to>
    <xdr:graphicFrame macro="">
      <xdr:nvGraphicFramePr>
        <xdr:cNvPr id="57" name="Chart 56">
          <a:extLst>
            <a:ext uri="{FF2B5EF4-FFF2-40B4-BE49-F238E27FC236}">
              <a16:creationId xmlns:a16="http://schemas.microsoft.com/office/drawing/2014/main" id="{F2270705-1972-13C8-D22B-7DE8E079CA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xdr:col>
      <xdr:colOff>466725</xdr:colOff>
      <xdr:row>20</xdr:row>
      <xdr:rowOff>104775</xdr:rowOff>
    </xdr:from>
    <xdr:to>
      <xdr:col>5</xdr:col>
      <xdr:colOff>581025</xdr:colOff>
      <xdr:row>24</xdr:row>
      <xdr:rowOff>66675</xdr:rowOff>
    </xdr:to>
    <xdr:sp macro="" textlink="">
      <xdr:nvSpPr>
        <xdr:cNvPr id="58" name="Oval 57">
          <a:extLst>
            <a:ext uri="{FF2B5EF4-FFF2-40B4-BE49-F238E27FC236}">
              <a16:creationId xmlns:a16="http://schemas.microsoft.com/office/drawing/2014/main" id="{7E1CBD53-A839-4777-5EFB-F3DBBB5DCD51}"/>
            </a:ext>
          </a:extLst>
        </xdr:cNvPr>
        <xdr:cNvSpPr/>
      </xdr:nvSpPr>
      <xdr:spPr>
        <a:xfrm>
          <a:off x="2905125" y="3914775"/>
          <a:ext cx="723900" cy="723900"/>
        </a:xfrm>
        <a:prstGeom prst="ellipse">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6</xdr:col>
      <xdr:colOff>156288</xdr:colOff>
      <xdr:row>20</xdr:row>
      <xdr:rowOff>19050</xdr:rowOff>
    </xdr:from>
    <xdr:to>
      <xdr:col>7</xdr:col>
      <xdr:colOff>152400</xdr:colOff>
      <xdr:row>21</xdr:row>
      <xdr:rowOff>47625</xdr:rowOff>
    </xdr:to>
    <xdr:sp macro="" textlink="'Analysis 2'!G8">
      <xdr:nvSpPr>
        <xdr:cNvPr id="59" name="TextBox 58">
          <a:extLst>
            <a:ext uri="{FF2B5EF4-FFF2-40B4-BE49-F238E27FC236}">
              <a16:creationId xmlns:a16="http://schemas.microsoft.com/office/drawing/2014/main" id="{68857CB4-22D7-859A-39C2-46741E8CCA61}"/>
            </a:ext>
          </a:extLst>
        </xdr:cNvPr>
        <xdr:cNvSpPr txBox="1"/>
      </xdr:nvSpPr>
      <xdr:spPr>
        <a:xfrm>
          <a:off x="3813888" y="3829050"/>
          <a:ext cx="605712" cy="219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100" b="0" kern="1200">
              <a:solidFill>
                <a:sysClr val="windowText" lastClr="000000"/>
              </a:solidFill>
            </a:rPr>
            <a:t>Top 5 </a:t>
          </a:r>
          <a:endParaRPr lang="en-IN" sz="1100" b="1" kern="1200">
            <a:solidFill>
              <a:sysClr val="windowText" lastClr="000000"/>
            </a:solidFill>
          </a:endParaRPr>
        </a:p>
      </xdr:txBody>
    </xdr:sp>
    <xdr:clientData/>
  </xdr:twoCellAnchor>
  <xdr:twoCellAnchor>
    <xdr:from>
      <xdr:col>6</xdr:col>
      <xdr:colOff>165812</xdr:colOff>
      <xdr:row>21</xdr:row>
      <xdr:rowOff>28575</xdr:rowOff>
    </xdr:from>
    <xdr:to>
      <xdr:col>7</xdr:col>
      <xdr:colOff>266699</xdr:colOff>
      <xdr:row>22</xdr:row>
      <xdr:rowOff>57150</xdr:rowOff>
    </xdr:to>
    <xdr:sp macro="" textlink="'Customer Analysis'!H14">
      <xdr:nvSpPr>
        <xdr:cNvPr id="60" name="TextBox 59">
          <a:extLst>
            <a:ext uri="{FF2B5EF4-FFF2-40B4-BE49-F238E27FC236}">
              <a16:creationId xmlns:a16="http://schemas.microsoft.com/office/drawing/2014/main" id="{268F7EDD-5EDC-4B71-E768-40418AFCB776}"/>
            </a:ext>
          </a:extLst>
        </xdr:cNvPr>
        <xdr:cNvSpPr txBox="1"/>
      </xdr:nvSpPr>
      <xdr:spPr>
        <a:xfrm>
          <a:off x="3823412" y="4029075"/>
          <a:ext cx="710487" cy="219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20EDB48D-0F15-4A26-BEE3-5CE8C2512F6E}" type="TxLink">
            <a:rPr lang="en-US" sz="1600" b="0" i="0" u="none" strike="noStrike" kern="1200">
              <a:solidFill>
                <a:srgbClr val="4DC1F5"/>
              </a:solidFill>
              <a:latin typeface="Calibri"/>
              <a:cs typeface="Calibri"/>
            </a:rPr>
            <a:pPr algn="l"/>
            <a:t>0.5%</a:t>
          </a:fld>
          <a:endParaRPr lang="en-IN" sz="3200" b="1" kern="1200">
            <a:solidFill>
              <a:srgbClr val="4DC1F5"/>
            </a:solidFill>
          </a:endParaRPr>
        </a:p>
      </xdr:txBody>
    </xdr:sp>
    <xdr:clientData/>
  </xdr:twoCellAnchor>
  <xdr:twoCellAnchor>
    <xdr:from>
      <xdr:col>6</xdr:col>
      <xdr:colOff>156287</xdr:colOff>
      <xdr:row>22</xdr:row>
      <xdr:rowOff>142875</xdr:rowOff>
    </xdr:from>
    <xdr:to>
      <xdr:col>7</xdr:col>
      <xdr:colOff>238124</xdr:colOff>
      <xdr:row>23</xdr:row>
      <xdr:rowOff>171450</xdr:rowOff>
    </xdr:to>
    <xdr:sp macro="" textlink="">
      <xdr:nvSpPr>
        <xdr:cNvPr id="61" name="TextBox 60">
          <a:extLst>
            <a:ext uri="{FF2B5EF4-FFF2-40B4-BE49-F238E27FC236}">
              <a16:creationId xmlns:a16="http://schemas.microsoft.com/office/drawing/2014/main" id="{E3E69AAD-13C5-78AA-1D65-38446DC8E201}"/>
            </a:ext>
          </a:extLst>
        </xdr:cNvPr>
        <xdr:cNvSpPr txBox="1"/>
      </xdr:nvSpPr>
      <xdr:spPr>
        <a:xfrm>
          <a:off x="3813887" y="4333875"/>
          <a:ext cx="691437" cy="219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100" b="0" i="0" u="none" strike="noStrike" kern="1200">
              <a:solidFill>
                <a:sysClr val="windowText" lastClr="000000"/>
              </a:solidFill>
              <a:latin typeface="Calibri"/>
              <a:cs typeface="Calibri"/>
            </a:rPr>
            <a:t>Others</a:t>
          </a:r>
          <a:endParaRPr lang="en-IN" sz="1400" b="0" i="0" u="none" strike="noStrike" kern="1200">
            <a:solidFill>
              <a:sysClr val="windowText" lastClr="000000"/>
            </a:solidFill>
            <a:latin typeface="Calibri"/>
            <a:cs typeface="Calibri"/>
          </a:endParaRPr>
        </a:p>
      </xdr:txBody>
    </xdr:sp>
    <xdr:clientData/>
  </xdr:twoCellAnchor>
  <xdr:twoCellAnchor>
    <xdr:from>
      <xdr:col>6</xdr:col>
      <xdr:colOff>165813</xdr:colOff>
      <xdr:row>23</xdr:row>
      <xdr:rowOff>114300</xdr:rowOff>
    </xdr:from>
    <xdr:to>
      <xdr:col>7</xdr:col>
      <xdr:colOff>257175</xdr:colOff>
      <xdr:row>25</xdr:row>
      <xdr:rowOff>28575</xdr:rowOff>
    </xdr:to>
    <xdr:sp macro="" textlink="'Customer Analysis'!H15">
      <xdr:nvSpPr>
        <xdr:cNvPr id="62" name="TextBox 61">
          <a:extLst>
            <a:ext uri="{FF2B5EF4-FFF2-40B4-BE49-F238E27FC236}">
              <a16:creationId xmlns:a16="http://schemas.microsoft.com/office/drawing/2014/main" id="{3AC45FF5-78B4-A3A7-4420-95D25AE4239D}"/>
            </a:ext>
          </a:extLst>
        </xdr:cNvPr>
        <xdr:cNvSpPr txBox="1"/>
      </xdr:nvSpPr>
      <xdr:spPr>
        <a:xfrm>
          <a:off x="3823413" y="4495800"/>
          <a:ext cx="700962"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DE682ACD-9BD6-4060-8713-901A4450ABC4}" type="TxLink">
            <a:rPr lang="en-US" sz="1600" b="1" i="0" u="none" strike="noStrike" kern="1200">
              <a:solidFill>
                <a:schemeClr val="bg1">
                  <a:lumMod val="65000"/>
                </a:schemeClr>
              </a:solidFill>
              <a:latin typeface="Calibri"/>
              <a:cs typeface="Calibri"/>
            </a:rPr>
            <a:pPr algn="l"/>
            <a:t>99.5%</a:t>
          </a:fld>
          <a:endParaRPr lang="en-IN" sz="3200" b="1" kern="1200">
            <a:solidFill>
              <a:schemeClr val="bg1">
                <a:lumMod val="65000"/>
              </a:schemeClr>
            </a:solidFill>
          </a:endParaRPr>
        </a:p>
      </xdr:txBody>
    </xdr:sp>
    <xdr:clientData/>
  </xdr:twoCellAnchor>
  <xdr:twoCellAnchor>
    <xdr:from>
      <xdr:col>6</xdr:col>
      <xdr:colOff>219075</xdr:colOff>
      <xdr:row>20</xdr:row>
      <xdr:rowOff>95250</xdr:rowOff>
    </xdr:from>
    <xdr:to>
      <xdr:col>6</xdr:col>
      <xdr:colOff>219075</xdr:colOff>
      <xdr:row>22</xdr:row>
      <xdr:rowOff>47625</xdr:rowOff>
    </xdr:to>
    <xdr:cxnSp macro="">
      <xdr:nvCxnSpPr>
        <xdr:cNvPr id="63" name="Straight Connector 62">
          <a:extLst>
            <a:ext uri="{FF2B5EF4-FFF2-40B4-BE49-F238E27FC236}">
              <a16:creationId xmlns:a16="http://schemas.microsoft.com/office/drawing/2014/main" id="{635B39FD-466F-178D-FA3C-EA2268CA1EF6}"/>
            </a:ext>
          </a:extLst>
        </xdr:cNvPr>
        <xdr:cNvCxnSpPr/>
      </xdr:nvCxnSpPr>
      <xdr:spPr>
        <a:xfrm>
          <a:off x="3876675" y="3905250"/>
          <a:ext cx="0" cy="333375"/>
        </a:xfrm>
        <a:prstGeom prst="line">
          <a:avLst/>
        </a:prstGeom>
        <a:ln w="19050">
          <a:solidFill>
            <a:srgbClr val="4DC1F5"/>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219075</xdr:colOff>
      <xdr:row>23</xdr:row>
      <xdr:rowOff>19050</xdr:rowOff>
    </xdr:from>
    <xdr:to>
      <xdr:col>6</xdr:col>
      <xdr:colOff>219075</xdr:colOff>
      <xdr:row>24</xdr:row>
      <xdr:rowOff>161925</xdr:rowOff>
    </xdr:to>
    <xdr:cxnSp macro="">
      <xdr:nvCxnSpPr>
        <xdr:cNvPr id="3072" name="Straight Connector 3071">
          <a:extLst>
            <a:ext uri="{FF2B5EF4-FFF2-40B4-BE49-F238E27FC236}">
              <a16:creationId xmlns:a16="http://schemas.microsoft.com/office/drawing/2014/main" id="{60677F36-ED16-18C2-DB12-62DF7B099118}"/>
            </a:ext>
          </a:extLst>
        </xdr:cNvPr>
        <xdr:cNvCxnSpPr/>
      </xdr:nvCxnSpPr>
      <xdr:spPr>
        <a:xfrm>
          <a:off x="3876675" y="4400550"/>
          <a:ext cx="0" cy="333375"/>
        </a:xfrm>
        <a:prstGeom prst="line">
          <a:avLst/>
        </a:prstGeom>
        <a:ln w="1905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556338</xdr:colOff>
      <xdr:row>17</xdr:row>
      <xdr:rowOff>57149</xdr:rowOff>
    </xdr:from>
    <xdr:to>
      <xdr:col>7</xdr:col>
      <xdr:colOff>466725</xdr:colOff>
      <xdr:row>19</xdr:row>
      <xdr:rowOff>133350</xdr:rowOff>
    </xdr:to>
    <xdr:sp macro="" textlink="'Analysis 2'!G8">
      <xdr:nvSpPr>
        <xdr:cNvPr id="3073" name="TextBox 3072">
          <a:extLst>
            <a:ext uri="{FF2B5EF4-FFF2-40B4-BE49-F238E27FC236}">
              <a16:creationId xmlns:a16="http://schemas.microsoft.com/office/drawing/2014/main" id="{945E8AC8-A0A6-1E54-5EEC-45A3D0C12028}"/>
            </a:ext>
          </a:extLst>
        </xdr:cNvPr>
        <xdr:cNvSpPr txBox="1"/>
      </xdr:nvSpPr>
      <xdr:spPr>
        <a:xfrm>
          <a:off x="2994738" y="3295649"/>
          <a:ext cx="1739187" cy="4572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100" b="0" kern="1200">
              <a:solidFill>
                <a:sysClr val="windowText" lastClr="000000"/>
              </a:solidFill>
            </a:rPr>
            <a:t>Profit share of the</a:t>
          </a:r>
        </a:p>
        <a:p>
          <a:pPr algn="l"/>
          <a:r>
            <a:rPr lang="en-IN" sz="1100" b="1" kern="1200">
              <a:solidFill>
                <a:srgbClr val="4DC1F5"/>
              </a:solidFill>
            </a:rPr>
            <a:t>Top 5</a:t>
          </a:r>
          <a:r>
            <a:rPr lang="en-IN" sz="1100" b="0" kern="1200" baseline="0">
              <a:solidFill>
                <a:sysClr val="windowText" lastClr="000000"/>
              </a:solidFill>
            </a:rPr>
            <a:t> Customers vs </a:t>
          </a:r>
          <a:r>
            <a:rPr lang="en-IN" sz="1100" b="1" kern="1200" baseline="0">
              <a:solidFill>
                <a:schemeClr val="bg1">
                  <a:lumMod val="65000"/>
                </a:schemeClr>
              </a:solidFill>
            </a:rPr>
            <a:t>Others</a:t>
          </a:r>
          <a:endParaRPr lang="en-IN" sz="1100" b="1" kern="1200">
            <a:solidFill>
              <a:schemeClr val="bg1">
                <a:lumMod val="65000"/>
              </a:schemeClr>
            </a:solidFill>
          </a:endParaRPr>
        </a:p>
      </xdr:txBody>
    </xdr:sp>
    <xdr:clientData/>
  </xdr:twoCellAnchor>
  <xdr:twoCellAnchor editAs="oneCell">
    <xdr:from>
      <xdr:col>4</xdr:col>
      <xdr:colOff>600075</xdr:colOff>
      <xdr:row>21</xdr:row>
      <xdr:rowOff>28574</xdr:rowOff>
    </xdr:from>
    <xdr:to>
      <xdr:col>5</xdr:col>
      <xdr:colOff>457200</xdr:colOff>
      <xdr:row>23</xdr:row>
      <xdr:rowOff>114299</xdr:rowOff>
    </xdr:to>
    <xdr:pic>
      <xdr:nvPicPr>
        <xdr:cNvPr id="3074" name="Picture 3073">
          <a:extLst>
            <a:ext uri="{FF2B5EF4-FFF2-40B4-BE49-F238E27FC236}">
              <a16:creationId xmlns:a16="http://schemas.microsoft.com/office/drawing/2014/main" id="{87ABAD69-A6CD-FB48-B07C-248BBB6C321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038475" y="4029074"/>
          <a:ext cx="466725" cy="466725"/>
        </a:xfrm>
        <a:prstGeom prst="rect">
          <a:avLst/>
        </a:prstGeom>
      </xdr:spPr>
    </xdr:pic>
    <xdr:clientData/>
  </xdr:twoCellAnchor>
  <xdr:twoCellAnchor>
    <xdr:from>
      <xdr:col>9</xdr:col>
      <xdr:colOff>61038</xdr:colOff>
      <xdr:row>15</xdr:row>
      <xdr:rowOff>142874</xdr:rowOff>
    </xdr:from>
    <xdr:to>
      <xdr:col>10</xdr:col>
      <xdr:colOff>380999</xdr:colOff>
      <xdr:row>18</xdr:row>
      <xdr:rowOff>38099</xdr:rowOff>
    </xdr:to>
    <xdr:sp macro="" textlink="'Analysis 2'!G8">
      <xdr:nvSpPr>
        <xdr:cNvPr id="3082" name="TextBox 3081">
          <a:extLst>
            <a:ext uri="{FF2B5EF4-FFF2-40B4-BE49-F238E27FC236}">
              <a16:creationId xmlns:a16="http://schemas.microsoft.com/office/drawing/2014/main" id="{DABDBAAB-86AD-1D78-591C-7485DD432908}"/>
            </a:ext>
          </a:extLst>
        </xdr:cNvPr>
        <xdr:cNvSpPr txBox="1"/>
      </xdr:nvSpPr>
      <xdr:spPr>
        <a:xfrm>
          <a:off x="5547438" y="3000374"/>
          <a:ext cx="929561" cy="466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000" b="0" kern="1200">
              <a:solidFill>
                <a:sysClr val="windowText" lastClr="000000"/>
              </a:solidFill>
            </a:rPr>
            <a:t>Average Customer </a:t>
          </a:r>
          <a:r>
            <a:rPr lang="en-IN" sz="1000" b="1" kern="1200">
              <a:solidFill>
                <a:sysClr val="windowText" lastClr="000000"/>
              </a:solidFill>
            </a:rPr>
            <a:t>Age</a:t>
          </a:r>
        </a:p>
      </xdr:txBody>
    </xdr:sp>
    <xdr:clientData/>
  </xdr:twoCellAnchor>
  <xdr:twoCellAnchor>
    <xdr:from>
      <xdr:col>9</xdr:col>
      <xdr:colOff>41988</xdr:colOff>
      <xdr:row>17</xdr:row>
      <xdr:rowOff>114299</xdr:rowOff>
    </xdr:from>
    <xdr:to>
      <xdr:col>10</xdr:col>
      <xdr:colOff>57150</xdr:colOff>
      <xdr:row>18</xdr:row>
      <xdr:rowOff>161924</xdr:rowOff>
    </xdr:to>
    <xdr:sp macro="" textlink="'Customer Analysis'!M5">
      <xdr:nvSpPr>
        <xdr:cNvPr id="3083" name="TextBox 3082">
          <a:extLst>
            <a:ext uri="{FF2B5EF4-FFF2-40B4-BE49-F238E27FC236}">
              <a16:creationId xmlns:a16="http://schemas.microsoft.com/office/drawing/2014/main" id="{516C6BE4-E7E8-A21B-DDD1-AE6FBFBCA174}"/>
            </a:ext>
          </a:extLst>
        </xdr:cNvPr>
        <xdr:cNvSpPr txBox="1"/>
      </xdr:nvSpPr>
      <xdr:spPr>
        <a:xfrm>
          <a:off x="5528388" y="3352799"/>
          <a:ext cx="624762"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34A44286-411A-4974-9CD6-A9CE3E7E34B0}" type="TxLink">
            <a:rPr lang="en-US" sz="1600" b="1" i="0" u="none" strike="noStrike" kern="1200">
              <a:solidFill>
                <a:schemeClr val="tx1">
                  <a:lumMod val="65000"/>
                  <a:lumOff val="35000"/>
                </a:schemeClr>
              </a:solidFill>
              <a:latin typeface="Calibri"/>
              <a:cs typeface="Calibri"/>
            </a:rPr>
            <a:pPr algn="l"/>
            <a:t>45</a:t>
          </a:fld>
          <a:endParaRPr lang="en-IN" sz="4800" b="1" kern="1200">
            <a:solidFill>
              <a:schemeClr val="tx1">
                <a:lumMod val="65000"/>
                <a:lumOff val="35000"/>
              </a:schemeClr>
            </a:solidFill>
          </a:endParaRPr>
        </a:p>
      </xdr:txBody>
    </xdr:sp>
    <xdr:clientData/>
  </xdr:twoCellAnchor>
  <xdr:twoCellAnchor>
    <xdr:from>
      <xdr:col>8</xdr:col>
      <xdr:colOff>314325</xdr:colOff>
      <xdr:row>16</xdr:row>
      <xdr:rowOff>76200</xdr:rowOff>
    </xdr:from>
    <xdr:to>
      <xdr:col>9</xdr:col>
      <xdr:colOff>19050</xdr:colOff>
      <xdr:row>17</xdr:row>
      <xdr:rowOff>171450</xdr:rowOff>
    </xdr:to>
    <xdr:sp macro="" textlink="">
      <xdr:nvSpPr>
        <xdr:cNvPr id="3084" name="Rectangle: Rounded Corners 3083">
          <a:extLst>
            <a:ext uri="{FF2B5EF4-FFF2-40B4-BE49-F238E27FC236}">
              <a16:creationId xmlns:a16="http://schemas.microsoft.com/office/drawing/2014/main" id="{94836B4E-18B5-7B0A-B821-61F6E6A38621}"/>
            </a:ext>
          </a:extLst>
        </xdr:cNvPr>
        <xdr:cNvSpPr/>
      </xdr:nvSpPr>
      <xdr:spPr>
        <a:xfrm>
          <a:off x="5191125" y="3124200"/>
          <a:ext cx="314325" cy="285750"/>
        </a:xfrm>
        <a:prstGeom prst="roundRect">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9</xdr:col>
      <xdr:colOff>51514</xdr:colOff>
      <xdr:row>18</xdr:row>
      <xdr:rowOff>161924</xdr:rowOff>
    </xdr:from>
    <xdr:to>
      <xdr:col>10</xdr:col>
      <xdr:colOff>304800</xdr:colOff>
      <xdr:row>20</xdr:row>
      <xdr:rowOff>47625</xdr:rowOff>
    </xdr:to>
    <xdr:sp macro="" textlink="'Analysis 2'!G8">
      <xdr:nvSpPr>
        <xdr:cNvPr id="3086" name="TextBox 3085">
          <a:extLst>
            <a:ext uri="{FF2B5EF4-FFF2-40B4-BE49-F238E27FC236}">
              <a16:creationId xmlns:a16="http://schemas.microsoft.com/office/drawing/2014/main" id="{60C71990-C39B-D552-58D8-6117ACA3C3F9}"/>
            </a:ext>
          </a:extLst>
        </xdr:cNvPr>
        <xdr:cNvSpPr txBox="1"/>
      </xdr:nvSpPr>
      <xdr:spPr>
        <a:xfrm>
          <a:off x="5537914" y="3590924"/>
          <a:ext cx="862886" cy="2667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000" b="1" kern="1200">
              <a:solidFill>
                <a:sysClr val="windowText" lastClr="000000"/>
              </a:solidFill>
            </a:rPr>
            <a:t>#Customers</a:t>
          </a:r>
        </a:p>
      </xdr:txBody>
    </xdr:sp>
    <xdr:clientData/>
  </xdr:twoCellAnchor>
  <xdr:twoCellAnchor>
    <xdr:from>
      <xdr:col>9</xdr:col>
      <xdr:colOff>41987</xdr:colOff>
      <xdr:row>20</xdr:row>
      <xdr:rowOff>0</xdr:rowOff>
    </xdr:from>
    <xdr:to>
      <xdr:col>10</xdr:col>
      <xdr:colOff>152400</xdr:colOff>
      <xdr:row>21</xdr:row>
      <xdr:rowOff>19050</xdr:rowOff>
    </xdr:to>
    <xdr:sp macro="" textlink="'Customer Analysis'!L5">
      <xdr:nvSpPr>
        <xdr:cNvPr id="3087" name="TextBox 3086">
          <a:extLst>
            <a:ext uri="{FF2B5EF4-FFF2-40B4-BE49-F238E27FC236}">
              <a16:creationId xmlns:a16="http://schemas.microsoft.com/office/drawing/2014/main" id="{E0F1EF83-1CF9-0D51-B969-962C90411038}"/>
            </a:ext>
          </a:extLst>
        </xdr:cNvPr>
        <xdr:cNvSpPr txBox="1"/>
      </xdr:nvSpPr>
      <xdr:spPr>
        <a:xfrm>
          <a:off x="5528387" y="3810000"/>
          <a:ext cx="720013"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021E546F-710A-42D9-BD61-51E289EE3373}" type="TxLink">
            <a:rPr lang="en-US" sz="1400" b="1" i="0" u="none" strike="noStrike" kern="1200">
              <a:solidFill>
                <a:schemeClr val="tx1">
                  <a:lumMod val="65000"/>
                  <a:lumOff val="35000"/>
                </a:schemeClr>
              </a:solidFill>
              <a:latin typeface="Calibri"/>
              <a:cs typeface="Calibri"/>
            </a:rPr>
            <a:pPr algn="l"/>
            <a:t>2,677</a:t>
          </a:fld>
          <a:endParaRPr lang="en-IN" sz="4000" b="1" kern="1200">
            <a:solidFill>
              <a:schemeClr val="tx1">
                <a:lumMod val="65000"/>
                <a:lumOff val="35000"/>
              </a:schemeClr>
            </a:solidFill>
          </a:endParaRPr>
        </a:p>
      </xdr:txBody>
    </xdr:sp>
    <xdr:clientData/>
  </xdr:twoCellAnchor>
  <xdr:twoCellAnchor>
    <xdr:from>
      <xdr:col>8</xdr:col>
      <xdr:colOff>314325</xdr:colOff>
      <xdr:row>19</xdr:row>
      <xdr:rowOff>85725</xdr:rowOff>
    </xdr:from>
    <xdr:to>
      <xdr:col>9</xdr:col>
      <xdr:colOff>28575</xdr:colOff>
      <xdr:row>20</xdr:row>
      <xdr:rowOff>171450</xdr:rowOff>
    </xdr:to>
    <xdr:sp macro="" textlink="">
      <xdr:nvSpPr>
        <xdr:cNvPr id="3088" name="Rectangle: Rounded Corners 3087">
          <a:extLst>
            <a:ext uri="{FF2B5EF4-FFF2-40B4-BE49-F238E27FC236}">
              <a16:creationId xmlns:a16="http://schemas.microsoft.com/office/drawing/2014/main" id="{A56C80F3-D851-D2BE-792C-C766FB6839B7}"/>
            </a:ext>
          </a:extLst>
        </xdr:cNvPr>
        <xdr:cNvSpPr/>
      </xdr:nvSpPr>
      <xdr:spPr>
        <a:xfrm>
          <a:off x="5191125" y="3705225"/>
          <a:ext cx="323850" cy="276225"/>
        </a:xfrm>
        <a:prstGeom prst="roundRect">
          <a:avLst/>
        </a:prstGeom>
        <a:solidFill>
          <a:srgbClr val="4DC1F5"/>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editAs="oneCell">
    <xdr:from>
      <xdr:col>8</xdr:col>
      <xdr:colOff>342900</xdr:colOff>
      <xdr:row>16</xdr:row>
      <xdr:rowOff>95931</xdr:rowOff>
    </xdr:from>
    <xdr:to>
      <xdr:col>9</xdr:col>
      <xdr:colOff>0</xdr:colOff>
      <xdr:row>17</xdr:row>
      <xdr:rowOff>172131</xdr:rowOff>
    </xdr:to>
    <xdr:pic>
      <xdr:nvPicPr>
        <xdr:cNvPr id="3091" name="Picture 3090">
          <a:extLst>
            <a:ext uri="{FF2B5EF4-FFF2-40B4-BE49-F238E27FC236}">
              <a16:creationId xmlns:a16="http://schemas.microsoft.com/office/drawing/2014/main" id="{302D437D-CDC4-C6DC-BFFD-D63BEB5DB9BC}"/>
            </a:ext>
          </a:extLst>
        </xdr:cNvPr>
        <xdr:cNvPicPr>
          <a:picLocks noChangeAspect="1"/>
        </xdr:cNvPicPr>
      </xdr:nvPicPr>
      <xdr:blipFill>
        <a:blip xmlns:r="http://schemas.openxmlformats.org/officeDocument/2006/relationships" r:embed="rId12" cstate="print">
          <a:alphaModFix/>
          <a:lum bright="70000" contrast="-70000"/>
          <a:extLst>
            <a:ext uri="{28A0092B-C50C-407E-A947-70E740481C1C}">
              <a14:useLocalDpi xmlns:a14="http://schemas.microsoft.com/office/drawing/2010/main" val="0"/>
            </a:ext>
          </a:extLst>
        </a:blip>
        <a:stretch>
          <a:fillRect/>
        </a:stretch>
      </xdr:blipFill>
      <xdr:spPr>
        <a:xfrm>
          <a:off x="5219700" y="3143931"/>
          <a:ext cx="266700" cy="266700"/>
        </a:xfrm>
        <a:prstGeom prst="rect">
          <a:avLst/>
        </a:prstGeom>
      </xdr:spPr>
    </xdr:pic>
    <xdr:clientData/>
  </xdr:twoCellAnchor>
  <xdr:twoCellAnchor editAs="oneCell">
    <xdr:from>
      <xdr:col>8</xdr:col>
      <xdr:colOff>361950</xdr:colOff>
      <xdr:row>19</xdr:row>
      <xdr:rowOff>114301</xdr:rowOff>
    </xdr:from>
    <xdr:to>
      <xdr:col>8</xdr:col>
      <xdr:colOff>600756</xdr:colOff>
      <xdr:row>20</xdr:row>
      <xdr:rowOff>162607</xdr:rowOff>
    </xdr:to>
    <xdr:pic>
      <xdr:nvPicPr>
        <xdr:cNvPr id="3093" name="Picture 3092">
          <a:extLst>
            <a:ext uri="{FF2B5EF4-FFF2-40B4-BE49-F238E27FC236}">
              <a16:creationId xmlns:a16="http://schemas.microsoft.com/office/drawing/2014/main" id="{667A7BF3-1653-2200-91B3-2E09AE0EA6E5}"/>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5238750" y="3733801"/>
          <a:ext cx="238806" cy="238806"/>
        </a:xfrm>
        <a:prstGeom prst="rect">
          <a:avLst/>
        </a:prstGeom>
      </xdr:spPr>
    </xdr:pic>
    <xdr:clientData/>
  </xdr:twoCellAnchor>
  <xdr:twoCellAnchor>
    <xdr:from>
      <xdr:col>10</xdr:col>
      <xdr:colOff>504826</xdr:colOff>
      <xdr:row>23</xdr:row>
      <xdr:rowOff>38100</xdr:rowOff>
    </xdr:from>
    <xdr:to>
      <xdr:col>15</xdr:col>
      <xdr:colOff>209550</xdr:colOff>
      <xdr:row>28</xdr:row>
      <xdr:rowOff>19050</xdr:rowOff>
    </xdr:to>
    <xdr:sp macro="" textlink="">
      <xdr:nvSpPr>
        <xdr:cNvPr id="3094" name="Rectangle: Rounded Corners 3093">
          <a:extLst>
            <a:ext uri="{FF2B5EF4-FFF2-40B4-BE49-F238E27FC236}">
              <a16:creationId xmlns:a16="http://schemas.microsoft.com/office/drawing/2014/main" id="{2D3F4162-F004-0973-5890-B1D86BB18BC4}"/>
            </a:ext>
          </a:extLst>
        </xdr:cNvPr>
        <xdr:cNvSpPr/>
      </xdr:nvSpPr>
      <xdr:spPr>
        <a:xfrm>
          <a:off x="6600826" y="4419600"/>
          <a:ext cx="2752724" cy="933450"/>
        </a:xfrm>
        <a:prstGeom prst="roundRect">
          <a:avLst>
            <a:gd name="adj" fmla="val 5813"/>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8</xdr:col>
      <xdr:colOff>161925</xdr:colOff>
      <xdr:row>21</xdr:row>
      <xdr:rowOff>133349</xdr:rowOff>
    </xdr:from>
    <xdr:to>
      <xdr:col>10</xdr:col>
      <xdr:colOff>352425</xdr:colOff>
      <xdr:row>24</xdr:row>
      <xdr:rowOff>104775</xdr:rowOff>
    </xdr:to>
    <xdr:sp macro="" textlink="">
      <xdr:nvSpPr>
        <xdr:cNvPr id="10" name="Rectangle: Rounded Corners 9">
          <a:extLst>
            <a:ext uri="{FF2B5EF4-FFF2-40B4-BE49-F238E27FC236}">
              <a16:creationId xmlns:a16="http://schemas.microsoft.com/office/drawing/2014/main" id="{E1F8D383-2B92-BDB8-ACAE-F7E83EFC7841}"/>
            </a:ext>
          </a:extLst>
        </xdr:cNvPr>
        <xdr:cNvSpPr/>
      </xdr:nvSpPr>
      <xdr:spPr>
        <a:xfrm>
          <a:off x="5038725" y="4133849"/>
          <a:ext cx="1409700" cy="542926"/>
        </a:xfrm>
        <a:prstGeom prst="roundRect">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8</xdr:col>
      <xdr:colOff>161925</xdr:colOff>
      <xdr:row>24</xdr:row>
      <xdr:rowOff>180974</xdr:rowOff>
    </xdr:from>
    <xdr:to>
      <xdr:col>10</xdr:col>
      <xdr:colOff>352425</xdr:colOff>
      <xdr:row>28</xdr:row>
      <xdr:rowOff>0</xdr:rowOff>
    </xdr:to>
    <xdr:sp macro="" textlink="">
      <xdr:nvSpPr>
        <xdr:cNvPr id="12" name="Rectangle: Rounded Corners 11">
          <a:extLst>
            <a:ext uri="{FF2B5EF4-FFF2-40B4-BE49-F238E27FC236}">
              <a16:creationId xmlns:a16="http://schemas.microsoft.com/office/drawing/2014/main" id="{3F53665E-063D-619B-AE30-169E07D8D038}"/>
            </a:ext>
          </a:extLst>
        </xdr:cNvPr>
        <xdr:cNvSpPr/>
      </xdr:nvSpPr>
      <xdr:spPr>
        <a:xfrm>
          <a:off x="5038725" y="4752974"/>
          <a:ext cx="1409700" cy="581026"/>
        </a:xfrm>
        <a:prstGeom prst="roundRect">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8</xdr:col>
      <xdr:colOff>85727</xdr:colOff>
      <xdr:row>22</xdr:row>
      <xdr:rowOff>114300</xdr:rowOff>
    </xdr:from>
    <xdr:to>
      <xdr:col>10</xdr:col>
      <xdr:colOff>38100</xdr:colOff>
      <xdr:row>24</xdr:row>
      <xdr:rowOff>166688</xdr:rowOff>
    </xdr:to>
    <xdr:graphicFrame macro="">
      <xdr:nvGraphicFramePr>
        <xdr:cNvPr id="2" name="Chart 1">
          <a:extLst>
            <a:ext uri="{FF2B5EF4-FFF2-40B4-BE49-F238E27FC236}">
              <a16:creationId xmlns:a16="http://schemas.microsoft.com/office/drawing/2014/main" id="{3818660E-EFB8-493B-A1FD-E7C9219500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8</xdr:col>
      <xdr:colOff>85727</xdr:colOff>
      <xdr:row>25</xdr:row>
      <xdr:rowOff>152400</xdr:rowOff>
    </xdr:from>
    <xdr:to>
      <xdr:col>10</xdr:col>
      <xdr:colOff>28575</xdr:colOff>
      <xdr:row>28</xdr:row>
      <xdr:rowOff>14288</xdr:rowOff>
    </xdr:to>
    <xdr:graphicFrame macro="">
      <xdr:nvGraphicFramePr>
        <xdr:cNvPr id="44" name="Chart 43">
          <a:extLst>
            <a:ext uri="{FF2B5EF4-FFF2-40B4-BE49-F238E27FC236}">
              <a16:creationId xmlns:a16="http://schemas.microsoft.com/office/drawing/2014/main" id="{39376B49-5EBA-4E71-9ACF-A51688312B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8</xdr:col>
      <xdr:colOff>137238</xdr:colOff>
      <xdr:row>21</xdr:row>
      <xdr:rowOff>104775</xdr:rowOff>
    </xdr:from>
    <xdr:to>
      <xdr:col>10</xdr:col>
      <xdr:colOff>142875</xdr:colOff>
      <xdr:row>22</xdr:row>
      <xdr:rowOff>161925</xdr:rowOff>
    </xdr:to>
    <xdr:sp macro="" textlink="'Analysis 2'!G8">
      <xdr:nvSpPr>
        <xdr:cNvPr id="45" name="TextBox 44">
          <a:extLst>
            <a:ext uri="{FF2B5EF4-FFF2-40B4-BE49-F238E27FC236}">
              <a16:creationId xmlns:a16="http://schemas.microsoft.com/office/drawing/2014/main" id="{B4D6A715-A3DB-3052-0C55-D29593D3B89E}"/>
            </a:ext>
          </a:extLst>
        </xdr:cNvPr>
        <xdr:cNvSpPr txBox="1"/>
      </xdr:nvSpPr>
      <xdr:spPr>
        <a:xfrm>
          <a:off x="5014038" y="4105275"/>
          <a:ext cx="1224837"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100" b="0" kern="1200">
              <a:solidFill>
                <a:schemeClr val="bg1"/>
              </a:solidFill>
            </a:rPr>
            <a:t>Profit</a:t>
          </a:r>
          <a:r>
            <a:rPr lang="en-IN" sz="1100" b="0" kern="1200" baseline="0">
              <a:solidFill>
                <a:schemeClr val="bg1"/>
              </a:solidFill>
            </a:rPr>
            <a:t> by </a:t>
          </a:r>
          <a:r>
            <a:rPr lang="en-IN" sz="1100" b="1" kern="1200" baseline="0">
              <a:solidFill>
                <a:schemeClr val="bg1"/>
              </a:solidFill>
            </a:rPr>
            <a:t>Gender</a:t>
          </a:r>
          <a:endParaRPr lang="en-IN" sz="1100" b="1" kern="1200">
            <a:solidFill>
              <a:schemeClr val="bg1"/>
            </a:solidFill>
          </a:endParaRPr>
        </a:p>
      </xdr:txBody>
    </xdr:sp>
    <xdr:clientData/>
  </xdr:twoCellAnchor>
  <xdr:twoCellAnchor>
    <xdr:from>
      <xdr:col>8</xdr:col>
      <xdr:colOff>137238</xdr:colOff>
      <xdr:row>22</xdr:row>
      <xdr:rowOff>57150</xdr:rowOff>
    </xdr:from>
    <xdr:to>
      <xdr:col>9</xdr:col>
      <xdr:colOff>180975</xdr:colOff>
      <xdr:row>23</xdr:row>
      <xdr:rowOff>114300</xdr:rowOff>
    </xdr:to>
    <xdr:sp macro="" textlink="'Analysis 2'!G8">
      <xdr:nvSpPr>
        <xdr:cNvPr id="3075" name="TextBox 3074">
          <a:extLst>
            <a:ext uri="{FF2B5EF4-FFF2-40B4-BE49-F238E27FC236}">
              <a16:creationId xmlns:a16="http://schemas.microsoft.com/office/drawing/2014/main" id="{80C72EDD-CA71-9F9A-CE30-A6857E282DBA}"/>
            </a:ext>
          </a:extLst>
        </xdr:cNvPr>
        <xdr:cNvSpPr txBox="1"/>
      </xdr:nvSpPr>
      <xdr:spPr>
        <a:xfrm>
          <a:off x="5014038" y="4248150"/>
          <a:ext cx="653337"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000" b="0" kern="1200">
              <a:solidFill>
                <a:schemeClr val="bg1"/>
              </a:solidFill>
            </a:rPr>
            <a:t>Female</a:t>
          </a:r>
          <a:endParaRPr lang="en-IN" sz="1000" b="1" kern="1200">
            <a:solidFill>
              <a:schemeClr val="bg1"/>
            </a:solidFill>
          </a:endParaRPr>
        </a:p>
      </xdr:txBody>
    </xdr:sp>
    <xdr:clientData/>
  </xdr:twoCellAnchor>
  <xdr:twoCellAnchor>
    <xdr:from>
      <xdr:col>8</xdr:col>
      <xdr:colOff>156288</xdr:colOff>
      <xdr:row>25</xdr:row>
      <xdr:rowOff>66674</xdr:rowOff>
    </xdr:from>
    <xdr:to>
      <xdr:col>9</xdr:col>
      <xdr:colOff>38099</xdr:colOff>
      <xdr:row>26</xdr:row>
      <xdr:rowOff>76199</xdr:rowOff>
    </xdr:to>
    <xdr:sp macro="" textlink="'Analysis 2'!G8">
      <xdr:nvSpPr>
        <xdr:cNvPr id="3076" name="TextBox 3075">
          <a:extLst>
            <a:ext uri="{FF2B5EF4-FFF2-40B4-BE49-F238E27FC236}">
              <a16:creationId xmlns:a16="http://schemas.microsoft.com/office/drawing/2014/main" id="{B0E73807-8D45-DF8D-9359-720032378E25}"/>
            </a:ext>
          </a:extLst>
        </xdr:cNvPr>
        <xdr:cNvSpPr txBox="1"/>
      </xdr:nvSpPr>
      <xdr:spPr>
        <a:xfrm>
          <a:off x="5033088" y="4829174"/>
          <a:ext cx="491411"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000" b="0" kern="1200">
              <a:solidFill>
                <a:schemeClr val="bg1"/>
              </a:solidFill>
            </a:rPr>
            <a:t>Male</a:t>
          </a:r>
          <a:endParaRPr lang="en-IN" sz="1000" b="1" kern="1200">
            <a:solidFill>
              <a:schemeClr val="bg1"/>
            </a:solidFill>
          </a:endParaRPr>
        </a:p>
      </xdr:txBody>
    </xdr:sp>
    <xdr:clientData/>
  </xdr:twoCellAnchor>
  <xdr:twoCellAnchor>
    <xdr:from>
      <xdr:col>9</xdr:col>
      <xdr:colOff>499189</xdr:colOff>
      <xdr:row>23</xdr:row>
      <xdr:rowOff>9525</xdr:rowOff>
    </xdr:from>
    <xdr:to>
      <xdr:col>10</xdr:col>
      <xdr:colOff>390525</xdr:colOff>
      <xdr:row>24</xdr:row>
      <xdr:rowOff>66675</xdr:rowOff>
    </xdr:to>
    <xdr:sp macro="" textlink="'Customer Analysis'!M19">
      <xdr:nvSpPr>
        <xdr:cNvPr id="3077" name="TextBox 3076">
          <a:extLst>
            <a:ext uri="{FF2B5EF4-FFF2-40B4-BE49-F238E27FC236}">
              <a16:creationId xmlns:a16="http://schemas.microsoft.com/office/drawing/2014/main" id="{C3A6C355-4FAA-94F2-04BF-E6AC50D56B74}"/>
            </a:ext>
          </a:extLst>
        </xdr:cNvPr>
        <xdr:cNvSpPr txBox="1"/>
      </xdr:nvSpPr>
      <xdr:spPr>
        <a:xfrm>
          <a:off x="5985589" y="4391025"/>
          <a:ext cx="500936"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AF4F5223-169F-40E6-B757-0D1698A2D5F8}" type="TxLink">
            <a:rPr lang="en-US" sz="1000" b="0" i="0" u="none" strike="noStrike" kern="1200">
              <a:solidFill>
                <a:schemeClr val="bg1"/>
              </a:solidFill>
              <a:latin typeface="Calibri"/>
              <a:cs typeface="Calibri"/>
            </a:rPr>
            <a:pPr algn="l"/>
            <a:t>51.4%</a:t>
          </a:fld>
          <a:endParaRPr lang="en-IN" sz="800" b="1" kern="1200">
            <a:solidFill>
              <a:schemeClr val="bg1"/>
            </a:solidFill>
          </a:endParaRPr>
        </a:p>
      </xdr:txBody>
    </xdr:sp>
    <xdr:clientData/>
  </xdr:twoCellAnchor>
  <xdr:twoCellAnchor>
    <xdr:from>
      <xdr:col>9</xdr:col>
      <xdr:colOff>480139</xdr:colOff>
      <xdr:row>26</xdr:row>
      <xdr:rowOff>38100</xdr:rowOff>
    </xdr:from>
    <xdr:to>
      <xdr:col>10</xdr:col>
      <xdr:colOff>371475</xdr:colOff>
      <xdr:row>27</xdr:row>
      <xdr:rowOff>95250</xdr:rowOff>
    </xdr:to>
    <xdr:sp macro="" textlink="'Customer Analysis'!M20">
      <xdr:nvSpPr>
        <xdr:cNvPr id="3078" name="TextBox 3077">
          <a:extLst>
            <a:ext uri="{FF2B5EF4-FFF2-40B4-BE49-F238E27FC236}">
              <a16:creationId xmlns:a16="http://schemas.microsoft.com/office/drawing/2014/main" id="{F9B232A7-1014-6169-EBD2-617BDB819919}"/>
            </a:ext>
          </a:extLst>
        </xdr:cNvPr>
        <xdr:cNvSpPr txBox="1"/>
      </xdr:nvSpPr>
      <xdr:spPr>
        <a:xfrm>
          <a:off x="5966539" y="4991100"/>
          <a:ext cx="500936"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B1B7C9AA-BB9E-4666-ADAD-6D85A4E4DB0D}" type="TxLink">
            <a:rPr lang="en-US" sz="1000" b="0" i="0" u="none" strike="noStrike" kern="1200">
              <a:solidFill>
                <a:schemeClr val="bg1"/>
              </a:solidFill>
              <a:latin typeface="Calibri"/>
              <a:cs typeface="Calibri"/>
            </a:rPr>
            <a:pPr algn="l"/>
            <a:t>48.6%</a:t>
          </a:fld>
          <a:endParaRPr lang="en-IN" sz="600" b="1" kern="1200">
            <a:solidFill>
              <a:schemeClr val="bg1"/>
            </a:solidFill>
          </a:endParaRPr>
        </a:p>
      </xdr:txBody>
    </xdr:sp>
    <xdr:clientData/>
  </xdr:twoCellAnchor>
  <xdr:twoCellAnchor>
    <xdr:from>
      <xdr:col>10</xdr:col>
      <xdr:colOff>476251</xdr:colOff>
      <xdr:row>15</xdr:row>
      <xdr:rowOff>180975</xdr:rowOff>
    </xdr:from>
    <xdr:to>
      <xdr:col>15</xdr:col>
      <xdr:colOff>180975</xdr:colOff>
      <xdr:row>22</xdr:row>
      <xdr:rowOff>180974</xdr:rowOff>
    </xdr:to>
    <xdr:graphicFrame macro="">
      <xdr:nvGraphicFramePr>
        <xdr:cNvPr id="3079" name="Chart 3078">
          <a:extLst>
            <a:ext uri="{FF2B5EF4-FFF2-40B4-BE49-F238E27FC236}">
              <a16:creationId xmlns:a16="http://schemas.microsoft.com/office/drawing/2014/main" id="{F237CC68-1288-4C2F-A1C0-4D81FA30A1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10</xdr:col>
      <xdr:colOff>552450</xdr:colOff>
      <xdr:row>23</xdr:row>
      <xdr:rowOff>76201</xdr:rowOff>
    </xdr:from>
    <xdr:to>
      <xdr:col>15</xdr:col>
      <xdr:colOff>161925</xdr:colOff>
      <xdr:row>27</xdr:row>
      <xdr:rowOff>190499</xdr:rowOff>
    </xdr:to>
    <mc:AlternateContent xmlns:mc="http://schemas.openxmlformats.org/markup-compatibility/2006" xmlns:a14="http://schemas.microsoft.com/office/drawing/2010/main">
      <mc:Choice Requires="a14">
        <xdr:graphicFrame macro="">
          <xdr:nvGraphicFramePr>
            <xdr:cNvPr id="3080" name="Year 1">
              <a:extLst>
                <a:ext uri="{FF2B5EF4-FFF2-40B4-BE49-F238E27FC236}">
                  <a16:creationId xmlns:a16="http://schemas.microsoft.com/office/drawing/2014/main" id="{849C307E-26AF-4F5A-92EC-AE35469419D9}"/>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6648450" y="4457701"/>
              <a:ext cx="2657475" cy="87629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603963</xdr:colOff>
      <xdr:row>15</xdr:row>
      <xdr:rowOff>95250</xdr:rowOff>
    </xdr:from>
    <xdr:to>
      <xdr:col>13</xdr:col>
      <xdr:colOff>276225</xdr:colOff>
      <xdr:row>16</xdr:row>
      <xdr:rowOff>104775</xdr:rowOff>
    </xdr:to>
    <xdr:sp macro="" textlink="'Customer Analysis'!V19">
      <xdr:nvSpPr>
        <xdr:cNvPr id="3081" name="TextBox 3080">
          <a:extLst>
            <a:ext uri="{FF2B5EF4-FFF2-40B4-BE49-F238E27FC236}">
              <a16:creationId xmlns:a16="http://schemas.microsoft.com/office/drawing/2014/main" id="{A4E9315B-3894-8326-B7D2-1E9ADF0F5878}"/>
            </a:ext>
          </a:extLst>
        </xdr:cNvPr>
        <xdr:cNvSpPr txBox="1"/>
      </xdr:nvSpPr>
      <xdr:spPr>
        <a:xfrm>
          <a:off x="6699963" y="2952750"/>
          <a:ext cx="1501062"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6785D863-7080-43EA-8CB6-95000B10B983}" type="TxLink">
            <a:rPr lang="en-US" sz="1000" b="0" i="0" u="none" strike="noStrike" kern="1200">
              <a:solidFill>
                <a:srgbClr val="000000"/>
              </a:solidFill>
              <a:latin typeface="Calibri"/>
              <a:cs typeface="Calibri"/>
            </a:rPr>
            <a:pPr algn="l"/>
            <a:t>The 50 Plus Age-Group</a:t>
          </a:fld>
          <a:endParaRPr lang="en-IN" sz="1000" b="0" kern="1200">
            <a:solidFill>
              <a:sysClr val="windowText" lastClr="000000"/>
            </a:solidFill>
          </a:endParaRPr>
        </a:p>
      </xdr:txBody>
    </xdr:sp>
    <xdr:clientData/>
  </xdr:twoCellAnchor>
  <xdr:twoCellAnchor>
    <xdr:from>
      <xdr:col>11</xdr:col>
      <xdr:colOff>3888</xdr:colOff>
      <xdr:row>16</xdr:row>
      <xdr:rowOff>85726</xdr:rowOff>
    </xdr:from>
    <xdr:to>
      <xdr:col>12</xdr:col>
      <xdr:colOff>190500</xdr:colOff>
      <xdr:row>17</xdr:row>
      <xdr:rowOff>66676</xdr:rowOff>
    </xdr:to>
    <xdr:sp macro="" textlink="'Customer Analysis'!V19">
      <xdr:nvSpPr>
        <xdr:cNvPr id="3085" name="TextBox 3084">
          <a:extLst>
            <a:ext uri="{FF2B5EF4-FFF2-40B4-BE49-F238E27FC236}">
              <a16:creationId xmlns:a16="http://schemas.microsoft.com/office/drawing/2014/main" id="{09E0A65C-3534-D161-134D-11E01334588B}"/>
            </a:ext>
          </a:extLst>
        </xdr:cNvPr>
        <xdr:cNvSpPr txBox="1"/>
      </xdr:nvSpPr>
      <xdr:spPr>
        <a:xfrm>
          <a:off x="6709488" y="3133726"/>
          <a:ext cx="796212" cy="171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000" b="0" i="0" u="none" strike="noStrike" kern="1200">
              <a:solidFill>
                <a:srgbClr val="000000"/>
              </a:solidFill>
              <a:latin typeface="Calibri"/>
              <a:cs typeface="Calibri"/>
            </a:rPr>
            <a:t>contributed</a:t>
          </a:r>
          <a:endParaRPr lang="en-IN" sz="1000" b="0" kern="1200">
            <a:solidFill>
              <a:sysClr val="windowText" lastClr="000000"/>
            </a:solidFill>
          </a:endParaRPr>
        </a:p>
      </xdr:txBody>
    </xdr:sp>
    <xdr:clientData/>
  </xdr:twoCellAnchor>
  <xdr:twoCellAnchor>
    <xdr:from>
      <xdr:col>12</xdr:col>
      <xdr:colOff>51512</xdr:colOff>
      <xdr:row>16</xdr:row>
      <xdr:rowOff>95251</xdr:rowOff>
    </xdr:from>
    <xdr:to>
      <xdr:col>13</xdr:col>
      <xdr:colOff>76199</xdr:colOff>
      <xdr:row>17</xdr:row>
      <xdr:rowOff>123825</xdr:rowOff>
    </xdr:to>
    <xdr:sp macro="" textlink="'Customer Analysis'!V16">
      <xdr:nvSpPr>
        <xdr:cNvPr id="3089" name="TextBox 3088">
          <a:extLst>
            <a:ext uri="{FF2B5EF4-FFF2-40B4-BE49-F238E27FC236}">
              <a16:creationId xmlns:a16="http://schemas.microsoft.com/office/drawing/2014/main" id="{C2A10423-00F3-7E52-3195-A887425803E1}"/>
            </a:ext>
          </a:extLst>
        </xdr:cNvPr>
        <xdr:cNvSpPr txBox="1"/>
      </xdr:nvSpPr>
      <xdr:spPr>
        <a:xfrm>
          <a:off x="7366712" y="3143251"/>
          <a:ext cx="634287" cy="2190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0077487C-48BC-4680-80E2-88391548E122}" type="TxLink">
            <a:rPr lang="en-US" sz="1400" b="1" i="0" u="none" strike="noStrike" kern="1200">
              <a:solidFill>
                <a:srgbClr val="4DC1F5"/>
              </a:solidFill>
              <a:latin typeface="Calibri"/>
              <a:cs typeface="Calibri"/>
            </a:rPr>
            <a:pPr algn="l"/>
            <a:t>39.9%</a:t>
          </a:fld>
          <a:endParaRPr lang="en-IN" sz="1100" b="1" kern="1200">
            <a:solidFill>
              <a:srgbClr val="4DC1F5"/>
            </a:solidFill>
          </a:endParaRPr>
        </a:p>
      </xdr:txBody>
    </xdr:sp>
    <xdr:clientData/>
  </xdr:twoCellAnchor>
  <xdr:twoCellAnchor>
    <xdr:from>
      <xdr:col>12</xdr:col>
      <xdr:colOff>537288</xdr:colOff>
      <xdr:row>16</xdr:row>
      <xdr:rowOff>85726</xdr:rowOff>
    </xdr:from>
    <xdr:to>
      <xdr:col>14</xdr:col>
      <xdr:colOff>190500</xdr:colOff>
      <xdr:row>17</xdr:row>
      <xdr:rowOff>66675</xdr:rowOff>
    </xdr:to>
    <xdr:sp macro="" textlink="'Customer Analysis'!V19">
      <xdr:nvSpPr>
        <xdr:cNvPr id="3090" name="TextBox 3089">
          <a:extLst>
            <a:ext uri="{FF2B5EF4-FFF2-40B4-BE49-F238E27FC236}">
              <a16:creationId xmlns:a16="http://schemas.microsoft.com/office/drawing/2014/main" id="{AC608394-E86D-9515-E0F3-B59F9103BFFE}"/>
            </a:ext>
          </a:extLst>
        </xdr:cNvPr>
        <xdr:cNvSpPr txBox="1"/>
      </xdr:nvSpPr>
      <xdr:spPr>
        <a:xfrm>
          <a:off x="7852488" y="3133726"/>
          <a:ext cx="872412" cy="1714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000" b="0" i="0" u="none" strike="noStrike" kern="1200">
              <a:solidFill>
                <a:srgbClr val="000000"/>
              </a:solidFill>
              <a:latin typeface="Calibri"/>
              <a:cs typeface="Calibri"/>
            </a:rPr>
            <a:t>of the Profit</a:t>
          </a:r>
          <a:endParaRPr lang="en-IN" sz="1000" b="0" kern="1200">
            <a:solidFill>
              <a:sysClr val="windowText" lastClr="000000"/>
            </a:solidFill>
          </a:endParaRPr>
        </a:p>
      </xdr:txBody>
    </xdr:sp>
    <xdr:clientData/>
  </xdr:twoCellAnchor>
  <xdr:twoCellAnchor>
    <xdr:from>
      <xdr:col>15</xdr:col>
      <xdr:colOff>400051</xdr:colOff>
      <xdr:row>18</xdr:row>
      <xdr:rowOff>19050</xdr:rowOff>
    </xdr:from>
    <xdr:to>
      <xdr:col>19</xdr:col>
      <xdr:colOff>542925</xdr:colOff>
      <xdr:row>27</xdr:row>
      <xdr:rowOff>152399</xdr:rowOff>
    </xdr:to>
    <xdr:graphicFrame macro="">
      <xdr:nvGraphicFramePr>
        <xdr:cNvPr id="3092" name="Chart 3091">
          <a:extLst>
            <a:ext uri="{FF2B5EF4-FFF2-40B4-BE49-F238E27FC236}">
              <a16:creationId xmlns:a16="http://schemas.microsoft.com/office/drawing/2014/main" id="{FC1FC06C-445A-4BC1-AA5F-5EAAEE46BC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5</xdr:col>
      <xdr:colOff>200024</xdr:colOff>
      <xdr:row>1</xdr:row>
      <xdr:rowOff>114299</xdr:rowOff>
    </xdr:from>
    <xdr:to>
      <xdr:col>7</xdr:col>
      <xdr:colOff>190499</xdr:colOff>
      <xdr:row>2</xdr:row>
      <xdr:rowOff>161924</xdr:rowOff>
    </xdr:to>
    <xdr:sp macro="" textlink="">
      <xdr:nvSpPr>
        <xdr:cNvPr id="18" name="Rectangle: Rounded Corners 17">
          <a:extLst>
            <a:ext uri="{FF2B5EF4-FFF2-40B4-BE49-F238E27FC236}">
              <a16:creationId xmlns:a16="http://schemas.microsoft.com/office/drawing/2014/main" id="{ACF0A725-2E1A-0C88-D00D-B6E93B9EBCA0}"/>
            </a:ext>
          </a:extLst>
        </xdr:cNvPr>
        <xdr:cNvSpPr/>
      </xdr:nvSpPr>
      <xdr:spPr>
        <a:xfrm>
          <a:off x="3248024" y="304799"/>
          <a:ext cx="1209675" cy="238125"/>
        </a:xfrm>
        <a:prstGeom prst="roundRect">
          <a:avLst>
            <a:gd name="adj" fmla="val 49813"/>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5</xdr:col>
      <xdr:colOff>175338</xdr:colOff>
      <xdr:row>1</xdr:row>
      <xdr:rowOff>104775</xdr:rowOff>
    </xdr:from>
    <xdr:to>
      <xdr:col>7</xdr:col>
      <xdr:colOff>266699</xdr:colOff>
      <xdr:row>2</xdr:row>
      <xdr:rowOff>152401</xdr:rowOff>
    </xdr:to>
    <xdr:sp macro="" textlink="'Analysis 2'!G8">
      <xdr:nvSpPr>
        <xdr:cNvPr id="30" name="TextBox 29">
          <a:hlinkClick xmlns:r="http://schemas.openxmlformats.org/officeDocument/2006/relationships" r:id="rId18"/>
          <a:extLst>
            <a:ext uri="{FF2B5EF4-FFF2-40B4-BE49-F238E27FC236}">
              <a16:creationId xmlns:a16="http://schemas.microsoft.com/office/drawing/2014/main" id="{F4493E79-F8F5-31E8-9819-8157EA0319FB}"/>
            </a:ext>
          </a:extLst>
        </xdr:cNvPr>
        <xdr:cNvSpPr txBox="1"/>
      </xdr:nvSpPr>
      <xdr:spPr>
        <a:xfrm>
          <a:off x="3223338" y="295275"/>
          <a:ext cx="1310561" cy="2381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000" b="1" kern="1200">
              <a:solidFill>
                <a:sysClr val="windowText" lastClr="000000"/>
              </a:solidFill>
            </a:rPr>
            <a:t>Time</a:t>
          </a:r>
          <a:r>
            <a:rPr lang="en-IN" sz="1000" b="1" kern="1200" baseline="0">
              <a:solidFill>
                <a:sysClr val="windowText" lastClr="000000"/>
              </a:solidFill>
            </a:rPr>
            <a:t> Series Analysis</a:t>
          </a:r>
          <a:endParaRPr lang="en-IN" sz="1000" b="1" kern="1200">
            <a:solidFill>
              <a:sysClr val="windowText" lastClr="000000"/>
            </a:solidFill>
          </a:endParaRPr>
        </a:p>
      </xdr:txBody>
    </xdr:sp>
    <xdr:clientData/>
  </xdr:twoCellAnchor>
  <xdr:twoCellAnchor>
    <xdr:from>
      <xdr:col>7</xdr:col>
      <xdr:colOff>295274</xdr:colOff>
      <xdr:row>1</xdr:row>
      <xdr:rowOff>95249</xdr:rowOff>
    </xdr:from>
    <xdr:to>
      <xdr:col>9</xdr:col>
      <xdr:colOff>180975</xdr:colOff>
      <xdr:row>2</xdr:row>
      <xdr:rowOff>142874</xdr:rowOff>
    </xdr:to>
    <xdr:sp macro="" textlink="">
      <xdr:nvSpPr>
        <xdr:cNvPr id="32" name="Rectangle: Rounded Corners 31">
          <a:extLst>
            <a:ext uri="{FF2B5EF4-FFF2-40B4-BE49-F238E27FC236}">
              <a16:creationId xmlns:a16="http://schemas.microsoft.com/office/drawing/2014/main" id="{F2FEE2D9-9605-F462-4E15-46D2C53DC533}"/>
            </a:ext>
          </a:extLst>
        </xdr:cNvPr>
        <xdr:cNvSpPr/>
      </xdr:nvSpPr>
      <xdr:spPr>
        <a:xfrm>
          <a:off x="4562474" y="285749"/>
          <a:ext cx="1104901" cy="238125"/>
        </a:xfrm>
        <a:prstGeom prst="roundRect">
          <a:avLst>
            <a:gd name="adj" fmla="val 49813"/>
          </a:avLst>
        </a:prstGeom>
        <a:solidFill>
          <a:srgbClr val="4DC1F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7</xdr:col>
      <xdr:colOff>299163</xdr:colOff>
      <xdr:row>1</xdr:row>
      <xdr:rowOff>85725</xdr:rowOff>
    </xdr:from>
    <xdr:to>
      <xdr:col>9</xdr:col>
      <xdr:colOff>152400</xdr:colOff>
      <xdr:row>2</xdr:row>
      <xdr:rowOff>133351</xdr:rowOff>
    </xdr:to>
    <xdr:sp macro="" textlink="'Analysis 2'!G8">
      <xdr:nvSpPr>
        <xdr:cNvPr id="3095" name="TextBox 3094">
          <a:hlinkClick xmlns:r="http://schemas.openxmlformats.org/officeDocument/2006/relationships" r:id="rId19"/>
          <a:extLst>
            <a:ext uri="{FF2B5EF4-FFF2-40B4-BE49-F238E27FC236}">
              <a16:creationId xmlns:a16="http://schemas.microsoft.com/office/drawing/2014/main" id="{9F755F1D-81B0-0257-368E-C7AE57AD0CF0}"/>
            </a:ext>
          </a:extLst>
        </xdr:cNvPr>
        <xdr:cNvSpPr txBox="1"/>
      </xdr:nvSpPr>
      <xdr:spPr>
        <a:xfrm>
          <a:off x="4566363" y="276225"/>
          <a:ext cx="1072437" cy="2381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000" b="1" kern="1200">
              <a:solidFill>
                <a:sysClr val="windowText" lastClr="000000"/>
              </a:solidFill>
            </a:rPr>
            <a:t>Sales</a:t>
          </a:r>
          <a:r>
            <a:rPr lang="en-IN" sz="1000" b="1" kern="1200" baseline="0">
              <a:solidFill>
                <a:sysClr val="windowText" lastClr="000000"/>
              </a:solidFill>
            </a:rPr>
            <a:t> Dashboard</a:t>
          </a:r>
          <a:endParaRPr lang="en-IN" sz="1000" b="1" kern="1200">
            <a:solidFill>
              <a:sysClr val="windowText" lastClr="000000"/>
            </a:solidFill>
          </a:endParaRP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jay" refreshedDate="45686.521774652778" backgroundQuery="1" createdVersion="8" refreshedVersion="8" minRefreshableVersion="3" recordCount="0" supportSubquery="1" supportAdvancedDrill="1" xr:uid="{57F132E6-82D6-4117-8670-055D6C30407D}">
  <cacheSource type="external" connectionId="8"/>
  <cacheFields count="10">
    <cacheField name="[Measures].[#Transaction]" caption="#Transaction" numFmtId="0" hierarchy="51" level="32767"/>
    <cacheField name="[Measures].[Sum of Cost of goods sold]" caption="Sum of Cost of goods sold" numFmtId="0" hierarchy="43" level="32767"/>
    <cacheField name="[Measures].[Sum of Total Revenue]" caption="Sum of Total Revenue" numFmtId="0" hierarchy="44" level="32767"/>
    <cacheField name="[Measures].[Sum of Profit]" caption="Sum of Profit" numFmtId="0" hierarchy="45" level="32767"/>
    <cacheField name="[Measures].[All Products]" caption="All Products" numFmtId="0" hierarchy="52" level="32767"/>
    <cacheField name="[Measures].[Sold Products]" caption="Sold Products" numFmtId="0" hierarchy="53" level="32767"/>
    <cacheField name="[Measures].[Unsold Products]" caption="Unsold Products" numFmtId="0" hierarchy="54" level="32767"/>
    <cacheField name="[Measures].[% Profit Margin]" caption="% Profit Margin" numFmtId="0" hierarchy="55" level="32767"/>
    <cacheField name="[Measures].[Sum of OrderQuantity]" caption="Sum of OrderQuantity" numFmtId="0" hierarchy="46" level="32767"/>
    <cacheField name="[DimDate].[Year].[Year]" caption="Year" numFmtId="0" hierarchy="10" level="1">
      <sharedItems containsSemiMixedTypes="0" containsNonDate="0" containsString="0"/>
    </cacheField>
  </cacheFields>
  <cacheHierarchies count="66">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Name]" caption="FullName" attribute="1" defaultMemberUniqueName="[DimCustomer].[FullName].[All]" allUniqueName="[DimCustomer].[Full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9"/>
      </fieldsUsage>
    </cacheHierarchy>
    <cacheHierarchy uniqueName="[DimDate].[Month]" caption="Month" attribute="1" defaultMemberUniqueName="[DimDate].[Month].[All]" allUniqueName="[DimDate].[Month].[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day type]" caption="Weekday type" attribute="1" defaultMemberUniqueName="[DimDate].[Weekday type].[All]" allUniqueName="[DimDate].[Weekday 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st of goods sold]" caption="Cost of goods sold" attribute="1" defaultMemberUniqueName="[FactInternetSales].[Cost of goods sold].[All]" allUniqueName="[FactInternetSales].[Cost of goods sold].[All]" dimensionUniqueName="[FactInternetSales]" displayFolder="" count="0" memberValueDatatype="5" unbalanced="0"/>
    <cacheHierarchy uniqueName="[FactInternetSales].[Profit]" caption="Profit" attribute="1" defaultMemberUniqueName="[FactInternetSales].[Profit].[All]" allUniqueName="[FactInternetSales].[Profit].[All]" dimensionUniqueName="[FactInternetSales]" displayFolder="" count="0" memberValueDatatype="5" unbalanced="0"/>
    <cacheHierarchy uniqueName="[FactInternetSales].[Product Price Data Type]" caption="Product Price Data Type" attribute="1" defaultMemberUniqueName="[FactInternetSales].[Product Price Data Type].[All]" allUniqueName="[FactInternetSales].[Product Price Data Type].[All]" dimensionUniqueName="[FactInternetSales]" displayFolder="" count="0" memberValueDatatype="130" unbalanced="0"/>
    <cacheHierarchy uniqueName="[Measures].[Sum of Cost of goods sold]" caption="Sum of Cost of goods sold" measure="1" displayFolder="" measureGroup="FactInternetSales" count="0" oneField="1">
      <fieldsUsage count="1">
        <fieldUsage x="1"/>
      </fieldsUsage>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oneField="1">
      <fieldsUsage count="1">
        <fieldUsage x="2"/>
      </fieldsUsage>
      <extLst>
        <ext xmlns:x15="http://schemas.microsoft.com/office/spreadsheetml/2010/11/main" uri="{B97F6D7D-B522-45F9-BDA1-12C45D357490}">
          <x15:cacheHierarchy aggregatedColumn="39"/>
        </ext>
      </extLst>
    </cacheHierarchy>
    <cacheHierarchy uniqueName="[Measures].[Sum of Profit]" caption="Sum of Profit" measure="1" displayFolder="" measureGroup="FactInternetSales" count="0" oneField="1">
      <fieldsUsage count="1">
        <fieldUsage x="3"/>
      </fieldsUsage>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oneField="1">
      <fieldsUsage count="1">
        <fieldUsage x="8"/>
      </fieldsUsage>
      <extLst>
        <ext xmlns:x15="http://schemas.microsoft.com/office/spreadsheetml/2010/11/main" uri="{B97F6D7D-B522-45F9-BDA1-12C45D357490}">
          <x15:cacheHierarchy aggregatedColumn="35"/>
        </ext>
      </extLst>
    </cacheHierarchy>
    <cacheHierarchy uniqueName="[Measures].[Count of OrderQuantity]" caption="Count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Count of Product Price Data Type]" caption="Count of Product Price Data Type" measure="1" displayFolder="" measureGroup="FactInternetSales" count="0">
      <extLst>
        <ext xmlns:x15="http://schemas.microsoft.com/office/spreadsheetml/2010/11/main" uri="{B97F6D7D-B522-45F9-BDA1-12C45D357490}">
          <x15:cacheHierarchy aggregatedColumn="42"/>
        </ext>
      </extLst>
    </cacheHierarchy>
    <cacheHierarchy uniqueName="[Measures].[Sum of CustomerKey]" caption="Sum of CustomerKey" measure="1" displayFolder="" measureGroup="DimCustomer" count="0">
      <extLst>
        <ext xmlns:x15="http://schemas.microsoft.com/office/spreadsheetml/2010/11/main" uri="{B97F6D7D-B522-45F9-BDA1-12C45D357490}">
          <x15:cacheHierarchy aggregatedColumn="1"/>
        </ext>
      </extLst>
    </cacheHierarchy>
    <cacheHierarchy uniqueName="[Measures].[Count of CustomerKey]" caption="Count of CustomerKey" measure="1" displayFolder="" measureGroup="DimCustomer" count="0">
      <extLst>
        <ext xmlns:x15="http://schemas.microsoft.com/office/spreadsheetml/2010/11/main" uri="{B97F6D7D-B522-45F9-BDA1-12C45D357490}">
          <x15:cacheHierarchy aggregatedColumn="1"/>
        </ext>
      </extLst>
    </cacheHierarchy>
    <cacheHierarchy uniqueName="[Measures].[#Transaction]" caption="#Transaction" measure="1" displayFolder="" measureGroup="All Measures" count="0" oneField="1">
      <fieldsUsage count="1">
        <fieldUsage x="0"/>
      </fieldsUsage>
    </cacheHierarchy>
    <cacheHierarchy uniqueName="[Measures].[All Products]" caption="All Products" measure="1" displayFolder="" measureGroup="All Measures" count="0" oneField="1">
      <fieldsUsage count="1">
        <fieldUsage x="4"/>
      </fieldsUsage>
    </cacheHierarchy>
    <cacheHierarchy uniqueName="[Measures].[Sold Products]" caption="Sold Products" measure="1" displayFolder="" measureGroup="All Measures" count="0" oneField="1">
      <fieldsUsage count="1">
        <fieldUsage x="5"/>
      </fieldsUsage>
    </cacheHierarchy>
    <cacheHierarchy uniqueName="[Measures].[Unsold Products]" caption="Unsold Products" measure="1" displayFolder="" measureGroup="All Measures" count="0" oneField="1">
      <fieldsUsage count="1">
        <fieldUsage x="6"/>
      </fieldsUsage>
    </cacheHierarchy>
    <cacheHierarchy uniqueName="[Measures].[% Profit Margin]" caption="% Profit Margin" measure="1" displayFolder="" measureGroup="All Measures" count="0" oneField="1">
      <fieldsUsage count="1">
        <fieldUsage x="7"/>
      </fieldsUsage>
    </cacheHierarchy>
    <cacheHierarchy uniqueName="[Measures].[# Customers]" caption="# Customers" measure="1" displayFolder="" measureGroup="All Measures" count="0"/>
    <cacheHierarchy uniqueName="[Measures].[Average Customer Age]" caption="Average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jay" refreshedDate="45686.52209525463" backgroundQuery="1" createdVersion="8" refreshedVersion="8" minRefreshableVersion="3" recordCount="0" supportSubquery="1" supportAdvancedDrill="1" xr:uid="{644ACB97-E778-4FFE-972E-6520BC9A1A25}">
  <cacheSource type="external" connectionId="8"/>
  <cacheFields count="4">
    <cacheField name="[Measures].[#Transaction]" caption="#Transaction" numFmtId="0" hierarchy="51" level="32767"/>
    <cacheField name="[Measures].[Sum of Total Revenue]" caption="Sum of Total Revenue" numFmtId="0" hierarchy="44" level="32767"/>
    <cacheField name="[Measures].[Sum of Profit]" caption="Sum of Profit" numFmtId="0" hierarchy="45" level="32767"/>
    <cacheField name="[DimDate].[Year].[Year]" caption="Year" numFmtId="0" hierarchy="10" level="1">
      <sharedItems containsSemiMixedTypes="0" containsString="0" containsNumber="1" containsInteger="1" minValue="2005" maxValue="2008" count="4">
        <n v="2005"/>
        <n v="2006"/>
        <n v="2007"/>
        <n v="2008"/>
      </sharedItems>
      <extLst>
        <ext xmlns:x15="http://schemas.microsoft.com/office/spreadsheetml/2010/11/main" uri="{4F2E5C28-24EA-4eb8-9CBF-B6C8F9C3D259}">
          <x15:cachedUniqueNames>
            <x15:cachedUniqueName index="0" name="[DimDate].[Year].&amp;[2005]"/>
            <x15:cachedUniqueName index="1" name="[DimDate].[Year].&amp;[2006]"/>
            <x15:cachedUniqueName index="2" name="[DimDate].[Year].&amp;[2007]"/>
            <x15:cachedUniqueName index="3" name="[DimDate].[Year].&amp;[2008]"/>
          </x15:cachedUniqueNames>
        </ext>
      </extLst>
    </cacheField>
  </cacheFields>
  <cacheHierarchies count="66">
    <cacheHierarchy uniqueName="[All Measures].[All Measures]" caption="All Measures" attribute="1" defaultMemberUniqueName="[All Measures].[All Measures].[All]" allUniqueName="[All Measures].[All Measures].[All]" dimensionUniqueName="[All Measures]" displayFolder="" count="2" memberValueDatatype="130" unbalanced="0"/>
    <cacheHierarchy uniqueName="[DimCustomer].[CustomerKey]" caption="CustomerKey" attribute="1" defaultMemberUniqueName="[DimCustomer].[CustomerKey].[All]" allUniqueName="[DimCustomer].[CustomerKey].[All]" dimensionUniqueName="[DimCustomer]" displayFolder="" count="2" memberValueDatatype="20" unbalanced="0"/>
    <cacheHierarchy uniqueName="[DimCustomer].[GeographyKey]" caption="GeographyKey" attribute="1" defaultMemberUniqueName="[DimCustomer].[GeographyKey].[All]" allUniqueName="[DimCustomer].[GeographyKey].[All]" dimensionUniqueName="[DimCustomer]" displayFolder="" count="2"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2" memberValueDatatype="130" unbalanced="0"/>
    <cacheHierarchy uniqueName="[DimCustomer].[FullName]" caption="FullName" attribute="1" defaultMemberUniqueName="[DimCustomer].[FullName].[All]" allUniqueName="[DimCustomer].[FullName].[All]" dimensionUniqueName="[DimCustomer]" displayFolder="" count="2" memberValueDatatype="130" unbalanced="0"/>
    <cacheHierarchy uniqueName="[DimCustomer].[BirthDate]" caption="BirthDate" attribute="1" time="1" defaultMemberUniqueName="[DimCustomer].[BirthDate].[All]" allUniqueName="[DimCustomer].[BirthDate].[All]" dimensionUniqueName="[DimCustomer]" displayFolder="" count="2" memberValueDatatype="7" unbalanced="0"/>
    <cacheHierarchy uniqueName="[DimCustomer].[Gender]" caption="Gender" attribute="1" defaultMemberUniqueName="[DimCustomer].[Gender].[All]" allUniqueName="[DimCustomer].[Gender].[All]" dimensionUniqueName="[DimCustomer]" displayFolder="" count="2" memberValueDatatype="130" unbalanced="0"/>
    <cacheHierarchy uniqueName="[DimCustomer].[Customer Age]" caption="Customer Age" attribute="1" defaultMemberUniqueName="[DimCustomer].[Customer Age].[All]" allUniqueName="[DimCustomer].[Customer Age].[All]" dimensionUniqueName="[DimCustomer]" displayFolder="" count="2" memberValueDatatype="20" unbalanced="0"/>
    <cacheHierarchy uniqueName="[DimCustomer].[Age Group]" caption="Age Group" attribute="1" defaultMemberUniqueName="[DimCustomer].[Age Group].[All]" allUniqueName="[DimCustomer].[Age Group].[All]" dimensionUniqueName="[DimCustomer]" displayFolder="" count="2" memberValueDatatype="130" unbalanced="0"/>
    <cacheHierarchy uniqueName="[DimDate].[Date]" caption="Date" attribute="1" time="1" defaultMemberUniqueName="[DimDate].[Date].[All]" allUniqueName="[DimDate].[Date].[All]" dimensionUniqueName="[DimDate]" displayFolder="" count="2"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3"/>
      </fieldsUsage>
    </cacheHierarchy>
    <cacheHierarchy uniqueName="[DimDate].[Month]" caption="Month" attribute="1" defaultMemberUniqueName="[DimDate].[Month].[All]" allUniqueName="[DimDate].[Month].[All]" dimensionUniqueName="[DimDate]" displayFolder="" count="2" memberValueDatatype="20" unbalanced="0"/>
    <cacheHierarchy uniqueName="[DimDate].[Month Name]" caption="Month Name" attribute="1" defaultMemberUniqueName="[DimDate].[Month Name].[All]" allUniqueName="[DimDate].[Month Name].[All]" dimensionUniqueName="[DimDate]" displayFolder="" count="2" memberValueDatatype="130" unbalanced="0"/>
    <cacheHierarchy uniqueName="[DimDate].[Day Name]" caption="Day Name" attribute="1" defaultMemberUniqueName="[DimDate].[Day Name].[All]" allUniqueName="[DimDate].[Day Name].[All]" dimensionUniqueName="[DimDate]" displayFolder="" count="2" memberValueDatatype="130" unbalanced="0"/>
    <cacheHierarchy uniqueName="[DimDate].[Weekday type]" caption="Weekday type" attribute="1" defaultMemberUniqueName="[DimDate].[Weekday type].[All]" allUniqueName="[DimDate].[Weekday type].[All]" dimensionUniqueName="[DimDate]" displayFolder="" count="2" memberValueDatatype="130" unbalanced="0"/>
    <cacheHierarchy uniqueName="[DimDate].[Quarter]" caption="Quarter" attribute="1" defaultMemberUniqueName="[DimDate].[Quarter].[All]" allUniqueName="[DimDate].[Quarter].[All]" dimensionUniqueName="[DimDate]" displayFolder="" count="2" memberValueDatatype="130" unbalanced="0"/>
    <cacheHierarchy uniqueName="[DimDate].[Week number]" caption="Week number" attribute="1" defaultMemberUniqueName="[DimDate].[Week number].[All]" allUniqueName="[DimDate].[Week number].[All]" dimensionUniqueName="[DimDate]" displayFolder="" count="2" memberValueDatatype="20" unbalanced="0"/>
    <cacheHierarchy uniqueName="[DimGeography].[GeographyKey]" caption="GeographyKey" attribute="1" defaultMemberUniqueName="[DimGeography].[GeographyKey].[All]" allUniqueName="[DimGeography].[GeographyKey].[All]" dimensionUniqueName="[DimGeography]" displayFolder="" count="2" memberValueDatatype="20" unbalanced="0"/>
    <cacheHierarchy uniqueName="[DimGeography].[City]" caption="City" attribute="1" defaultMemberUniqueName="[DimGeography].[City].[All]" allUniqueName="[DimGeography].[City].[All]" dimensionUniqueName="[DimGeography]" displayFolder="" count="2" memberValueDatatype="130" unbalanced="0"/>
    <cacheHierarchy uniqueName="[DimGeography].[Country]" caption="Country" attribute="1" defaultMemberUniqueName="[DimGeography].[Country].[All]" allUniqueName="[DimGeography].[Countr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2" memberValueDatatype="20" unbalanced="0"/>
    <cacheHierarchy uniqueName="[DimProduct].[ProductKey]" caption="ProductKey" attribute="1" defaultMemberUniqueName="[DimProduct].[ProductKey].[All]" allUniqueName="[DimProduct].[ProductKey].[All]" dimensionUniqueName="[DimProduct]" displayFolder="" count="2" memberValueDatatype="20" unbalanced="0"/>
    <cacheHierarchy uniqueName="[DimProduct].[Product Name]" caption="Product Name" attribute="1" defaultMemberUniqueName="[DimProduct].[Product Name].[All]" allUniqueName="[DimProduct].[Product Name].[All]" dimensionUniqueName="[DimProduct]" displayFolder="" count="2" memberValueDatatype="130" unbalanced="0"/>
    <cacheHierarchy uniqueName="[DimProduct].[Color]" caption="Color" attribute="1" defaultMemberUniqueName="[DimProduct].[Color].[All]" allUniqueName="[DimProduct].[Color].[All]" dimensionUniqueName="[DimProduct]" displayFolder="" count="2"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2"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2"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2"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2"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2" memberValueDatatype="130" unbalanced="0"/>
    <cacheHierarchy uniqueName="[FactInternetSales].[ProductKey]" caption="ProductKey" attribute="1" defaultMemberUniqueName="[FactInternetSales].[ProductKey].[All]" allUniqueName="[FactInternetSales].[ProductKey].[All]" dimensionUniqueName="[FactInternetSales]" displayFolder="" count="2" memberValueDatatype="20" unbalanced="0"/>
    <cacheHierarchy uniqueName="[FactInternetSales].[OrderDateKey]" caption="OrderDateKey" attribute="1" defaultMemberUniqueName="[FactInternetSales].[OrderDateKey].[All]" allUniqueName="[FactInternetSales].[OrderDateKey].[All]" dimensionUniqueName="[FactInternetSales]" displayFolder="" count="2" memberValueDatatype="20" unbalanced="0"/>
    <cacheHierarchy uniqueName="[FactInternetSales].[DueDateKey]" caption="DueDateKey" attribute="1" defaultMemberUniqueName="[FactInternetSales].[DueDateKey].[All]" allUniqueName="[FactInternetSales].[DueDateKey].[All]" dimensionUniqueName="[FactInternetSales]" displayFolder="" count="2" memberValueDatatype="20" unbalanced="0"/>
    <cacheHierarchy uniqueName="[FactInternetSales].[ShipDateKey]" caption="ShipDateKey" attribute="1" defaultMemberUniqueName="[FactInternetSales].[ShipDateKey].[All]" allUniqueName="[FactInternetSales].[ShipDateKey].[All]" dimensionUniqueName="[FactInternetSales]" displayFolder="" count="2" memberValueDatatype="20" unbalanced="0"/>
    <cacheHierarchy uniqueName="[FactInternetSales].[CustomerKey]" caption="CustomerKey" attribute="1" defaultMemberUniqueName="[FactInternetSales].[CustomerKey].[All]" allUniqueName="[FactInternetSales].[CustomerKey].[All]" dimensionUniqueName="[FactInternetSales]" displayFolder="" count="2"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2"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2" memberValueDatatype="20" unbalanced="0"/>
    <cacheHierarchy uniqueName="[FactInternetSales].[UnitPrice]" caption="UnitPrice" attribute="1" defaultMemberUniqueName="[FactInternetSales].[UnitPrice].[All]" allUniqueName="[FactInternetSales].[UnitPrice].[All]" dimensionUniqueName="[FactInternetSales]" displayFolder="" count="2" memberValueDatatype="5" unbalanced="0"/>
    <cacheHierarchy uniqueName="[FactInternetSales].[Cost]" caption="Cost" attribute="1" defaultMemberUniqueName="[FactInternetSales].[Cost].[All]" allUniqueName="[FactInternetSales].[Cost].[All]" dimensionUniqueName="[FactInternetSales]" displayFolder="" count="2" memberValueDatatype="5" unbalanced="0"/>
    <cacheHierarchy uniqueName="[FactInternetSales].[OrderDate]" caption="OrderDate" attribute="1" time="1" defaultMemberUniqueName="[FactInternetSales].[OrderDate].[All]" allUniqueName="[FactInternetSales].[OrderDate].[All]" dimensionUniqueName="[FactInternetSales]" displayFolder="" count="2"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2" memberValueDatatype="5" unbalanced="0"/>
    <cacheHierarchy uniqueName="[FactInternetSales].[Cost of goods sold]" caption="Cost of goods sold" attribute="1" defaultMemberUniqueName="[FactInternetSales].[Cost of goods sold].[All]" allUniqueName="[FactInternetSales].[Cost of goods sold].[All]" dimensionUniqueName="[FactInternetSales]" displayFolder="" count="2" memberValueDatatype="5" unbalanced="0"/>
    <cacheHierarchy uniqueName="[FactInternetSales].[Profit]" caption="Profit" attribute="1" defaultMemberUniqueName="[FactInternetSales].[Profit].[All]" allUniqueName="[FactInternetSales].[Profit].[All]" dimensionUniqueName="[FactInternetSales]" displayFolder="" count="2" memberValueDatatype="5" unbalanced="0"/>
    <cacheHierarchy uniqueName="[FactInternetSales].[Product Price Data Type]" caption="Product Price Data Type" attribute="1" defaultMemberUniqueName="[FactInternetSales].[Product Price Data Type].[All]" allUniqueName="[FactInternetSales].[Product Price Data Type].[All]" dimensionUniqueName="[FactInternetSales]" displayFolder="" count="2" memberValueDatatype="130" unbalanced="0"/>
    <cacheHierarchy uniqueName="[Measures].[Sum of Cost of goods sold]" caption="Sum of Cost of goods sold" measure="1" displayFolder="" measureGroup="FactInternetSales" count="0">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oneField="1">
      <fieldsUsage count="1">
        <fieldUsage x="1"/>
      </fieldsUsage>
      <extLst>
        <ext xmlns:x15="http://schemas.microsoft.com/office/spreadsheetml/2010/11/main" uri="{B97F6D7D-B522-45F9-BDA1-12C45D357490}">
          <x15:cacheHierarchy aggregatedColumn="39"/>
        </ext>
      </extLst>
    </cacheHierarchy>
    <cacheHierarchy uniqueName="[Measures].[Sum of Profit]" caption="Sum of Profit" measure="1" displayFolder="" measureGroup="FactInternetSales" count="0" oneField="1">
      <fieldsUsage count="1">
        <fieldUsage x="2"/>
      </fieldsUsage>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Count of OrderQuantity]" caption="Count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Count of Product Price Data Type]" caption="Count of Product Price Data Type" measure="1" displayFolder="" measureGroup="FactInternetSales" count="0">
      <extLst>
        <ext xmlns:x15="http://schemas.microsoft.com/office/spreadsheetml/2010/11/main" uri="{B97F6D7D-B522-45F9-BDA1-12C45D357490}">
          <x15:cacheHierarchy aggregatedColumn="42"/>
        </ext>
      </extLst>
    </cacheHierarchy>
    <cacheHierarchy uniqueName="[Measures].[Sum of CustomerKey]" caption="Sum of CustomerKey" measure="1" displayFolder="" measureGroup="DimCustomer" count="0">
      <extLst>
        <ext xmlns:x15="http://schemas.microsoft.com/office/spreadsheetml/2010/11/main" uri="{B97F6D7D-B522-45F9-BDA1-12C45D357490}">
          <x15:cacheHierarchy aggregatedColumn="1"/>
        </ext>
      </extLst>
    </cacheHierarchy>
    <cacheHierarchy uniqueName="[Measures].[Count of CustomerKey]" caption="Count of CustomerKey" measure="1" displayFolder="" measureGroup="DimCustomer" count="0">
      <extLst>
        <ext xmlns:x15="http://schemas.microsoft.com/office/spreadsheetml/2010/11/main" uri="{B97F6D7D-B522-45F9-BDA1-12C45D357490}">
          <x15:cacheHierarchy aggregatedColumn="1"/>
        </ext>
      </extLst>
    </cacheHierarchy>
    <cacheHierarchy uniqueName="[Measures].[#Transaction]" caption="#Transaction" measure="1" displayFolder="" measureGroup="All Measures" count="0" oneField="1">
      <fieldsUsage count="1">
        <fieldUsage x="0"/>
      </fieldsUsage>
    </cacheHierarchy>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 Customers]" caption="# Customers" measure="1" displayFolder="" measureGroup="All Measures" count="0"/>
    <cacheHierarchy uniqueName="[Measures].[Average Customer Age]" caption="Average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jay" refreshedDate="45686.522847337961" backgroundQuery="1" createdVersion="8" refreshedVersion="8" minRefreshableVersion="3" recordCount="0" supportSubquery="1" supportAdvancedDrill="1" xr:uid="{3EFBDC74-36DA-47D8-AF54-9B5909D5F5E4}">
  <cacheSource type="external" connectionId="8"/>
  <cacheFields count="7">
    <cacheField name="[Measures].[#Transaction]" caption="#Transaction" numFmtId="0" hierarchy="51" level="32767"/>
    <cacheField name="[Measures].[Sum of Cost of goods sold]" caption="Sum of Cost of goods sold" numFmtId="0" hierarchy="43" level="32767"/>
    <cacheField name="[Measures].[Sum of Total Revenue]" caption="Sum of Total Revenue" numFmtId="0" hierarchy="44" level="32767"/>
    <cacheField name="[Measures].[Sum of Profit]" caption="Sum of Profit" numFmtId="0" hierarchy="45" level="32767"/>
    <cacheField name="[Measures].[% Profit Margin]" caption="% Profit Margin" numFmtId="0" hierarchy="55" level="32767"/>
    <cacheField name="[Measures].[Sum of OrderQuantity]" caption="Sum of OrderQuantity" numFmtId="0" hierarchy="46" level="32767"/>
    <cacheField name="[DimDate].[Year].[Year]" caption="Year" numFmtId="0" hierarchy="10" level="1">
      <sharedItems containsSemiMixedTypes="0" containsString="0" containsNumber="1" containsInteger="1" minValue="2005" maxValue="2008" count="4">
        <n v="2005"/>
        <n v="2006"/>
        <n v="2007"/>
        <n v="2008"/>
      </sharedItems>
      <extLst>
        <ext xmlns:x15="http://schemas.microsoft.com/office/spreadsheetml/2010/11/main" uri="{4F2E5C28-24EA-4eb8-9CBF-B6C8F9C3D259}">
          <x15:cachedUniqueNames>
            <x15:cachedUniqueName index="0" name="[DimDate].[Year].&amp;[2005]"/>
            <x15:cachedUniqueName index="1" name="[DimDate].[Year].&amp;[2006]"/>
            <x15:cachedUniqueName index="2" name="[DimDate].[Year].&amp;[2007]"/>
            <x15:cachedUniqueName index="3" name="[DimDate].[Year].&amp;[2008]"/>
          </x15:cachedUniqueNames>
        </ext>
      </extLst>
    </cacheField>
  </cacheFields>
  <cacheHierarchies count="66">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Name]" caption="FullName" attribute="1" defaultMemberUniqueName="[DimCustomer].[FullName].[All]" allUniqueName="[DimCustomer].[Full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6"/>
      </fieldsUsage>
    </cacheHierarchy>
    <cacheHierarchy uniqueName="[DimDate].[Month]" caption="Month" attribute="1" defaultMemberUniqueName="[DimDate].[Month].[All]" allUniqueName="[DimDate].[Month].[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day type]" caption="Weekday type" attribute="1" defaultMemberUniqueName="[DimDate].[Weekday type].[All]" allUniqueName="[DimDate].[Weekday 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st of goods sold]" caption="Cost of goods sold" attribute="1" defaultMemberUniqueName="[FactInternetSales].[Cost of goods sold].[All]" allUniqueName="[FactInternetSales].[Cost of goods sold].[All]" dimensionUniqueName="[FactInternetSales]" displayFolder="" count="0" memberValueDatatype="5" unbalanced="0"/>
    <cacheHierarchy uniqueName="[FactInternetSales].[Profit]" caption="Profit" attribute="1" defaultMemberUniqueName="[FactInternetSales].[Profit].[All]" allUniqueName="[FactInternetSales].[Profit].[All]" dimensionUniqueName="[FactInternetSales]" displayFolder="" count="0" memberValueDatatype="5" unbalanced="0"/>
    <cacheHierarchy uniqueName="[FactInternetSales].[Product Price Data Type]" caption="Product Price Data Type" attribute="1" defaultMemberUniqueName="[FactInternetSales].[Product Price Data Type].[All]" allUniqueName="[FactInternetSales].[Product Price Data Type].[All]" dimensionUniqueName="[FactInternetSales]" displayFolder="" count="0" memberValueDatatype="130" unbalanced="0"/>
    <cacheHierarchy uniqueName="[Measures].[Sum of Cost of goods sold]" caption="Sum of Cost of goods sold" measure="1" displayFolder="" measureGroup="FactInternetSales" count="0" oneField="1">
      <fieldsUsage count="1">
        <fieldUsage x="1"/>
      </fieldsUsage>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oneField="1">
      <fieldsUsage count="1">
        <fieldUsage x="2"/>
      </fieldsUsage>
      <extLst>
        <ext xmlns:x15="http://schemas.microsoft.com/office/spreadsheetml/2010/11/main" uri="{B97F6D7D-B522-45F9-BDA1-12C45D357490}">
          <x15:cacheHierarchy aggregatedColumn="39"/>
        </ext>
      </extLst>
    </cacheHierarchy>
    <cacheHierarchy uniqueName="[Measures].[Sum of Profit]" caption="Sum of Profit" measure="1" displayFolder="" measureGroup="FactInternetSales" count="0" oneField="1">
      <fieldsUsage count="1">
        <fieldUsage x="3"/>
      </fieldsUsage>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oneField="1">
      <fieldsUsage count="1">
        <fieldUsage x="5"/>
      </fieldsUsage>
      <extLst>
        <ext xmlns:x15="http://schemas.microsoft.com/office/spreadsheetml/2010/11/main" uri="{B97F6D7D-B522-45F9-BDA1-12C45D357490}">
          <x15:cacheHierarchy aggregatedColumn="35"/>
        </ext>
      </extLst>
    </cacheHierarchy>
    <cacheHierarchy uniqueName="[Measures].[Count of OrderQuantity]" caption="Count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Count of Product Price Data Type]" caption="Count of Product Price Data Type" measure="1" displayFolder="" measureGroup="FactInternetSales" count="0">
      <extLst>
        <ext xmlns:x15="http://schemas.microsoft.com/office/spreadsheetml/2010/11/main" uri="{B97F6D7D-B522-45F9-BDA1-12C45D357490}">
          <x15:cacheHierarchy aggregatedColumn="42"/>
        </ext>
      </extLst>
    </cacheHierarchy>
    <cacheHierarchy uniqueName="[Measures].[Sum of CustomerKey]" caption="Sum of CustomerKey" measure="1" displayFolder="" measureGroup="DimCustomer" count="0">
      <extLst>
        <ext xmlns:x15="http://schemas.microsoft.com/office/spreadsheetml/2010/11/main" uri="{B97F6D7D-B522-45F9-BDA1-12C45D357490}">
          <x15:cacheHierarchy aggregatedColumn="1"/>
        </ext>
      </extLst>
    </cacheHierarchy>
    <cacheHierarchy uniqueName="[Measures].[Count of CustomerKey]" caption="Count of CustomerKey" measure="1" displayFolder="" measureGroup="DimCustomer" count="0">
      <extLst>
        <ext xmlns:x15="http://schemas.microsoft.com/office/spreadsheetml/2010/11/main" uri="{B97F6D7D-B522-45F9-BDA1-12C45D357490}">
          <x15:cacheHierarchy aggregatedColumn="1"/>
        </ext>
      </extLst>
    </cacheHierarchy>
    <cacheHierarchy uniqueName="[Measures].[#Transaction]" caption="#Transaction" measure="1" displayFolder="" measureGroup="All Measures" count="0" oneField="1">
      <fieldsUsage count="1">
        <fieldUsage x="0"/>
      </fieldsUsage>
    </cacheHierarchy>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oneField="1">
      <fieldsUsage count="1">
        <fieldUsage x="4"/>
      </fieldsUsage>
    </cacheHierarchy>
    <cacheHierarchy uniqueName="[Measures].[# Customers]" caption="# Customers" measure="1" displayFolder="" measureGroup="All Measures" count="0"/>
    <cacheHierarchy uniqueName="[Measures].[Average Customer Age]" caption="Average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jay" refreshedDate="45686.534968171298" backgroundQuery="1" createdVersion="8" refreshedVersion="8" minRefreshableVersion="3" recordCount="0" supportSubquery="1" supportAdvancedDrill="1" xr:uid="{D1D19127-73B1-42D9-82CA-59475828460D}">
  <cacheSource type="external" connectionId="8"/>
  <cacheFields count="3">
    <cacheField name="[Measures].[Sum of Profit]" caption="Sum of Profit" numFmtId="0" hierarchy="45" level="32767"/>
    <cacheField name="[DimProduct].[Color].[Color]" caption="Color" numFmtId="0" hierarchy="23" level="1">
      <sharedItems count="4">
        <s v="Black"/>
        <s v="Red"/>
        <s v="Silver"/>
        <s v="Yellow"/>
      </sharedItems>
    </cacheField>
    <cacheField name="[DimDate].[Year].[Year]" caption="Year" numFmtId="0" hierarchy="10" level="1">
      <sharedItems containsSemiMixedTypes="0" containsNonDate="0" containsString="0"/>
    </cacheField>
  </cacheFields>
  <cacheHierarchies count="66">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Name]" caption="FullName" attribute="1" defaultMemberUniqueName="[DimCustomer].[FullName].[All]" allUniqueName="[DimCustomer].[Full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2"/>
      </fieldsUsage>
    </cacheHierarchy>
    <cacheHierarchy uniqueName="[DimDate].[Month]" caption="Month" attribute="1" defaultMemberUniqueName="[DimDate].[Month].[All]" allUniqueName="[DimDate].[Month].[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day type]" caption="Weekday type" attribute="1" defaultMemberUniqueName="[DimDate].[Weekday type].[All]" allUniqueName="[DimDate].[Weekday 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2" memberValueDatatype="130" unbalanced="0">
      <fieldsUsage count="2">
        <fieldUsage x="-1"/>
        <fieldUsage x="1"/>
      </fieldsUsage>
    </cacheHierarchy>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st of goods sold]" caption="Cost of goods sold" attribute="1" defaultMemberUniqueName="[FactInternetSales].[Cost of goods sold].[All]" allUniqueName="[FactInternetSales].[Cost of goods sold].[All]" dimensionUniqueName="[FactInternetSales]" displayFolder="" count="0" memberValueDatatype="5" unbalanced="0"/>
    <cacheHierarchy uniqueName="[FactInternetSales].[Profit]" caption="Profit" attribute="1" defaultMemberUniqueName="[FactInternetSales].[Profit].[All]" allUniqueName="[FactInternetSales].[Profit].[All]" dimensionUniqueName="[FactInternetSales]" displayFolder="" count="0" memberValueDatatype="5" unbalanced="0"/>
    <cacheHierarchy uniqueName="[FactInternetSales].[Product Price Data Type]" caption="Product Price Data Type" attribute="1" defaultMemberUniqueName="[FactInternetSales].[Product Price Data Type].[All]" allUniqueName="[FactInternetSales].[Product Price Data Type].[All]" dimensionUniqueName="[FactInternetSales]" displayFolder="" count="0" memberValueDatatype="130" unbalanced="0"/>
    <cacheHierarchy uniqueName="[Measures].[Sum of Cost of goods sold]" caption="Sum of Cost of goods sold" measure="1" displayFolder="" measureGroup="FactInternetSales" count="0">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9"/>
        </ext>
      </extLst>
    </cacheHierarchy>
    <cacheHierarchy uniqueName="[Measures].[Sum of Profit]" caption="Sum of Profit" measure="1" displayFolder="" measureGroup="FactInternetSales" count="0" oneField="1">
      <fieldsUsage count="1">
        <fieldUsage x="0"/>
      </fieldsUsage>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Count of OrderQuantity]" caption="Count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Count of Product Price Data Type]" caption="Count of Product Price Data Type" measure="1" displayFolder="" measureGroup="FactInternetSales" count="0">
      <extLst>
        <ext xmlns:x15="http://schemas.microsoft.com/office/spreadsheetml/2010/11/main" uri="{B97F6D7D-B522-45F9-BDA1-12C45D357490}">
          <x15:cacheHierarchy aggregatedColumn="42"/>
        </ext>
      </extLst>
    </cacheHierarchy>
    <cacheHierarchy uniqueName="[Measures].[Sum of CustomerKey]" caption="Sum of CustomerKey" measure="1" displayFolder="" measureGroup="DimCustomer" count="0">
      <extLst>
        <ext xmlns:x15="http://schemas.microsoft.com/office/spreadsheetml/2010/11/main" uri="{B97F6D7D-B522-45F9-BDA1-12C45D357490}">
          <x15:cacheHierarchy aggregatedColumn="1"/>
        </ext>
      </extLst>
    </cacheHierarchy>
    <cacheHierarchy uniqueName="[Measures].[Count of CustomerKey]" caption="Count of CustomerKey" measure="1" displayFolder="" measureGroup="DimCustomer" count="0">
      <extLst>
        <ext xmlns:x15="http://schemas.microsoft.com/office/spreadsheetml/2010/11/main" uri="{B97F6D7D-B522-45F9-BDA1-12C45D357490}">
          <x15:cacheHierarchy aggregatedColumn="1"/>
        </ext>
      </extLst>
    </cacheHierarchy>
    <cacheHierarchy uniqueName="[Measures].[#Transaction]" caption="#Transaction"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 Customers]" caption="# Customers" measure="1" displayFolder="" measureGroup="All Measures" count="0"/>
    <cacheHierarchy uniqueName="[Measures].[Average Customer Age]" caption="Average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jay" refreshedDate="45686.534960185185" backgroundQuery="1" createdVersion="8" refreshedVersion="8" minRefreshableVersion="3" recordCount="0" supportSubquery="1" supportAdvancedDrill="1" xr:uid="{A749E38C-FC57-4254-AF63-218AA3207D66}">
  <cacheSource type="external" connectionId="8"/>
  <cacheFields count="1">
    <cacheField name="[DimDate].[Year].[Year]" caption="Year" numFmtId="0" hierarchy="10" level="1">
      <sharedItems containsSemiMixedTypes="0" containsString="0" containsNumber="1" containsInteger="1" minValue="2006" maxValue="2006" count="1">
        <n v="2006"/>
      </sharedItems>
      <extLst>
        <ext xmlns:x15="http://schemas.microsoft.com/office/spreadsheetml/2010/11/main" uri="{4F2E5C28-24EA-4eb8-9CBF-B6C8F9C3D259}">
          <x15:cachedUniqueNames>
            <x15:cachedUniqueName index="0" name="[DimDate].[Year].&amp;[2006]"/>
          </x15:cachedUniqueNames>
        </ext>
      </extLst>
    </cacheField>
  </cacheFields>
  <cacheHierarchies count="66">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Name]" caption="FullName" attribute="1" defaultMemberUniqueName="[DimCustomer].[FullName].[All]" allUniqueName="[DimCustomer].[Full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0"/>
      </fieldsUsage>
    </cacheHierarchy>
    <cacheHierarchy uniqueName="[DimDate].[Month]" caption="Month" attribute="1" defaultMemberUniqueName="[DimDate].[Month].[All]" allUniqueName="[DimDate].[Month].[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day type]" caption="Weekday type" attribute="1" defaultMemberUniqueName="[DimDate].[Weekday type].[All]" allUniqueName="[DimDate].[Weekday 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st of goods sold]" caption="Cost of goods sold" attribute="1" defaultMemberUniqueName="[FactInternetSales].[Cost of goods sold].[All]" allUniqueName="[FactInternetSales].[Cost of goods sold].[All]" dimensionUniqueName="[FactInternetSales]" displayFolder="" count="0" memberValueDatatype="5" unbalanced="0"/>
    <cacheHierarchy uniqueName="[FactInternetSales].[Profit]" caption="Profit" attribute="1" defaultMemberUniqueName="[FactInternetSales].[Profit].[All]" allUniqueName="[FactInternetSales].[Profit].[All]" dimensionUniqueName="[FactInternetSales]" displayFolder="" count="0" memberValueDatatype="5" unbalanced="0"/>
    <cacheHierarchy uniqueName="[FactInternetSales].[Product Price Data Type]" caption="Product Price Data Type" attribute="1" defaultMemberUniqueName="[FactInternetSales].[Product Price Data Type].[All]" allUniqueName="[FactInternetSales].[Product Price Data Type].[All]" dimensionUniqueName="[FactInternetSales]" displayFolder="" count="0" memberValueDatatype="130" unbalanced="0"/>
    <cacheHierarchy uniqueName="[Measures].[Sum of Cost of goods sold]" caption="Sum of Cost of goods sold" measure="1" displayFolder="" measureGroup="FactInternetSales" count="0">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9"/>
        </ext>
      </extLst>
    </cacheHierarchy>
    <cacheHierarchy uniqueName="[Measures].[Sum of Profit]" caption="Sum of Profit" measure="1" displayFolder="" measureGroup="FactInternetSales" count="0">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Count of OrderQuantity]" caption="Count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Count of Product Price Data Type]" caption="Count of Product Price Data Type" measure="1" displayFolder="" measureGroup="FactInternetSales" count="0">
      <extLst>
        <ext xmlns:x15="http://schemas.microsoft.com/office/spreadsheetml/2010/11/main" uri="{B97F6D7D-B522-45F9-BDA1-12C45D357490}">
          <x15:cacheHierarchy aggregatedColumn="42"/>
        </ext>
      </extLst>
    </cacheHierarchy>
    <cacheHierarchy uniqueName="[Measures].[Sum of CustomerKey]" caption="Sum of CustomerKey" measure="1" displayFolder="" measureGroup="DimCustomer" count="0">
      <extLst>
        <ext xmlns:x15="http://schemas.microsoft.com/office/spreadsheetml/2010/11/main" uri="{B97F6D7D-B522-45F9-BDA1-12C45D357490}">
          <x15:cacheHierarchy aggregatedColumn="1"/>
        </ext>
      </extLst>
    </cacheHierarchy>
    <cacheHierarchy uniqueName="[Measures].[Count of CustomerKey]" caption="Count of CustomerKey" measure="1" displayFolder="" measureGroup="DimCustomer" count="0">
      <extLst>
        <ext xmlns:x15="http://schemas.microsoft.com/office/spreadsheetml/2010/11/main" uri="{B97F6D7D-B522-45F9-BDA1-12C45D357490}">
          <x15:cacheHierarchy aggregatedColumn="1"/>
        </ext>
      </extLst>
    </cacheHierarchy>
    <cacheHierarchy uniqueName="[Measures].[#Transaction]" caption="#Transaction"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 Customers]" caption="# Customers" measure="1" displayFolder="" measureGroup="All Measures" count="0"/>
    <cacheHierarchy uniqueName="[Measures].[Average Customer Age]" caption="Average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jay" refreshedDate="45686.534961574071" backgroundQuery="1" createdVersion="8" refreshedVersion="8" minRefreshableVersion="3" recordCount="0" supportSubquery="1" supportAdvancedDrill="1" xr:uid="{9C110356-3205-438F-969E-D19F5A692D8B}">
  <cacheSource type="external" connectionId="8"/>
  <cacheFields count="3">
    <cacheField name="[Measures].[Sum of Profit]" caption="Sum of Profit" numFmtId="0" hierarchy="45" level="32767"/>
    <cacheField name="[DimDate].[Month Name].[Month Name]" caption="Month Name" numFmtId="0" hierarchy="12" level="1">
      <sharedItems count="12">
        <s v="Jan"/>
        <s v="Feb"/>
        <s v="Mar"/>
        <s v="Apr"/>
        <s v="May"/>
        <s v="Jun"/>
        <s v="Jul"/>
        <s v="Aug"/>
        <s v="Sep"/>
        <s v="Oct"/>
        <s v="Nov"/>
        <s v="Dec"/>
      </sharedItems>
    </cacheField>
    <cacheField name="[DimDate].[Year].[Year]" caption="Year" numFmtId="0" hierarchy="10" level="1">
      <sharedItems containsSemiMixedTypes="0" containsNonDate="0" containsString="0"/>
    </cacheField>
  </cacheFields>
  <cacheHierarchies count="66">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Name]" caption="FullName" attribute="1" defaultMemberUniqueName="[DimCustomer].[FullName].[All]" allUniqueName="[DimCustomer].[Full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2"/>
      </fieldsUsage>
    </cacheHierarchy>
    <cacheHierarchy uniqueName="[DimDate].[Month]" caption="Month" attribute="1" defaultMemberUniqueName="[DimDate].[Month].[All]" allUniqueName="[DimDate].[Month].[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fieldsUsage count="2">
        <fieldUsage x="-1"/>
        <fieldUsage x="1"/>
      </fieldsUsage>
    </cacheHierarchy>
    <cacheHierarchy uniqueName="[DimDate].[Day Name]" caption="Day Name" attribute="1" defaultMemberUniqueName="[DimDate].[Day Name].[All]" allUniqueName="[DimDate].[Day Name].[All]" dimensionUniqueName="[DimDate]" displayFolder="" count="0" memberValueDatatype="130" unbalanced="0"/>
    <cacheHierarchy uniqueName="[DimDate].[Weekday type]" caption="Weekday type" attribute="1" defaultMemberUniqueName="[DimDate].[Weekday type].[All]" allUniqueName="[DimDate].[Weekday 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st of goods sold]" caption="Cost of goods sold" attribute="1" defaultMemberUniqueName="[FactInternetSales].[Cost of goods sold].[All]" allUniqueName="[FactInternetSales].[Cost of goods sold].[All]" dimensionUniqueName="[FactInternetSales]" displayFolder="" count="0" memberValueDatatype="5" unbalanced="0"/>
    <cacheHierarchy uniqueName="[FactInternetSales].[Profit]" caption="Profit" attribute="1" defaultMemberUniqueName="[FactInternetSales].[Profit].[All]" allUniqueName="[FactInternetSales].[Profit].[All]" dimensionUniqueName="[FactInternetSales]" displayFolder="" count="0" memberValueDatatype="5" unbalanced="0"/>
    <cacheHierarchy uniqueName="[FactInternetSales].[Product Price Data Type]" caption="Product Price Data Type" attribute="1" defaultMemberUniqueName="[FactInternetSales].[Product Price Data Type].[All]" allUniqueName="[FactInternetSales].[Product Price Data Type].[All]" dimensionUniqueName="[FactInternetSales]" displayFolder="" count="0" memberValueDatatype="130" unbalanced="0"/>
    <cacheHierarchy uniqueName="[Measures].[Sum of Cost of goods sold]" caption="Sum of Cost of goods sold" measure="1" displayFolder="" measureGroup="FactInternetSales" count="0">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9"/>
        </ext>
      </extLst>
    </cacheHierarchy>
    <cacheHierarchy uniqueName="[Measures].[Sum of Profit]" caption="Sum of Profit" measure="1" displayFolder="" measureGroup="FactInternetSales" count="0" oneField="1">
      <fieldsUsage count="1">
        <fieldUsage x="0"/>
      </fieldsUsage>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Count of OrderQuantity]" caption="Count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Count of Product Price Data Type]" caption="Count of Product Price Data Type" measure="1" displayFolder="" measureGroup="FactInternetSales" count="0">
      <extLst>
        <ext xmlns:x15="http://schemas.microsoft.com/office/spreadsheetml/2010/11/main" uri="{B97F6D7D-B522-45F9-BDA1-12C45D357490}">
          <x15:cacheHierarchy aggregatedColumn="42"/>
        </ext>
      </extLst>
    </cacheHierarchy>
    <cacheHierarchy uniqueName="[Measures].[Sum of CustomerKey]" caption="Sum of CustomerKey" measure="1" displayFolder="" measureGroup="DimCustomer" count="0">
      <extLst>
        <ext xmlns:x15="http://schemas.microsoft.com/office/spreadsheetml/2010/11/main" uri="{B97F6D7D-B522-45F9-BDA1-12C45D357490}">
          <x15:cacheHierarchy aggregatedColumn="1"/>
        </ext>
      </extLst>
    </cacheHierarchy>
    <cacheHierarchy uniqueName="[Measures].[Count of CustomerKey]" caption="Count of CustomerKey" measure="1" displayFolder="" measureGroup="DimCustomer" count="0">
      <extLst>
        <ext xmlns:x15="http://schemas.microsoft.com/office/spreadsheetml/2010/11/main" uri="{B97F6D7D-B522-45F9-BDA1-12C45D357490}">
          <x15:cacheHierarchy aggregatedColumn="1"/>
        </ext>
      </extLst>
    </cacheHierarchy>
    <cacheHierarchy uniqueName="[Measures].[#Transaction]" caption="#Transaction"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 Customers]" caption="# Customers" measure="1" displayFolder="" measureGroup="All Measures" count="0"/>
    <cacheHierarchy uniqueName="[Measures].[Average Customer Age]" caption="Average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jay" refreshedDate="45686.534962962964" backgroundQuery="1" createdVersion="8" refreshedVersion="8" minRefreshableVersion="3" recordCount="0" supportSubquery="1" supportAdvancedDrill="1" xr:uid="{37A3BCA4-FF87-4191-9191-02DF57E9520F}">
  <cacheSource type="external" connectionId="8"/>
  <cacheFields count="3">
    <cacheField name="[Measures].[Sum of Profit]" caption="Sum of Profit" numFmtId="0" hierarchy="45" level="32767"/>
    <cacheField name="[DimDate].[Weekday type].[Weekday type]" caption="Weekday type" numFmtId="0" hierarchy="14" level="1">
      <sharedItems count="2">
        <s v="Weekday"/>
        <s v="Weekend"/>
      </sharedItems>
    </cacheField>
    <cacheField name="[DimDate].[Year].[Year]" caption="Year" numFmtId="0" hierarchy="10" level="1">
      <sharedItems containsSemiMixedTypes="0" containsNonDate="0" containsString="0"/>
    </cacheField>
  </cacheFields>
  <cacheHierarchies count="66">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Name]" caption="FullName" attribute="1" defaultMemberUniqueName="[DimCustomer].[FullName].[All]" allUniqueName="[DimCustomer].[Full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2"/>
      </fieldsUsage>
    </cacheHierarchy>
    <cacheHierarchy uniqueName="[DimDate].[Month]" caption="Month" attribute="1" defaultMemberUniqueName="[DimDate].[Month].[All]" allUniqueName="[DimDate].[Month].[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day type]" caption="Weekday type" attribute="1" defaultMemberUniqueName="[DimDate].[Weekday type].[All]" allUniqueName="[DimDate].[Weekday type].[All]" dimensionUniqueName="[DimDate]" displayFolder="" count="2" memberValueDatatype="130" unbalanced="0">
      <fieldsUsage count="2">
        <fieldUsage x="-1"/>
        <fieldUsage x="1"/>
      </fieldsUsage>
    </cacheHierarchy>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st of goods sold]" caption="Cost of goods sold" attribute="1" defaultMemberUniqueName="[FactInternetSales].[Cost of goods sold].[All]" allUniqueName="[FactInternetSales].[Cost of goods sold].[All]" dimensionUniqueName="[FactInternetSales]" displayFolder="" count="0" memberValueDatatype="5" unbalanced="0"/>
    <cacheHierarchy uniqueName="[FactInternetSales].[Profit]" caption="Profit" attribute="1" defaultMemberUniqueName="[FactInternetSales].[Profit].[All]" allUniqueName="[FactInternetSales].[Profit].[All]" dimensionUniqueName="[FactInternetSales]" displayFolder="" count="0" memberValueDatatype="5" unbalanced="0"/>
    <cacheHierarchy uniqueName="[FactInternetSales].[Product Price Data Type]" caption="Product Price Data Type" attribute="1" defaultMemberUniqueName="[FactInternetSales].[Product Price Data Type].[All]" allUniqueName="[FactInternetSales].[Product Price Data Type].[All]" dimensionUniqueName="[FactInternetSales]" displayFolder="" count="0" memberValueDatatype="130" unbalanced="0"/>
    <cacheHierarchy uniqueName="[Measures].[Sum of Cost of goods sold]" caption="Sum of Cost of goods sold" measure="1" displayFolder="" measureGroup="FactInternetSales" count="0">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9"/>
        </ext>
      </extLst>
    </cacheHierarchy>
    <cacheHierarchy uniqueName="[Measures].[Sum of Profit]" caption="Sum of Profit" measure="1" displayFolder="" measureGroup="FactInternetSales" count="0" oneField="1">
      <fieldsUsage count="1">
        <fieldUsage x="0"/>
      </fieldsUsage>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Count of OrderQuantity]" caption="Count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Count of Product Price Data Type]" caption="Count of Product Price Data Type" measure="1" displayFolder="" measureGroup="FactInternetSales" count="0">
      <extLst>
        <ext xmlns:x15="http://schemas.microsoft.com/office/spreadsheetml/2010/11/main" uri="{B97F6D7D-B522-45F9-BDA1-12C45D357490}">
          <x15:cacheHierarchy aggregatedColumn="42"/>
        </ext>
      </extLst>
    </cacheHierarchy>
    <cacheHierarchy uniqueName="[Measures].[Sum of CustomerKey]" caption="Sum of CustomerKey" measure="1" displayFolder="" measureGroup="DimCustomer" count="0">
      <extLst>
        <ext xmlns:x15="http://schemas.microsoft.com/office/spreadsheetml/2010/11/main" uri="{B97F6D7D-B522-45F9-BDA1-12C45D357490}">
          <x15:cacheHierarchy aggregatedColumn="1"/>
        </ext>
      </extLst>
    </cacheHierarchy>
    <cacheHierarchy uniqueName="[Measures].[Count of CustomerKey]" caption="Count of CustomerKey" measure="1" displayFolder="" measureGroup="DimCustomer" count="0">
      <extLst>
        <ext xmlns:x15="http://schemas.microsoft.com/office/spreadsheetml/2010/11/main" uri="{B97F6D7D-B522-45F9-BDA1-12C45D357490}">
          <x15:cacheHierarchy aggregatedColumn="1"/>
        </ext>
      </extLst>
    </cacheHierarchy>
    <cacheHierarchy uniqueName="[Measures].[#Transaction]" caption="#Transaction"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 Customers]" caption="# Customers" measure="1" displayFolder="" measureGroup="All Measures" count="0"/>
    <cacheHierarchy uniqueName="[Measures].[Average Customer Age]" caption="Average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jay" refreshedDate="45686.534964004626" backgroundQuery="1" createdVersion="8" refreshedVersion="8" minRefreshableVersion="3" recordCount="0" supportSubquery="1" supportAdvancedDrill="1" xr:uid="{28908074-3095-410E-872E-C3D8C0CD866C}">
  <cacheSource type="external" connectionId="8"/>
  <cacheFields count="4">
    <cacheField name="[Measures].[Sum of Profit]" caption="Sum of Profit" numFmtId="0" hierarchy="45" level="32767"/>
    <cacheField name="[DimDate].[Quarter].[Quarter]" caption="Quarter" numFmtId="0" hierarchy="15" level="1">
      <sharedItems count="4">
        <s v="Qtr 1"/>
        <s v="Qtr 2"/>
        <s v="Qtr 3"/>
        <s v="Qtr 4"/>
      </sharedItems>
    </cacheField>
    <cacheField name="[DimDate].[Year].[Year]" caption="Year" numFmtId="0" hierarchy="10" level="1">
      <sharedItems containsSemiMixedTypes="0" containsNonDate="0" containsString="0"/>
    </cacheField>
    <cacheField name="Dummy0" numFmtId="0" hierarchy="66" level="32767">
      <extLst>
        <ext xmlns:x14="http://schemas.microsoft.com/office/spreadsheetml/2009/9/main" uri="{63CAB8AC-B538-458d-9737-405883B0398D}">
          <x14:cacheField ignore="1"/>
        </ext>
      </extLst>
    </cacheField>
  </cacheFields>
  <cacheHierarchies count="67">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Name]" caption="FullName" attribute="1" defaultMemberUniqueName="[DimCustomer].[FullName].[All]" allUniqueName="[DimCustomer].[Full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2"/>
      </fieldsUsage>
    </cacheHierarchy>
    <cacheHierarchy uniqueName="[DimDate].[Month]" caption="Month" attribute="1" defaultMemberUniqueName="[DimDate].[Month].[All]" allUniqueName="[DimDate].[Month].[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day type]" caption="Weekday type" attribute="1" defaultMemberUniqueName="[DimDate].[Weekday type].[All]" allUniqueName="[DimDate].[Weekday type].[All]" dimensionUniqueName="[DimDate]" displayFolder="" count="0" memberValueDatatype="130" unbalanced="0"/>
    <cacheHierarchy uniqueName="[DimDate].[Quarter]" caption="Quarter" attribute="1" defaultMemberUniqueName="[DimDate].[Quarter].[All]" allUniqueName="[DimDate].[Quarter].[All]" dimensionUniqueName="[DimDate]" displayFolder="" count="2" memberValueDatatype="130" unbalanced="0">
      <fieldsUsage count="2">
        <fieldUsage x="-1"/>
        <fieldUsage x="1"/>
      </fieldsUsage>
    </cacheHierarchy>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st of goods sold]" caption="Cost of goods sold" attribute="1" defaultMemberUniqueName="[FactInternetSales].[Cost of goods sold].[All]" allUniqueName="[FactInternetSales].[Cost of goods sold].[All]" dimensionUniqueName="[FactInternetSales]" displayFolder="" count="0" memberValueDatatype="5" unbalanced="0"/>
    <cacheHierarchy uniqueName="[FactInternetSales].[Profit]" caption="Profit" attribute="1" defaultMemberUniqueName="[FactInternetSales].[Profit].[All]" allUniqueName="[FactInternetSales].[Profit].[All]" dimensionUniqueName="[FactInternetSales]" displayFolder="" count="0" memberValueDatatype="5" unbalanced="0"/>
    <cacheHierarchy uniqueName="[FactInternetSales].[Product Price Data Type]" caption="Product Price Data Type" attribute="1" defaultMemberUniqueName="[FactInternetSales].[Product Price Data Type].[All]" allUniqueName="[FactInternetSales].[Product Price Data Type].[All]" dimensionUniqueName="[FactInternetSales]" displayFolder="" count="0" memberValueDatatype="130" unbalanced="0"/>
    <cacheHierarchy uniqueName="[Measures].[Sum of Cost of goods sold]" caption="Sum of Cost of goods sold" measure="1" displayFolder="" measureGroup="FactInternetSales" count="0">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9"/>
        </ext>
      </extLst>
    </cacheHierarchy>
    <cacheHierarchy uniqueName="[Measures].[Sum of Profit]" caption="Sum of Profit" measure="1" displayFolder="" measureGroup="FactInternetSales" count="0" oneField="1">
      <fieldsUsage count="1">
        <fieldUsage x="0"/>
      </fieldsUsage>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Count of OrderQuantity]" caption="Count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Count of Product Price Data Type]" caption="Count of Product Price Data Type" measure="1" displayFolder="" measureGroup="FactInternetSales" count="0">
      <extLst>
        <ext xmlns:x15="http://schemas.microsoft.com/office/spreadsheetml/2010/11/main" uri="{B97F6D7D-B522-45F9-BDA1-12C45D357490}">
          <x15:cacheHierarchy aggregatedColumn="42"/>
        </ext>
      </extLst>
    </cacheHierarchy>
    <cacheHierarchy uniqueName="[Measures].[Sum of CustomerKey]" caption="Sum of CustomerKey" measure="1" displayFolder="" measureGroup="DimCustomer" count="0">
      <extLst>
        <ext xmlns:x15="http://schemas.microsoft.com/office/spreadsheetml/2010/11/main" uri="{B97F6D7D-B522-45F9-BDA1-12C45D357490}">
          <x15:cacheHierarchy aggregatedColumn="1"/>
        </ext>
      </extLst>
    </cacheHierarchy>
    <cacheHierarchy uniqueName="[Measures].[Count of CustomerKey]" caption="Count of CustomerKey" measure="1" displayFolder="" measureGroup="DimCustomer" count="0">
      <extLst>
        <ext xmlns:x15="http://schemas.microsoft.com/office/spreadsheetml/2010/11/main" uri="{B97F6D7D-B522-45F9-BDA1-12C45D357490}">
          <x15:cacheHierarchy aggregatedColumn="1"/>
        </ext>
      </extLst>
    </cacheHierarchy>
    <cacheHierarchy uniqueName="[Measures].[#Transaction]" caption="#Transaction"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 Customers]" caption="# Customers" measure="1" displayFolder="" measureGroup="All Measures" count="0"/>
    <cacheHierarchy uniqueName="[Measures].[Average Customer Age]" caption="Average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Dummy0" caption="All Measures" measure="1" count="0">
      <extLst>
        <ext xmlns:x14="http://schemas.microsoft.com/office/spreadsheetml/2009/9/main" uri="{8CF416AD-EC4C-4aba-99F5-12A058AE0983}">
          <x14:cacheHierarchy ignore="1"/>
        </ext>
      </extLst>
    </cacheHierarchy>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jay" refreshedDate="45686.534965740742" backgroundQuery="1" createdVersion="8" refreshedVersion="8" minRefreshableVersion="3" recordCount="0" supportSubquery="1" supportAdvancedDrill="1" xr:uid="{C652F768-F84E-4CF2-B8B7-99CF3872B32E}">
  <cacheSource type="external" connectionId="8"/>
  <cacheFields count="3">
    <cacheField name="[Measures].[Sum of Profit]" caption="Sum of Profit" numFmtId="0" hierarchy="45" level="32767"/>
    <cacheField name="[DimProduct].[Product Name].[Product Name]" caption="Product Name" numFmtId="0" hierarchy="22" level="1">
      <sharedItems count="44">
        <s v="Mountain-100 Black, 38"/>
        <s v="Mountain-100 Black, 42"/>
        <s v="Mountain-100 Black, 44"/>
        <s v="Mountain-100 Black, 48"/>
        <s v="Mountain-100 Silver, 38"/>
        <s v="Mountain-100 Silver, 42"/>
        <s v="Mountain-100 Silver, 44"/>
        <s v="Mountain-100 Silver, 48"/>
        <s v="Mountain-200 Black, 38"/>
        <s v="Mountain-200 Black, 42"/>
        <s v="Mountain-200 Black, 46"/>
        <s v="Mountain-200 Silver, 38"/>
        <s v="Mountain-200 Silver, 42"/>
        <s v="Mountain-200 Silver, 46"/>
        <s v="Road-150 Red, 44"/>
        <s v="Road-150 Red, 48"/>
        <s v="Road-150 Red, 52"/>
        <s v="Road-150 Red, 56"/>
        <s v="Road-150 Red, 62"/>
        <s v="Road-250 Black, 44"/>
        <s v="Road-250 Black, 48"/>
        <s v="Road-250 Black, 52"/>
        <s v="Road-250 Black, 58"/>
        <s v="Road-250 Red, 44"/>
        <s v="Road-250 Red, 48"/>
        <s v="Road-250 Red, 52"/>
        <s v="Road-250 Red, 58"/>
        <s v="Road-550-W Yellow, 38"/>
        <s v="Road-550-W Yellow, 40"/>
        <s v="Road-550-W Yellow, 42"/>
        <s v="Road-550-W Yellow, 44"/>
        <s v="Road-550-W Yellow, 48"/>
        <s v="Road-650 Black, 44"/>
        <s v="Road-650 Black, 48"/>
        <s v="Road-650 Black, 52"/>
        <s v="Road-650 Black, 58"/>
        <s v="Road-650 Black, 60"/>
        <s v="Road-650 Black, 62"/>
        <s v="Road-650 Red, 44"/>
        <s v="Road-650 Red, 48"/>
        <s v="Road-650 Red, 52"/>
        <s v="Road-650 Red, 58"/>
        <s v="Road-650 Red, 60"/>
        <s v="Road-650 Red, 62"/>
      </sharedItems>
    </cacheField>
    <cacheField name="[DimDate].[Year].[Year]" caption="Year" numFmtId="0" hierarchy="10" level="1">
      <sharedItems containsSemiMixedTypes="0" containsNonDate="0" containsString="0"/>
    </cacheField>
  </cacheFields>
  <cacheHierarchies count="66">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Name]" caption="FullName" attribute="1" defaultMemberUniqueName="[DimCustomer].[FullName].[All]" allUniqueName="[DimCustomer].[Full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2"/>
      </fieldsUsage>
    </cacheHierarchy>
    <cacheHierarchy uniqueName="[DimDate].[Month]" caption="Month" attribute="1" defaultMemberUniqueName="[DimDate].[Month].[All]" allUniqueName="[DimDate].[Month].[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day type]" caption="Weekday type" attribute="1" defaultMemberUniqueName="[DimDate].[Weekday type].[All]" allUniqueName="[DimDate].[Weekday 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2" memberValueDatatype="130" unbalanced="0">
      <fieldsUsage count="2">
        <fieldUsage x="-1"/>
        <fieldUsage x="1"/>
      </fieldsUsage>
    </cacheHierarchy>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st of goods sold]" caption="Cost of goods sold" attribute="1" defaultMemberUniqueName="[FactInternetSales].[Cost of goods sold].[All]" allUniqueName="[FactInternetSales].[Cost of goods sold].[All]" dimensionUniqueName="[FactInternetSales]" displayFolder="" count="0" memberValueDatatype="5" unbalanced="0"/>
    <cacheHierarchy uniqueName="[FactInternetSales].[Profit]" caption="Profit" attribute="1" defaultMemberUniqueName="[FactInternetSales].[Profit].[All]" allUniqueName="[FactInternetSales].[Profit].[All]" dimensionUniqueName="[FactInternetSales]" displayFolder="" count="0" memberValueDatatype="5" unbalanced="0"/>
    <cacheHierarchy uniqueName="[FactInternetSales].[Product Price Data Type]" caption="Product Price Data Type" attribute="1" defaultMemberUniqueName="[FactInternetSales].[Product Price Data Type].[All]" allUniqueName="[FactInternetSales].[Product Price Data Type].[All]" dimensionUniqueName="[FactInternetSales]" displayFolder="" count="0" memberValueDatatype="130" unbalanced="0"/>
    <cacheHierarchy uniqueName="[Measures].[Sum of Cost of goods sold]" caption="Sum of Cost of goods sold" measure="1" displayFolder="" measureGroup="FactInternetSales" count="0">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9"/>
        </ext>
      </extLst>
    </cacheHierarchy>
    <cacheHierarchy uniqueName="[Measures].[Sum of Profit]" caption="Sum of Profit" measure="1" displayFolder="" measureGroup="FactInternetSales" count="0" oneField="1">
      <fieldsUsage count="1">
        <fieldUsage x="0"/>
      </fieldsUsage>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Count of OrderQuantity]" caption="Count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Count of Product Price Data Type]" caption="Count of Product Price Data Type" measure="1" displayFolder="" measureGroup="FactInternetSales" count="0">
      <extLst>
        <ext xmlns:x15="http://schemas.microsoft.com/office/spreadsheetml/2010/11/main" uri="{B97F6D7D-B522-45F9-BDA1-12C45D357490}">
          <x15:cacheHierarchy aggregatedColumn="42"/>
        </ext>
      </extLst>
    </cacheHierarchy>
    <cacheHierarchy uniqueName="[Measures].[Sum of CustomerKey]" caption="Sum of CustomerKey" measure="1" displayFolder="" measureGroup="DimCustomer" count="0">
      <extLst>
        <ext xmlns:x15="http://schemas.microsoft.com/office/spreadsheetml/2010/11/main" uri="{B97F6D7D-B522-45F9-BDA1-12C45D357490}">
          <x15:cacheHierarchy aggregatedColumn="1"/>
        </ext>
      </extLst>
    </cacheHierarchy>
    <cacheHierarchy uniqueName="[Measures].[Count of CustomerKey]" caption="Count of CustomerKey" measure="1" displayFolder="" measureGroup="DimCustomer" count="0">
      <extLst>
        <ext xmlns:x15="http://schemas.microsoft.com/office/spreadsheetml/2010/11/main" uri="{B97F6D7D-B522-45F9-BDA1-12C45D357490}">
          <x15:cacheHierarchy aggregatedColumn="1"/>
        </ext>
      </extLst>
    </cacheHierarchy>
    <cacheHierarchy uniqueName="[Measures].[#Transaction]" caption="#Transaction"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 Customers]" caption="# Customers" measure="1" displayFolder="" measureGroup="All Measures" count="0"/>
    <cacheHierarchy uniqueName="[Measures].[Average Customer Age]" caption="Average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jay" refreshedDate="45686.534966898151" backgroundQuery="1" createdVersion="8" refreshedVersion="8" minRefreshableVersion="3" recordCount="0" supportSubquery="1" supportAdvancedDrill="1" xr:uid="{4C738224-2D39-4B99-8DC7-60CBA8F3E442}">
  <cacheSource type="external" connectionId="8"/>
  <cacheFields count="4">
    <cacheField name="[Measures].[All Products]" caption="All Products" numFmtId="0" hierarchy="52" level="32767"/>
    <cacheField name="[Measures].[Sold Products]" caption="Sold Products" numFmtId="0" hierarchy="53" level="32767"/>
    <cacheField name="[Measures].[Unsold Products]" caption="Unsold Products" numFmtId="0" hierarchy="54" level="32767"/>
    <cacheField name="[DimDate].[Year].[Year]" caption="Year" numFmtId="0" hierarchy="10" level="1">
      <sharedItems containsSemiMixedTypes="0" containsNonDate="0" containsString="0"/>
    </cacheField>
  </cacheFields>
  <cacheHierarchies count="66">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Name]" caption="FullName" attribute="1" defaultMemberUniqueName="[DimCustomer].[FullName].[All]" allUniqueName="[DimCustomer].[Full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3"/>
      </fieldsUsage>
    </cacheHierarchy>
    <cacheHierarchy uniqueName="[DimDate].[Month]" caption="Month" attribute="1" defaultMemberUniqueName="[DimDate].[Month].[All]" allUniqueName="[DimDate].[Month].[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day type]" caption="Weekday type" attribute="1" defaultMemberUniqueName="[DimDate].[Weekday type].[All]" allUniqueName="[DimDate].[Weekday 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st of goods sold]" caption="Cost of goods sold" attribute="1" defaultMemberUniqueName="[FactInternetSales].[Cost of goods sold].[All]" allUniqueName="[FactInternetSales].[Cost of goods sold].[All]" dimensionUniqueName="[FactInternetSales]" displayFolder="" count="0" memberValueDatatype="5" unbalanced="0"/>
    <cacheHierarchy uniqueName="[FactInternetSales].[Profit]" caption="Profit" attribute="1" defaultMemberUniqueName="[FactInternetSales].[Profit].[All]" allUniqueName="[FactInternetSales].[Profit].[All]" dimensionUniqueName="[FactInternetSales]" displayFolder="" count="0" memberValueDatatype="5" unbalanced="0"/>
    <cacheHierarchy uniqueName="[FactInternetSales].[Product Price Data Type]" caption="Product Price Data Type" attribute="1" defaultMemberUniqueName="[FactInternetSales].[Product Price Data Type].[All]" allUniqueName="[FactInternetSales].[Product Price Data Type].[All]" dimensionUniqueName="[FactInternetSales]" displayFolder="" count="0" memberValueDatatype="130" unbalanced="0"/>
    <cacheHierarchy uniqueName="[Measures].[Sum of Cost of goods sold]" caption="Sum of Cost of goods sold" measure="1" displayFolder="" measureGroup="FactInternetSales" count="0">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9"/>
        </ext>
      </extLst>
    </cacheHierarchy>
    <cacheHierarchy uniqueName="[Measures].[Sum of Profit]" caption="Sum of Profit" measure="1" displayFolder="" measureGroup="FactInternetSales" count="0">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Count of OrderQuantity]" caption="Count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Count of Product Price Data Type]" caption="Count of Product Price Data Type" measure="1" displayFolder="" measureGroup="FactInternetSales" count="0">
      <extLst>
        <ext xmlns:x15="http://schemas.microsoft.com/office/spreadsheetml/2010/11/main" uri="{B97F6D7D-B522-45F9-BDA1-12C45D357490}">
          <x15:cacheHierarchy aggregatedColumn="42"/>
        </ext>
      </extLst>
    </cacheHierarchy>
    <cacheHierarchy uniqueName="[Measures].[Sum of CustomerKey]" caption="Sum of CustomerKey" measure="1" displayFolder="" measureGroup="DimCustomer" count="0">
      <extLst>
        <ext xmlns:x15="http://schemas.microsoft.com/office/spreadsheetml/2010/11/main" uri="{B97F6D7D-B522-45F9-BDA1-12C45D357490}">
          <x15:cacheHierarchy aggregatedColumn="1"/>
        </ext>
      </extLst>
    </cacheHierarchy>
    <cacheHierarchy uniqueName="[Measures].[Count of CustomerKey]" caption="Count of CustomerKey" measure="1" displayFolder="" measureGroup="DimCustomer" count="0">
      <extLst>
        <ext xmlns:x15="http://schemas.microsoft.com/office/spreadsheetml/2010/11/main" uri="{B97F6D7D-B522-45F9-BDA1-12C45D357490}">
          <x15:cacheHierarchy aggregatedColumn="1"/>
        </ext>
      </extLst>
    </cacheHierarchy>
    <cacheHierarchy uniqueName="[Measures].[#Transaction]" caption="#Transaction" measure="1" displayFolder="" measureGroup="All Measures" count="0"/>
    <cacheHierarchy uniqueName="[Measures].[All Products]" caption="All Products" measure="1" displayFolder="" measureGroup="All Measures" count="0" oneField="1">
      <fieldsUsage count="1">
        <fieldUsage x="0"/>
      </fieldsUsage>
    </cacheHierarchy>
    <cacheHierarchy uniqueName="[Measures].[Sold Products]" caption="Sold Products" measure="1" displayFolder="" measureGroup="All Measures" count="0" oneField="1">
      <fieldsUsage count="1">
        <fieldUsage x="1"/>
      </fieldsUsage>
    </cacheHierarchy>
    <cacheHierarchy uniqueName="[Measures].[Unsold Products]" caption="Unsold Products" measure="1" displayFolder="" measureGroup="All Measures" count="0" oneField="1">
      <fieldsUsage count="1">
        <fieldUsage x="2"/>
      </fieldsUsage>
    </cacheHierarchy>
    <cacheHierarchy uniqueName="[Measures].[% Profit Margin]" caption="% Profit Margin" measure="1" displayFolder="" measureGroup="All Measures" count="0"/>
    <cacheHierarchy uniqueName="[Measures].[# Customers]" caption="# Customers" measure="1" displayFolder="" measureGroup="All Measures" count="0"/>
    <cacheHierarchy uniqueName="[Measures].[Average Customer Age]" caption="Average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jay" refreshedDate="45686.534969328706" backgroundQuery="1" createdVersion="8" refreshedVersion="8" minRefreshableVersion="3" recordCount="0" supportSubquery="1" supportAdvancedDrill="1" xr:uid="{22372EB6-6AA8-4CFB-9D77-15FDC3CC22BB}">
  <cacheSource type="external" connectionId="8"/>
  <cacheFields count="3">
    <cacheField name="[FactInternetSales].[Product Price Data Type].[Product Price Data Type]" caption="Product Price Data Type" numFmtId="0" hierarchy="42" level="1">
      <sharedItems count="2">
        <s v="Expensive"/>
        <s v="Less Expensive"/>
      </sharedItems>
    </cacheField>
    <cacheField name="[Measures].[Sum of Profit]" caption="Sum of Profit" numFmtId="0" hierarchy="45" level="32767"/>
    <cacheField name="[DimDate].[Year].[Year]" caption="Year" numFmtId="0" hierarchy="10" level="1">
      <sharedItems containsSemiMixedTypes="0" containsNonDate="0" containsString="0"/>
    </cacheField>
  </cacheFields>
  <cacheHierarchies count="66">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Name]" caption="FullName" attribute="1" defaultMemberUniqueName="[DimCustomer].[FullName].[All]" allUniqueName="[DimCustomer].[Full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2"/>
      </fieldsUsage>
    </cacheHierarchy>
    <cacheHierarchy uniqueName="[DimDate].[Month]" caption="Month" attribute="1" defaultMemberUniqueName="[DimDate].[Month].[All]" allUniqueName="[DimDate].[Month].[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day type]" caption="Weekday type" attribute="1" defaultMemberUniqueName="[DimDate].[Weekday type].[All]" allUniqueName="[DimDate].[Weekday 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st of goods sold]" caption="Cost of goods sold" attribute="1" defaultMemberUniqueName="[FactInternetSales].[Cost of goods sold].[All]" allUniqueName="[FactInternetSales].[Cost of goods sold].[All]" dimensionUniqueName="[FactInternetSales]" displayFolder="" count="0" memberValueDatatype="5" unbalanced="0"/>
    <cacheHierarchy uniqueName="[FactInternetSales].[Profit]" caption="Profit" attribute="1" defaultMemberUniqueName="[FactInternetSales].[Profit].[All]" allUniqueName="[FactInternetSales].[Profit].[All]" dimensionUniqueName="[FactInternetSales]" displayFolder="" count="0" memberValueDatatype="5" unbalanced="0"/>
    <cacheHierarchy uniqueName="[FactInternetSales].[Product Price Data Type]" caption="Product Price Data Type" attribute="1" defaultMemberUniqueName="[FactInternetSales].[Product Price Data Type].[All]" allUniqueName="[FactInternetSales].[Product Price Data Type].[All]" dimensionUniqueName="[FactInternetSales]" displayFolder="" count="2" memberValueDatatype="130" unbalanced="0">
      <fieldsUsage count="2">
        <fieldUsage x="-1"/>
        <fieldUsage x="0"/>
      </fieldsUsage>
    </cacheHierarchy>
    <cacheHierarchy uniqueName="[Measures].[Sum of Cost of goods sold]" caption="Sum of Cost of goods sold" measure="1" displayFolder="" measureGroup="FactInternetSales" count="0">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9"/>
        </ext>
      </extLst>
    </cacheHierarchy>
    <cacheHierarchy uniqueName="[Measures].[Sum of Profit]" caption="Sum of Profit" measure="1" displayFolder="" measureGroup="FactInternetSales" count="0" oneField="1">
      <fieldsUsage count="1">
        <fieldUsage x="1"/>
      </fieldsUsage>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Count of OrderQuantity]" caption="Count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Count of Product Price Data Type]" caption="Count of Product Price Data Type" measure="1" displayFolder="" measureGroup="FactInternetSales" count="0">
      <extLst>
        <ext xmlns:x15="http://schemas.microsoft.com/office/spreadsheetml/2010/11/main" uri="{B97F6D7D-B522-45F9-BDA1-12C45D357490}">
          <x15:cacheHierarchy aggregatedColumn="42"/>
        </ext>
      </extLst>
    </cacheHierarchy>
    <cacheHierarchy uniqueName="[Measures].[Sum of CustomerKey]" caption="Sum of CustomerKey" measure="1" displayFolder="" measureGroup="DimCustomer" count="0">
      <extLst>
        <ext xmlns:x15="http://schemas.microsoft.com/office/spreadsheetml/2010/11/main" uri="{B97F6D7D-B522-45F9-BDA1-12C45D357490}">
          <x15:cacheHierarchy aggregatedColumn="1"/>
        </ext>
      </extLst>
    </cacheHierarchy>
    <cacheHierarchy uniqueName="[Measures].[Count of CustomerKey]" caption="Count of CustomerKey" measure="1" displayFolder="" measureGroup="DimCustomer" count="0">
      <extLst>
        <ext xmlns:x15="http://schemas.microsoft.com/office/spreadsheetml/2010/11/main" uri="{B97F6D7D-B522-45F9-BDA1-12C45D357490}">
          <x15:cacheHierarchy aggregatedColumn="1"/>
        </ext>
      </extLst>
    </cacheHierarchy>
    <cacheHierarchy uniqueName="[Measures].[#Transaction]" caption="#Transaction"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 Customers]" caption="# Customers" measure="1" displayFolder="" measureGroup="All Measures" count="0"/>
    <cacheHierarchy uniqueName="[Measures].[Average Customer Age]" caption="Average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jay" refreshedDate="45686.534972569447" backgroundQuery="1" createdVersion="8" refreshedVersion="8" minRefreshableVersion="3" recordCount="0" supportSubquery="1" supportAdvancedDrill="1" xr:uid="{B3D9466C-B4C2-4B16-8968-14601065F944}">
  <cacheSource type="external" connectionId="8"/>
  <cacheFields count="4">
    <cacheField name="[Measures].[Sum of Profit]" caption="Sum of Profit" numFmtId="0" hierarchy="45" level="32767"/>
    <cacheField name="[DimProduct].[Product Name].[Product Name]" caption="Product Name" numFmtId="0" hierarchy="22" level="1">
      <sharedItems count="130">
        <s v="All-Purpose Bike Stand"/>
        <s v="AWC Logo Cap"/>
        <s v="Bike Wash - Dissolver"/>
        <s v="Classic Vest, L"/>
        <s v="Classic Vest, M"/>
        <s v="Classic Vest, S"/>
        <s v="Fender Set - Mountain"/>
        <s v="Half-Finger Gloves, L"/>
        <s v="Half-Finger Gloves, M"/>
        <s v="Half-Finger Gloves, S"/>
        <s v="Hitch Rack - 4-Bike"/>
        <s v="HL Mountain Tire"/>
        <s v="HL Road Tire"/>
        <s v="Hydration Pack - 70 oz."/>
        <s v="LL Mountain Tire"/>
        <s v="LL Road Tire"/>
        <s v="Long-Sleeve Logo Jersey, L"/>
        <s v="Long-Sleeve Logo Jersey, M"/>
        <s v="Long-Sleeve Logo Jersey, S"/>
        <s v="Long-Sleeve Logo Jersey, XL"/>
        <s v="ML Mountain Tire"/>
        <s v="ML Road Tire"/>
        <s v="Mountain Bottle Cage"/>
        <s v="Mountain Tire Tube"/>
        <s v="Mountain-100 Black, 38"/>
        <s v="Mountain-100 Black, 42"/>
        <s v="Mountain-100 Black, 44"/>
        <s v="Mountain-100 Black, 48"/>
        <s v="Mountain-100 Silver, 38"/>
        <s v="Mountain-100 Silver, 42"/>
        <s v="Mountain-100 Silver, 44"/>
        <s v="Mountain-100 Silver, 48"/>
        <s v="Mountain-200 Black, 38"/>
        <s v="Mountain-200 Black, 42"/>
        <s v="Mountain-200 Black, 46"/>
        <s v="Mountain-200 Silver, 38"/>
        <s v="Mountain-200 Silver, 42"/>
        <s v="Mountain-200 Silver, 46"/>
        <s v="Mountain-400-W Silver, 38"/>
        <s v="Mountain-400-W Silver, 40"/>
        <s v="Mountain-400-W Silver, 42"/>
        <s v="Mountain-400-W Silver, 46"/>
        <s v="Mountain-500 Black, 40"/>
        <s v="Mountain-500 Black, 42"/>
        <s v="Mountain-500 Black, 44"/>
        <s v="Mountain-500 Black, 48"/>
        <s v="Mountain-500 Black, 52"/>
        <s v="Mountain-500 Silver, 40"/>
        <s v="Mountain-500 Silver, 42"/>
        <s v="Mountain-500 Silver, 44"/>
        <s v="Mountain-500 Silver, 48"/>
        <s v="Mountain-500 Silver, 52"/>
        <s v="Patch Kit/8 Patches"/>
        <s v="Racing Socks, L"/>
        <s v="Racing Socks, M"/>
        <s v="Road Bottle Cage"/>
        <s v="Road Tire Tube"/>
        <s v="Road-150 Red, 44"/>
        <s v="Road-150 Red, 48"/>
        <s v="Road-150 Red, 52"/>
        <s v="Road-150 Red, 56"/>
        <s v="Road-150 Red, 62"/>
        <s v="Road-250 Black, 44"/>
        <s v="Road-250 Black, 48"/>
        <s v="Road-250 Black, 52"/>
        <s v="Road-250 Black, 58"/>
        <s v="Road-250 Red, 44"/>
        <s v="Road-250 Red, 48"/>
        <s v="Road-250 Red, 52"/>
        <s v="Road-250 Red, 58"/>
        <s v="Road-350-W Yellow, 40"/>
        <s v="Road-350-W Yellow, 42"/>
        <s v="Road-350-W Yellow, 44"/>
        <s v="Road-350-W Yellow, 48"/>
        <s v="Road-550-W Yellow, 38"/>
        <s v="Road-550-W Yellow, 40"/>
        <s v="Road-550-W Yellow, 42"/>
        <s v="Road-550-W Yellow, 44"/>
        <s v="Road-550-W Yellow, 48"/>
        <s v="Road-650 Black, 44"/>
        <s v="Road-650 Black, 48"/>
        <s v="Road-650 Black, 52"/>
        <s v="Road-650 Black, 58"/>
        <s v="Road-650 Black, 60"/>
        <s v="Road-650 Black, 62"/>
        <s v="Road-650 Red, 44"/>
        <s v="Road-650 Red, 48"/>
        <s v="Road-650 Red, 52"/>
        <s v="Road-650 Red, 58"/>
        <s v="Road-650 Red, 60"/>
        <s v="Road-650 Red, 62"/>
        <s v="Road-750 Black, 44"/>
        <s v="Road-750 Black, 48"/>
        <s v="Road-750 Black, 52"/>
        <s v="Road-750 Black, 58"/>
        <s v="Short-Sleeve Classic Jersey, L"/>
        <s v="Short-Sleeve Classic Jersey, M"/>
        <s v="Short-Sleeve Classic Jersey, S"/>
        <s v="Short-Sleeve Classic Jersey, XL"/>
        <s v="Sport-100 Helmet, Black"/>
        <s v="Sport-100 Helmet, Blue"/>
        <s v="Sport-100 Helmet, Red"/>
        <s v="Touring Tire"/>
        <s v="Touring Tire Tube"/>
        <s v="Touring-1000 Blue, 46"/>
        <s v="Touring-1000 Blue, 50"/>
        <s v="Touring-1000 Blue, 54"/>
        <s v="Touring-1000 Blue, 60"/>
        <s v="Touring-1000 Yellow, 46"/>
        <s v="Touring-1000 Yellow, 50"/>
        <s v="Touring-1000 Yellow, 54"/>
        <s v="Touring-1000 Yellow, 60"/>
        <s v="Touring-2000 Blue, 46"/>
        <s v="Touring-2000 Blue, 50"/>
        <s v="Touring-2000 Blue, 54"/>
        <s v="Touring-2000 Blue, 60"/>
        <s v="Touring-3000 Blue, 44"/>
        <s v="Touring-3000 Blue, 50"/>
        <s v="Touring-3000 Blue, 54"/>
        <s v="Touring-3000 Blue, 58"/>
        <s v="Touring-3000 Blue, 62"/>
        <s v="Touring-3000 Yellow, 44"/>
        <s v="Touring-3000 Yellow, 50"/>
        <s v="Touring-3000 Yellow, 54"/>
        <s v="Touring-3000 Yellow, 58"/>
        <s v="Touring-3000 Yellow, 62"/>
        <s v="Water Bottle - 30 oz."/>
        <s v="Women's Mountain Shorts, L"/>
        <s v="Women's Mountain Shorts, M"/>
        <s v="Women's Mountain Shorts, S"/>
      </sharedItems>
    </cacheField>
    <cacheField name="[DimCustomer].[FullName].[FullName]" caption="FullName" numFmtId="0" hierarchy="4" level="1">
      <sharedItems count="2676">
        <s v="Aaron Allen"/>
        <s v="Aaron Li"/>
        <s v="Aaron Nelson"/>
        <s v="Aaron Wang"/>
        <s v="Aaron Wright"/>
        <s v="Aaron Young"/>
        <s v="Abby Arthur"/>
        <s v="Abby Sanchez"/>
        <s v="Abby Sandberg"/>
        <s v="Abigail Brooks"/>
        <s v="Abigail Clark"/>
        <s v="Abigail Coleman"/>
        <s v="Abigail Foster"/>
        <s v="Abigail Griffin"/>
        <s v="Abigail Howard"/>
        <s v="Abigail Jenkins"/>
        <s v="Abigail Kelly"/>
        <s v="Abigail Morgan"/>
        <s v="Abigail Thompson"/>
        <s v="Abigail Williams"/>
        <s v="Adam Allen"/>
        <s v="Adam Baker"/>
        <s v="Adam Gonzalez"/>
        <s v="Adam Green"/>
        <s v="Adam Hill"/>
        <s v="Adam Jai"/>
        <s v="Adam Phillips"/>
        <s v="Adam Sharma"/>
        <s v="Adrian Cooper"/>
        <s v="Adrian Ramirez"/>
        <s v="Adriana Chandra"/>
        <s v="Adriana Lopez"/>
        <s v="Adriana Martinez"/>
        <s v="Adriana Sai"/>
        <s v="Adrienne Blanco"/>
        <s v="Adrienne Gomez"/>
        <s v="Adrienne Gutierrez"/>
        <s v="Adrienne Sanz"/>
        <s v="Adrienne Serrano"/>
        <s v="Adrienne Torres"/>
        <s v="Aidan Bryant"/>
        <s v="Aidan Diaz"/>
        <s v="Aidan Foster"/>
        <s v="Aidan Gonzales"/>
        <s v="Aidan Perry"/>
        <s v="Aidan Ross"/>
        <s v="Aidan Wood"/>
        <s v="Aimee She"/>
        <s v="Aimee Zhang"/>
        <s v="Alan He"/>
        <s v="Alan Huang"/>
        <s v="Albert Moreno"/>
        <s v="Albert Navarro"/>
        <s v="Alberto Navarro"/>
        <s v="Alberto Ramos"/>
        <s v="Alejandro Chen"/>
        <s v="Alejandro Goel"/>
        <s v="Alejandro Huang"/>
        <s v="Alejandro Lal"/>
        <s v="Alejandro Liu"/>
        <s v="Alejandro Luo"/>
        <s v="Alejandro Ma"/>
        <s v="Alejandro Xu"/>
        <s v="Alejandro Zeng"/>
        <s v="Alex Carter"/>
        <s v="Alex Hill"/>
        <s v="Alex Parker"/>
        <s v="Alexa Peterson"/>
        <s v="Alexa Rivera"/>
        <s v="Alexander Miller"/>
        <s v="Alexander Walker"/>
        <s v="Alexandra Adams"/>
        <s v="Alexandra Bailey"/>
        <s v="Alexandra Flores"/>
        <s v="Alexandra Harris"/>
        <s v="Alexandra Lopez"/>
        <s v="Alexandra Richardson"/>
        <s v="Alexandra Ross"/>
        <s v="Alexandra Sanders"/>
        <s v="Alexandra Thomas"/>
        <s v="Alexandria Gonzales"/>
        <s v="Alexandria Gray"/>
        <s v="Alexandria Morris"/>
        <s v="Alexandria Sandberg"/>
        <s v="Alexandria Wood"/>
        <s v="Alexia Coleman"/>
        <s v="Alexia Flores"/>
        <s v="Alexia Foster"/>
        <s v="Alexis Jones"/>
        <s v="Alexis Long"/>
        <s v="Alexis Moore"/>
        <s v="Alexis Thomas"/>
        <s v="Alfredo Blanco"/>
        <s v="Alfredo Dominguez"/>
        <s v="Alfredo Navarro"/>
        <s v="Alfredo Ortega"/>
        <s v="Alfredo Ramos"/>
        <s v="Alfredo Serrano"/>
        <s v="Alfredo Suarez"/>
        <s v="Alicia Andersen"/>
        <s v="Alicia Chapman"/>
        <s v="Alicia Goel"/>
        <s v="Alicia Shen"/>
        <s v="Alisha Alan"/>
        <s v="Alisha Chander"/>
        <s v="Alisha Kumar"/>
        <s v="Alisha Nath"/>
        <s v="Alisha She"/>
        <s v="Alisha Shen"/>
        <s v="Alisha Wang"/>
        <s v="Alisha Zheng"/>
        <s v="Alison Kumar"/>
        <s v="Allen Arthur"/>
        <s v="Allen Fernandez"/>
        <s v="Allen Suri"/>
        <s v="Allison Edwards"/>
        <s v="Allison Gonzalez"/>
        <s v="Allison Lopez"/>
        <s v="Allison Nelson"/>
        <s v="Allison Richardson"/>
        <s v="Alvin Jai"/>
        <s v="Alvin Kumar"/>
        <s v="Alvin Lu"/>
        <s v="Alvin Sharma"/>
        <s v="Alyssa Cooper"/>
        <s v="Alyssa Davis"/>
        <s v="Alyssa Morgan"/>
        <s v="Alyssa Smith"/>
        <s v="Alyssa White"/>
        <s v="Amanda Brooks"/>
        <s v="Amanda Gray"/>
        <s v="Amanda Griffin"/>
        <s v="Amanda Howard"/>
        <s v="Amanda Morris"/>
        <s v="Amanda Perez"/>
        <s v="Amanda Ramirez"/>
        <s v="Amanda Torres"/>
        <s v="Amanda Turner"/>
        <s v="Amanda Ward"/>
        <s v="Amanda Wright"/>
        <s v="Amber Lopez"/>
        <s v="Amy Cai"/>
        <s v="Amy Chow"/>
        <s v="Amy Gao"/>
        <s v="Amy He"/>
        <s v="Amy Sun"/>
        <s v="Amy Wu"/>
        <s v="Ana Bryant"/>
        <s v="Ana Washington"/>
        <s v="Andre Arun"/>
        <s v="Andre Garcia"/>
        <s v="Andre Martinez"/>
        <s v="Andre Perez"/>
        <s v="Andrea Collins"/>
        <s v="Andrea Cook"/>
        <s v="Andrea Richardson"/>
        <s v="Andrea Stewart"/>
        <s v="Andrea Turner"/>
        <s v="Andres Deng"/>
        <s v="Andres Kumar"/>
        <s v="Andres Pal"/>
        <s v="Andres Raje"/>
        <s v="Andrew Jones"/>
        <s v="Andrew Rodriguez"/>
        <s v="Andy Alvarez"/>
        <s v="Andy Diaz"/>
        <s v="Andy Gomez"/>
        <s v="Andy Ortega"/>
        <s v="Andy Romero"/>
        <s v="Andy Vazquez"/>
        <s v="Angel Baker"/>
        <s v="Angel Cooper"/>
        <s v="Angel Phillips"/>
        <s v="Angel Ramirez"/>
        <s v="Angel Rivera"/>
        <s v="Angel Turner"/>
        <s v="Angela Barnes"/>
        <s v="Angela Diaz"/>
        <s v="Angela Henderson"/>
        <s v="Angela Perry"/>
        <s v="Angela Rivera"/>
        <s v="Angelica Bryant"/>
        <s v="Ann Gonzalez"/>
        <s v="Ann Madan"/>
        <s v="Ann Malhotra"/>
        <s v="Ann Martinez"/>
        <s v="Ann Rodriguez"/>
        <s v="Anna Bryant"/>
        <s v="Anna Coleman"/>
        <s v="Anna Harris"/>
        <s v="Anna Lewis"/>
        <s v="Anna Martin"/>
        <s v="Anna Martinez"/>
        <s v="Anna Rogers"/>
        <s v="Anna Watson"/>
        <s v="Anne Ortega"/>
        <s v="Anthony Clark"/>
        <s v="Anthony Jones"/>
        <s v="Anthony Rodriguez"/>
        <s v="Anthony White"/>
        <s v="Antonio Bryant"/>
        <s v="Antonio Butler"/>
        <s v="Antonio Patterson"/>
        <s v="Antonio Perry"/>
        <s v="Antonio Simmons"/>
        <s v="Antonio Washington"/>
        <s v="April Jai"/>
        <s v="April Shen"/>
        <s v="April Tang"/>
        <s v="Ariana Bell"/>
        <s v="Ariana Cook"/>
        <s v="Ariana Morgan"/>
        <s v="Ariana Sanchez"/>
        <s v="Arianna Diaz"/>
        <s v="Arianna Gray"/>
        <s v="Arianna Hayes"/>
        <s v="Arianna Henderson"/>
        <s v="Arianna Ward"/>
        <s v="Armando Dominguez"/>
        <s v="Armando Hernandez"/>
        <s v="Armando Vazquez"/>
        <s v="Arthur Fernandez"/>
        <s v="Arthur Gomez"/>
        <s v="Arthur Mehta"/>
        <s v="Arthur Suri"/>
        <s v="Arthur Washington"/>
        <s v="Arturo Shen"/>
        <s v="Arturo Xie"/>
        <s v="Ashlee Deng"/>
        <s v="Ashlee Jai"/>
        <s v="Ashlee Raji"/>
        <s v="Ashley Alexander"/>
        <s v="Ashley Anderson"/>
        <s v="Ashley Barnes"/>
        <s v="Ashley Hughes"/>
        <s v="Ashley Martin"/>
        <s v="Ashley Patterson"/>
        <s v="Ashley Perry"/>
        <s v="Ashley Russell"/>
        <s v="Ashley Smith"/>
        <s v="Ashley Thomas"/>
        <s v="Audrey Moreno"/>
        <s v="Audrey Munoz"/>
        <s v="Audrey Ortega"/>
        <s v="Audrey Ramos"/>
        <s v="Austin Bryant"/>
        <s v="Austin Foster"/>
        <s v="Austin Hayes"/>
        <s v="Austin Kumar"/>
        <s v="Austin Lewis"/>
        <s v="Austin Sharma"/>
        <s v="Autumn Chen"/>
        <s v="Autumn Liu"/>
        <s v="Autumn Ma"/>
        <s v="Autumn Wang"/>
        <s v="Autumn Zheng"/>
        <s v="Bailey Adams"/>
        <s v="Bailey Bailey"/>
        <s v="Bailey Bell"/>
        <s v="Bailey Hernandez"/>
        <s v="Bailey King"/>
        <s v="Bailey Rogers"/>
        <s v="Barbara Beck"/>
        <s v="Barbara Deng"/>
        <s v="Barbara Goel"/>
        <s v="Barbara Huang"/>
        <s v="Barbara Lal"/>
        <s v="Barbara Liang"/>
        <s v="Barbara Shen"/>
        <s v="Barbara Wang"/>
        <s v="Barbara Zeng"/>
        <s v="Barry Kovár"/>
        <s v="Barry Lopez"/>
        <s v="Barry Martinez"/>
        <s v="Barry Sai"/>
        <s v="Barry Subram"/>
        <s v="Benjamin Coleman"/>
        <s v="Benjamin Moore"/>
        <s v="Benjamin Shan"/>
        <s v="Benjamin Taylor"/>
        <s v="Beth Alonso"/>
        <s v="Beth Carlson"/>
        <s v="Beth Gill"/>
        <s v="Beth Gutierrez"/>
        <s v="Beth Moreno"/>
        <s v="Beth Ortega"/>
        <s v="Beth Romero"/>
        <s v="Bethany Lal"/>
        <s v="Bethany Nara"/>
        <s v="Bethany Tang"/>
        <s v="Bianca Cai"/>
        <s v="Bianca Gao"/>
        <s v="Bianca Guo"/>
        <s v="Billy Gutierrez"/>
        <s v="Blake Collins"/>
        <s v="Blake Gonzales"/>
        <s v="Blake Mitchell"/>
        <s v="Blake Nelson"/>
        <s v="Blake Phillips"/>
        <s v="Blake Thomas"/>
        <s v="Bob Fernandez"/>
        <s v="Bob Garcia"/>
        <s v="Bonnie Jai"/>
        <s v="Bonnie Luo"/>
        <s v="Bonnie Nath"/>
        <s v="Bonnie Raje"/>
        <s v="Bonnie Raji"/>
        <s v="Bonnie Xie"/>
        <s v="Bonnie Yuan"/>
        <s v="Brad Shan"/>
        <s v="Brad Xie"/>
        <s v="Bradley Kumar"/>
        <s v="Bradley Lal"/>
        <s v="Bradley Nara"/>
        <s v="Brandi Hernandez"/>
        <s v="Brandi Suarez"/>
        <s v="Brandon Garcia"/>
        <s v="Brandon Jai"/>
        <s v="Brandon Robinson"/>
        <s v="Brandon Rodriguez"/>
        <s v="Brandon Thompson"/>
        <s v="Brandon Zhang"/>
        <s v="Brandy Fernandez"/>
        <s v="Brandy Garcia"/>
        <s v="Brandy Sanchez"/>
        <s v="Brandy Saunders"/>
        <s v="Brenda Chandra"/>
        <s v="Brenda Kapoor"/>
        <s v="Brenda Perez"/>
        <s v="Brenda Rodriguez"/>
        <s v="Brendan Chande"/>
        <s v="Brendan Goldstein"/>
        <s v="Brendan Kumar"/>
        <s v="Brendan Rai"/>
        <s v="Brendan Raje"/>
        <s v="Brendan Raji"/>
        <s v="Brendan Xie"/>
        <s v="Brendan Xu"/>
        <s v="Brent Guo"/>
        <s v="Brent He"/>
        <s v="Brett Garcia"/>
        <s v="Brett Madan"/>
        <s v="Brett Malhotra"/>
        <s v="Brett Raman"/>
        <s v="Briana Ashe"/>
        <s v="Briana Carlson"/>
        <s v="Briana Diaz"/>
        <s v="Briana Dominguez"/>
        <s v="Brianna Cox"/>
        <s v="Brianna Diaz"/>
        <s v="Brianna Gray"/>
        <s v="Brianna Kelly"/>
        <s v="Brianna Martin"/>
        <s v="Brianna Morris"/>
        <s v="Brianna Stewart"/>
        <s v="Brianna Thomas"/>
        <s v="Brianna Torres"/>
        <s v="Brianna Walker"/>
        <s v="Bridget Goel"/>
        <s v="Bridget She"/>
        <s v="Bridget Xu"/>
        <s v="Britta Simon"/>
        <s v="Brittney Hu"/>
        <s v="Brittney Ma"/>
        <s v="Brittney She"/>
        <s v="Brittney Zhang"/>
        <s v="Brooke Murphy"/>
        <s v="Brooke Richardson"/>
        <s v="Brooke Stewart"/>
        <s v="Brooke Ward"/>
        <s v="Bruce Ashe"/>
        <s v="Bruce Gomez"/>
        <s v="Bruce Sai"/>
        <s v="Bryan Bailey"/>
        <s v="Bryan James"/>
        <s v="Bryant Fernandez"/>
        <s v="Bryant Garcia"/>
        <s v="Bryant Kapoor"/>
        <s v="Bryant Mehta"/>
        <s v="Bryant Rana"/>
        <s v="Bryant Sai"/>
        <s v="Bryant Sanchez"/>
        <s v="Bryant Srini"/>
        <s v="Byron Carlson"/>
        <s v="Byron Ortega"/>
        <s v="Caitlin Brooks"/>
        <s v="Caitlin Richardson"/>
        <s v="Caitlin Ward"/>
        <s v="Caleb Long"/>
        <s v="Caleb Shan"/>
        <s v="Calvin Luo"/>
        <s v="Calvin Shan"/>
        <s v="Cameron Anderson"/>
        <s v="Cameron Bryant"/>
        <s v="Cameron Griffin"/>
        <s v="Cameron Henderson"/>
        <s v="Cameron Jai"/>
        <s v="Cameron Lal"/>
        <s v="Cameron Lewis"/>
        <s v="Cameron Moore"/>
        <s v="Cameron White"/>
        <s v="Candace Arun"/>
        <s v="Candace Madan"/>
        <s v="Candace Raman"/>
        <s v="Candace Sanchez"/>
        <s v="Candace Sara"/>
        <s v="Candice Sun"/>
        <s v="Candice Zhu"/>
        <s v="Cara Hu"/>
        <s v="Cara Zeng"/>
        <s v="Carl Beck"/>
        <s v="Carl Raji"/>
        <s v="Carl Shan"/>
        <s v="Carl She"/>
        <s v="Carla Chapman"/>
        <s v="Carla Prasad"/>
        <s v="Carla Raman"/>
        <s v="Carla Rana"/>
        <s v="Carla Rodriguez"/>
        <s v="Carla Sullivan"/>
        <s v="Carlos Baker"/>
        <s v="Carlos Morgan"/>
        <s v="Carly Anand"/>
        <s v="Carly Goel"/>
        <s v="Carly Jai"/>
        <s v="Carmen Garcia"/>
        <s v="Carmen Martinez"/>
        <s v="Carmen Perez"/>
        <s v="Carmen Prasad"/>
        <s v="Carmen Rana"/>
        <s v="Carol Nelson"/>
        <s v="Caroline Butler"/>
        <s v="Caroline Foster"/>
        <s v="Caroline Long"/>
        <s v="Caroline Washington"/>
        <s v="Carolyn Garcia"/>
        <s v="Carolyn Gonzalez"/>
        <s v="Carolyn Rodriguez"/>
        <s v="Carrie Alonso"/>
        <s v="Carrie Browning"/>
        <s v="Carrie Hernandez"/>
        <s v="Carson Barnes"/>
        <s v="Carson Jenkins"/>
        <s v="Carson Perry"/>
        <s v="Casey Carlson"/>
        <s v="Casey Chander"/>
        <s v="Casey Munoz"/>
        <s v="Casey Nath"/>
        <s v="Casey Navarro"/>
        <s v="Casey Rai"/>
        <s v="Casey She"/>
        <s v="Casey Suarez"/>
        <s v="Casey Tang"/>
        <s v="Casey Vazquez"/>
        <s v="Casey Xie"/>
        <s v="Cassandra Arthur"/>
        <s v="Cassandra Sara"/>
        <s v="Cassandra Van"/>
        <s v="Cassidy Bryant"/>
        <s v="Cassidy Griffin"/>
        <s v="Cassidy Henderson"/>
        <s v="Cassie Andersen"/>
        <s v="Cassie Jai"/>
        <s v="Cassie Luo"/>
        <s v="Cassie Nath"/>
        <s v="Catherine Cox"/>
        <s v="Cedric Cai"/>
        <s v="Cedric Gao"/>
        <s v="Cedric Kumar"/>
        <s v="Cedric Liu"/>
        <s v="Cedric Nara"/>
        <s v="Cedric She"/>
        <s v="Cedric Wang"/>
        <s v="Cedric Xie"/>
        <s v="Cesar Chandra"/>
        <s v="Cesar Fernandez"/>
        <s v="Cesar Garcia"/>
        <s v="Cesar Mehta"/>
        <s v="Cesar Sara"/>
        <s v="Chad Pal"/>
        <s v="Chad Shen"/>
        <s v="Chad Yuan"/>
        <s v="Charles Anderson"/>
        <s v="Charles Baker"/>
        <s v="Charles Evans"/>
        <s v="Charles Gonzalez"/>
        <s v="Charles Howard"/>
        <s v="Charles Phillips"/>
        <s v="Charles Reed"/>
        <s v="Charles Rodriguez"/>
        <s v="Charles Sanchez"/>
        <s v="Charles Thomas"/>
        <s v="Charles Thompson"/>
        <s v="Charles Weisman"/>
        <s v="Chase Kelly"/>
        <s v="Chase Morris"/>
        <s v="Chelsea Martinez"/>
        <s v="Chelsea Mehta"/>
        <s v="Chelsea Ray"/>
        <s v="Cheryl Blanco"/>
        <s v="Cheryl Martin"/>
        <s v="Cheryl Navarro"/>
        <s v="Cheryl Ortega"/>
        <s v="Cheryl Suarez"/>
        <s v="Chloe Anderson"/>
        <s v="Chloe Bennett"/>
        <s v="Chloe Bryant"/>
        <s v="Chloe Butler"/>
        <s v="Chloe Griffin"/>
        <s v="Chloe Hughes"/>
        <s v="Chloe Johnson"/>
        <s v="Chloe Jones"/>
        <s v="Chloe Miller"/>
        <s v="Chloe Nelson"/>
        <s v="Chloe Ramirez"/>
        <s v="Chloe Roberts"/>
        <s v="Chloe Rodriguez"/>
        <s v="Chloe Sanders"/>
        <s v="Chloe Washington"/>
        <s v="Chloe Watson"/>
        <s v="Chloe White"/>
        <s v="Christian Butler"/>
        <s v="Christian Foster"/>
        <s v="Christian Hughes"/>
        <s v="Christian Johnson"/>
        <s v="Christian Perry"/>
        <s v="Christian Ross"/>
        <s v="Christian Thomas"/>
        <s v="Christian Wilson"/>
        <s v="Christina Cooper"/>
        <s v="Christina Ramirez"/>
        <s v="Christine Goel"/>
        <s v="Christine Raje"/>
        <s v="Christine Stone"/>
        <s v="Christopher Thomas"/>
        <s v="Christy Chow"/>
        <s v="Christy Gao"/>
        <s v="Christy Lal"/>
        <s v="Christy Liu"/>
        <s v="Christy Luo"/>
        <s v="Christy Pal"/>
        <s v="Christy Raje"/>
        <s v="Christy Zhou"/>
        <s v="Cindy James"/>
        <s v="Cindy Lewis"/>
        <s v="Cindy Mehta"/>
        <s v="Cindy Patel"/>
        <s v="Cindy Sara"/>
        <s v="Clarence Anand"/>
        <s v="Clarence Gao"/>
        <s v="Clarence Huang"/>
        <s v="Clarence Jai"/>
        <s v="Clarence Liu"/>
        <s v="Clarence Raji"/>
        <s v="Clarence Shan"/>
        <s v="Clarence She"/>
        <s v="Clarence Wu"/>
        <s v="Clarence Xie"/>
        <s v="Clarence Xu"/>
        <s v="Clarence Ye"/>
        <s v="Clarence Zhang"/>
        <s v="Claudia Holt"/>
        <s v="Claudia Li"/>
        <s v="Claudia Ye"/>
        <s v="Claudia Zhang"/>
        <s v="Clayton Andersen"/>
        <s v="Clayton Chavez"/>
        <s v="Clayton Jai"/>
        <s v="Clayton Nara"/>
        <s v="Clayton Rai"/>
        <s v="Clayton Sharma"/>
        <s v="Clifford Arun"/>
        <s v="Clifford Chapman"/>
        <s v="Clinton Alvarez"/>
        <s v="Clinton Dominguez"/>
        <s v="Clinton Gutierrez"/>
        <s v="Cody Cook"/>
        <s v="Cole Richardson"/>
        <s v="Cole Rivera"/>
        <s v="Cole Stewart"/>
        <s v="Colin Goel"/>
        <s v="Colin Huang"/>
        <s v="Colin Nath"/>
        <s v="Colin Shan"/>
        <s v="Colin Stone"/>
        <s v="Colin Yang"/>
        <s v="Colleen Andersen"/>
        <s v="Colleen Cai"/>
        <s v="Colleen Goel"/>
        <s v="Colleen Harrison"/>
        <s v="Colleen Huang"/>
        <s v="Colleen Nara"/>
        <s v="Colleen Raje"/>
        <s v="Colleen West"/>
        <s v="Colleen Xie"/>
        <s v="Colleen Zhang"/>
        <s v="Colleen Zhao"/>
        <s v="Connor Bryant"/>
        <s v="Connor Butler"/>
        <s v="Connor Hernandez"/>
        <s v="Connor Jai"/>
        <s v="Connor King"/>
        <s v="Connor Li"/>
        <s v="Connor Perez"/>
        <s v="Connor Ross"/>
        <s v="Corey Kumar"/>
        <s v="Corey She"/>
        <s v="Cory Chandra"/>
        <s v="Cory Kapoor"/>
        <s v="Cory Madan"/>
        <s v="Courtney Lopez"/>
        <s v="Courtney Nelson"/>
        <s v="Courtney Turner"/>
        <s v="Craig Carlson"/>
        <s v="Craig Munoz"/>
        <s v="Craig Navarro"/>
        <s v="Cristina Beck"/>
        <s v="Cristina Nara"/>
        <s v="Crystal Chen"/>
        <s v="Crystal Gao"/>
        <s v="Crystal Huang"/>
        <s v="Crystal Liang"/>
        <s v="Curtis Cai"/>
        <s v="Curtis Gao"/>
        <s v="Curtis Wang"/>
        <s v="Cynthia Chandra"/>
        <s v="Cynthia Martinez"/>
        <s v="Cynthia Srini"/>
        <s v="Daisuke Yanagishima"/>
        <s v="Daisy Jiménez"/>
        <s v="Daisy Munoz"/>
        <s v="Daisy Romero"/>
        <s v="Dakota Griffin"/>
        <s v="Dakota Henderson"/>
        <s v="Dakota Ross"/>
        <s v="Dale Goel"/>
        <s v="Dale Nara"/>
        <s v="Dalton Brooks"/>
        <s v="Dalton Edwards"/>
        <s v="Dalton Garcia"/>
        <s v="Dalton Miller"/>
        <s v="Dalton Murphy"/>
        <s v="Dalton Parker"/>
        <s v="Dalton Ramirez"/>
        <s v="Dalton Scott"/>
        <s v="Dalton Simmons"/>
        <s v="Dalton Taylor"/>
        <s v="Dalton Watson"/>
        <s v="Damien Lal"/>
        <s v="Damien Liu"/>
        <s v="Dana Alvarez"/>
        <s v="Dana Dominguez"/>
        <s v="Dana Ramos"/>
        <s v="Dana Ruiz"/>
        <s v="Daniel Clark"/>
        <s v="Daniel Garcia"/>
        <s v="Daniel Harris"/>
        <s v="Daniel Lee"/>
        <s v="Danielle Cook"/>
        <s v="Danielle Reed"/>
        <s v="Danny Jiménez"/>
        <s v="Danny Ortega"/>
        <s v="Danny Suarez"/>
        <s v="Danny Vazquez"/>
        <s v="Darrell Andersen"/>
        <s v="Darren Alvarez"/>
        <s v="Darren Diaz"/>
        <s v="Darren Gutierrez"/>
        <s v="Darren Hernandez"/>
        <s v="Darren Malhotra"/>
        <s v="Darren Romero"/>
        <s v="Darryl Liu"/>
        <s v="Darryl Sun"/>
        <s v="Darryl Xu"/>
        <s v="Darryl Yang"/>
        <s v="Darryl Zhao"/>
        <s v="Darryl Zheng"/>
        <s v="David Diaz"/>
        <s v="David Jones"/>
        <s v="David Lee"/>
        <s v="David Lewis"/>
        <s v="David Li"/>
        <s v="David Martinez"/>
        <s v="Dawn Huang"/>
        <s v="Dawn Lal"/>
        <s v="Dawn Nara"/>
        <s v="Dawn Nath"/>
        <s v="Dawn Raji"/>
        <s v="Dawn Shen"/>
        <s v="Dawn Wu"/>
        <s v="Deanna Alonso"/>
        <s v="Deanna Ashe"/>
        <s v="Deanna Garcia"/>
        <s v="Deanna Gomez"/>
        <s v="Deanna Kapoor"/>
        <s v="Deanna Martin"/>
        <s v="Deanna Martinez"/>
        <s v="Deanna Perez"/>
        <s v="Deanna Prasad"/>
        <s v="Deanna Ramos"/>
        <s v="Deanna Sai"/>
        <s v="Deanna Schmidt"/>
        <s v="Deb Torres"/>
        <s v="Deborah Goel"/>
        <s v="Deborah Lal"/>
        <s v="Deborah McDonald"/>
        <s v="Deborah Shan"/>
        <s v="Deborah Yuan"/>
        <s v="Denise Fernandez"/>
        <s v="Denise Kapoor"/>
        <s v="Denise Mehta"/>
        <s v="Denise Subram"/>
        <s v="Denise Vance"/>
        <s v="Dennis Chen"/>
        <s v="Dennis Guo"/>
        <s v="Dennis Hu"/>
        <s v="Dennis Huang"/>
        <s v="Dennis Ware"/>
        <s v="Dennis Yang"/>
        <s v="Dennis Zeng"/>
        <s v="Derek Raje"/>
        <s v="Derek Shan"/>
        <s v="Derek Tang"/>
        <s v="Derek Xu"/>
        <s v="Derrick Romero"/>
        <s v="Derrick Vazquez"/>
        <s v="Desiree Dominguez"/>
        <s v="Desiree Ortega"/>
        <s v="Desiree Rubio"/>
        <s v="Destiny Cox"/>
        <s v="Destiny Morgan"/>
        <s v="Destiny Murphy"/>
        <s v="Destiny Powell"/>
        <s v="Destiny Rogers"/>
        <s v="Destiny White"/>
        <s v="Devin Coleman"/>
        <s v="Devin Green"/>
        <s v="Devin Griffin"/>
        <s v="Devin Henderson"/>
        <s v="Devin Martinez"/>
        <s v="Devin Murphy"/>
        <s v="Devin Nelson"/>
        <s v="Devin Perez"/>
        <s v="Devin Sanders"/>
        <s v="Devin Simmons"/>
        <s v="Devin Stewart"/>
        <s v="Devin Taylor"/>
        <s v="Devin Walker"/>
        <s v="Devon Chander"/>
        <s v="Devon Deng"/>
        <s v="Devon Goel"/>
        <s v="Devon Kennedy"/>
        <s v="Devon Luo"/>
        <s v="Devon Pal"/>
        <s v="Devon Sharma"/>
        <s v="Diana Ortega"/>
        <s v="Diane Romero"/>
        <s v="Diane Ruiz"/>
        <s v="Dominic Raman"/>
        <s v="Dominic Srini"/>
        <s v="Dominique Lopez"/>
        <s v="Dominique Sanchez"/>
        <s v="Dominique Subram"/>
        <s v="Donald Chandra"/>
        <s v="Donald Garcia"/>
        <s v="Donald Srini"/>
        <s v="Donald Suri"/>
        <s v="Donna Deng"/>
        <s v="Donna Kumar"/>
        <s v="Donna Sharma"/>
        <s v="Donna Xie"/>
        <s v="Dorothy Robinson"/>
        <s v="Douglas Fernandez"/>
        <s v="Douglas Kapoor"/>
        <s v="Douglas Mehta"/>
        <s v="Douglas Perez"/>
        <s v="Douglas Rodriguez"/>
        <s v="Douglas Sai"/>
        <s v="Douglas Suri"/>
        <s v="Drew Andersen"/>
        <s v="Drew Jai"/>
        <s v="Drew Xu"/>
        <s v="Dustin Andersen"/>
        <s v="Dustin Chander"/>
        <s v="Dustin Deng"/>
        <s v="Dustin Goldstein"/>
        <s v="Dustin Jai"/>
        <s v="Dwayne Alonso"/>
        <s v="Dwayne Hernandez"/>
        <s v="Dwayne Navarro"/>
        <s v="Dwayne Ortega"/>
        <s v="Dylan Harris"/>
        <s v="Dylan Long"/>
        <s v="Dylan Martinez"/>
        <s v="Dylan Wilson"/>
        <s v="Ebony Garcia"/>
        <s v="Ebony Jimenez"/>
        <s v="Ebony Mehta"/>
        <s v="Ebony Moreno"/>
        <s v="Ebony Munoz"/>
        <s v="Ebony Perez"/>
        <s v="Ebony Ramos"/>
        <s v="Ebony Sanz"/>
        <s v="Eddie Alonso"/>
        <s v="Eddie Ortega"/>
        <s v="Eddie Torres"/>
        <s v="Edgar Mehta"/>
        <s v="Edgar Sanchez"/>
        <s v="Edgar Subram"/>
        <s v="Eduardo Alexander"/>
        <s v="Eduardo Allen"/>
        <s v="Eduardo Bell"/>
        <s v="Eduardo Bennett"/>
        <s v="Eduardo Brooks"/>
        <s v="Eduardo Cooper"/>
        <s v="Eduardo Griffin"/>
        <s v="Eduardo Perez"/>
        <s v="Eduardo Robinson"/>
        <s v="Eduardo Sanchez"/>
        <s v="Eduardo Scott"/>
        <s v="Eduardo Torres"/>
        <s v="Eduardo White"/>
        <s v="Eduardo Williams"/>
        <s v="Edward Anderson"/>
        <s v="Edward Harris"/>
        <s v="Edward Hughes"/>
        <s v="Edward Lewis"/>
        <s v="Edward Thompson"/>
        <s v="Edward Wilson"/>
        <s v="Edwin Bhat"/>
        <s v="Edwin Chen"/>
        <s v="Edwin Deng"/>
        <s v="Edwin Gao"/>
        <s v="Edwin Huang"/>
        <s v="Edwin Lin"/>
        <s v="Edwin Tang"/>
        <s v="Edwin Zhao"/>
        <s v="Edwin Zhou"/>
        <s v="Elijah Adams"/>
        <s v="Elijah Diaz"/>
        <s v="Elijah Gonzales"/>
        <s v="Elijah Hayes"/>
        <s v="Elijah Patterson"/>
        <s v="Elijah Perez"/>
        <s v="Elijah Powell"/>
        <s v="Elijah Ross"/>
        <s v="Elijah Yang"/>
        <s v="Elizabeth Alexander"/>
        <s v="Elizabeth Bradley"/>
        <s v="Elizabeth Clark"/>
        <s v="Elizabeth Garcia"/>
        <s v="Elizabeth Henderson"/>
        <s v="Elizabeth Lee"/>
        <s v="Elizabeth Martinez"/>
        <s v="Elizabeth Robinson"/>
        <s v="Elizabeth Russell"/>
        <s v="Elizabeth Weisman"/>
        <s v="Elizabeth West"/>
        <s v="Elizabeth Wood"/>
        <s v="Emily Jenkins"/>
        <s v="Emily Long"/>
        <s v="Emily Martin"/>
        <s v="Emily Perry"/>
        <s v="Emma Cook"/>
        <s v="Emma Cooper"/>
        <s v="Emma Hall"/>
        <s v="Emma Moore"/>
        <s v="Emma Morgan"/>
        <s v="Emma Patterson"/>
        <s v="Emma Sanchez"/>
        <s v="Emma Taylor"/>
        <s v="Emmanuel Garcia"/>
        <s v="Eric Campbell"/>
        <s v="Eric Foster"/>
        <s v="Eric Griffin"/>
        <s v="Eric Turner"/>
        <s v="Eric Young"/>
        <s v="Erica Hu"/>
        <s v="Erica Lin"/>
        <s v="Erica Sun"/>
        <s v="Erica Wang"/>
        <s v="Erica Xu"/>
        <s v="Erica Ye"/>
        <s v="Erick Fernandez"/>
        <s v="Erick Sai"/>
        <s v="Erik Rubio"/>
        <s v="Erik Suarez"/>
        <s v="Erika Carlson"/>
        <s v="Erika Munoz"/>
        <s v="Erika Romero"/>
        <s v="Erika Rubio"/>
        <s v="Erika Ruiz"/>
        <s v="Erika Serrano"/>
        <s v="Erin Bradley"/>
        <s v="Erin Cook"/>
        <s v="Erin Rogers"/>
        <s v="Erin Sanchez"/>
        <s v="Ernest Guo"/>
        <s v="Ernest Liu"/>
        <s v="Ernest Xu"/>
        <s v="Ernest Zhu"/>
        <s v="Ethan Bryant"/>
        <s v="Ethan Butler"/>
        <s v="Ethan Foster"/>
        <s v="Ethan Garcia"/>
        <s v="Ethan Jones"/>
        <s v="Ethan Martinez"/>
        <s v="Ethan Shan"/>
        <s v="Ethan Simmons"/>
        <s v="Ethan Thompson"/>
        <s v="Ethan Williams"/>
        <s v="Eugene She"/>
        <s v="Eugene Ye"/>
        <s v="Eugene Zhao"/>
        <s v="Eugene Zhu"/>
        <s v="Evan Campbell"/>
        <s v="Evan Collins"/>
        <s v="Evan Edwards"/>
        <s v="Evan Green"/>
        <s v="Evan Howard"/>
        <s v="Evan Parker"/>
        <s v="Evan Perez"/>
        <s v="Evan Phillips"/>
        <s v="Evelyn Chandra"/>
        <s v="Evelyn Kapoor"/>
        <s v="Evelyn Madan"/>
        <s v="Evelyn Mehta"/>
        <s v="Evelyn Raman"/>
        <s v="Evelyn Rodriguez"/>
        <s v="Evelyn Sara"/>
        <s v="Evelyn Subram"/>
        <s v="Faith Brooks"/>
        <s v="Faith Hayes"/>
        <s v="Faith Murphy"/>
        <s v="Faith Patterson"/>
        <s v="Faith Ramirez"/>
        <s v="Faith Simmons"/>
        <s v="Faith Stewart"/>
        <s v="Faith Ward"/>
        <s v="Felicia Moreno"/>
        <s v="Fernando Bryant"/>
        <s v="Fernando Flores"/>
        <s v="Fernando Jackson"/>
        <s v="Fernando Johnson"/>
        <s v="Fernando King"/>
        <s v="Fernando Patterson"/>
        <s v="Fernando Russell"/>
        <s v="Fernando Smith"/>
        <s v="Fernando Wright"/>
        <s v="Florian Stiller"/>
        <s v="Francis Alvarez"/>
        <s v="Francis Romero"/>
        <s v="Francis Sanz"/>
        <s v="Francisco Ashe"/>
        <s v="Francisco Chandra"/>
        <s v="Francisco Gonzalez"/>
        <s v="Francisco Sai"/>
        <s v="Francisco Subram"/>
        <s v="Frank Carlson"/>
        <s v="Frank Gomez"/>
        <s v="Frank Hernandez"/>
        <s v="Frank Navarro"/>
        <s v="Frank Sanz"/>
        <s v="Frank Suarez"/>
        <s v="Frank Vazquez"/>
        <s v="Franklin Nath"/>
        <s v="Franklin Raji"/>
        <s v="Franklin Sharma"/>
        <s v="Franklin Sun"/>
        <s v="Franklin Xu"/>
        <s v="Franklin Zhou"/>
        <s v="Frederick Madan"/>
        <s v="Frederick Martinez"/>
        <s v="Frederick Perez"/>
        <s v="Frederick Sai"/>
        <s v="Frederick Vance"/>
        <s v="Gabriel Chow"/>
        <s v="Gabriel Green"/>
        <s v="Gabriel Kumar"/>
        <s v="Gabriel Turner"/>
        <s v="Gabriel Zhang"/>
        <s v="Gabriella Collins"/>
        <s v="Gabriella Kelly"/>
        <s v="Gabriella Lopez"/>
        <s v="Gabriella Morris"/>
        <s v="Gabriella Murphy"/>
        <s v="Gabriella Parker"/>
        <s v="Gabriella Roberts"/>
        <s v="Gabriella Sanders"/>
        <s v="Gabriella Torres"/>
        <s v="Gabriella Young"/>
        <s v="Gabrielle Barnes"/>
        <s v="Gabrielle Butler"/>
        <s v="Gabrielle Cooper"/>
        <s v="Gabrielle Evans"/>
        <s v="Gabrielle Howard"/>
        <s v="Gabrielle Peterson"/>
        <s v="Gabrielle Ross"/>
        <s v="Gabrielle Ward"/>
        <s v="Gabrielle Washington"/>
        <s v="Gail Griffin"/>
        <s v="Garrett Kelly"/>
        <s v="Gary Alonso"/>
        <s v="Gary Dominguez"/>
        <s v="Gary Gutierrez"/>
        <s v="Gary Ortega"/>
        <s v="Gary Romero"/>
        <s v="Gavin Diaz"/>
        <s v="Gavin Perry"/>
        <s v="Geoffrey Fernandez"/>
        <s v="Geoffrey Gonzalez"/>
        <s v="Geoffrey Perez"/>
        <s v="Geoffrey Rodriguez"/>
        <s v="Geoffrey Sara"/>
        <s v="George Fernandez"/>
        <s v="George Garcia"/>
        <s v="George Gonzalez"/>
        <s v="George Louverdis"/>
        <s v="George McDonald"/>
        <s v="George Sanchez"/>
        <s v="Gerald Arun"/>
        <s v="Gerald Madan"/>
        <s v="Gerald Rodriguez"/>
        <s v="Gerald Romero"/>
        <s v="Gerrit Straatsma"/>
        <s v="Gilbert Huang"/>
        <s v="Gilbert Liang"/>
        <s v="Gilbert Sharma"/>
        <s v="Gilbert Shen"/>
        <s v="Gina Dominguez"/>
        <s v="Gina Schmidt"/>
        <s v="Glenn Liang"/>
        <s v="Glenn Liu"/>
        <s v="Glenn Sun"/>
        <s v="Gloria Alonso"/>
        <s v="Gloria Carlson"/>
        <s v="Gloria Munoz"/>
        <s v="Gloria Ortega"/>
        <s v="Gloria Romero"/>
        <s v="Gloria Ruiz"/>
        <s v="Gloria Serrano"/>
        <s v="Gloria Torres"/>
        <s v="Grace Bennett"/>
        <s v="Grace Harris"/>
        <s v="Grace Howard"/>
        <s v="Grace Jackson"/>
        <s v="Grace Jenkins"/>
        <s v="Grace Simmons"/>
        <s v="Grant Nara"/>
        <s v="Grant Pal"/>
        <s v="Grant Rai"/>
        <s v="Grant Yuan"/>
        <s v="Greg Carter"/>
        <s v="Greg Taylor"/>
        <s v="Gregory Andersen"/>
        <s v="Gregory Becker"/>
        <s v="Gregory Chande"/>
        <s v="Gregory Shan"/>
        <s v="Gregory Xie"/>
        <s v="Hailey Cox"/>
        <s v="Hailey Perez"/>
        <s v="Hailey Russell"/>
        <s v="Hailey Stewart"/>
        <s v="Hailey Turner"/>
        <s v="Hailey Wood"/>
        <s v="Haley Adams"/>
        <s v="Haley Alexander"/>
        <s v="Haley Bryant"/>
        <s v="Haley Henderson"/>
        <s v="Haley Morgan"/>
        <s v="Haley Patterson"/>
        <s v="Haley Powell"/>
        <s v="Haley Richardson"/>
        <s v="Haley Ross"/>
        <s v="Haley Torres"/>
        <s v="Haley Wood"/>
        <s v="Hannah Butler"/>
        <s v="Hannah Foster"/>
        <s v="Hannah Harris"/>
        <s v="Hannah Lewis"/>
        <s v="Hannah Martinez"/>
        <s v="Hannah Moore"/>
        <s v="Hannah Patterson"/>
        <s v="Hannah Rodriguez"/>
        <s v="Hannah Wood"/>
        <s v="Hany Morcos"/>
        <s v="Harold McDonald"/>
        <s v="Heather Huang"/>
        <s v="Heather Zheng"/>
        <s v="Heather Zhou"/>
        <s v="Hector Blanco"/>
        <s v="Hector Gill"/>
        <s v="Hector Gutierrez"/>
        <s v="Hector Moreno"/>
        <s v="Hector Ortega"/>
        <s v="Hector Ramos"/>
        <s v="Hector Vazquez"/>
        <s v="Heidi Chandra"/>
        <s v="Heidi Prasad"/>
        <s v="Heidi Sara"/>
        <s v="Heidi Subram"/>
        <s v="Henry Fernandez"/>
        <s v="Holly Fernandez"/>
        <s v="Holly Martinez"/>
        <s v="Holly Mehta"/>
        <s v="Holly Srini"/>
        <s v="Hunter Diaz"/>
        <s v="Hunter Gonzales"/>
        <s v="Hunter Griffin"/>
        <s v="Hunter Hayes"/>
        <s v="Hunter Kumar"/>
        <s v="Hunter Rodriguez"/>
        <s v="Ian Alexander"/>
        <s v="Ian Bennett"/>
        <s v="Ian Edwards"/>
        <s v="Ian Henderson"/>
        <s v="Ian Lewis"/>
        <s v="Ian Long"/>
        <s v="Ian Martin"/>
        <s v="Ian Martinez"/>
        <s v="Ian Price"/>
        <s v="Ian Richardson"/>
        <s v="Ian Rodriguez"/>
        <s v="Ian Torres"/>
        <s v="Ian Washington"/>
        <s v="Ian Wilson"/>
        <s v="Ian Wood"/>
        <s v="Ioannis Xylaras"/>
        <s v="Irving Schmidt"/>
        <s v="Isaac Adams"/>
        <s v="Isaac Brooks"/>
        <s v="Isaac Morris"/>
        <s v="Isaac Peterson"/>
        <s v="Isaac Watson"/>
        <s v="Isabel Barnes"/>
        <s v="Isabel Bryant"/>
        <s v="Isabel Jenkins"/>
        <s v="Isabella Bryant"/>
        <s v="Isabella Campbell"/>
        <s v="Isabella Davis"/>
        <s v="Isabella Edwards"/>
        <s v="Isabella Hall"/>
        <s v="Isabella Hernandez"/>
        <s v="Isabella Martinez"/>
        <s v="Isabella Moore"/>
        <s v="Isabella Perez"/>
        <s v="Isabella Roberts"/>
        <s v="Isabella Thomas"/>
        <s v="Isabella Walker"/>
        <s v="Isabella Ward"/>
        <s v="Isabella Wright"/>
        <s v="Isabelle Barnes"/>
        <s v="Isabelle Bryant"/>
        <s v="Isabelle Long"/>
        <s v="Isabelle Patterson"/>
        <s v="Isabelle Price"/>
        <s v="Isaiah Edwards"/>
        <s v="Isaiah Hall"/>
        <s v="Isaiah Howard"/>
        <s v="Isaiah Perez"/>
        <s v="Isaiah Peterson"/>
        <s v="Isaiah Ramirez"/>
        <s v="Isaiah Reed"/>
        <s v="Isaiah Sanchez"/>
        <s v="Isaiah Stewart"/>
        <s v="Isaiah Wright"/>
        <s v="Ivan Fernandez"/>
        <s v="Ivan Suri"/>
        <s v="Jack Jai"/>
        <s v="Jack Phillips"/>
        <s v="Jack Ross"/>
        <s v="Jack Scott"/>
        <s v="Jack Zimmerman"/>
        <s v="Jackson Campbell"/>
        <s v="Jackson Chen"/>
        <s v="Jackson Jai"/>
        <s v="Jackson Jenkins"/>
        <s v="Jackson Lopez"/>
        <s v="Jackson Phillips"/>
        <s v="Jackson Powell"/>
        <s v="Jackson Zhang"/>
        <s v="Jaclyn Andersen"/>
        <s v="Jaclyn Chander"/>
        <s v="Jaclyn Guo"/>
        <s v="Jaclyn Huang"/>
        <s v="Jaclyn Liu"/>
        <s v="Jaclyn Luo"/>
        <s v="Jaclyn Nara"/>
        <s v="Jaclyn Pal"/>
        <s v="Jaclyn Shan"/>
        <s v="Jaclyn Shen"/>
        <s v="Jaclyn Xu"/>
        <s v="Jaclyn Yuan"/>
        <s v="Jaclyn Zhang"/>
        <s v="Jaclyn Zhao"/>
        <s v="Jaclyn Zheng"/>
        <s v="Jaclyn Zhou"/>
        <s v="Jacob Wilson"/>
        <s v="Jacqueline Hughes"/>
        <s v="Jacqueline Powell"/>
        <s v="Jacqueline Torres"/>
        <s v="Jacquelyn Diaz"/>
        <s v="Jacquelyn Hernandez"/>
        <s v="Jada Murphy"/>
        <s v="Jada Sanchez"/>
        <s v="Jade Bailey"/>
        <s v="Jade Murphy"/>
        <s v="Jaime Alonso"/>
        <s v="Jaime Deng"/>
        <s v="Jaime Gill"/>
        <s v="Jaime Gutierrez"/>
        <s v="Jaime Hernandez"/>
        <s v="Jaime Moreno"/>
        <s v="Jaime Suarez"/>
        <s v="Jaime Xie"/>
        <s v="Jake Chen"/>
        <s v="Jake Wang"/>
        <s v="Jake Zheng"/>
        <s v="James Alexander"/>
        <s v="James Baker"/>
        <s v="James Evans"/>
        <s v="James Jackson"/>
        <s v="James Lal"/>
        <s v="James Miller"/>
        <s v="James Ross"/>
        <s v="James Simmons"/>
        <s v="James Walker"/>
        <s v="Jamie Gao"/>
        <s v="Jamie Guo"/>
        <s v="Jamie Harrison"/>
        <s v="Jamie Liu"/>
        <s v="Jamie Ortega"/>
        <s v="Jamie Sanz"/>
        <s v="Jamie Sun"/>
        <s v="Jamie Ye"/>
        <s v="Jamie Zeng"/>
        <s v="Jan Howard"/>
        <s v="Janelle Fernandez"/>
        <s v="Janelle Sanchez"/>
        <s v="Janet Browning"/>
        <s v="Janet Dominguez"/>
        <s v="Janet Ortega"/>
        <s v="Janet Scott"/>
        <s v="Jared Cook"/>
        <s v="Jared Kelly"/>
        <s v="Jared Moyer"/>
        <s v="Jarred Gill"/>
        <s v="Jarrod Madan"/>
        <s v="Jarrod Sara"/>
        <s v="Jarrod Suri"/>
        <s v="Jasmine Gray"/>
        <s v="Jasmine Hall"/>
        <s v="Jasmine Harris"/>
        <s v="Jasmine Peterson"/>
        <s v="Jasmine Russell"/>
        <s v="Jasmine Simmons"/>
        <s v="Jasmine Stewart"/>
        <s v="Jasmine Thomas"/>
        <s v="Jasmine Torres"/>
        <s v="Jasmine White"/>
        <s v="Jason Bryant"/>
        <s v="Jason Foster"/>
        <s v="Jason Gonzales"/>
        <s v="Jason Jenkins"/>
        <s v="Jason Li"/>
        <s v="Jason Mitchell"/>
        <s v="Javier Serrano"/>
        <s v="Jay Alonso"/>
        <s v="Jay Arthur"/>
        <s v="Jay Carlson"/>
        <s v="Jay Chandra"/>
        <s v="Jay Kapoor"/>
        <s v="Jay Lopez"/>
        <s v="Jay Madan"/>
        <s v="Jay Prasad"/>
        <s v="Jay Ramos"/>
        <s v="Jay Sara"/>
        <s v="Jay Suarez"/>
        <s v="Jeffery Chen"/>
        <s v="Jeffery Lu"/>
        <s v="Jenna Hernandez"/>
        <s v="Jenna Lopez"/>
        <s v="Jenna Mitchell"/>
        <s v="Jenna Parker"/>
        <s v="Jenna Scott"/>
        <s v="Jenna Wright"/>
        <s v="Jennifer Foster"/>
        <s v="Jennifer Green"/>
        <s v="Jennifer Jackson"/>
        <s v="Jennifer Jenkins"/>
        <s v="Jennifer Morris"/>
        <s v="Jennifer Robinson"/>
        <s v="Jennifer Sanders"/>
        <s v="Jennifer Torres"/>
        <s v="Jennifer Walker"/>
        <s v="Jennifer Washington"/>
        <s v="Jennifer White"/>
        <s v="Jenny Andersen"/>
        <s v="Jenny Ferrier"/>
        <s v="Jenny Lin"/>
        <s v="Jenny Rai"/>
        <s v="Jenny Sun"/>
        <s v="Jenny Xu"/>
        <s v="Jenny Zhang"/>
        <s v="Jenny Zheng"/>
        <s v="Jeremiah Diaz"/>
        <s v="Jeremiah Lopez"/>
        <s v="Jeremiah Townsend"/>
        <s v="Jeremy Collins"/>
        <s v="Jeremy Price"/>
        <s v="Jeremy Richardson"/>
        <s v="Jeremy Young"/>
        <s v="Jermaine Lopez"/>
        <s v="Jerome Diaz"/>
        <s v="Jerome Dominguez"/>
        <s v="Jerome Hernandez"/>
        <s v="Jerome Suarez"/>
        <s v="Jerome Torres"/>
        <s v="Jerry Ferrier"/>
        <s v="Jerry Kumar"/>
        <s v="Jesse Hall"/>
        <s v="Jessica Alexander"/>
        <s v="Jessica Bell"/>
        <s v="Jessica Brown"/>
        <s v="Jessica Johnson"/>
        <s v="Jessica Martin"/>
        <s v="Jessica Martinez"/>
        <s v="Jessica Patterson"/>
        <s v="Jessica Perry"/>
        <s v="Jessica Powell"/>
        <s v="Jessica Ross"/>
        <s v="Jessica Walker"/>
        <s v="Jessie Alonso"/>
        <s v="Jessie Gao"/>
        <s v="Jessie Moreno"/>
        <s v="Jessie Ramos"/>
        <s v="Jessie Suarez"/>
        <s v="Jessie Vazquez"/>
        <s v="Jessie Wang"/>
        <s v="Jessie Zhou"/>
        <s v="Jésus Blanco"/>
        <s v="Jésus Ramos"/>
        <s v="Jésus Serrano"/>
        <s v="Jésus Suarez"/>
        <s v="Jill Carlson"/>
        <s v="Jill Diaz"/>
        <s v="Jill Gutierrez"/>
        <s v="Jill Martinez"/>
        <s v="Jill Moreno"/>
        <s v="Jill Murphy"/>
        <s v="Jill Ortega"/>
        <s v="Jill Vazquez"/>
        <s v="Jim Rodman"/>
        <s v="Jimmy Dominguez"/>
        <s v="Jimmy Gutierrez"/>
        <s v="Jimmy Rubio"/>
        <s v="Jimmy Travers"/>
        <s v="Jimmy Vazquez"/>
        <s v="Joan Hernandez"/>
        <s v="Joan King"/>
        <s v="Joan Washington"/>
        <s v="Joanna Ashe"/>
        <s v="Joanna Hernandez"/>
        <s v="Joanna Munoz"/>
        <s v="Joanna Vazquez"/>
        <s v="Jocelyn Coleman"/>
        <s v="Jocelyn Long"/>
        <s v="Jocelyn Price"/>
        <s v="Jodi Chapman"/>
        <s v="Jodi Chavez"/>
        <s v="Jodi Goel"/>
        <s v="Jodi Kumar"/>
        <s v="Joe Alonso"/>
        <s v="Joe Belson"/>
        <s v="Joe Gill"/>
        <s v="Joe Jordan"/>
        <s v="Joe Ramos"/>
        <s v="Joe Rana"/>
        <s v="Joe Sanz"/>
        <s v="Joe Schmidt"/>
        <s v="Joe Srini"/>
        <s v="Joe Torres"/>
        <s v="Joe Vazquez"/>
        <s v="Joel Fernandez"/>
        <s v="Joel Prasad"/>
        <s v="Joel Raman"/>
        <s v="John Thomas"/>
        <s v="John Williams"/>
        <s v="Johnathan Chapman"/>
        <s v="Johnathan Kapoor"/>
        <s v="Johnathan Perez"/>
        <s v="Johnny Chavez"/>
        <s v="Johnny Lal"/>
        <s v="Johnny Luo"/>
        <s v="Johnny Rai"/>
        <s v="Johnny Shan"/>
        <s v="Jon Gao"/>
        <s v="Jon Guo"/>
        <s v="Jon Luo"/>
        <s v="Jon Pal"/>
        <s v="Jon Wang"/>
        <s v="Jon Ye"/>
        <s v="Jon Yuan"/>
        <s v="Jonathan Anderson"/>
        <s v="Jonathan Campbell"/>
        <s v="Jonathan Diaz"/>
        <s v="Jonathan Gonzales"/>
        <s v="Jonathan Hill"/>
        <s v="Jonathan Jackson"/>
        <s v="Jonathan Perry"/>
        <s v="Jonathan Phillips"/>
        <s v="Jonathan Powell"/>
        <s v="Jonathan Smith"/>
        <s v="Jonathon Hernandez"/>
        <s v="Jonathon Navarro"/>
        <s v="Jonathon Suarez"/>
        <s v="Jordan Carter"/>
        <s v="Jordan Foster"/>
        <s v="Jordan Henderson"/>
        <s v="Jordan Hernandez"/>
        <s v="Jordan King"/>
        <s v="Jordan Long"/>
        <s v="Jordan Shan"/>
        <s v="Jordan Turner"/>
        <s v="Jordyn Bryant"/>
        <s v="Jordyn Butler"/>
        <s v="Jordyn Coleman"/>
        <s v="Jordyn Flores"/>
        <s v="Jordyn Perry"/>
        <s v="Jorge Cai"/>
        <s v="Jorge Hu"/>
        <s v="Jorge Liang"/>
        <s v="Jorge Liu"/>
        <s v="Jose Alexander"/>
        <s v="Jose Baker"/>
        <s v="Jose Edwards"/>
        <s v="Jose Garcia"/>
        <s v="Jose Martin"/>
        <s v="Jose Moore"/>
        <s v="Jose Patterson"/>
        <s v="José Saraiva"/>
        <s v="Jose Thompson"/>
        <s v="Jose Wang"/>
        <s v="Joseph Anderson"/>
        <s v="Joseph Garcia"/>
        <s v="Joseph Jackson"/>
        <s v="Joseph Martin"/>
        <s v="Joseph Rodriguez"/>
        <s v="Joseph Taylor"/>
        <s v="Joshua Lee"/>
        <s v="Joshua Miller"/>
        <s v="Joshua Rodriguez"/>
        <s v="Joshua Taylor"/>
        <s v="Joshua Thompson"/>
        <s v="Joy Dominguez"/>
        <s v="Joy Navarro"/>
        <s v="Joy Ramos"/>
        <s v="Juan Gray"/>
        <s v="Juan James"/>
        <s v="Juan Murphy"/>
        <s v="Juan Peterson"/>
        <s v="Juan Rogers"/>
        <s v="Juan Romero"/>
        <s v="Juan Vazquez"/>
        <s v="Juan Watson"/>
        <s v="Julia Barnes"/>
        <s v="Julia Coleman"/>
        <s v="Julia Cox"/>
        <s v="Julia Foster"/>
        <s v="Julia Hughes"/>
        <s v="Julia Jones"/>
        <s v="Julia Long"/>
        <s v="Julia Morris"/>
        <s v="Julia Rogers"/>
        <s v="Julia Thomas"/>
        <s v="Julia Thompson"/>
        <s v="Julia Washington"/>
        <s v="Julia Wilson"/>
        <s v="Julia Wood"/>
        <s v="Julia Wright"/>
        <s v="Julian Henderson"/>
        <s v="Julian Powell"/>
        <s v="Julie Jai"/>
        <s v="Julie Raje"/>
        <s v="Julie Yuan"/>
        <s v="Julio Dominguez"/>
        <s v="Julio Navarro"/>
        <s v="Julio Ortega"/>
        <s v="Julio Romero"/>
        <s v="Julio Sanz"/>
        <s v="Julio Serrano"/>
        <s v="Julio Suarez"/>
        <s v="Julio Vazquez"/>
        <s v="Justin Alexander"/>
        <s v="Justin Brown"/>
        <s v="Justin Bryant"/>
        <s v="Justin Butler"/>
        <s v="Justin Gonzales"/>
        <s v="Justin Griffin"/>
        <s v="Justin Harris"/>
        <s v="Justin Shan"/>
        <s v="Justin Thompson"/>
        <s v="Justin Washington"/>
        <s v="Justin Zhang"/>
        <s v="Kaitlin Rana"/>
        <s v="Kaitlyn Alexander"/>
        <s v="Kaitlyn Bailey"/>
        <s v="Kaitlyn Bennett"/>
        <s v="Kaitlyn Brooks"/>
        <s v="Kaitlyn Evans"/>
        <s v="Kaitlyn Gray"/>
        <s v="Kaitlyn Lee"/>
        <s v="Kaitlyn Long"/>
        <s v="Kaitlyn Mitchell"/>
        <s v="Kaitlyn Powell"/>
        <s v="Kaitlyn Russell"/>
        <s v="Kara Anand"/>
        <s v="Kara Becker"/>
        <s v="Kara Goel"/>
        <s v="Kara Jai"/>
        <s v="Kara Lal"/>
        <s v="Kara Pal"/>
        <s v="Karen Cai"/>
        <s v="Karen Lu"/>
        <s v="Karen Smith"/>
        <s v="Karen Xu"/>
        <s v="Karen Zeng"/>
        <s v="Karen Zhao"/>
        <s v="Kari Gomez"/>
        <s v="Kari Malhotra"/>
        <s v="Kari Martinez"/>
        <s v="Kari Smith"/>
        <s v="Karl Andersen"/>
        <s v="Karl Raje"/>
        <s v="Karl Stone"/>
        <s v="Karla Anand"/>
        <s v="Karla Nara"/>
        <s v="Karla Raji"/>
        <s v="Karla She"/>
        <s v="Karla Tang"/>
        <s v="Kate Anand"/>
        <s v="Kate Becker"/>
        <s v="Kate Lal"/>
        <s v="Kate Rai"/>
        <s v="Kate Raji"/>
        <s v="Katelyn Gray"/>
        <s v="Katelyn Green"/>
        <s v="Katelyn Howard"/>
        <s v="Katelyn James"/>
        <s v="Katelyn Mitchell"/>
        <s v="Katelyn Parker"/>
        <s v="Katelyn Peterson"/>
        <s v="Katelyn Richardson"/>
        <s v="Katelyn Sanchez"/>
        <s v="Katelyn Sanders"/>
        <s v="Katelyn Scott"/>
        <s v="Katelyn Ward"/>
        <s v="Katherine Brown"/>
        <s v="Katherine Flores"/>
        <s v="Katherine Harris"/>
        <s v="Katherine Howard"/>
        <s v="Katherine James"/>
        <s v="Katherine Miller"/>
        <s v="Katherine Scott"/>
        <s v="Katherine Stewart"/>
        <s v="Katherine Thomas"/>
        <s v="Katherine Wood"/>
        <s v="Katherine Wright"/>
        <s v="Kathleen Gill"/>
        <s v="Kathleen Navarro"/>
        <s v="Kathleen Ortega"/>
        <s v="Kathleen Ramos"/>
        <s v="Kathleen Rubio"/>
        <s v="Kathleen Serrano"/>
        <s v="Kathryn Chapman"/>
        <s v="Kathryn Nara"/>
        <s v="Kathryn She"/>
        <s v="Kathryn Shen"/>
        <s v="Kathryn Yuan"/>
        <s v="Katie Kumar"/>
        <s v="Katie Rai"/>
        <s v="Katie Shen"/>
        <s v="Katrina Anand"/>
        <s v="Katrina Chande"/>
        <s v="Katrina Nara"/>
        <s v="Katrina Sharma"/>
        <s v="Katrina Tang"/>
        <s v="Kayla Alexander"/>
        <s v="Kayla Flores"/>
        <s v="Kayla Hayes"/>
        <s v="Kayla Henderson"/>
        <s v="Kayla Lewis"/>
        <s v="Kayla Rodriguez"/>
        <s v="Kayla Ross"/>
        <s v="Kayla Russell"/>
        <s v="Kaylee Collins"/>
        <s v="Kaylee Cook"/>
        <s v="Kaylee Edwards"/>
        <s v="Kaylee Gonzalez"/>
        <s v="Kaylee Hill"/>
        <s v="Kaylee Sanders"/>
        <s v="Keith Andersen"/>
        <s v="Keith Deng"/>
        <s v="Keith Lal"/>
        <s v="Keith Shan"/>
        <s v="Keith She"/>
        <s v="Keith Yuan"/>
        <s v="Kelli Anand"/>
        <s v="Kelli Chande"/>
        <s v="Kelli Hu"/>
        <s v="Kelli Kumar"/>
        <s v="Kelli Lal"/>
        <s v="Kelli Raji"/>
        <s v="Kelli She"/>
        <s v="Kelli Sun"/>
        <s v="Kelli Wu"/>
        <s v="Kelli Xie"/>
        <s v="Kellie Hernandez"/>
        <s v="Kellie Moreno"/>
        <s v="Kellie Navarro"/>
        <s v="Kellie Serrano"/>
        <s v="Kelly Bennett"/>
        <s v="Kelly Flores"/>
        <s v="Kelly Griffin"/>
        <s v="Kelsey Becker"/>
        <s v="Kelsey Chande"/>
        <s v="Kelsey Lal"/>
        <s v="Kelsey Nara"/>
        <s v="Kelsey Nath"/>
        <s v="Kelsey Shen"/>
        <s v="Kelsey Xie"/>
        <s v="Kelvin Carson"/>
        <s v="Kelvin Lal"/>
        <s v="Kelvin Lin"/>
        <s v="Kelvin Raje"/>
        <s v="Kelvin Shen"/>
        <s v="Kelvin Tang"/>
        <s v="Kelvin Xu"/>
        <s v="Kelvin Zhang"/>
        <s v="Kendra Alonso"/>
        <s v="Kendra Diaz"/>
        <s v="Kenneth Kumar"/>
        <s v="Kevin Baker"/>
        <s v="Kevin Collins"/>
        <s v="Kevin Edwards"/>
        <s v="Kevin King"/>
        <s v="Kevin Washington"/>
        <s v="Kevin Wright"/>
        <s v="Kimberly Watson"/>
        <s v="Krista Gutierrez"/>
        <s v="Krista Martin"/>
        <s v="Krista Romero"/>
        <s v="Krista Ruiz"/>
        <s v="Kristen Gao"/>
        <s v="Kristen Guo"/>
        <s v="Kristen Hu"/>
        <s v="Kristen Huang"/>
        <s v="Kristi Chapman"/>
        <s v="Kristi Gonzalez"/>
        <s v="Kristi Kapoor"/>
        <s v="Kristi Perez"/>
        <s v="Kristi Serrano"/>
        <s v="Kristi Suarez"/>
        <s v="Kristi Torres"/>
        <s v="Kristin Andersen"/>
        <s v="Kristina Arun"/>
        <s v="Kristina Fernandez"/>
        <s v="Kristina Kapoor"/>
        <s v="Kristina Lopez"/>
        <s v="Kristina Schmidt"/>
        <s v="Kristine Gill"/>
        <s v="Kristine Munoz"/>
        <s v="Kristine Sandberg"/>
        <s v="Kristopher Fernandez"/>
        <s v="Kristopher Gonzalez"/>
        <s v="Kristopher Lopez"/>
        <s v="Kristy Munoz"/>
        <s v="Kristy Rubio"/>
        <s v="Kristy Suarez"/>
        <s v="Kristy Torres"/>
        <s v="Krystal Gao"/>
        <s v="Krystal Hu"/>
        <s v="Krystal Li"/>
        <s v="Krystal Sun"/>
        <s v="Krystal Zhang"/>
        <s v="Kurt Anand"/>
        <s v="Kurt Chander"/>
        <s v="Kurt Raheem"/>
        <s v="Kurt Sharma"/>
        <s v="Kurt Xu"/>
        <s v="Kurt Yuan"/>
        <s v="Kyle Bryant"/>
        <s v="Kyle Edwards"/>
        <s v="Kyle Foster"/>
        <s v="Kyle Gonzalez"/>
        <s v="Kyle Hayes"/>
        <s v="Kyle Holt"/>
        <s v="Kyle Washington"/>
        <s v="Lacey Deng"/>
        <s v="Lacey Gao"/>
        <s v="Lacey Hu"/>
        <s v="Lacey Ma"/>
        <s v="Lacey Pal"/>
        <s v="Lacey Raje"/>
        <s v="Lacey Shan"/>
        <s v="Lacey Yuan"/>
        <s v="Lance Gill"/>
        <s v="Lance Navarro"/>
        <s v="Lance Ortega"/>
        <s v="Lance Sanz"/>
        <s v="Larry Blanco"/>
        <s v="Larry Dominguez"/>
        <s v="Larry Gutierrez"/>
        <s v="Larry Vazquez"/>
        <s v="Latasha Alvarez"/>
        <s v="Latasha Gill"/>
        <s v="Latasha Moreno"/>
        <s v="Latasha Munoz"/>
        <s v="Latasha Rubio"/>
        <s v="Latoya Chander"/>
        <s v="Latoya Deng"/>
        <s v="Latoya Jai"/>
        <s v="Latoya Sharma"/>
        <s v="Latoya She"/>
        <s v="Latoya Tang"/>
        <s v="Laura Hu"/>
        <s v="Laura Huang"/>
        <s v="Laura Lin"/>
        <s v="Laura Wu"/>
        <s v="Laura Xu"/>
        <s v="Laura Zhou"/>
        <s v="Lauren Barnes"/>
        <s v="Lauren Coleman"/>
        <s v="Lauren Cook"/>
        <s v="Lauren Martinez"/>
        <s v="Lauren Sanchez"/>
        <s v="Lauren Washington"/>
        <s v="Lauren Wood"/>
        <s v="Lawrence Alvarez"/>
        <s v="Lawrence Blanco"/>
        <s v="Lawrence Dominguez"/>
        <s v="Lawrence Gutierrez"/>
        <s v="Lawrence Suarez"/>
        <s v="Leah Cai"/>
        <s v="Leah Guo"/>
        <s v="Leah Hu"/>
        <s v="Leah Xu"/>
        <s v="Leah Zhang"/>
        <s v="Leonard Lal"/>
        <s v="Leonard Pal"/>
        <s v="Leslie Hernandez"/>
        <s v="Levi Mehta"/>
        <s v="Levi Subram"/>
        <s v="Linda Dominguez"/>
        <s v="Linda Ortega"/>
        <s v="Lindsay Raje"/>
        <s v="Lindsey Deng"/>
        <s v="Lindsey Luo"/>
        <s v="Lindsey Raje"/>
        <s v="Lindsey Shen"/>
        <s v="Lisa Roy"/>
        <s v="Lisa Zhu"/>
        <s v="Logan Chow"/>
        <s v="Logan Clark"/>
        <s v="Logan Diaz"/>
        <s v="Logan Garcia"/>
        <s v="Logan Hernandez"/>
        <s v="Logan Johnson"/>
        <s v="Logan Li"/>
        <s v="Logan Mitchell"/>
        <s v="Logan Perry"/>
        <s v="Logan Phillips"/>
        <s v="Logan Turner"/>
        <s v="Logan Wilson"/>
        <s v="Lori Sanz"/>
        <s v="Lorrin Smith-Bates"/>
        <s v="Louis He"/>
        <s v="Louis Liang"/>
        <s v="Louis Luo"/>
        <s v="Louis Nath"/>
        <s v="Louis Zeng"/>
        <s v="Louis Zhang"/>
        <s v="Lucas Blue"/>
        <s v="Lucas Coleman"/>
        <s v="Lucas Cox"/>
        <s v="Lucas Flores"/>
        <s v="Lucas Foster"/>
        <s v="Lucas Howard"/>
        <s v="Lucas Lewis"/>
        <s v="Lucas Murphy"/>
        <s v="Lucas Sanchez"/>
        <s v="Lucas Thomas"/>
        <s v="Luis Allen"/>
        <s v="Luis Carter"/>
        <s v="Luis Collins"/>
        <s v="Luis Wang"/>
        <s v="Luke Campbell"/>
        <s v="Luke Gonzalez"/>
        <s v="Luke Hughes"/>
        <s v="Luke Jenkins"/>
        <s v="Luke Mitchell"/>
        <s v="Luke Perry"/>
        <s v="Luke Young"/>
        <s v="Lydia Gonzalez"/>
        <s v="Lydia Sanchez"/>
        <s v="Lydia Sara"/>
        <s v="Lydia Suri"/>
        <s v="Mackenzie Campbell"/>
        <s v="Mackenzie Hill"/>
        <s v="Mackenzie Murphy"/>
        <s v="Mackenzie Ramirez"/>
        <s v="Madalena Sanchez"/>
        <s v="Madeline Campbell"/>
        <s v="Madeline Hall"/>
        <s v="Madeline Nelson"/>
        <s v="Madison Griffin"/>
        <s v="Madison Hayes"/>
        <s v="Madison Hughes"/>
        <s v="Madison Jones"/>
        <s v="Makayla James"/>
        <s v="Makayla Ward"/>
        <s v="Mallory Blanco"/>
        <s v="Mallory Moreno"/>
        <s v="Mallory Munoz"/>
        <s v="Manuel Garcia"/>
        <s v="Manuel Madan"/>
        <s v="Marc Blanco"/>
        <s v="Marc Moreno"/>
        <s v="Marc Torres"/>
        <s v="Marcus Barnes"/>
        <s v="Marcus Coleman"/>
        <s v="Marcus Diaz"/>
        <s v="Marcus Hayes"/>
        <s v="Marcus Martinez"/>
        <s v="Marcus Perry"/>
        <s v="Marcus Rivera"/>
        <s v="Marcus Wilson"/>
        <s v="Marcus Wright"/>
        <s v="Margaret Lu"/>
        <s v="Margaret Ma"/>
        <s v="Margaret Xu"/>
        <s v="Margaret Zheng"/>
        <s v="Maria Carter"/>
        <s v="Maria Hernandez"/>
        <s v="Maria Morgan"/>
        <s v="Maria Peterson"/>
        <s v="Maria Rogers"/>
        <s v="Maria Wood"/>
        <s v="Mariah Barnes"/>
        <s v="Mariah Cox"/>
        <s v="Mariah Henderson"/>
        <s v="Mariah Murphy"/>
        <s v="Mariah Patterson"/>
        <s v="Mariah Reed"/>
        <s v="Mariah Rivera"/>
        <s v="Mariah Ross"/>
        <s v="Mariah Sanders"/>
        <s v="Mariah Washington"/>
        <s v="Mariah Wood"/>
        <s v="Marie Diaz"/>
        <s v="Marie Navarro"/>
        <s v="Marie Romero"/>
        <s v="Marie Vazquez"/>
        <s v="Mario Ashe"/>
        <s v="Mario Goel"/>
        <s v="Mario Johnsen"/>
        <s v="Mario Luo"/>
        <s v="Mario Nath"/>
        <s v="Mario Raje"/>
        <s v="Mario Sharma"/>
        <s v="Marissa Diaz"/>
        <s v="Mark Bebbington"/>
        <s v="Marshall Chavez"/>
        <s v="Marshall Li"/>
        <s v="Marshall Lin"/>
        <s v="Marshall Sutton"/>
        <s v="Marshall Yuan"/>
        <s v="Marshall Zeng"/>
        <s v="Marshall Zhao"/>
        <s v="Marshall Zhu"/>
        <s v="Martha Hu"/>
        <s v="Martha Ye"/>
        <s v="Martin Perez"/>
        <s v="Martin Prasad"/>
        <s v="Martin Suri"/>
        <s v="Marty Simpson"/>
        <s v="Marvin Gutierrez"/>
        <s v="Marvin Moreno"/>
        <s v="Marvin Navarro"/>
        <s v="Marvin Sanz"/>
        <s v="Mary Adams"/>
        <s v="Mary Allen"/>
        <s v="Mary Green"/>
        <s v="Mary Nelson"/>
        <s v="Mary Patterson"/>
        <s v="Mary Perez"/>
        <s v="Mary Roberts"/>
        <s v="Mason Murphy"/>
        <s v="Mason Rogers"/>
        <s v="Mathew Moreno"/>
        <s v="Mathew Rubio"/>
        <s v="Mathew Torres"/>
        <s v="Matthew Lee"/>
        <s v="Maurice Ashe"/>
        <s v="Maurice Jai"/>
        <s v="Maurice Lal"/>
        <s v="Maurice Rai"/>
        <s v="Maurice Sharma"/>
        <s v="Maurizio Macagno"/>
        <s v="Max Alvarez"/>
        <s v="Max Ferrier"/>
        <s v="Max Moyer"/>
        <s v="Max Serrano"/>
        <s v="Mayra Madan"/>
        <s v="Mayra Martinez"/>
        <s v="Mayra Mehta"/>
        <s v="Mayra Raman"/>
        <s v="Meagan Madan"/>
        <s v="Meagan Prasad"/>
        <s v="Meagan Rana"/>
        <s v="Meagan Schmidt"/>
        <s v="Megan Anderson"/>
        <s v="Megan Barnes"/>
        <s v="Megan Flores"/>
        <s v="Megan Gray"/>
        <s v="Megan Hall"/>
        <s v="Megan Harris"/>
        <s v="Megan Powell"/>
        <s v="Megan Price"/>
        <s v="Megan Ramirez"/>
        <s v="Megan Richardson"/>
        <s v="Megan Stewart"/>
        <s v="Megan Williams"/>
        <s v="Meghan Diaz"/>
        <s v="Meghan Gutierrez"/>
        <s v="Meghan Ortega"/>
        <s v="Meghan Torres"/>
        <s v="Meghan Vazquez"/>
        <s v="Melanie Powell"/>
        <s v="Melinda Jimenez"/>
        <s v="Melinda Navarro"/>
        <s v="Melissa Gonzales"/>
        <s v="Melissa Hughes"/>
        <s v="Melissa Patterson"/>
        <s v="Melissa Sanders"/>
        <s v="Melody Romero"/>
        <s v="Melvin Chande"/>
        <s v="Meredith Alonso"/>
        <s v="Meredith Alvarez"/>
        <s v="Meredith Gonzalez"/>
        <s v="Meredith Martinez"/>
        <s v="Meredith Prasad"/>
        <s v="Meredith Ruiz"/>
        <s v="Meredith Serrano"/>
        <s v="Meredith Vance"/>
        <s v="Micah Hu"/>
        <s v="Micah Lin"/>
        <s v="Micah Lu"/>
        <s v="Micah Sun"/>
        <s v="Micah Zhao"/>
        <s v="Michael Miller"/>
        <s v="Michael Thompson"/>
        <s v="Micheal Dominguez"/>
        <s v="Michele Chande"/>
        <s v="Michele Deng"/>
        <s v="Michele Gutierrez"/>
        <s v="Michele Jai"/>
        <s v="Michele Kumar"/>
        <s v="Michele Lal"/>
        <s v="Michele Luo"/>
        <s v="Michele Madan"/>
        <s v="Michele Rai"/>
        <s v="Michelle Gray"/>
        <s v="Michelle James"/>
        <s v="Michelle Sanchez"/>
        <s v="Miguel Alexander"/>
        <s v="Miguel Baker"/>
        <s v="Miguel Bennett"/>
        <s v="Miguel Edwards"/>
        <s v="Miguel Green"/>
        <s v="Miguel Lee"/>
        <s v="Miguel Lewis"/>
        <s v="Miguel Roberts"/>
        <s v="Miguel Sanchez"/>
        <s v="Mindy Jai"/>
        <s v="Mindy Kumar"/>
        <s v="Mindy Raji"/>
        <s v="Mindy Simpson"/>
        <s v="Mindy Xu"/>
        <s v="Miranda Long"/>
        <s v="Misty Deng"/>
        <s v="Mitchell Kumar"/>
        <s v="Mitchell Shen"/>
        <s v="Mitchell Xie"/>
        <s v="Mitchell Xu"/>
        <s v="Mohamed Pal"/>
        <s v="Molly Lopez"/>
        <s v="Molly Perez"/>
        <s v="Molly Prasad"/>
        <s v="Molly Schmidt"/>
        <s v="Monica Vance"/>
        <s v="Monique Gutierrez"/>
        <s v="Monique Ortega"/>
        <s v="Morgan Bennett"/>
        <s v="Morgan Blue"/>
        <s v="Morgan Foster"/>
        <s v="Morgan Garcia"/>
        <s v="Morgan Hall"/>
        <s v="Morgan Harris"/>
        <s v="Morgan Howard"/>
        <s v="Morgan Johnson"/>
        <s v="Morgan Martin"/>
        <s v="Morgan Miller"/>
        <s v="Morgan Perez"/>
        <s v="Morgan Richardson"/>
        <s v="Morgan Rivera"/>
        <s v="Morgan Rodriguez"/>
        <s v="Morgan Thomas"/>
        <s v="Morgan Williams"/>
        <s v="Morgan Young"/>
        <s v="Mya Gonzales"/>
        <s v="Mya Griffin"/>
        <s v="Mya Perry"/>
        <s v="Nancy Arun"/>
        <s v="Nancy Kovar"/>
        <s v="Nancy Martinez"/>
        <s v="Nancy Rana"/>
        <s v="Nancy Sanchez"/>
        <s v="Natalie Adams"/>
        <s v="Natalie Cook"/>
        <s v="Natalie Edwards"/>
        <s v="Natalie Hill"/>
        <s v="Natalie Hughes"/>
        <s v="Natalie Parker"/>
        <s v="Natalie Powell"/>
        <s v="Natalie Roberts"/>
        <s v="Natalie Wilson"/>
        <s v="Natalie Wright"/>
        <s v="Natasha Romero"/>
        <s v="Natasha Ruiz"/>
        <s v="Nathan Brown"/>
        <s v="Nathan Henderson"/>
        <s v="Nathan Jenkins"/>
        <s v="Nathan Lopez"/>
        <s v="Nathan Robinson"/>
        <s v="Nathan Taylor"/>
        <s v="Nathaniel Bailey"/>
        <s v="Nathaniel Cooper"/>
        <s v="Nathaniel Watson"/>
        <s v="Nelson Diaz"/>
        <s v="Nelson Harrison"/>
        <s v="Nelson Hernandez"/>
        <s v="Nelson Ortega"/>
        <s v="Nelson Ramos"/>
        <s v="Nelson Rubio"/>
        <s v="Nicholas Lee"/>
        <s v="Nicholas Thompson"/>
        <s v="Nichole She"/>
        <s v="Nichole Shen"/>
        <s v="Nichole Tang"/>
        <s v="Nicolas Anand"/>
        <s v="Nicolas Chander"/>
        <s v="Nicolas Kumar"/>
        <s v="Nicolas Tang"/>
        <s v="Nicole Butler"/>
        <s v="Nicole Coleman"/>
        <s v="Nicole Cox"/>
        <s v="Nicole Taylor"/>
        <s v="Nicole Washington"/>
        <s v="Nina Chande"/>
        <s v="Nina Goel"/>
        <s v="Nina She"/>
        <s v="Nina Yuan"/>
        <s v="Niñia Anand"/>
        <s v="Noah Bryant"/>
        <s v="Noah Butler"/>
        <s v="Noah Chen"/>
        <s v="Noah Coleman"/>
        <s v="Noah Hill"/>
        <s v="Noah Hughes"/>
        <s v="Noah Ross"/>
        <s v="Noah Russell"/>
        <s v="Noah Scott"/>
        <s v="Noah Yang"/>
        <s v="Noah Young"/>
        <s v="Noah Zhang"/>
        <s v="Olivia Flores"/>
        <s v="Olivia Foster"/>
        <s v="Olivia Garcia"/>
        <s v="Olivia Kelly"/>
        <s v="Olivia Murphy"/>
        <s v="Olivia Perry"/>
        <s v="Olivia Ramirez"/>
        <s v="Olivia Richardson"/>
        <s v="Olivia Torres"/>
        <s v="Omar Lal"/>
        <s v="Omar Lin"/>
        <s v="Omar Liu"/>
        <s v="Omar Yuan"/>
        <s v="Orlando Ashe"/>
        <s v="Orlando Blanco"/>
        <s v="Orlando Carlson"/>
        <s v="Orlando Gutierrez"/>
        <s v="Orlando Hernandez"/>
        <s v="Orlando Rubio"/>
        <s v="Orlando Serrano"/>
        <s v="Orlando Vazquez"/>
        <s v="Oscar Perry"/>
        <s v="Paige Griffin"/>
        <s v="Paige Howard"/>
        <s v="Paige Sanders"/>
        <s v="Pamela Kapoor"/>
        <s v="Pamela Lopez"/>
        <s v="Pamela Sanchez"/>
        <s v="Pamela Subram"/>
        <s v="Patricia Chapman"/>
        <s v="Patricia Madan"/>
        <s v="Patricia Patel"/>
        <s v="Patricia Saunders"/>
        <s v="Patrick Gray"/>
        <s v="Patrick Torres"/>
        <s v="Paul Suurs"/>
        <s v="Paula Carlson"/>
        <s v="Paula Gutierrez"/>
        <s v="Paula Navarro"/>
        <s v="Paula Vazquez"/>
        <s v="Pearlie Rusek"/>
        <s v="Pedro Malhotra"/>
        <s v="Pedro Rubio"/>
        <s v="Pedro Sara"/>
        <s v="Pedro Serrano"/>
        <s v="Pedro Suarez"/>
        <s v="Pedro Suri"/>
        <s v="Peggy Smith"/>
        <s v="Peter Anand"/>
        <s v="Petr Lazecky"/>
        <s v="Phil Spencer"/>
        <s v="Philip Carlson"/>
        <s v="Philip Gutierrez"/>
        <s v="Philip Hernandez"/>
        <s v="Philip Romero"/>
        <s v="Philip Rubio"/>
        <s v="Phillip Martinez"/>
        <s v="Phillip Rodriguez"/>
        <s v="Phillip Sullivan"/>
        <s v="Preston Prasad"/>
        <s v="Priscilla Chander"/>
        <s v="Priscilla Nara"/>
        <s v="Priscilla Pal"/>
        <s v="Rachael Rodriguez"/>
        <s v="Rachael Sai"/>
        <s v="Rachel Cox"/>
        <s v="Rachel Gonzales"/>
        <s v="Rachel Howard"/>
        <s v="Rachel Martin"/>
        <s v="Rachel Powell"/>
        <s v="Rachel Ross"/>
        <s v="Rafael Ma"/>
        <s v="Rafael Raje"/>
        <s v="Rafael Sharma"/>
        <s v="Rafael She"/>
        <s v="Rafael Tang"/>
        <s v="Rafael Xie"/>
        <s v="Rafael Xu"/>
        <s v="Rafael Ye"/>
        <s v="Rafael Yuan"/>
        <s v="Ramon Huang"/>
        <s v="Randall Blanco"/>
        <s v="Randall Gomez"/>
        <s v="Randall Martin"/>
        <s v="Randall Ramos"/>
        <s v="Randy Hu"/>
        <s v="Randy Xu"/>
        <s v="Raul Chander"/>
        <s v="Raul Deng"/>
        <s v="Raul Luo"/>
        <s v="Raymond Arthur"/>
        <s v="Raymond Madan"/>
        <s v="Raymond Raman"/>
        <s v="Raymond Sanchez"/>
        <s v="Rebecca Collins"/>
        <s v="Rebecca Phillips"/>
        <s v="Rebekah Arthur"/>
        <s v="Rebekah Moreno"/>
        <s v="Rebekah Torres"/>
        <s v="Regina Arthur"/>
        <s v="Regina Sai"/>
        <s v="Regina Subram"/>
        <s v="Regina Vance"/>
        <s v="Reginald Alvarez"/>
        <s v="Reginald Gomez"/>
        <s v="Reginald Ortega"/>
        <s v="Reginald Serrano"/>
        <s v="Renee Gomez"/>
        <s v="Renee Ruiz"/>
        <s v="Renee Suarez"/>
        <s v="Ricardo Goel"/>
        <s v="Ricardo Nath"/>
        <s v="Ricardo Sharma"/>
        <s v="Ricardo Xie"/>
        <s v="Richard Coleman"/>
        <s v="Richard Garcia"/>
        <s v="Richard Howard"/>
        <s v="Richard Parker"/>
        <s v="Richard Rivera"/>
        <s v="Richard Robinson"/>
        <s v="Richard Rogers"/>
        <s v="Richard Ward"/>
        <s v="Ricky Gomez"/>
        <s v="Ricky Gutierrez"/>
        <s v="Ricky Romero"/>
        <s v="Ricky Ruiz"/>
        <s v="Ricky Vazquez"/>
        <s v="Riley Brooks"/>
        <s v="Riley Long"/>
        <s v="Riley Morgan"/>
        <s v="Riley Reed"/>
        <s v="Riley Sanchez"/>
        <s v="Riley Simmons"/>
        <s v="Robert Adams"/>
        <s v="Robert Alexander"/>
        <s v="Robert Davis"/>
        <s v="Robert Flores"/>
        <s v="Robert Hernandez"/>
        <s v="Robert Hill"/>
        <s v="Robert Lee"/>
        <s v="Robert Robinson"/>
        <s v="Robert Rodriguez"/>
        <s v="Robert Turner"/>
        <s v="Roberto Diaz"/>
        <s v="Roberto Moreno"/>
        <s v="Roberto Sanz"/>
        <s v="Roberto Townsend"/>
        <s v="Robin Carlson"/>
        <s v="Robin Moreno"/>
        <s v="Robin Sanz"/>
        <s v="Robin Vazquez"/>
        <s v="Robyn Gomez"/>
        <s v="Rodney Blanco"/>
        <s v="Rodney Gutierrez"/>
        <s v="Rodney Serrano"/>
        <s v="Roger Anand"/>
        <s v="Roger Lu"/>
        <s v="Roger Sharma"/>
        <s v="Ronald Kapoor"/>
        <s v="Ronald Madan"/>
        <s v="Ronald Perez"/>
        <s v="Ronald Rodriguez"/>
        <s v="Ronald Sara"/>
        <s v="Ronnie He"/>
        <s v="Ronnie Lin"/>
        <s v="Ronnie Lu"/>
        <s v="Rosa He"/>
        <s v="Rosa Liang"/>
        <s v="Rosa She"/>
        <s v="Rosa Wang"/>
        <s v="Rosa Wu"/>
        <s v="Rosa Zhang"/>
        <s v="Ross Martin"/>
        <s v="Ross Munoz"/>
        <s v="Ross Sai"/>
        <s v="Ross Sanz"/>
        <s v="Roy Moreno"/>
        <s v="Roy Patel"/>
        <s v="Roy Romero"/>
        <s v="Roy Sanz"/>
        <s v="Roy Srini"/>
        <s v="Roy Vazquez"/>
        <s v="Ruben Dominguez"/>
        <s v="Ruben Garcia"/>
        <s v="Ruben Martin"/>
        <s v="Ruben Muñoz"/>
        <s v="Ruben Patel"/>
        <s v="Ruben Rodriguez"/>
        <s v="Ruben Sai"/>
        <s v="Ruben Subram"/>
        <s v="Russell Carson"/>
        <s v="Russell Nath"/>
        <s v="Russell Raje"/>
        <s v="Ruth Fernandez"/>
        <s v="Ruth Garcia"/>
        <s v="Ruth Gonzalez"/>
        <s v="Ruth Madan"/>
        <s v="Ruth Mehta"/>
        <s v="Ruth Raman"/>
        <s v="Ruth Schmidt"/>
        <s v="Ryan Garcia"/>
        <s v="Ryan Ross"/>
        <s v="Ryan Smith"/>
        <s v="Ryan Zhang"/>
        <s v="Sabrina Blanco"/>
        <s v="Sabrina Rubio"/>
        <s v="Sabrina Serrano"/>
        <s v="Sabrina Torres"/>
        <s v="Sam Wilson"/>
        <s v="Samantha Gonzales"/>
        <s v="Samantha Lewis"/>
        <s v="Samantha Miller"/>
        <s v="Samantha Taylor"/>
        <s v="Samuel Hill"/>
        <s v="Samuel King"/>
        <s v="Samuel Walker"/>
        <s v="Sandra Chen"/>
        <s v="Sandra Lu"/>
        <s v="Sara Hernandez"/>
        <s v="Sara Kelly"/>
        <s v="Sara Morgan"/>
        <s v="Sara Murphy"/>
        <s v="Sara Peterson"/>
        <s v="Sara Reed"/>
        <s v="Sarah Anderson"/>
        <s v="Sarah Butler"/>
        <s v="Sarah Coleman"/>
        <s v="Sarah Garcia"/>
        <s v="Sarah Henderson"/>
        <s v="Sarah Jackson"/>
        <s v="Sarah Martinez"/>
        <s v="Sarah Thompson"/>
        <s v="Savannah Edwards"/>
        <s v="Savannah Sanders"/>
        <s v="Savannah Travers"/>
        <s v="Savannah Young"/>
        <s v="Scott Rodgers"/>
        <s v="Sean Baker"/>
        <s v="Sean Brooks"/>
        <s v="Sean Hernandez"/>
        <s v="Sean Rivera"/>
        <s v="Sean Sanchez"/>
        <s v="Sebastian Stewart"/>
        <s v="Sebastian Torres"/>
        <s v="Sebastian Watson"/>
        <s v="Sergio Prasad"/>
        <s v="Seth Bennett"/>
        <s v="Seth Brown"/>
        <s v="Seth Campbell"/>
        <s v="Seth Jackson"/>
        <s v="Seth Lewis"/>
        <s v="Seth Martin"/>
        <s v="Seth Mitchell"/>
        <s v="Seth Phillips"/>
        <s v="Seth Powell"/>
        <s v="Seth Rodriguez"/>
        <s v="Seth Simmons"/>
        <s v="Seth Taylor"/>
        <s v="Seth Turner"/>
        <s v="Seth Williams"/>
        <s v="Shane Chandra"/>
        <s v="Shannon Hu"/>
        <s v="Shannon Huang"/>
        <s v="Shannon Navarro"/>
        <s v="Shannon Ortega"/>
        <s v="Shannon Ruiz"/>
        <s v="Shannon Sun"/>
        <s v="Shannon Yang"/>
        <s v="Shannon Zhou"/>
        <s v="Sharon Carson"/>
        <s v="Sharon Rai"/>
        <s v="Sharon Raje"/>
        <s v="Sharon Salavaria"/>
        <s v="Shaun Sharma"/>
        <s v="Shaun Shen"/>
        <s v="Shawn Chander"/>
        <s v="Shawn Luo"/>
        <s v="Shawn Shan"/>
        <s v="Shawn Shen"/>
        <s v="Shawn Tang"/>
        <s v="Shawna Andersen"/>
        <s v="Sheena Chander"/>
        <s v="Sheena Deng"/>
        <s v="Sheena Pal"/>
        <s v="Sheila Gomez"/>
        <s v="Sheila Navarro"/>
        <s v="Sheila Romero"/>
        <s v="Sheila Ruiz"/>
        <s v="Shelby Gray"/>
        <s v="Sierra Parker"/>
        <s v="Sierra Roberts"/>
        <s v="Sophia Green"/>
        <s v="Sophia Turner"/>
        <s v="Sophia Wright"/>
        <s v="Spencer Gonzales"/>
        <s v="Spencer Russell"/>
        <s v="Stacey Cai"/>
        <s v="Stacey Hee"/>
        <s v="Stacey Sun"/>
        <s v="Stacy Alvarez"/>
        <s v="Stacy Diaz"/>
        <s v="Stacy Dominguez"/>
        <s v="Stacy Martin"/>
        <s v="Stacy Moreno"/>
        <s v="Stacy Navarro"/>
        <s v="Stacy Ruiz"/>
        <s v="Stacy Serrano"/>
        <s v="Stacy Torres"/>
        <s v="Stanley Gonzalez"/>
        <s v="Stanley Madan"/>
        <s v="Stanley Malhotra"/>
        <s v="Stanley Patel"/>
        <s v="Stanley Raman"/>
        <s v="Stanley Sanchez"/>
        <s v="Stefanie Malhotra"/>
        <s v="Stefanie Raman"/>
        <s v="Stefanie Rana"/>
        <s v="Stephanie Bailey"/>
        <s v="Stephanie Baker"/>
        <s v="Stephanie Collins"/>
        <s v="Stephanie Cooper"/>
        <s v="Stephanie Flores"/>
        <s v="Stephanie Gonzalez"/>
        <s v="Stephanie Hughes"/>
        <s v="Stephanie Price"/>
        <s v="Stephanie Wood"/>
        <s v="Steve Chen"/>
        <s v="Steve Gao"/>
        <s v="Steve Lu"/>
        <s v="Steve Wagner"/>
        <s v="Steve Wu"/>
        <s v="Steven Cook"/>
        <s v="Steven Kelly"/>
        <s v="Steven Rivera"/>
        <s v="Steven Sanders"/>
        <s v="Summer Madan"/>
        <s v="Summer Raman"/>
        <s v="Summer Smith"/>
        <s v="Susan Liang"/>
        <s v="Susan Liu"/>
        <s v="Susan She"/>
        <s v="Suzanne Hu"/>
        <s v="Suzanne Liu"/>
        <s v="Suzanne Wang"/>
        <s v="Suzanne Zhou"/>
        <s v="Sydney Bryant"/>
        <s v="Sydney Collins"/>
        <s v="Sydney Cook"/>
        <s v="Sydney Flores"/>
        <s v="Sydney Hernandez"/>
        <s v="Sydney Hill"/>
        <s v="Sydney James"/>
        <s v="Sydney Robinson"/>
        <s v="Sydney Ward"/>
        <s v="Sydney Wilson"/>
        <s v="Tabitha Jimenez"/>
        <s v="Tabitha Moreno"/>
        <s v="Tabitha Sara"/>
        <s v="Tamara Chander"/>
        <s v="Tamara Chen"/>
        <s v="Tamara Luo"/>
        <s v="Tamara Pal"/>
        <s v="Tamara Shen"/>
        <s v="Tamara Tang"/>
        <s v="Tamara Yuan"/>
        <s v="Tamara Zhu"/>
        <s v="Tammy Chandra"/>
        <s v="Tammy Smith"/>
        <s v="Tanya Jimenez"/>
        <s v="Tara Ashe"/>
        <s v="Tara Chande"/>
        <s v="Tara Nara"/>
        <s v="Tara Nath"/>
        <s v="Tara Raji"/>
        <s v="Tara Xu"/>
        <s v="Tasha Chander"/>
        <s v="Tasha Deng"/>
        <s v="Tasha Jai"/>
        <s v="Tasha Kumar"/>
        <s v="Taylor Garcia"/>
        <s v="Taylor Henderson"/>
        <s v="Taylor Howard"/>
        <s v="Taylor Hughes"/>
        <s v="Taylor Lee"/>
        <s v="Taylor Lewis"/>
        <s v="Taylor Moore"/>
        <s v="Taylor Peterson"/>
        <s v="Taylor Rogers"/>
        <s v="Taylor Ross"/>
        <s v="Taylor Stewart"/>
        <s v="Taylor Thomas"/>
        <s v="Taylor Williams"/>
        <s v="Teresa Diaz"/>
        <s v="Teresa Gutierrez"/>
        <s v="Teresa Vazquez"/>
        <s v="Terrance Jordan"/>
        <s v="Terrance Madan"/>
        <s v="Terrance Martinez"/>
        <s v="Terrance Sara"/>
        <s v="Terrence Chander"/>
        <s v="Terrence Xie"/>
        <s v="Terry Chander"/>
        <s v="Terry Jai"/>
        <s v="Terry Rai"/>
        <s v="Terry Tang"/>
        <s v="Theodore Dominguez"/>
        <s v="Theodore Moreno"/>
        <s v="Theodore Suarez"/>
        <s v="Theodore Torres"/>
        <s v="Theodore Vazquez"/>
        <s v="Theresa Dominguez"/>
        <s v="Theresa Navarro"/>
        <s v="Theresa Torres"/>
        <s v="Theresa Vazquez"/>
        <s v="Thomas Adams"/>
        <s v="Thomas Hall"/>
        <s v="Thomas Harrison"/>
        <s v="Thomas Hill"/>
        <s v="Thomas Jai"/>
        <s v="Thomas Ross"/>
        <s v="Thomas Wright"/>
        <s v="Thomas Young"/>
        <s v="Thomas Zhang"/>
        <s v="Tiffany Guo"/>
        <s v="Tiffany Hu"/>
        <s v="Tiffany Li"/>
        <s v="Tiffany Lin"/>
        <s v="Tiffany Yang"/>
        <s v="Tiffany Zhao"/>
        <s v="Tiffany Zhu"/>
        <s v="Timothy Cooper"/>
        <s v="Timothy Parker"/>
        <s v="Timothy Phillips"/>
        <s v="Timothy Scott"/>
        <s v="Timothy Young"/>
        <s v="Tina Gonzalez"/>
        <s v="Tina Smith"/>
        <s v="Todd Yang"/>
        <s v="Todd Zeng"/>
        <s v="Todd Zhang"/>
        <s v="Tommy Goel"/>
        <s v="Tommy Pal"/>
        <s v="Tommy Raheem"/>
        <s v="Toni Garcia"/>
        <s v="Toni Gonzalez"/>
        <s v="Toni Kapoor"/>
        <s v="Toni Malhotra"/>
        <s v="Toni Patel"/>
        <s v="Tony Chander"/>
        <s v="Tony Kumar"/>
        <s v="Tony Natsuhara"/>
        <s v="Tony Pal"/>
        <s v="Tony Tang"/>
        <s v="Tony Xie"/>
        <s v="Tony Xu"/>
        <s v="Tonya Chande"/>
        <s v="Tonya Kumar"/>
        <s v="Tracy Andersen"/>
        <s v="Tracy Black"/>
        <s v="Tracy Chande"/>
        <s v="Tracy Chapman"/>
        <s v="Tracy Pal"/>
        <s v="Trevor Bryant"/>
        <s v="Trevor Hughes"/>
        <s v="Trevor Simmons"/>
        <s v="Trevor Washington"/>
        <s v="Trinity Cook"/>
        <s v="Trinity Richardson"/>
        <s v="Trisha Lin"/>
        <s v="Trisha Liu"/>
        <s v="Trisha Ma"/>
        <s v="Trisha Zhou"/>
        <s v="Tristan Ross"/>
        <s v="Troy Fernandez"/>
        <s v="Troy Martinez"/>
        <s v="Troy Rodriguez"/>
        <s v="Troy Sara"/>
        <s v="Troy Srini"/>
        <s v="Troy Subram"/>
        <s v="Troy Suri"/>
        <s v="Tyler Brown"/>
        <s v="Tyler Robinson"/>
        <s v="Tyrone Hernandez"/>
        <s v="Tyrone Ortega"/>
        <s v="Tyrone Suarez"/>
        <s v="Vadim Sazanovich"/>
        <s v="Valerie Lu"/>
        <s v="Valerie She"/>
        <s v="Valerie Wang"/>
        <s v="Valerie Zheng"/>
        <s v="Vanessa Bryant"/>
        <s v="Vanessa Ross"/>
        <s v="Vanessa Russell"/>
        <s v="Vanessa Simmons"/>
        <s v="Vanessa Washington"/>
        <s v="Veronica Arun"/>
        <s v="Veronica Kapoor"/>
        <s v="Veronica Malhotra"/>
        <s v="Veronica Rana"/>
        <s v="Veronica Sai"/>
        <s v="Veronica Srini"/>
        <s v="Veronica Subram"/>
        <s v="Veronica Vance"/>
        <s v="Victor Carlson"/>
        <s v="Victor Jimenez"/>
        <s v="Victoria Bailey"/>
        <s v="Victoria Cook"/>
        <s v="Victoria Davis"/>
        <s v="Victoria Diaz"/>
        <s v="Victoria Garcia"/>
        <s v="Victoria Gonzales"/>
        <s v="Victoria Gray"/>
        <s v="Victoria Jones"/>
        <s v="Victoria Morris"/>
        <s v="Victoria Richardson"/>
        <s v="Victoria Rodriguez"/>
        <s v="Victoria Russell"/>
        <s v="Victoria Smith"/>
        <s v="Victoria Stewart"/>
        <s v="Vincent Liu"/>
        <s v="Vincent Ma"/>
        <s v="Vincent Sun"/>
        <s v="Virginia Gonzalez"/>
        <s v="Virginia Subram"/>
        <s v="Walter Dominguez"/>
        <s v="Walter Serrano"/>
        <s v="Walter Suarez"/>
        <s v="Warren Andersen"/>
        <s v="Warren Black"/>
        <s v="Warren Cai"/>
        <s v="Warren He"/>
        <s v="Warren Zhou"/>
        <s v="Wayne Chander"/>
        <s v="Wayne Lal"/>
        <s v="Wayne Nath"/>
        <s v="Wayne Raji"/>
        <s v="Wayne Tang"/>
        <s v="Wendy Alvarez"/>
        <s v="Wendy Carlson"/>
        <s v="Wesley Gao"/>
        <s v="Wesley Guo"/>
        <s v="Wesley Liang"/>
        <s v="Wesley Zheng"/>
        <s v="Whitney Kovár"/>
        <s v="Whitney Martinez"/>
        <s v="Whitney Rana"/>
        <s v="Whitney Subram"/>
        <s v="Whitney Suri"/>
        <s v="Willie Cai"/>
        <s v="Willie Gao"/>
        <s v="Willie Liu"/>
        <s v="Willie Lu"/>
        <s v="Willie Shan"/>
        <s v="Willie Sun"/>
        <s v="Willie Tang"/>
        <s v="Willie Xu"/>
        <s v="Wilson Pais"/>
        <s v="Wyatt Anderson"/>
        <s v="Wyatt Bennett"/>
        <s v="Wyatt Griffin"/>
        <s v="Wyatt Lee"/>
        <s v="Wyatt Martinez"/>
        <s v="Wyatt Perez"/>
        <s v="Wyatt Rodriguez"/>
        <s v="Wyatt Turner"/>
        <s v="Wyatt Walker"/>
        <s v="Wyatt Williams"/>
        <s v="Xavier Bailey"/>
        <s v="Xavier Flores"/>
        <s v="Xavier Griffin"/>
        <s v="Xavier Moore"/>
        <s v="Xavier Powell"/>
        <s v="Xavier Simmons"/>
        <s v="Y. Yong"/>
        <s v="Yolanda Goel"/>
        <s v="Yolanda Raje"/>
        <s v="Yolanda Shan"/>
        <s v="Yolanda Sharma"/>
        <s v="Yolanda Xie"/>
        <s v="Yvonne Schleger"/>
        <s v="Zachary Anderson"/>
        <s v="Zachary Chen"/>
        <s v="Zachary Flores"/>
        <s v="Zachary Jackson"/>
        <s v="Zachary Moore"/>
        <s v="Zachary Patterson"/>
        <s v="Zachary Taylor"/>
        <s v="Zachary Thompson"/>
        <s v="Zachary Williams"/>
        <s v="Zachary Yang"/>
      </sharedItems>
    </cacheField>
    <cacheField name="[DimDate].[Year].[Year]" caption="Year" numFmtId="0" hierarchy="10" level="1">
      <sharedItems containsSemiMixedTypes="0" containsNonDate="0" containsString="0"/>
    </cacheField>
  </cacheFields>
  <cacheHierarchies count="66">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Name]" caption="FullName" attribute="1" defaultMemberUniqueName="[DimCustomer].[FullName].[All]" allUniqueName="[DimCustomer].[FullName].[All]" dimensionUniqueName="[DimCustomer]" displayFolder="" count="2" memberValueDatatype="130" unbalanced="0">
      <fieldsUsage count="2">
        <fieldUsage x="-1"/>
        <fieldUsage x="2"/>
      </fieldsUsage>
    </cacheHierarchy>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3"/>
      </fieldsUsage>
    </cacheHierarchy>
    <cacheHierarchy uniqueName="[DimDate].[Month]" caption="Month" attribute="1" defaultMemberUniqueName="[DimDate].[Month].[All]" allUniqueName="[DimDate].[Month].[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day type]" caption="Weekday type" attribute="1" defaultMemberUniqueName="[DimDate].[Weekday type].[All]" allUniqueName="[DimDate].[Weekday 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2" memberValueDatatype="130" unbalanced="0">
      <fieldsUsage count="2">
        <fieldUsage x="-1"/>
        <fieldUsage x="1"/>
      </fieldsUsage>
    </cacheHierarchy>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st of goods sold]" caption="Cost of goods sold" attribute="1" defaultMemberUniqueName="[FactInternetSales].[Cost of goods sold].[All]" allUniqueName="[FactInternetSales].[Cost of goods sold].[All]" dimensionUniqueName="[FactInternetSales]" displayFolder="" count="0" memberValueDatatype="5" unbalanced="0"/>
    <cacheHierarchy uniqueName="[FactInternetSales].[Profit]" caption="Profit" attribute="1" defaultMemberUniqueName="[FactInternetSales].[Profit].[All]" allUniqueName="[FactInternetSales].[Profit].[All]" dimensionUniqueName="[FactInternetSales]" displayFolder="" count="0" memberValueDatatype="5" unbalanced="0"/>
    <cacheHierarchy uniqueName="[FactInternetSales].[Product Price Data Type]" caption="Product Price Data Type" attribute="1" defaultMemberUniqueName="[FactInternetSales].[Product Price Data Type].[All]" allUniqueName="[FactInternetSales].[Product Price Data Type].[All]" dimensionUniqueName="[FactInternetSales]" displayFolder="" count="0" memberValueDatatype="130" unbalanced="0"/>
    <cacheHierarchy uniqueName="[Measures].[Sum of Cost of goods sold]" caption="Sum of Cost of goods sold" measure="1" displayFolder="" measureGroup="FactInternetSales" count="0">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9"/>
        </ext>
      </extLst>
    </cacheHierarchy>
    <cacheHierarchy uniqueName="[Measures].[Sum of Profit]" caption="Sum of Profit" measure="1" displayFolder="" measureGroup="FactInternetSales" count="0" oneField="1">
      <fieldsUsage count="1">
        <fieldUsage x="0"/>
      </fieldsUsage>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Count of OrderQuantity]" caption="Count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Count of Product Price Data Type]" caption="Count of Product Price Data Type" measure="1" displayFolder="" measureGroup="FactInternetSales" count="0">
      <extLst>
        <ext xmlns:x15="http://schemas.microsoft.com/office/spreadsheetml/2010/11/main" uri="{B97F6D7D-B522-45F9-BDA1-12C45D357490}">
          <x15:cacheHierarchy aggregatedColumn="42"/>
        </ext>
      </extLst>
    </cacheHierarchy>
    <cacheHierarchy uniqueName="[Measures].[Sum of CustomerKey]" caption="Sum of CustomerKey" measure="1" displayFolder="" measureGroup="DimCustomer" count="0">
      <extLst>
        <ext xmlns:x15="http://schemas.microsoft.com/office/spreadsheetml/2010/11/main" uri="{B97F6D7D-B522-45F9-BDA1-12C45D357490}">
          <x15:cacheHierarchy aggregatedColumn="1"/>
        </ext>
      </extLst>
    </cacheHierarchy>
    <cacheHierarchy uniqueName="[Measures].[Count of CustomerKey]" caption="Count of CustomerKey" measure="1" displayFolder="" measureGroup="DimCustomer" count="0">
      <extLst>
        <ext xmlns:x15="http://schemas.microsoft.com/office/spreadsheetml/2010/11/main" uri="{B97F6D7D-B522-45F9-BDA1-12C45D357490}">
          <x15:cacheHierarchy aggregatedColumn="1"/>
        </ext>
      </extLst>
    </cacheHierarchy>
    <cacheHierarchy uniqueName="[Measures].[#Transaction]" caption="#Transaction"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 Customers]" caption="# Customers" measure="1" displayFolder="" measureGroup="All Measures" count="0"/>
    <cacheHierarchy uniqueName="[Measures].[Average Customer Age]" caption="Average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jay" refreshedDate="45686.534974884256" backgroundQuery="1" createdVersion="8" refreshedVersion="8" minRefreshableVersion="3" recordCount="0" supportSubquery="1" supportAdvancedDrill="1" xr:uid="{4C13178E-E5A2-4824-9127-7093A37E54A2}">
  <cacheSource type="external" connectionId="8"/>
  <cacheFields count="3">
    <cacheField name="[Measures].[# Customers]" caption="# Customers" numFmtId="0" hierarchy="56" level="32767"/>
    <cacheField name="[Measures].[Average Customer Age]" caption="Average Customer Age" numFmtId="0" hierarchy="57" level="32767"/>
    <cacheField name="[DimDate].[Year].[Year]" caption="Year" numFmtId="0" hierarchy="10" level="1">
      <sharedItems containsSemiMixedTypes="0" containsNonDate="0" containsString="0"/>
    </cacheField>
  </cacheFields>
  <cacheHierarchies count="66">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Name]" caption="FullName" attribute="1" defaultMemberUniqueName="[DimCustomer].[FullName].[All]" allUniqueName="[DimCustomer].[Full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2"/>
      </fieldsUsage>
    </cacheHierarchy>
    <cacheHierarchy uniqueName="[DimDate].[Month]" caption="Month" attribute="1" defaultMemberUniqueName="[DimDate].[Month].[All]" allUniqueName="[DimDate].[Month].[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day type]" caption="Weekday type" attribute="1" defaultMemberUniqueName="[DimDate].[Weekday type].[All]" allUniqueName="[DimDate].[Weekday 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st of goods sold]" caption="Cost of goods sold" attribute="1" defaultMemberUniqueName="[FactInternetSales].[Cost of goods sold].[All]" allUniqueName="[FactInternetSales].[Cost of goods sold].[All]" dimensionUniqueName="[FactInternetSales]" displayFolder="" count="0" memberValueDatatype="5" unbalanced="0"/>
    <cacheHierarchy uniqueName="[FactInternetSales].[Profit]" caption="Profit" attribute="1" defaultMemberUniqueName="[FactInternetSales].[Profit].[All]" allUniqueName="[FactInternetSales].[Profit].[All]" dimensionUniqueName="[FactInternetSales]" displayFolder="" count="0" memberValueDatatype="5" unbalanced="0"/>
    <cacheHierarchy uniqueName="[FactInternetSales].[Product Price Data Type]" caption="Product Price Data Type" attribute="1" defaultMemberUniqueName="[FactInternetSales].[Product Price Data Type].[All]" allUniqueName="[FactInternetSales].[Product Price Data Type].[All]" dimensionUniqueName="[FactInternetSales]" displayFolder="" count="0" memberValueDatatype="130" unbalanced="0"/>
    <cacheHierarchy uniqueName="[Measures].[Sum of Cost of goods sold]" caption="Sum of Cost of goods sold" measure="1" displayFolder="" measureGroup="FactInternetSales" count="0">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9"/>
        </ext>
      </extLst>
    </cacheHierarchy>
    <cacheHierarchy uniqueName="[Measures].[Sum of Profit]" caption="Sum of Profit" measure="1" displayFolder="" measureGroup="FactInternetSales" count="0">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Count of OrderQuantity]" caption="Count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Count of Product Price Data Type]" caption="Count of Product Price Data Type" measure="1" displayFolder="" measureGroup="FactInternetSales" count="0">
      <extLst>
        <ext xmlns:x15="http://schemas.microsoft.com/office/spreadsheetml/2010/11/main" uri="{B97F6D7D-B522-45F9-BDA1-12C45D357490}">
          <x15:cacheHierarchy aggregatedColumn="42"/>
        </ext>
      </extLst>
    </cacheHierarchy>
    <cacheHierarchy uniqueName="[Measures].[Sum of CustomerKey]" caption="Sum of CustomerKey" measure="1" displayFolder="" measureGroup="DimCustomer" count="0">
      <extLst>
        <ext xmlns:x15="http://schemas.microsoft.com/office/spreadsheetml/2010/11/main" uri="{B97F6D7D-B522-45F9-BDA1-12C45D357490}">
          <x15:cacheHierarchy aggregatedColumn="1"/>
        </ext>
      </extLst>
    </cacheHierarchy>
    <cacheHierarchy uniqueName="[Measures].[Count of CustomerKey]" caption="Count of CustomerKey" measure="1" displayFolder="" measureGroup="DimCustomer" count="0">
      <extLst>
        <ext xmlns:x15="http://schemas.microsoft.com/office/spreadsheetml/2010/11/main" uri="{B97F6D7D-B522-45F9-BDA1-12C45D357490}">
          <x15:cacheHierarchy aggregatedColumn="1"/>
        </ext>
      </extLst>
    </cacheHierarchy>
    <cacheHierarchy uniqueName="[Measures].[#Transaction]" caption="#Transaction"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 Customers]" caption="# Customers" measure="1" displayFolder="" measureGroup="All Measures" count="0" oneField="1">
      <fieldsUsage count="1">
        <fieldUsage x="0"/>
      </fieldsUsage>
    </cacheHierarchy>
    <cacheHierarchy uniqueName="[Measures].[Average Customer Age]" caption="Average Customer Age" measure="1" displayFolder="" measureGroup="All Measures" count="0" oneField="1">
      <fieldsUsage count="1">
        <fieldUsage x="1"/>
      </fieldsUsage>
    </cacheHierarchy>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jay" refreshedDate="45686.534976504627" backgroundQuery="1" createdVersion="8" refreshedVersion="8" minRefreshableVersion="3" recordCount="0" supportSubquery="1" supportAdvancedDrill="1" xr:uid="{2FAA09F1-84EE-4B7D-BD71-B1C0CEDF9514}">
  <cacheSource type="external" connectionId="8"/>
  <cacheFields count="3">
    <cacheField name="[Measures].[Sum of Profit]" caption="Sum of Profit" numFmtId="0" hierarchy="45" level="32767"/>
    <cacheField name="[DimCustomer].[Gender].[Gender]" caption="Gender" numFmtId="0" hierarchy="6" level="1">
      <sharedItems count="2">
        <s v="F"/>
        <s v="M"/>
      </sharedItems>
    </cacheField>
    <cacheField name="[DimDate].[Year].[Year]" caption="Year" numFmtId="0" hierarchy="10" level="1">
      <sharedItems containsSemiMixedTypes="0" containsNonDate="0" containsString="0"/>
    </cacheField>
  </cacheFields>
  <cacheHierarchies count="66">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Name]" caption="FullName" attribute="1" defaultMemberUniqueName="[DimCustomer].[FullName].[All]" allUniqueName="[DimCustomer].[Full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2" memberValueDatatype="130" unbalanced="0">
      <fieldsUsage count="2">
        <fieldUsage x="-1"/>
        <fieldUsage x="1"/>
      </fieldsUsage>
    </cacheHierarchy>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2"/>
      </fieldsUsage>
    </cacheHierarchy>
    <cacheHierarchy uniqueName="[DimDate].[Month]" caption="Month" attribute="1" defaultMemberUniqueName="[DimDate].[Month].[All]" allUniqueName="[DimDate].[Month].[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day type]" caption="Weekday type" attribute="1" defaultMemberUniqueName="[DimDate].[Weekday type].[All]" allUniqueName="[DimDate].[Weekday 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st of goods sold]" caption="Cost of goods sold" attribute="1" defaultMemberUniqueName="[FactInternetSales].[Cost of goods sold].[All]" allUniqueName="[FactInternetSales].[Cost of goods sold].[All]" dimensionUniqueName="[FactInternetSales]" displayFolder="" count="0" memberValueDatatype="5" unbalanced="0"/>
    <cacheHierarchy uniqueName="[FactInternetSales].[Profit]" caption="Profit" attribute="1" defaultMemberUniqueName="[FactInternetSales].[Profit].[All]" allUniqueName="[FactInternetSales].[Profit].[All]" dimensionUniqueName="[FactInternetSales]" displayFolder="" count="0" memberValueDatatype="5" unbalanced="0"/>
    <cacheHierarchy uniqueName="[FactInternetSales].[Product Price Data Type]" caption="Product Price Data Type" attribute="1" defaultMemberUniqueName="[FactInternetSales].[Product Price Data Type].[All]" allUniqueName="[FactInternetSales].[Product Price Data Type].[All]" dimensionUniqueName="[FactInternetSales]" displayFolder="" count="0" memberValueDatatype="130" unbalanced="0"/>
    <cacheHierarchy uniqueName="[Measures].[Sum of Cost of goods sold]" caption="Sum of Cost of goods sold" measure="1" displayFolder="" measureGroup="FactInternetSales" count="0">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9"/>
        </ext>
      </extLst>
    </cacheHierarchy>
    <cacheHierarchy uniqueName="[Measures].[Sum of Profit]" caption="Sum of Profit" measure="1" displayFolder="" measureGroup="FactInternetSales" count="0" oneField="1">
      <fieldsUsage count="1">
        <fieldUsage x="0"/>
      </fieldsUsage>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Count of OrderQuantity]" caption="Count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Count of Product Price Data Type]" caption="Count of Product Price Data Type" measure="1" displayFolder="" measureGroup="FactInternetSales" count="0">
      <extLst>
        <ext xmlns:x15="http://schemas.microsoft.com/office/spreadsheetml/2010/11/main" uri="{B97F6D7D-B522-45F9-BDA1-12C45D357490}">
          <x15:cacheHierarchy aggregatedColumn="42"/>
        </ext>
      </extLst>
    </cacheHierarchy>
    <cacheHierarchy uniqueName="[Measures].[Sum of CustomerKey]" caption="Sum of CustomerKey" measure="1" displayFolder="" measureGroup="DimCustomer" count="0">
      <extLst>
        <ext xmlns:x15="http://schemas.microsoft.com/office/spreadsheetml/2010/11/main" uri="{B97F6D7D-B522-45F9-BDA1-12C45D357490}">
          <x15:cacheHierarchy aggregatedColumn="1"/>
        </ext>
      </extLst>
    </cacheHierarchy>
    <cacheHierarchy uniqueName="[Measures].[Count of CustomerKey]" caption="Count of CustomerKey" measure="1" displayFolder="" measureGroup="DimCustomer" count="0">
      <extLst>
        <ext xmlns:x15="http://schemas.microsoft.com/office/spreadsheetml/2010/11/main" uri="{B97F6D7D-B522-45F9-BDA1-12C45D357490}">
          <x15:cacheHierarchy aggregatedColumn="1"/>
        </ext>
      </extLst>
    </cacheHierarchy>
    <cacheHierarchy uniqueName="[Measures].[#Transaction]" caption="#Transaction"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 Customers]" caption="# Customers" measure="1" displayFolder="" measureGroup="All Measures" count="0"/>
    <cacheHierarchy uniqueName="[Measures].[Average Customer Age]" caption="Average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jay" refreshedDate="45686.53497789352" backgroundQuery="1" createdVersion="8" refreshedVersion="8" minRefreshableVersion="3" recordCount="0" supportSubquery="1" supportAdvancedDrill="1" xr:uid="{5E5BAE67-04E5-4438-BF64-6E390D9E7CEE}">
  <cacheSource type="external" connectionId="8"/>
  <cacheFields count="3">
    <cacheField name="[Measures].[Sum of Profit]" caption="Sum of Profit" numFmtId="0" hierarchy="45" level="32767"/>
    <cacheField name="[DimCustomer].[Age Group].[Age Group]" caption="Age Group" numFmtId="0" hierarchy="8" level="1">
      <sharedItems count="6">
        <s v="25-29"/>
        <s v="30-34"/>
        <s v="35-39"/>
        <s v="40-44"/>
        <s v="45-49"/>
        <s v="50 Plus"/>
      </sharedItems>
    </cacheField>
    <cacheField name="[DimDate].[Year].[Year]" caption="Year" numFmtId="0" hierarchy="10" level="1">
      <sharedItems containsSemiMixedTypes="0" containsNonDate="0" containsString="0"/>
    </cacheField>
  </cacheFields>
  <cacheHierarchies count="66">
    <cacheHierarchy uniqueName="[All Measures].[All Measures]" caption="All Measures" attribute="1" defaultMemberUniqueName="[All Measures].[All Measures].[All]" allUniqueName="[All Measures].[All Measures].[All]" dimensionUniqueName="[All Measures]" displayFolder="" count="2" memberValueDatatype="130" unbalanced="0"/>
    <cacheHierarchy uniqueName="[DimCustomer].[CustomerKey]" caption="CustomerKey" attribute="1" defaultMemberUniqueName="[DimCustomer].[CustomerKey].[All]" allUniqueName="[DimCustomer].[CustomerKey].[All]" dimensionUniqueName="[DimCustomer]" displayFolder="" count="2" memberValueDatatype="20" unbalanced="0"/>
    <cacheHierarchy uniqueName="[DimCustomer].[GeographyKey]" caption="GeographyKey" attribute="1" defaultMemberUniqueName="[DimCustomer].[GeographyKey].[All]" allUniqueName="[DimCustomer].[GeographyKey].[All]" dimensionUniqueName="[DimCustomer]" displayFolder="" count="2"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2" memberValueDatatype="130" unbalanced="0"/>
    <cacheHierarchy uniqueName="[DimCustomer].[FullName]" caption="FullName" attribute="1" defaultMemberUniqueName="[DimCustomer].[FullName].[All]" allUniqueName="[DimCustomer].[FullName].[All]" dimensionUniqueName="[DimCustomer]" displayFolder="" count="2" memberValueDatatype="130" unbalanced="0"/>
    <cacheHierarchy uniqueName="[DimCustomer].[BirthDate]" caption="BirthDate" attribute="1" time="1" defaultMemberUniqueName="[DimCustomer].[BirthDate].[All]" allUniqueName="[DimCustomer].[BirthDate].[All]" dimensionUniqueName="[DimCustomer]" displayFolder="" count="2" memberValueDatatype="7" unbalanced="0"/>
    <cacheHierarchy uniqueName="[DimCustomer].[Gender]" caption="Gender" attribute="1" defaultMemberUniqueName="[DimCustomer].[Gender].[All]" allUniqueName="[DimCustomer].[Gender].[All]" dimensionUniqueName="[DimCustomer]" displayFolder="" count="2" memberValueDatatype="130" unbalanced="0"/>
    <cacheHierarchy uniqueName="[DimCustomer].[Customer Age]" caption="Customer Age" attribute="1" defaultMemberUniqueName="[DimCustomer].[Customer Age].[All]" allUniqueName="[DimCustomer].[Customer Age].[All]" dimensionUniqueName="[DimCustomer]" displayFolder="" count="2" memberValueDatatype="20" unbalanced="0"/>
    <cacheHierarchy uniqueName="[DimCustomer].[Age Group]" caption="Age Group" attribute="1" defaultMemberUniqueName="[DimCustomer].[Age Group].[All]" allUniqueName="[DimCustomer].[Age Group].[All]" dimensionUniqueName="[DimCustomer]" displayFolder="" count="2" memberValueDatatype="130" unbalanced="0">
      <fieldsUsage count="2">
        <fieldUsage x="-1"/>
        <fieldUsage x="1"/>
      </fieldsUsage>
    </cacheHierarchy>
    <cacheHierarchy uniqueName="[DimDate].[Date]" caption="Date" attribute="1" time="1" defaultMemberUniqueName="[DimDate].[Date].[All]" allUniqueName="[DimDate].[Date].[All]" dimensionUniqueName="[DimDate]" displayFolder="" count="2"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2"/>
      </fieldsUsage>
    </cacheHierarchy>
    <cacheHierarchy uniqueName="[DimDate].[Month]" caption="Month" attribute="1" defaultMemberUniqueName="[DimDate].[Month].[All]" allUniqueName="[DimDate].[Month].[All]" dimensionUniqueName="[DimDate]" displayFolder="" count="2" memberValueDatatype="20" unbalanced="0"/>
    <cacheHierarchy uniqueName="[DimDate].[Month Name]" caption="Month Name" attribute="1" defaultMemberUniqueName="[DimDate].[Month Name].[All]" allUniqueName="[DimDate].[Month Name].[All]" dimensionUniqueName="[DimDate]" displayFolder="" count="2" memberValueDatatype="130" unbalanced="0"/>
    <cacheHierarchy uniqueName="[DimDate].[Day Name]" caption="Day Name" attribute="1" defaultMemberUniqueName="[DimDate].[Day Name].[All]" allUniqueName="[DimDate].[Day Name].[All]" dimensionUniqueName="[DimDate]" displayFolder="" count="2" memberValueDatatype="130" unbalanced="0"/>
    <cacheHierarchy uniqueName="[DimDate].[Weekday type]" caption="Weekday type" attribute="1" defaultMemberUniqueName="[DimDate].[Weekday type].[All]" allUniqueName="[DimDate].[Weekday type].[All]" dimensionUniqueName="[DimDate]" displayFolder="" count="2" memberValueDatatype="130" unbalanced="0"/>
    <cacheHierarchy uniqueName="[DimDate].[Quarter]" caption="Quarter" attribute="1" defaultMemberUniqueName="[DimDate].[Quarter].[All]" allUniqueName="[DimDate].[Quarter].[All]" dimensionUniqueName="[DimDate]" displayFolder="" count="2" memberValueDatatype="130" unbalanced="0"/>
    <cacheHierarchy uniqueName="[DimDate].[Week number]" caption="Week number" attribute="1" defaultMemberUniqueName="[DimDate].[Week number].[All]" allUniqueName="[DimDate].[Week number].[All]" dimensionUniqueName="[DimDate]" displayFolder="" count="2" memberValueDatatype="20" unbalanced="0"/>
    <cacheHierarchy uniqueName="[DimGeography].[GeographyKey]" caption="GeographyKey" attribute="1" defaultMemberUniqueName="[DimGeography].[GeographyKey].[All]" allUniqueName="[DimGeography].[GeographyKey].[All]" dimensionUniqueName="[DimGeography]" displayFolder="" count="2" memberValueDatatype="20" unbalanced="0"/>
    <cacheHierarchy uniqueName="[DimGeography].[City]" caption="City" attribute="1" defaultMemberUniqueName="[DimGeography].[City].[All]" allUniqueName="[DimGeography].[City].[All]" dimensionUniqueName="[DimGeography]" displayFolder="" count="2" memberValueDatatype="130" unbalanced="0"/>
    <cacheHierarchy uniqueName="[DimGeography].[Country]" caption="Country" attribute="1" defaultMemberUniqueName="[DimGeography].[Country].[All]" allUniqueName="[DimGeography].[Countr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2" memberValueDatatype="20" unbalanced="0"/>
    <cacheHierarchy uniqueName="[DimProduct].[ProductKey]" caption="ProductKey" attribute="1" defaultMemberUniqueName="[DimProduct].[ProductKey].[All]" allUniqueName="[DimProduct].[ProductKey].[All]" dimensionUniqueName="[DimProduct]" displayFolder="" count="2" memberValueDatatype="20" unbalanced="0"/>
    <cacheHierarchy uniqueName="[DimProduct].[Product Name]" caption="Product Name" attribute="1" defaultMemberUniqueName="[DimProduct].[Product Name].[All]" allUniqueName="[DimProduct].[Product Name].[All]" dimensionUniqueName="[DimProduct]" displayFolder="" count="2" memberValueDatatype="130" unbalanced="0"/>
    <cacheHierarchy uniqueName="[DimProduct].[Color]" caption="Color" attribute="1" defaultMemberUniqueName="[DimProduct].[Color].[All]" allUniqueName="[DimProduct].[Color].[All]" dimensionUniqueName="[DimProduct]" displayFolder="" count="2"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2"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2"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2"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2"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2" memberValueDatatype="130" unbalanced="0"/>
    <cacheHierarchy uniqueName="[FactInternetSales].[ProductKey]" caption="ProductKey" attribute="1" defaultMemberUniqueName="[FactInternetSales].[ProductKey].[All]" allUniqueName="[FactInternetSales].[ProductKey].[All]" dimensionUniqueName="[FactInternetSales]" displayFolder="" count="2" memberValueDatatype="20" unbalanced="0"/>
    <cacheHierarchy uniqueName="[FactInternetSales].[OrderDateKey]" caption="OrderDateKey" attribute="1" defaultMemberUniqueName="[FactInternetSales].[OrderDateKey].[All]" allUniqueName="[FactInternetSales].[OrderDateKey].[All]" dimensionUniqueName="[FactInternetSales]" displayFolder="" count="2" memberValueDatatype="20" unbalanced="0"/>
    <cacheHierarchy uniqueName="[FactInternetSales].[DueDateKey]" caption="DueDateKey" attribute="1" defaultMemberUniqueName="[FactInternetSales].[DueDateKey].[All]" allUniqueName="[FactInternetSales].[DueDateKey].[All]" dimensionUniqueName="[FactInternetSales]" displayFolder="" count="2" memberValueDatatype="20" unbalanced="0"/>
    <cacheHierarchy uniqueName="[FactInternetSales].[ShipDateKey]" caption="ShipDateKey" attribute="1" defaultMemberUniqueName="[FactInternetSales].[ShipDateKey].[All]" allUniqueName="[FactInternetSales].[ShipDateKey].[All]" dimensionUniqueName="[FactInternetSales]" displayFolder="" count="2" memberValueDatatype="20" unbalanced="0"/>
    <cacheHierarchy uniqueName="[FactInternetSales].[CustomerKey]" caption="CustomerKey" attribute="1" defaultMemberUniqueName="[FactInternetSales].[CustomerKey].[All]" allUniqueName="[FactInternetSales].[CustomerKey].[All]" dimensionUniqueName="[FactInternetSales]" displayFolder="" count="2"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2"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2" memberValueDatatype="20" unbalanced="0"/>
    <cacheHierarchy uniqueName="[FactInternetSales].[UnitPrice]" caption="UnitPrice" attribute="1" defaultMemberUniqueName="[FactInternetSales].[UnitPrice].[All]" allUniqueName="[FactInternetSales].[UnitPrice].[All]" dimensionUniqueName="[FactInternetSales]" displayFolder="" count="2" memberValueDatatype="5" unbalanced="0"/>
    <cacheHierarchy uniqueName="[FactInternetSales].[Cost]" caption="Cost" attribute="1" defaultMemberUniqueName="[FactInternetSales].[Cost].[All]" allUniqueName="[FactInternetSales].[Cost].[All]" dimensionUniqueName="[FactInternetSales]" displayFolder="" count="2" memberValueDatatype="5" unbalanced="0"/>
    <cacheHierarchy uniqueName="[FactInternetSales].[OrderDate]" caption="OrderDate" attribute="1" time="1" defaultMemberUniqueName="[FactInternetSales].[OrderDate].[All]" allUniqueName="[FactInternetSales].[OrderDate].[All]" dimensionUniqueName="[FactInternetSales]" displayFolder="" count="2"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2" memberValueDatatype="5" unbalanced="0"/>
    <cacheHierarchy uniqueName="[FactInternetSales].[Cost of goods sold]" caption="Cost of goods sold" attribute="1" defaultMemberUniqueName="[FactInternetSales].[Cost of goods sold].[All]" allUniqueName="[FactInternetSales].[Cost of goods sold].[All]" dimensionUniqueName="[FactInternetSales]" displayFolder="" count="2" memberValueDatatype="5" unbalanced="0"/>
    <cacheHierarchy uniqueName="[FactInternetSales].[Profit]" caption="Profit" attribute="1" defaultMemberUniqueName="[FactInternetSales].[Profit].[All]" allUniqueName="[FactInternetSales].[Profit].[All]" dimensionUniqueName="[FactInternetSales]" displayFolder="" count="2" memberValueDatatype="5" unbalanced="0"/>
    <cacheHierarchy uniqueName="[FactInternetSales].[Product Price Data Type]" caption="Product Price Data Type" attribute="1" defaultMemberUniqueName="[FactInternetSales].[Product Price Data Type].[All]" allUniqueName="[FactInternetSales].[Product Price Data Type].[All]" dimensionUniqueName="[FactInternetSales]" displayFolder="" count="2" memberValueDatatype="130" unbalanced="0"/>
    <cacheHierarchy uniqueName="[Measures].[Sum of Cost of goods sold]" caption="Sum of Cost of goods sold" measure="1" displayFolder="" measureGroup="FactInternetSales" count="0">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9"/>
        </ext>
      </extLst>
    </cacheHierarchy>
    <cacheHierarchy uniqueName="[Measures].[Sum of Profit]" caption="Sum of Profit" measure="1" displayFolder="" measureGroup="FactInternetSales" count="0" oneField="1">
      <fieldsUsage count="1">
        <fieldUsage x="0"/>
      </fieldsUsage>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Count of OrderQuantity]" caption="Count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Count of Product Price Data Type]" caption="Count of Product Price Data Type" measure="1" displayFolder="" measureGroup="FactInternetSales" count="0">
      <extLst>
        <ext xmlns:x15="http://schemas.microsoft.com/office/spreadsheetml/2010/11/main" uri="{B97F6D7D-B522-45F9-BDA1-12C45D357490}">
          <x15:cacheHierarchy aggregatedColumn="42"/>
        </ext>
      </extLst>
    </cacheHierarchy>
    <cacheHierarchy uniqueName="[Measures].[Sum of CustomerKey]" caption="Sum of CustomerKey" measure="1" displayFolder="" measureGroup="DimCustomer" count="0">
      <extLst>
        <ext xmlns:x15="http://schemas.microsoft.com/office/spreadsheetml/2010/11/main" uri="{B97F6D7D-B522-45F9-BDA1-12C45D357490}">
          <x15:cacheHierarchy aggregatedColumn="1"/>
        </ext>
      </extLst>
    </cacheHierarchy>
    <cacheHierarchy uniqueName="[Measures].[Count of CustomerKey]" caption="Count of CustomerKey" measure="1" displayFolder="" measureGroup="DimCustomer" count="0">
      <extLst>
        <ext xmlns:x15="http://schemas.microsoft.com/office/spreadsheetml/2010/11/main" uri="{B97F6D7D-B522-45F9-BDA1-12C45D357490}">
          <x15:cacheHierarchy aggregatedColumn="1"/>
        </ext>
      </extLst>
    </cacheHierarchy>
    <cacheHierarchy uniqueName="[Measures].[#Transaction]" caption="#Transaction"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 Customers]" caption="# Customers" measure="1" displayFolder="" measureGroup="All Measures" count="0"/>
    <cacheHierarchy uniqueName="[Measures].[Average Customer Age]" caption="Average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jay" refreshedDate="45686.534979166667" backgroundQuery="1" createdVersion="8" refreshedVersion="8" minRefreshableVersion="3" recordCount="0" supportSubquery="1" supportAdvancedDrill="1" xr:uid="{0F64C0F2-AC85-4882-84A9-6C5E5C90AE8C}">
  <cacheSource type="external" connectionId="8"/>
  <cacheFields count="3">
    <cacheField name="[Measures].[Sum of Profit]" caption="Sum of Profit" numFmtId="0" hierarchy="45" level="32767"/>
    <cacheField name="[DimGeography].[Country].[Country]" caption="Country" numFmtId="0" hierarchy="19" level="1">
      <sharedItems count="6">
        <s v="Australia"/>
        <s v="Canada"/>
        <s v="France"/>
        <s v="Germany"/>
        <s v="United Kingdom"/>
        <s v="United States"/>
      </sharedItems>
    </cacheField>
    <cacheField name="[DimDate].[Year].[Year]" caption="Year" numFmtId="0" hierarchy="10" level="1">
      <sharedItems containsSemiMixedTypes="0" containsNonDate="0" containsString="0"/>
    </cacheField>
  </cacheFields>
  <cacheHierarchies count="66">
    <cacheHierarchy uniqueName="[All Measures].[All Measures]" caption="All Measures" attribute="1" defaultMemberUniqueName="[All Measures].[All Measures].[All]" allUniqueName="[All Measures].[All Measures].[All]" dimensionUniqueName="[All Measures]" displayFolder="" count="2" memberValueDatatype="130" unbalanced="0"/>
    <cacheHierarchy uniqueName="[DimCustomer].[CustomerKey]" caption="CustomerKey" attribute="1" defaultMemberUniqueName="[DimCustomer].[CustomerKey].[All]" allUniqueName="[DimCustomer].[CustomerKey].[All]" dimensionUniqueName="[DimCustomer]" displayFolder="" count="2" memberValueDatatype="20" unbalanced="0"/>
    <cacheHierarchy uniqueName="[DimCustomer].[GeographyKey]" caption="GeographyKey" attribute="1" defaultMemberUniqueName="[DimCustomer].[GeographyKey].[All]" allUniqueName="[DimCustomer].[GeographyKey].[All]" dimensionUniqueName="[DimCustomer]" displayFolder="" count="2"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2" memberValueDatatype="130" unbalanced="0"/>
    <cacheHierarchy uniqueName="[DimCustomer].[FullName]" caption="FullName" attribute="1" defaultMemberUniqueName="[DimCustomer].[FullName].[All]" allUniqueName="[DimCustomer].[FullName].[All]" dimensionUniqueName="[DimCustomer]" displayFolder="" count="2" memberValueDatatype="130" unbalanced="0"/>
    <cacheHierarchy uniqueName="[DimCustomer].[BirthDate]" caption="BirthDate" attribute="1" time="1" defaultMemberUniqueName="[DimCustomer].[BirthDate].[All]" allUniqueName="[DimCustomer].[BirthDate].[All]" dimensionUniqueName="[DimCustomer]" displayFolder="" count="2" memberValueDatatype="7" unbalanced="0"/>
    <cacheHierarchy uniqueName="[DimCustomer].[Gender]" caption="Gender" attribute="1" defaultMemberUniqueName="[DimCustomer].[Gender].[All]" allUniqueName="[DimCustomer].[Gender].[All]" dimensionUniqueName="[DimCustomer]" displayFolder="" count="2" memberValueDatatype="130" unbalanced="0"/>
    <cacheHierarchy uniqueName="[DimCustomer].[Customer Age]" caption="Customer Age" attribute="1" defaultMemberUniqueName="[DimCustomer].[Customer Age].[All]" allUniqueName="[DimCustomer].[Customer Age].[All]" dimensionUniqueName="[DimCustomer]" displayFolder="" count="2" memberValueDatatype="20" unbalanced="0"/>
    <cacheHierarchy uniqueName="[DimCustomer].[Age Group]" caption="Age Group" attribute="1" defaultMemberUniqueName="[DimCustomer].[Age Group].[All]" allUniqueName="[DimCustomer].[Age Group].[All]" dimensionUniqueName="[DimCustomer]" displayFolder="" count="2" memberValueDatatype="130" unbalanced="0"/>
    <cacheHierarchy uniqueName="[DimDate].[Date]" caption="Date" attribute="1" time="1" defaultMemberUniqueName="[DimDate].[Date].[All]" allUniqueName="[DimDate].[Date].[All]" dimensionUniqueName="[DimDate]" displayFolder="" count="2"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2"/>
      </fieldsUsage>
    </cacheHierarchy>
    <cacheHierarchy uniqueName="[DimDate].[Month]" caption="Month" attribute="1" defaultMemberUniqueName="[DimDate].[Month].[All]" allUniqueName="[DimDate].[Month].[All]" dimensionUniqueName="[DimDate]" displayFolder="" count="2" memberValueDatatype="20" unbalanced="0"/>
    <cacheHierarchy uniqueName="[DimDate].[Month Name]" caption="Month Name" attribute="1" defaultMemberUniqueName="[DimDate].[Month Name].[All]" allUniqueName="[DimDate].[Month Name].[All]" dimensionUniqueName="[DimDate]" displayFolder="" count="2" memberValueDatatype="130" unbalanced="0"/>
    <cacheHierarchy uniqueName="[DimDate].[Day Name]" caption="Day Name" attribute="1" defaultMemberUniqueName="[DimDate].[Day Name].[All]" allUniqueName="[DimDate].[Day Name].[All]" dimensionUniqueName="[DimDate]" displayFolder="" count="2" memberValueDatatype="130" unbalanced="0"/>
    <cacheHierarchy uniqueName="[DimDate].[Weekday type]" caption="Weekday type" attribute="1" defaultMemberUniqueName="[DimDate].[Weekday type].[All]" allUniqueName="[DimDate].[Weekday type].[All]" dimensionUniqueName="[DimDate]" displayFolder="" count="2" memberValueDatatype="130" unbalanced="0"/>
    <cacheHierarchy uniqueName="[DimDate].[Quarter]" caption="Quarter" attribute="1" defaultMemberUniqueName="[DimDate].[Quarter].[All]" allUniqueName="[DimDate].[Quarter].[All]" dimensionUniqueName="[DimDate]" displayFolder="" count="2" memberValueDatatype="130" unbalanced="0"/>
    <cacheHierarchy uniqueName="[DimDate].[Week number]" caption="Week number" attribute="1" defaultMemberUniqueName="[DimDate].[Week number].[All]" allUniqueName="[DimDate].[Week number].[All]" dimensionUniqueName="[DimDate]" displayFolder="" count="2" memberValueDatatype="20" unbalanced="0"/>
    <cacheHierarchy uniqueName="[DimGeography].[GeographyKey]" caption="GeographyKey" attribute="1" defaultMemberUniqueName="[DimGeography].[GeographyKey].[All]" allUniqueName="[DimGeography].[GeographyKey].[All]" dimensionUniqueName="[DimGeography]" displayFolder="" count="2" memberValueDatatype="20" unbalanced="0"/>
    <cacheHierarchy uniqueName="[DimGeography].[City]" caption="City" attribute="1" defaultMemberUniqueName="[DimGeography].[City].[All]" allUniqueName="[DimGeography].[City].[All]" dimensionUniqueName="[DimGeography]" displayFolder="" count="2"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1"/>
      </fieldsUsage>
    </cacheHierarchy>
    <cacheHierarchy uniqueName="[DimGeography].[SalesTerritoryKey]" caption="SalesTerritoryKey" attribute="1" defaultMemberUniqueName="[DimGeography].[SalesTerritoryKey].[All]" allUniqueName="[DimGeography].[SalesTerritoryKey].[All]" dimensionUniqueName="[DimGeography]" displayFolder="" count="2" memberValueDatatype="20" unbalanced="0"/>
    <cacheHierarchy uniqueName="[DimProduct].[ProductKey]" caption="ProductKey" attribute="1" defaultMemberUniqueName="[DimProduct].[ProductKey].[All]" allUniqueName="[DimProduct].[ProductKey].[All]" dimensionUniqueName="[DimProduct]" displayFolder="" count="2" memberValueDatatype="20" unbalanced="0"/>
    <cacheHierarchy uniqueName="[DimProduct].[Product Name]" caption="Product Name" attribute="1" defaultMemberUniqueName="[DimProduct].[Product Name].[All]" allUniqueName="[DimProduct].[Product Name].[All]" dimensionUniqueName="[DimProduct]" displayFolder="" count="2" memberValueDatatype="130" unbalanced="0"/>
    <cacheHierarchy uniqueName="[DimProduct].[Color]" caption="Color" attribute="1" defaultMemberUniqueName="[DimProduct].[Color].[All]" allUniqueName="[DimProduct].[Color].[All]" dimensionUniqueName="[DimProduct]" displayFolder="" count="2"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2"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2"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2"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2"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2" memberValueDatatype="130" unbalanced="0"/>
    <cacheHierarchy uniqueName="[FactInternetSales].[ProductKey]" caption="ProductKey" attribute="1" defaultMemberUniqueName="[FactInternetSales].[ProductKey].[All]" allUniqueName="[FactInternetSales].[ProductKey].[All]" dimensionUniqueName="[FactInternetSales]" displayFolder="" count="2" memberValueDatatype="20" unbalanced="0"/>
    <cacheHierarchy uniqueName="[FactInternetSales].[OrderDateKey]" caption="OrderDateKey" attribute="1" defaultMemberUniqueName="[FactInternetSales].[OrderDateKey].[All]" allUniqueName="[FactInternetSales].[OrderDateKey].[All]" dimensionUniqueName="[FactInternetSales]" displayFolder="" count="2" memberValueDatatype="20" unbalanced="0"/>
    <cacheHierarchy uniqueName="[FactInternetSales].[DueDateKey]" caption="DueDateKey" attribute="1" defaultMemberUniqueName="[FactInternetSales].[DueDateKey].[All]" allUniqueName="[FactInternetSales].[DueDateKey].[All]" dimensionUniqueName="[FactInternetSales]" displayFolder="" count="2" memberValueDatatype="20" unbalanced="0"/>
    <cacheHierarchy uniqueName="[FactInternetSales].[ShipDateKey]" caption="ShipDateKey" attribute="1" defaultMemberUniqueName="[FactInternetSales].[ShipDateKey].[All]" allUniqueName="[FactInternetSales].[ShipDateKey].[All]" dimensionUniqueName="[FactInternetSales]" displayFolder="" count="2" memberValueDatatype="20" unbalanced="0"/>
    <cacheHierarchy uniqueName="[FactInternetSales].[CustomerKey]" caption="CustomerKey" attribute="1" defaultMemberUniqueName="[FactInternetSales].[CustomerKey].[All]" allUniqueName="[FactInternetSales].[CustomerKey].[All]" dimensionUniqueName="[FactInternetSales]" displayFolder="" count="2"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2"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2" memberValueDatatype="20" unbalanced="0"/>
    <cacheHierarchy uniqueName="[FactInternetSales].[UnitPrice]" caption="UnitPrice" attribute="1" defaultMemberUniqueName="[FactInternetSales].[UnitPrice].[All]" allUniqueName="[FactInternetSales].[UnitPrice].[All]" dimensionUniqueName="[FactInternetSales]" displayFolder="" count="2" memberValueDatatype="5" unbalanced="0"/>
    <cacheHierarchy uniqueName="[FactInternetSales].[Cost]" caption="Cost" attribute="1" defaultMemberUniqueName="[FactInternetSales].[Cost].[All]" allUniqueName="[FactInternetSales].[Cost].[All]" dimensionUniqueName="[FactInternetSales]" displayFolder="" count="2" memberValueDatatype="5" unbalanced="0"/>
    <cacheHierarchy uniqueName="[FactInternetSales].[OrderDate]" caption="OrderDate" attribute="1" time="1" defaultMemberUniqueName="[FactInternetSales].[OrderDate].[All]" allUniqueName="[FactInternetSales].[OrderDate].[All]" dimensionUniqueName="[FactInternetSales]" displayFolder="" count="2"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2" memberValueDatatype="5" unbalanced="0"/>
    <cacheHierarchy uniqueName="[FactInternetSales].[Cost of goods sold]" caption="Cost of goods sold" attribute="1" defaultMemberUniqueName="[FactInternetSales].[Cost of goods sold].[All]" allUniqueName="[FactInternetSales].[Cost of goods sold].[All]" dimensionUniqueName="[FactInternetSales]" displayFolder="" count="2" memberValueDatatype="5" unbalanced="0"/>
    <cacheHierarchy uniqueName="[FactInternetSales].[Profit]" caption="Profit" attribute="1" defaultMemberUniqueName="[FactInternetSales].[Profit].[All]" allUniqueName="[FactInternetSales].[Profit].[All]" dimensionUniqueName="[FactInternetSales]" displayFolder="" count="2" memberValueDatatype="5" unbalanced="0"/>
    <cacheHierarchy uniqueName="[FactInternetSales].[Product Price Data Type]" caption="Product Price Data Type" attribute="1" defaultMemberUniqueName="[FactInternetSales].[Product Price Data Type].[All]" allUniqueName="[FactInternetSales].[Product Price Data Type].[All]" dimensionUniqueName="[FactInternetSales]" displayFolder="" count="2" memberValueDatatype="130" unbalanced="0"/>
    <cacheHierarchy uniqueName="[Measures].[Sum of Cost of goods sold]" caption="Sum of Cost of goods sold" measure="1" displayFolder="" measureGroup="FactInternetSales" count="0">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9"/>
        </ext>
      </extLst>
    </cacheHierarchy>
    <cacheHierarchy uniqueName="[Measures].[Sum of Profit]" caption="Sum of Profit" measure="1" displayFolder="" measureGroup="FactInternetSales" count="0" oneField="1">
      <fieldsUsage count="1">
        <fieldUsage x="0"/>
      </fieldsUsage>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Count of OrderQuantity]" caption="Count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Count of Product Price Data Type]" caption="Count of Product Price Data Type" measure="1" displayFolder="" measureGroup="FactInternetSales" count="0">
      <extLst>
        <ext xmlns:x15="http://schemas.microsoft.com/office/spreadsheetml/2010/11/main" uri="{B97F6D7D-B522-45F9-BDA1-12C45D357490}">
          <x15:cacheHierarchy aggregatedColumn="42"/>
        </ext>
      </extLst>
    </cacheHierarchy>
    <cacheHierarchy uniqueName="[Measures].[Sum of CustomerKey]" caption="Sum of CustomerKey" measure="1" displayFolder="" measureGroup="DimCustomer" count="0">
      <extLst>
        <ext xmlns:x15="http://schemas.microsoft.com/office/spreadsheetml/2010/11/main" uri="{B97F6D7D-B522-45F9-BDA1-12C45D357490}">
          <x15:cacheHierarchy aggregatedColumn="1"/>
        </ext>
      </extLst>
    </cacheHierarchy>
    <cacheHierarchy uniqueName="[Measures].[Count of CustomerKey]" caption="Count of CustomerKey" measure="1" displayFolder="" measureGroup="DimCustomer" count="0">
      <extLst>
        <ext xmlns:x15="http://schemas.microsoft.com/office/spreadsheetml/2010/11/main" uri="{B97F6D7D-B522-45F9-BDA1-12C45D357490}">
          <x15:cacheHierarchy aggregatedColumn="1"/>
        </ext>
      </extLst>
    </cacheHierarchy>
    <cacheHierarchy uniqueName="[Measures].[#Transaction]" caption="#Transaction"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 Customers]" caption="# Customers" measure="1" displayFolder="" measureGroup="All Measures" count="0"/>
    <cacheHierarchy uniqueName="[Measures].[Average Customer Age]" caption="Average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jay" refreshedDate="45686.534980324075" backgroundQuery="1" createdVersion="8" refreshedVersion="8" minRefreshableVersion="3" recordCount="0" supportSubquery="1" supportAdvancedDrill="1" xr:uid="{E90C35DA-5184-4D26-B7F7-0BFED21DC1A9}">
  <cacheSource type="external" connectionId="8"/>
  <cacheFields count="3">
    <cacheField name="[Measures].[Sum of Profit]" caption="Sum of Profit" numFmtId="0" hierarchy="45" level="32767"/>
    <cacheField name="[DimDate].[Day Name].[Day Name]" caption="Day Name" numFmtId="0" hierarchy="13" level="1">
      <sharedItems count="7">
        <s v="Mon"/>
        <s v="Tue"/>
        <s v="Wed"/>
        <s v="Thu"/>
        <s v="Fri"/>
        <s v="Sat"/>
        <s v="Sun"/>
      </sharedItems>
    </cacheField>
    <cacheField name="[DimDate].[Year].[Year]" caption="Year" numFmtId="0" hierarchy="10" level="1">
      <sharedItems containsSemiMixedTypes="0" containsNonDate="0" containsString="0"/>
    </cacheField>
  </cacheFields>
  <cacheHierarchies count="66">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Name]" caption="FullName" attribute="1" defaultMemberUniqueName="[DimCustomer].[FullName].[All]" allUniqueName="[DimCustomer].[Full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2"/>
      </fieldsUsage>
    </cacheHierarchy>
    <cacheHierarchy uniqueName="[DimDate].[Month]" caption="Month" attribute="1" defaultMemberUniqueName="[DimDate].[Month].[All]" allUniqueName="[DimDate].[Month].[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cacheHierarchy uniqueName="[DimDate].[Day Name]" caption="Day Name" attribute="1" defaultMemberUniqueName="[DimDate].[Day Name].[All]" allUniqueName="[DimDate].[Day Name].[All]" dimensionUniqueName="[DimDate]" displayFolder="" count="2" memberValueDatatype="130" unbalanced="0">
      <fieldsUsage count="2">
        <fieldUsage x="-1"/>
        <fieldUsage x="1"/>
      </fieldsUsage>
    </cacheHierarchy>
    <cacheHierarchy uniqueName="[DimDate].[Weekday type]" caption="Weekday type" attribute="1" defaultMemberUniqueName="[DimDate].[Weekday type].[All]" allUniqueName="[DimDate].[Weekday 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st of goods sold]" caption="Cost of goods sold" attribute="1" defaultMemberUniqueName="[FactInternetSales].[Cost of goods sold].[All]" allUniqueName="[FactInternetSales].[Cost of goods sold].[All]" dimensionUniqueName="[FactInternetSales]" displayFolder="" count="0" memberValueDatatype="5" unbalanced="0"/>
    <cacheHierarchy uniqueName="[FactInternetSales].[Profit]" caption="Profit" attribute="1" defaultMemberUniqueName="[FactInternetSales].[Profit].[All]" allUniqueName="[FactInternetSales].[Profit].[All]" dimensionUniqueName="[FactInternetSales]" displayFolder="" count="0" memberValueDatatype="5" unbalanced="0"/>
    <cacheHierarchy uniqueName="[FactInternetSales].[Product Price Data Type]" caption="Product Price Data Type" attribute="1" defaultMemberUniqueName="[FactInternetSales].[Product Price Data Type].[All]" allUniqueName="[FactInternetSales].[Product Price Data Type].[All]" dimensionUniqueName="[FactInternetSales]" displayFolder="" count="0" memberValueDatatype="130" unbalanced="0"/>
    <cacheHierarchy uniqueName="[Measures].[Sum of Cost of goods sold]" caption="Sum of Cost of goods sold" measure="1" displayFolder="" measureGroup="FactInternetSales" count="0">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9"/>
        </ext>
      </extLst>
    </cacheHierarchy>
    <cacheHierarchy uniqueName="[Measures].[Sum of Profit]" caption="Sum of Profit" measure="1" displayFolder="" measureGroup="FactInternetSales" count="0" oneField="1">
      <fieldsUsage count="1">
        <fieldUsage x="0"/>
      </fieldsUsage>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Count of OrderQuantity]" caption="Count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Count of Product Price Data Type]" caption="Count of Product Price Data Type" measure="1" displayFolder="" measureGroup="FactInternetSales" count="0">
      <extLst>
        <ext xmlns:x15="http://schemas.microsoft.com/office/spreadsheetml/2010/11/main" uri="{B97F6D7D-B522-45F9-BDA1-12C45D357490}">
          <x15:cacheHierarchy aggregatedColumn="42"/>
        </ext>
      </extLst>
    </cacheHierarchy>
    <cacheHierarchy uniqueName="[Measures].[Sum of CustomerKey]" caption="Sum of CustomerKey" measure="1" displayFolder="" measureGroup="DimCustomer" count="0">
      <extLst>
        <ext xmlns:x15="http://schemas.microsoft.com/office/spreadsheetml/2010/11/main" uri="{B97F6D7D-B522-45F9-BDA1-12C45D357490}">
          <x15:cacheHierarchy aggregatedColumn="1"/>
        </ext>
      </extLst>
    </cacheHierarchy>
    <cacheHierarchy uniqueName="[Measures].[Count of CustomerKey]" caption="Count of CustomerKey" measure="1" displayFolder="" measureGroup="DimCustomer" count="0">
      <extLst>
        <ext xmlns:x15="http://schemas.microsoft.com/office/spreadsheetml/2010/11/main" uri="{B97F6D7D-B522-45F9-BDA1-12C45D357490}">
          <x15:cacheHierarchy aggregatedColumn="1"/>
        </ext>
      </extLst>
    </cacheHierarchy>
    <cacheHierarchy uniqueName="[Measures].[#Transaction]" caption="#Transaction"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 Customers]" caption="# Customers" measure="1" displayFolder="" measureGroup="All Measures" count="0"/>
    <cacheHierarchy uniqueName="[Measures].[Average Customer Age]" caption="Average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jay" refreshedDate="45682.62385034722" backgroundQuery="1" createdVersion="3" refreshedVersion="8" minRefreshableVersion="3" recordCount="0" supportSubquery="1" supportAdvancedDrill="1" xr:uid="{D025AF75-DE79-45A6-9F50-4BF95404088B}">
  <cacheSource type="external" connectionId="8">
    <extLst>
      <ext xmlns:x14="http://schemas.microsoft.com/office/spreadsheetml/2009/9/main" uri="{F057638F-6D5F-4e77-A914-E7F072B9BCA8}">
        <x14:sourceConnection name="ThisWorkbookDataModel"/>
      </ext>
    </extLst>
  </cacheSource>
  <cacheFields count="0"/>
  <cacheHierarchies count="65">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Name]" caption="FullName" attribute="1" defaultMemberUniqueName="[DimCustomer].[FullName].[All]" allUniqueName="[DimCustomer].[Full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Month]" caption="Month" attribute="1" defaultMemberUniqueName="[DimDate].[Month].[All]" allUniqueName="[DimDate].[Month].[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day type]" caption="Weekday type" attribute="1" defaultMemberUniqueName="[DimDate].[Weekday type].[All]" allUniqueName="[DimDate].[Weekday 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st of goods sold]" caption="Cost of goods sold" attribute="1" defaultMemberUniqueName="[FactInternetSales].[Cost of goods sold].[All]" allUniqueName="[FactInternetSales].[Cost of goods sold].[All]" dimensionUniqueName="[FactInternetSales]" displayFolder="" count="0" memberValueDatatype="5" unbalanced="0"/>
    <cacheHierarchy uniqueName="[FactInternetSales].[Profit]" caption="Profit" attribute="1" defaultMemberUniqueName="[FactInternetSales].[Profit].[All]" allUniqueName="[FactInternetSales].[Profit].[All]" dimensionUniqueName="[FactInternetSales]" displayFolder="" count="0" memberValueDatatype="5" unbalanced="0"/>
    <cacheHierarchy uniqueName="[FactInternetSales].[Product Price Data Type]" caption="Product Price Data Type" attribute="1" defaultMemberUniqueName="[FactInternetSales].[Product Price Data Type].[All]" allUniqueName="[FactInternetSales].[Product Price Data Type].[All]" dimensionUniqueName="[FactInternetSales]" displayFolder="" count="0" memberValueDatatype="130" unbalanced="0"/>
    <cacheHierarchy uniqueName="[Measures].[Sum of Cost of goods sold]" caption="Sum of Cost of goods sold" measure="1" displayFolder="" measureGroup="FactInternetSales" count="0">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9"/>
        </ext>
      </extLst>
    </cacheHierarchy>
    <cacheHierarchy uniqueName="[Measures].[Sum of Profit]" caption="Sum of Profit" measure="1" displayFolder="" measureGroup="FactInternetSales" count="0">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Count of OrderQuantity]" caption="Count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Count of Product Price Data Type]" caption="Count of Product Price Data Type" measure="1" displayFolder="" measureGroup="FactInternetSales" count="0">
      <extLst>
        <ext xmlns:x15="http://schemas.microsoft.com/office/spreadsheetml/2010/11/main" uri="{B97F6D7D-B522-45F9-BDA1-12C45D357490}">
          <x15:cacheHierarchy aggregatedColumn="42"/>
        </ext>
      </extLst>
    </cacheHierarchy>
    <cacheHierarchy uniqueName="[Measures].[Sum of CustomerKey]" caption="Sum of CustomerKey" measure="1" displayFolder="" measureGroup="DimCustomer" count="0">
      <extLst>
        <ext xmlns:x15="http://schemas.microsoft.com/office/spreadsheetml/2010/11/main" uri="{B97F6D7D-B522-45F9-BDA1-12C45D357490}">
          <x15:cacheHierarchy aggregatedColumn="1"/>
        </ext>
      </extLst>
    </cacheHierarchy>
    <cacheHierarchy uniqueName="[Measures].[Count of CustomerKey]" caption="Count of CustomerKey" measure="1" displayFolder="" measureGroup="DimCustomer" count="0">
      <extLst>
        <ext xmlns:x15="http://schemas.microsoft.com/office/spreadsheetml/2010/11/main" uri="{B97F6D7D-B522-45F9-BDA1-12C45D357490}">
          <x15:cacheHierarchy aggregatedColumn="1"/>
        </ext>
      </extLst>
    </cacheHierarchy>
    <cacheHierarchy uniqueName="[Measures].[#Transaction]" caption="#Transaction"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 Customers]" caption="# Customers"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773306759"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3E1B7C6-E38D-4116-9620-8D822B222913}" name="PivotTable3" cacheId="26" applyNumberFormats="0" applyBorderFormats="0" applyFontFormats="0" applyPatternFormats="0" applyAlignmentFormats="0" applyWidthHeightFormats="1" dataCaption="Values" tag="2ead901e-ffc9-4cb7-b891-f63a4619be6b" updatedVersion="8" minRefreshableVersion="3" useAutoFormatting="1" subtotalHiddenItems="1" rowGrandTotals="0" itemPrintTitles="1" createdVersion="8" indent="0" compact="0" compactData="0" multipleFieldFilters="0">
  <location ref="B11:E15" firstHeaderRow="0" firstDataRow="1" firstDataCol="1"/>
  <pivotFields count="4">
    <pivotField dataField="1" compact="0" outline="0" subtotalTop="0" showAll="0" defaultSubtotal="0"/>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4">
        <item x="0"/>
        <item x="1"/>
        <item x="2"/>
        <item x="3"/>
      </items>
    </pivotField>
  </pivotFields>
  <rowFields count="1">
    <field x="3"/>
  </rowFields>
  <rowItems count="4">
    <i>
      <x/>
    </i>
    <i>
      <x v="1"/>
    </i>
    <i>
      <x v="2"/>
    </i>
    <i>
      <x v="3"/>
    </i>
  </rowItems>
  <colFields count="1">
    <field x="-2"/>
  </colFields>
  <colItems count="3">
    <i>
      <x/>
    </i>
    <i i="1">
      <x v="1"/>
    </i>
    <i i="2">
      <x v="2"/>
    </i>
  </colItems>
  <dataFields count="3">
    <dataField fld="0" subtotal="count" baseField="0" baseItem="0" numFmtId="165"/>
    <dataField name="  Revenue" fld="1" baseField="0" baseItem="0" numFmtId="167"/>
    <dataField name="  Profit" fld="2" baseField="0" baseItem="2" numFmtId="167"/>
  </dataFields>
  <formats count="8">
    <format dxfId="60">
      <pivotArea outline="0" collapsedLevelsAreSubtotals="1" fieldPosition="0">
        <references count="1">
          <reference field="4294967294" count="1" selected="0">
            <x v="0"/>
          </reference>
        </references>
      </pivotArea>
    </format>
    <format dxfId="59">
      <pivotArea outline="0" collapsedLevelsAreSubtotals="1" fieldPosition="0">
        <references count="1">
          <reference field="4294967294" count="1" selected="0">
            <x v="2"/>
          </reference>
        </references>
      </pivotArea>
    </format>
    <format dxfId="58">
      <pivotArea outline="0" collapsedLevelsAreSubtotals="1" fieldPosition="0">
        <references count="1">
          <reference field="4294967294" count="1" selected="0">
            <x v="1"/>
          </reference>
        </references>
      </pivotArea>
    </format>
    <format dxfId="57">
      <pivotArea type="all" dataOnly="0" outline="0" fieldPosition="0"/>
    </format>
    <format dxfId="56">
      <pivotArea outline="0" collapsedLevelsAreSubtotals="1" fieldPosition="0"/>
    </format>
    <format dxfId="55">
      <pivotArea field="3" type="button" dataOnly="0" labelOnly="1" outline="0" axis="axisRow" fieldPosition="0"/>
    </format>
    <format dxfId="54">
      <pivotArea dataOnly="0" labelOnly="1" outline="0" fieldPosition="0">
        <references count="1">
          <reference field="3" count="0"/>
        </references>
      </pivotArea>
    </format>
    <format dxfId="53">
      <pivotArea dataOnly="0" labelOnly="1" outline="0" fieldPosition="0">
        <references count="1">
          <reference field="4294967294" count="3">
            <x v="0"/>
            <x v="1"/>
            <x v="2"/>
          </reference>
        </references>
      </pivotArea>
    </format>
  </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Cost of goods sold"/>
    <pivotHierarchy dragToData="1" caption="  Revenue"/>
    <pivotHierarchy dragToData="1" caption="  Profit"/>
    <pivotHierarchy dragToData="1" caption=" OrderQuantity"/>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7033051-B49D-4237-9991-41D0AB4369CA}" name="PivotTable2" cacheId="20" applyNumberFormats="0" applyBorderFormats="0" applyFontFormats="0" applyPatternFormats="0" applyAlignmentFormats="0" applyWidthHeightFormats="1" dataCaption="Values" tag="b69a71c2-4930-4d65-9994-65a835f7a366" updatedVersion="8" minRefreshableVersion="3" useAutoFormatting="1" subtotalHiddenItems="1" itemPrintTitles="1" createdVersion="8" indent="0" outline="1" outlineData="1" multipleFieldFilters="0">
  <location ref="B5:J6" firstHeaderRow="0" firstDataRow="1" firstDataCol="0"/>
  <pivotFields count="1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9">
    <i>
      <x/>
    </i>
    <i i="1">
      <x v="1"/>
    </i>
    <i i="2">
      <x v="2"/>
    </i>
    <i i="3">
      <x v="3"/>
    </i>
    <i i="4">
      <x v="4"/>
    </i>
    <i i="5">
      <x v="5"/>
    </i>
    <i i="6">
      <x v="6"/>
    </i>
    <i i="7">
      <x v="7"/>
    </i>
    <i i="8">
      <x v="8"/>
    </i>
  </colItems>
  <dataFields count="9">
    <dataField fld="0" subtotal="count" baseField="0" baseItem="0" numFmtId="165"/>
    <dataField name=" Cost of goods sold" fld="1" baseField="0" baseItem="0" numFmtId="167"/>
    <dataField name=" Total Revenue" fld="2" baseField="0" baseItem="0" numFmtId="167"/>
    <dataField name=" Total Profit" fld="3" baseField="0" baseItem="3" numFmtId="167"/>
    <dataField fld="7" subtotal="count" baseField="0" baseItem="0"/>
    <dataField name=" OrderQuantity" fld="8" baseField="0" baseItem="5" numFmtId="165"/>
    <dataField fld="4" subtotal="count" baseField="0" baseItem="0"/>
    <dataField fld="5" subtotal="count" baseField="0" baseItem="0"/>
    <dataField fld="6" subtotal="count" baseField="0" baseItem="0"/>
  </dataFields>
  <formats count="8">
    <format dxfId="68">
      <pivotArea outline="0" collapsedLevelsAreSubtotals="1" fieldPosition="0">
        <references count="1">
          <reference field="4294967294" count="1" selected="0">
            <x v="5"/>
          </reference>
        </references>
      </pivotArea>
    </format>
    <format dxfId="67">
      <pivotArea outline="0" collapsedLevelsAreSubtotals="1" fieldPosition="0">
        <references count="1">
          <reference field="4294967294" count="1" selected="0">
            <x v="0"/>
          </reference>
        </references>
      </pivotArea>
    </format>
    <format dxfId="66">
      <pivotArea outline="0" collapsedLevelsAreSubtotals="1" fieldPosition="0">
        <references count="1">
          <reference field="4294967294" count="1" selected="0">
            <x v="3"/>
          </reference>
        </references>
      </pivotArea>
    </format>
    <format dxfId="65">
      <pivotArea outline="0" collapsedLevelsAreSubtotals="1" fieldPosition="0">
        <references count="1">
          <reference field="4294967294" count="1" selected="0">
            <x v="1"/>
          </reference>
        </references>
      </pivotArea>
    </format>
    <format dxfId="64">
      <pivotArea outline="0" collapsedLevelsAreSubtotals="1" fieldPosition="0">
        <references count="1">
          <reference field="4294967294" count="1" selected="0">
            <x v="2"/>
          </reference>
        </references>
      </pivotArea>
    </format>
    <format dxfId="63">
      <pivotArea type="all" dataOnly="0" outline="0" fieldPosition="0"/>
    </format>
    <format dxfId="62">
      <pivotArea outline="0" collapsedLevelsAreSubtotals="1" fieldPosition="0"/>
    </format>
    <format dxfId="61">
      <pivotArea dataOnly="0" labelOnly="1" outline="0" fieldPosition="0">
        <references count="1">
          <reference field="4294967294" count="9">
            <x v="0"/>
            <x v="1"/>
            <x v="2"/>
            <x v="3"/>
            <x v="4"/>
            <x v="5"/>
            <x v="6"/>
            <x v="7"/>
            <x v="8"/>
          </reference>
        </references>
      </pivotArea>
    </format>
  </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6]"/>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Cost of goods sold"/>
    <pivotHierarchy dragToData="1" caption=" Total Revenue"/>
    <pivotHierarchy dragToData="1" caption=" Total Profit"/>
    <pivotHierarchy dragToData="1" caption=" OrderQuantity"/>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A1A0A2B-D15F-4B47-84B3-7EB1D50C826A}" name="PivotTable7" cacheId="32" applyNumberFormats="0" applyBorderFormats="0" applyFontFormats="0" applyPatternFormats="0" applyAlignmentFormats="0" applyWidthHeightFormats="1" dataCaption="Values" tag="aa7badf5-dc09-4fd8-9778-0d67dc7dd837" updatedVersion="8" minRefreshableVersion="3" useAutoFormatting="1" subtotalHiddenItems="1" rowGrandTotals="0" itemPrintTitles="1" createdVersion="8" indent="0" outline="1" outlineData="1" multipleFieldFilters="0" rowHeaderCaption="Year">
  <location ref="N4:T8" firstHeaderRow="0" firstDataRow="1" firstDataCol="1"/>
  <pivotFields count="7">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ubtotalTop="0" showAll="0" dataSourceSort="1" defaultAttributeDrillState="1">
      <items count="5">
        <item x="0"/>
        <item x="1"/>
        <item x="2"/>
        <item x="3"/>
        <item t="default"/>
      </items>
    </pivotField>
  </pivotFields>
  <rowFields count="1">
    <field x="6"/>
  </rowFields>
  <rowItems count="4">
    <i>
      <x/>
    </i>
    <i>
      <x v="1"/>
    </i>
    <i>
      <x v="2"/>
    </i>
    <i>
      <x v="3"/>
    </i>
  </rowItems>
  <colFields count="1">
    <field x="-2"/>
  </colFields>
  <colItems count="6">
    <i>
      <x/>
    </i>
    <i i="1">
      <x v="1"/>
    </i>
    <i i="2">
      <x v="2"/>
    </i>
    <i i="3">
      <x v="3"/>
    </i>
    <i i="4">
      <x v="4"/>
    </i>
    <i i="5">
      <x v="5"/>
    </i>
  </colItems>
  <dataFields count="6">
    <dataField fld="0" subtotal="count" baseField="0" baseItem="0" numFmtId="165"/>
    <dataField name=" Cost of goods sold" fld="1" baseField="0" baseItem="0" numFmtId="167"/>
    <dataField name=" Total Revenue" fld="2" baseField="0" baseItem="0" numFmtId="167"/>
    <dataField name=" Total Profit" fld="3" baseField="0" baseItem="3" numFmtId="167"/>
    <dataField fld="4" subtotal="count" baseField="0" baseItem="0"/>
    <dataField name=" OrderQuantity" fld="5" baseField="0" baseItem="5" numFmtId="165"/>
  </dataFields>
  <formats count="8">
    <format dxfId="76">
      <pivotArea outline="0" collapsedLevelsAreSubtotals="1" fieldPosition="0">
        <references count="1">
          <reference field="4294967294" count="1" selected="0">
            <x v="5"/>
          </reference>
        </references>
      </pivotArea>
    </format>
    <format dxfId="75">
      <pivotArea outline="0" collapsedLevelsAreSubtotals="1" fieldPosition="0">
        <references count="1">
          <reference field="4294967294" count="1" selected="0">
            <x v="0"/>
          </reference>
        </references>
      </pivotArea>
    </format>
    <format dxfId="74">
      <pivotArea outline="0" collapsedLevelsAreSubtotals="1" fieldPosition="0">
        <references count="1">
          <reference field="4294967294" count="1" selected="0">
            <x v="3"/>
          </reference>
        </references>
      </pivotArea>
    </format>
    <format dxfId="73">
      <pivotArea outline="0" collapsedLevelsAreSubtotals="1" fieldPosition="0">
        <references count="1">
          <reference field="4294967294" count="1" selected="0">
            <x v="1"/>
          </reference>
        </references>
      </pivotArea>
    </format>
    <format dxfId="72">
      <pivotArea outline="0" collapsedLevelsAreSubtotals="1" fieldPosition="0">
        <references count="1">
          <reference field="4294967294" count="1" selected="0">
            <x v="2"/>
          </reference>
        </references>
      </pivotArea>
    </format>
    <format dxfId="71">
      <pivotArea type="all" dataOnly="0" outline="0" fieldPosition="0"/>
    </format>
    <format dxfId="70">
      <pivotArea outline="0" collapsedLevelsAreSubtotals="1" fieldPosition="0"/>
    </format>
    <format dxfId="69">
      <pivotArea dataOnly="0" labelOnly="1" outline="0" fieldPosition="0">
        <references count="1">
          <reference field="4294967294" count="6">
            <x v="0"/>
            <x v="1"/>
            <x v="2"/>
            <x v="3"/>
            <x v="4"/>
            <x v="5"/>
          </reference>
        </references>
      </pivotArea>
    </format>
  </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Cost of goods sold"/>
    <pivotHierarchy dragToData="1" caption=" Total Revenue"/>
    <pivotHierarchy dragToData="1" caption=" Total Profit"/>
    <pivotHierarchy dragToData="1" caption=" OrderQuantity"/>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C1C283B-F35C-4F2C-9FD7-304B595A7B7A}" name="PivotTable5" cacheId="204" applyNumberFormats="0" applyBorderFormats="0" applyFontFormats="0" applyPatternFormats="0" applyAlignmentFormats="0" applyWidthHeightFormats="1" dataCaption="Values" tag="a67a4503-193b-4f21-aa43-eff1479efde4" updatedVersion="8" minRefreshableVersion="3" useAutoFormatting="1" subtotalHiddenItems="1" rowGrandTotals="0" itemPrintTitles="1" createdVersion="8" indent="0" compact="0" compactData="0" multipleFieldFilters="0">
  <location ref="N15:N16" firstHeaderRow="1" firstDataRow="1" firstDataCol="1"/>
  <pivotFields count="1">
    <pivotField axis="axisRow" compact="0" allDrilled="1" outline="0" subtotalTop="0" showAll="0" dataSourceSort="1" defaultSubtotal="0" defaultAttributeDrillState="1">
      <items count="1">
        <item s="1" x="0"/>
      </items>
    </pivotField>
  </pivotFields>
  <rowFields count="1">
    <field x="0"/>
  </rowFields>
  <rowItems count="1">
    <i>
      <x/>
    </i>
  </rowItems>
  <formats count="4">
    <format dxfId="80">
      <pivotArea type="all" dataOnly="0" outline="0" fieldPosition="0"/>
    </format>
    <format dxfId="79">
      <pivotArea outline="0" collapsedLevelsAreSubtotals="1" fieldPosition="0"/>
    </format>
    <format dxfId="78">
      <pivotArea field="0" type="button" dataOnly="0" labelOnly="1" outline="0" axis="axisRow" fieldPosition="0"/>
    </format>
    <format dxfId="77">
      <pivotArea dataOnly="0" labelOnly="1" outline="0" fieldPosition="0">
        <references count="1">
          <reference field="0" count="0"/>
        </references>
      </pivotArea>
    </format>
  </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Cost of goods sold"/>
    <pivotHierarchy dragToData="1" caption="  Revenue"/>
    <pivotHierarchy dragToData="1" caption="  Profit"/>
    <pivotHierarchy dragToData="1" caption=" OrderQuantity"/>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625CDA-DFAE-441D-9FAF-54D351970321}" name="PivotTable1" cacheId="242" applyNumberFormats="0" applyBorderFormats="0" applyFontFormats="0" applyPatternFormats="0" applyAlignmentFormats="0" applyWidthHeightFormats="1" dataCaption="Values" tag="9cb3eca7-8adb-4d73-ada3-f3a61ab868e7" updatedVersion="8" minRefreshableVersion="3" useAutoFormatting="1" subtotalHiddenItems="1" rowGrandTotals="0" itemPrintTitles="1" createdVersion="8" indent="0" compact="0" compactData="0" multipleFieldFilters="0" chartFormat="3">
  <location ref="K5:L12" firstHeaderRow="1" firstDataRow="1" firstDataCol="1"/>
  <pivotFields count="3">
    <pivotField dataField="1" compact="0" outline="0" subtotalTop="0" showAll="0" defaultSubtotal="0"/>
    <pivotField axis="axisRow" compact="0" allDrilled="1" outline="0" subtotalTop="0" showAll="0" dataSourceSort="1" defaultSubtotal="0" defaultAttributeDrillState="1">
      <items count="7">
        <item x="0"/>
        <item x="1"/>
        <item x="2"/>
        <item x="3"/>
        <item x="4"/>
        <item x="5"/>
        <item x="6"/>
      </items>
    </pivotField>
    <pivotField compact="0" allDrilled="1" outline="0" subtotalTop="0" showAll="0" dataSourceSort="1" defaultSubtotal="0" defaultAttributeDrillState="1"/>
  </pivotFields>
  <rowFields count="1">
    <field x="1"/>
  </rowFields>
  <rowItems count="7">
    <i>
      <x/>
    </i>
    <i>
      <x v="1"/>
    </i>
    <i>
      <x v="2"/>
    </i>
    <i>
      <x v="3"/>
    </i>
    <i>
      <x v="4"/>
    </i>
    <i>
      <x v="5"/>
    </i>
    <i>
      <x v="6"/>
    </i>
  </rowItems>
  <colItems count="1">
    <i/>
  </colItems>
  <dataFields count="1">
    <dataField name=" Total Profit" fld="0" baseField="0" baseItem="0" numFmtId="170"/>
  </dataFields>
  <formats count="5">
    <format dxfId="35">
      <pivotArea outline="0" collapsedLevelsAreSubtotals="1" fieldPosition="0">
        <references count="1">
          <reference field="4294967294" count="1" selected="0">
            <x v="0"/>
          </reference>
        </references>
      </pivotArea>
    </format>
    <format dxfId="34">
      <pivotArea type="all" dataOnly="0" outline="0" fieldPosition="0"/>
    </format>
    <format dxfId="33">
      <pivotArea outline="0" collapsedLevelsAreSubtotals="1" fieldPosition="0"/>
    </format>
    <format dxfId="32">
      <pivotArea dataOnly="0" labelOnly="1" outline="0" fieldPosition="0">
        <references count="1">
          <reference field="4294967294" count="1">
            <x v="0"/>
          </reference>
        </references>
      </pivotArea>
    </format>
    <format dxfId="31">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6]"/>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Cost of goods sold"/>
    <pivotHierarchy dragToData="1" caption=" Total Revenue"/>
    <pivotHierarchy dragToData="1" caption=" Total Profit"/>
    <pivotHierarchy dragToData="1" caption=" OrderQuantity"/>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43C35CA-F662-4B37-AAEF-D532DDF605D8}" name="PivotTable2" cacheId="207" applyNumberFormats="0" applyBorderFormats="0" applyFontFormats="0" applyPatternFormats="0" applyAlignmentFormats="0" applyWidthHeightFormats="1" dataCaption="Values" tag="38acbac5-cd0a-44c8-857f-29f2e14ed7e9" updatedVersion="8" minRefreshableVersion="3" useAutoFormatting="1" subtotalHiddenItems="1" rowGrandTotals="0" itemPrintTitles="1" createdVersion="8" indent="0" compact="0" compactData="0" multipleFieldFilters="0" chartFormat="5">
  <location ref="B5:C17" firstHeaderRow="1" firstDataRow="1" firstDataCol="1"/>
  <pivotFields count="3">
    <pivotField dataField="1" compact="0" outline="0" subtotalTop="0" showAll="0" defaultSubtotal="0"/>
    <pivotField axis="axisRow" compact="0" allDrilled="1" outline="0" subtotalTop="0" showAll="0" dataSourceSort="1" defaultSubtotal="0" defaultAttributeDrillState="1">
      <items count="12">
        <item x="0"/>
        <item x="1"/>
        <item x="2"/>
        <item x="3"/>
        <item x="4"/>
        <item x="5"/>
        <item x="6"/>
        <item x="7"/>
        <item x="8"/>
        <item x="9"/>
        <item x="10"/>
        <item x="11"/>
      </items>
    </pivotField>
    <pivotField compact="0" allDrilled="1" outline="0" subtotalTop="0" showAll="0" dataSourceSort="1" defaultSubtotal="0" defaultAttributeDrillState="1"/>
  </pivotFields>
  <rowFields count="1">
    <field x="1"/>
  </rowFields>
  <rowItems count="12">
    <i>
      <x/>
    </i>
    <i>
      <x v="1"/>
    </i>
    <i>
      <x v="2"/>
    </i>
    <i>
      <x v="3"/>
    </i>
    <i>
      <x v="4"/>
    </i>
    <i>
      <x v="5"/>
    </i>
    <i>
      <x v="6"/>
    </i>
    <i>
      <x v="7"/>
    </i>
    <i>
      <x v="8"/>
    </i>
    <i>
      <x v="9"/>
    </i>
    <i>
      <x v="10"/>
    </i>
    <i>
      <x v="11"/>
    </i>
  </rowItems>
  <colItems count="1">
    <i/>
  </colItems>
  <dataFields count="1">
    <dataField name=" Total Profit" fld="0" baseField="1" baseItem="0" numFmtId="170"/>
  </dataFields>
  <formats count="5">
    <format dxfId="40">
      <pivotArea outline="0" collapsedLevelsAreSubtotals="1" fieldPosition="0">
        <references count="1">
          <reference field="4294967294" count="1" selected="0">
            <x v="0"/>
          </reference>
        </references>
      </pivotArea>
    </format>
    <format dxfId="39">
      <pivotArea type="all" dataOnly="0" outline="0" fieldPosition="0"/>
    </format>
    <format dxfId="38">
      <pivotArea outline="0" collapsedLevelsAreSubtotals="1" fieldPosition="0"/>
    </format>
    <format dxfId="37">
      <pivotArea dataOnly="0" labelOnly="1" outline="0" fieldPosition="0">
        <references count="1">
          <reference field="4294967294" count="1">
            <x v="0"/>
          </reference>
        </references>
      </pivotArea>
    </format>
    <format dxfId="36">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6]"/>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Cost of goods sold"/>
    <pivotHierarchy dragToData="1" caption=" Total Revenue"/>
    <pivotHierarchy dragToData="1" caption=" Total Profit"/>
    <pivotHierarchy dragToData="1" caption=" OrderQuantity"/>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590506D-E854-4EAF-8E8A-4A36E52B688B}" name="PivotTable4" cacheId="213" applyNumberFormats="0" applyBorderFormats="0" applyFontFormats="0" applyPatternFormats="0" applyAlignmentFormats="0" applyWidthHeightFormats="1" dataCaption="Values" tag="2739a151-55a4-42bf-b4bc-70b6488b4fa3" updatedVersion="8" minRefreshableVersion="3" useAutoFormatting="1" subtotalHiddenItems="1" rowGrandTotals="0" itemPrintTitles="1" createdVersion="8" indent="0" compact="0" compactData="0" multipleFieldFilters="0" chartFormat="3">
  <location ref="Z5:AB9" firstHeaderRow="0" firstDataRow="1" firstDataCol="1"/>
  <pivotFields count="4">
    <pivotField dataField="1" compact="0" outline="0" subtotalTop="0" showAll="0" defaultSubtotal="0"/>
    <pivotField axis="axisRow" compact="0" allDrilled="1" outline="0" subtotalTop="0" showAll="0" dataSourceSort="1" defaultSubtotal="0" defaultAttributeDrillState="1">
      <items count="4">
        <item x="0"/>
        <item x="1"/>
        <item x="2"/>
        <item x="3"/>
      </items>
    </pivotField>
    <pivotField compact="0" allDrilled="1" outline="0"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1"/>
  </rowFields>
  <rowItems count="4">
    <i>
      <x/>
    </i>
    <i>
      <x v="1"/>
    </i>
    <i>
      <x v="2"/>
    </i>
    <i>
      <x v="3"/>
    </i>
  </rowItems>
  <colFields count="1">
    <field x="-2"/>
  </colFields>
  <colItems count="2">
    <i>
      <x/>
    </i>
    <i i="1">
      <x v="1"/>
    </i>
  </colItems>
  <dataFields count="2">
    <dataField name=" Total Profit" fld="0" baseField="0" baseItem="0" numFmtId="170"/>
    <dataField name="Sum of Profit" fld="3" showDataAs="percentOfTotal" baseField="0" baseItem="0" numFmtId="9">
      <extLst>
        <ext xmlns:x14="http://schemas.microsoft.com/office/spreadsheetml/2009/9/main" uri="{E15A36E0-9728-4e99-A89B-3F7291B0FE68}">
          <x14:dataField sourceField="0" uniqueName="[__Xl2].[Measures].[Sum of Profit]"/>
        </ext>
      </extLst>
    </dataField>
  </dataFields>
  <formats count="7">
    <format dxfId="47">
      <pivotArea outline="0" collapsedLevelsAreSubtotals="1" fieldPosition="0">
        <references count="1">
          <reference field="4294967294" count="1" selected="0">
            <x v="0"/>
          </reference>
        </references>
      </pivotArea>
    </format>
    <format dxfId="46">
      <pivotArea type="all" dataOnly="0" outline="0" fieldPosition="0"/>
    </format>
    <format dxfId="45">
      <pivotArea outline="0" collapsedLevelsAreSubtotals="1" fieldPosition="0"/>
    </format>
    <format dxfId="44">
      <pivotArea dataOnly="0" labelOnly="1" outline="0" fieldPosition="0">
        <references count="1">
          <reference field="4294967294" count="1">
            <x v="0"/>
          </reference>
        </references>
      </pivotArea>
    </format>
    <format dxfId="43">
      <pivotArea outline="0" collapsedLevelsAreSubtotals="1" fieldPosition="0"/>
    </format>
    <format dxfId="42">
      <pivotArea outline="0" fieldPosition="0">
        <references count="1">
          <reference field="4294967294" count="1">
            <x v="1"/>
          </reference>
        </references>
      </pivotArea>
    </format>
    <format dxfId="41">
      <pivotArea outline="0" fieldPosition="0">
        <references count="1">
          <reference field="4294967294" count="1" selected="0">
            <x v="1"/>
          </reference>
        </references>
      </pivotArea>
    </format>
  </formats>
  <chartFormats count="1">
    <chartFormat chart="2" format="2" series="1">
      <pivotArea type="data" outline="0" fieldPosition="0">
        <references count="1">
          <reference field="4294967294" count="1" selected="0">
            <x v="0"/>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6]"/>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Cost of goods sold"/>
    <pivotHierarchy dragToData="1" caption=" Total Revenue"/>
    <pivotHierarchy dragToData="1" caption=" Total Profit"/>
    <pivotHierarchy dragToData="1" caption=" OrderQuantity"/>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C8FD12C-932F-42B1-B869-63E443386F7C}" name="PivotTable3" cacheId="210" applyNumberFormats="0" applyBorderFormats="0" applyFontFormats="0" applyPatternFormats="0" applyAlignmentFormats="0" applyWidthHeightFormats="1" dataCaption="Values" tag="1f37b548-cb58-48b4-863e-5d15fff9d0ff" updatedVersion="8" minRefreshableVersion="3" useAutoFormatting="1" subtotalHiddenItems="1" rowGrandTotals="0" itemPrintTitles="1" createdVersion="8" indent="0" compact="0" compactData="0" multipleFieldFilters="0" chartFormat="8">
  <location ref="K18:L20" firstHeaderRow="1" firstDataRow="1" firstDataCol="1"/>
  <pivotFields count="3">
    <pivotField dataField="1" compact="0" outline="0" subtotalTop="0" showAll="0" defaultSubtotal="0"/>
    <pivotField axis="axisRow" compact="0" allDrilled="1" outline="0" subtotalTop="0" showAll="0" dataSourceSort="1" defaultSubtotal="0" defaultAttributeDrillState="1">
      <items count="2">
        <item x="0"/>
        <item x="1"/>
      </items>
    </pivotField>
    <pivotField compact="0" allDrilled="1" outline="0" subtotalTop="0" showAll="0" dataSourceSort="1" defaultSubtotal="0" defaultAttributeDrillState="1"/>
  </pivotFields>
  <rowFields count="1">
    <field x="1"/>
  </rowFields>
  <rowItems count="2">
    <i>
      <x/>
    </i>
    <i>
      <x v="1"/>
    </i>
  </rowItems>
  <colItems count="1">
    <i/>
  </colItems>
  <dataFields count="1">
    <dataField name=" Total Profit" fld="0" baseField="0" baseItem="0" numFmtId="167"/>
  </dataFields>
  <formats count="5">
    <format dxfId="52">
      <pivotArea outline="0" collapsedLevelsAreSubtotals="1" fieldPosition="0">
        <references count="1">
          <reference field="4294967294" count="1" selected="0">
            <x v="0"/>
          </reference>
        </references>
      </pivotArea>
    </format>
    <format dxfId="51">
      <pivotArea type="all" dataOnly="0" outline="0" fieldPosition="0"/>
    </format>
    <format dxfId="50">
      <pivotArea outline="0" collapsedLevelsAreSubtotals="1" fieldPosition="0"/>
    </format>
    <format dxfId="49">
      <pivotArea dataOnly="0" labelOnly="1" outline="0" fieldPosition="0">
        <references count="1">
          <reference field="4294967294" count="1">
            <x v="0"/>
          </reference>
        </references>
      </pivotArea>
    </format>
    <format dxfId="48">
      <pivotArea outline="0" collapsedLevelsAreSubtotals="1" fieldPosition="0"/>
    </format>
  </formats>
  <chartFormats count="4">
    <chartFormat chart="2" format="2" series="1">
      <pivotArea type="data" outline="0" fieldPosition="0">
        <references count="1">
          <reference field="4294967294" count="1" selected="0">
            <x v="0"/>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1" count="1" selected="0">
            <x v="0"/>
          </reference>
        </references>
      </pivotArea>
    </chartFormat>
    <chartFormat chart="5" format="8">
      <pivotArea type="data" outline="0" fieldPosition="0">
        <references count="2">
          <reference field="4294967294" count="1" selected="0">
            <x v="0"/>
          </reference>
          <reference field="1" count="1" selected="0">
            <x v="1"/>
          </reference>
        </references>
      </pivotArea>
    </chartFormat>
  </chart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6]"/>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Cost of goods sold"/>
    <pivotHierarchy dragToData="1" caption=" Total Revenue"/>
    <pivotHierarchy dragToData="1" caption=" Total Profit"/>
    <pivotHierarchy dragToData="1" caption=" OrderQuantity"/>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73DCBCC-AA11-4FB5-B3F0-75B74CEAA4B9}" name="PivotTable4" cacheId="224" applyNumberFormats="0" applyBorderFormats="0" applyFontFormats="0" applyPatternFormats="0" applyAlignmentFormats="0" applyWidthHeightFormats="1" dataCaption="Values" tag="8daba8a2-812d-4f1b-bba8-9a4b45c46d56" updatedVersion="8" minRefreshableVersion="3" useAutoFormatting="1" subtotalHiddenItems="1" rowGrandTotals="0" itemPrintTitles="1" createdVersion="8" indent="0" showEmptyRow="1" showEmptyCol="1" compact="0" compactData="0" multipleFieldFilters="0" chartFormat="5">
  <location ref="AD4:AE6" firstHeaderRow="1" firstDataRow="1" firstDataCol="1"/>
  <pivotFields count="3">
    <pivotField axis="axisRow" compact="0" allDrilled="1" outline="0" subtotalTop="0" showAll="0" dataSourceSort="1" defaultSubtotal="0" defaultAttributeDrillState="1">
      <items count="2">
        <item x="0"/>
        <item x="1"/>
      </items>
    </pivotField>
    <pivotField dataField="1" compact="0" outline="0" subtotalTop="0" showAll="0" defaultSubtotal="0"/>
    <pivotField compact="0" allDrilled="1" outline="0" subtotalTop="0" showAll="0" dataSourceSort="1" defaultSubtotal="0" defaultAttributeDrillState="1"/>
  </pivotFields>
  <rowFields count="1">
    <field x="0"/>
  </rowFields>
  <rowItems count="2">
    <i>
      <x/>
    </i>
    <i>
      <x v="1"/>
    </i>
  </rowItems>
  <colItems count="1">
    <i/>
  </colItems>
  <dataFields count="1">
    <dataField name="Sum of Profit" fld="1" baseField="0" baseItem="0"/>
  </dataFields>
  <formats count="3">
    <format dxfId="19">
      <pivotArea type="all" dataOnly="0" outline="0" fieldPosition="0"/>
    </format>
    <format dxfId="18">
      <pivotArea outline="0" collapsedLevelsAreSubtotals="1" fieldPosition="0"/>
    </format>
    <format dxfId="17">
      <pivotArea outline="0" collapsedLevelsAreSubtotals="1" fieldPosition="0"/>
    </format>
  </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6]"/>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Cost of goods sold"/>
    <pivotHierarchy dragToData="1" caption=" Total Revenue"/>
    <pivotHierarchy dragToData="1" caption=" Total Profit"/>
    <pivotHierarchy dragToData="1" caption=" OrderQuantity"/>
    <pivotHierarchy dragToData="1"/>
    <pivotHierarchy dragToData="1" caption="Count"/>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Product]"/>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98B5552-1155-42FE-90FE-175BB0502F1F}" name="PivotTable3" cacheId="221" applyNumberFormats="0" applyBorderFormats="0" applyFontFormats="0" applyPatternFormats="0" applyAlignmentFormats="0" applyWidthHeightFormats="1" dataCaption="Values" tag="fd8cc72b-ced0-4317-a0c7-96eb28f475dc" updatedVersion="8" minRefreshableVersion="3" useAutoFormatting="1" subtotalHiddenItems="1" rowGrandTotals="0" itemPrintTitles="1" createdVersion="8" indent="0" compact="0" compactData="0" multipleFieldFilters="0" chartFormat="5">
  <location ref="U4:V8" firstHeaderRow="1" firstDataRow="1" firstDataCol="1"/>
  <pivotFields count="3">
    <pivotField dataField="1" compact="0" outline="0" subtotalTop="0" showAll="0" defaultSubtotal="0"/>
    <pivotField axis="axisRow" compact="0" allDrilled="1" outline="0"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compact="0" allDrilled="1" outline="0" subtotalTop="0" showAll="0" dataSourceSort="1" defaultSubtotal="0" defaultAttributeDrillState="1"/>
  </pivotFields>
  <rowFields count="1">
    <field x="1"/>
  </rowFields>
  <rowItems count="4">
    <i>
      <x v="1"/>
    </i>
    <i>
      <x/>
    </i>
    <i>
      <x v="2"/>
    </i>
    <i>
      <x v="3"/>
    </i>
  </rowItems>
  <colItems count="1">
    <i/>
  </colItems>
  <dataFields count="1">
    <dataField name="Sum of Profit" fld="0" baseField="0" baseItem="0"/>
  </dataFields>
  <formats count="3">
    <format dxfId="22">
      <pivotArea type="all" dataOnly="0" outline="0" fieldPosition="0"/>
    </format>
    <format dxfId="21">
      <pivotArea outline="0" collapsedLevelsAreSubtotals="1" fieldPosition="0"/>
    </format>
    <format dxfId="20">
      <pivotArea outline="0" collapsedLevelsAreSubtotals="1" fieldPosition="0"/>
    </format>
  </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6]"/>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Cost of goods sold"/>
    <pivotHierarchy dragToData="1" caption=" Total Revenue"/>
    <pivotHierarchy dragToData="1" caption=" Total Profit"/>
    <pivotHierarchy dragToData="1" caption=" OrderQuantity"/>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Product]"/>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B41570D-E0FB-494E-8B90-4EC200EB3684}" name="PivotTable2" cacheId="219" applyNumberFormats="0" applyBorderFormats="0" applyFontFormats="0" applyPatternFormats="0" applyAlignmentFormats="0" applyWidthHeightFormats="1" dataCaption="Values" tag="4514cfef-ebad-4638-8e4b-143547f6e701" updatedVersion="8" minRefreshableVersion="3" useAutoFormatting="1" subtotalHiddenItems="1" rowGrandTotals="0" itemPrintTitles="1" createdVersion="8" indent="0" compact="0" compactData="0" multipleFieldFilters="0" chartFormat="5">
  <location ref="Q4:S5" firstHeaderRow="0" firstDataRow="1" firstDataCol="0"/>
  <pivotFields count="4">
    <pivotField dataField="1" compact="0" outline="0" subtotalTop="0" showAll="0" defaultSubtotal="0"/>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s>
  <rowItems count="1">
    <i/>
  </rowItems>
  <colFields count="1">
    <field x="-2"/>
  </colFields>
  <colItems count="3">
    <i>
      <x/>
    </i>
    <i i="1">
      <x v="1"/>
    </i>
    <i i="2">
      <x v="2"/>
    </i>
  </colItems>
  <dataFields count="3">
    <dataField fld="0" subtotal="count" baseField="0" baseItem="0"/>
    <dataField fld="1" subtotal="count" baseField="0" baseItem="0"/>
    <dataField fld="2" subtotal="count" baseField="0" baseItem="0"/>
  </dataFields>
  <formats count="3">
    <format dxfId="25">
      <pivotArea type="all" dataOnly="0" outline="0" fieldPosition="0"/>
    </format>
    <format dxfId="24">
      <pivotArea outline="0" collapsedLevelsAreSubtotals="1" fieldPosition="0"/>
    </format>
    <format dxfId="23">
      <pivotArea outline="0" collapsedLevelsAreSubtotals="1" fieldPosition="0"/>
    </format>
  </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6]"/>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Cost of goods sold"/>
    <pivotHierarchy dragToData="1" caption=" Total Revenue"/>
    <pivotHierarchy dragToData="1" caption=" Total Profit"/>
    <pivotHierarchy dragToData="1" caption=" OrderQuantity"/>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Product]"/>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E35F2B4-CED3-4C1F-847E-578840B16443}" name="PivotTable1" cacheId="216" applyNumberFormats="0" applyBorderFormats="0" applyFontFormats="0" applyPatternFormats="0" applyAlignmentFormats="0" applyWidthHeightFormats="1" dataCaption="Values" tag="5aadd786-a771-4066-915f-25b161d44ba6" updatedVersion="8" minRefreshableVersion="3" useAutoFormatting="1" subtotalHiddenItems="1" rowGrandTotals="0" itemPrintTitles="1" createdVersion="8" indent="0" compact="0" compactData="0" multipleFieldFilters="0" chartFormat="5">
  <location ref="B4:C48" firstHeaderRow="1" firstDataRow="1" firstDataCol="1"/>
  <pivotFields count="3">
    <pivotField dataField="1" compact="0" outline="0" subtotalTop="0" showAll="0" defaultSubtotal="0"/>
    <pivotField axis="axisRow" compact="0" allDrilled="1" outline="0" subtotalTop="0" showAll="0" sortType="descending" defaultSubtotal="0" defaultAttributeDrillState="1">
      <items count="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s>
      <autoSortScope>
        <pivotArea dataOnly="0" outline="0" fieldPosition="0">
          <references count="1">
            <reference field="4294967294" count="1" selected="0">
              <x v="0"/>
            </reference>
          </references>
        </pivotArea>
      </autoSortScope>
    </pivotField>
    <pivotField compact="0" allDrilled="1" outline="0" subtotalTop="0" showAll="0" dataSourceSort="1" defaultSubtotal="0" defaultAttributeDrillState="1"/>
  </pivotFields>
  <rowFields count="1">
    <field x="1"/>
  </rowFields>
  <rowItems count="44">
    <i>
      <x v="15"/>
    </i>
    <i>
      <x v="16"/>
    </i>
    <i>
      <x v="18"/>
    </i>
    <i>
      <x v="17"/>
    </i>
    <i>
      <x v="14"/>
    </i>
    <i>
      <x v="26"/>
    </i>
    <i>
      <x v="21"/>
    </i>
    <i>
      <x v="24"/>
    </i>
    <i>
      <x v="10"/>
    </i>
    <i>
      <x v="9"/>
    </i>
    <i>
      <x v="25"/>
    </i>
    <i>
      <x v="22"/>
    </i>
    <i>
      <x v="20"/>
    </i>
    <i>
      <x v="12"/>
    </i>
    <i>
      <x v="23"/>
    </i>
    <i>
      <x v="3"/>
    </i>
    <i>
      <x v="19"/>
    </i>
    <i>
      <x v="11"/>
    </i>
    <i>
      <x v="8"/>
    </i>
    <i>
      <x v="2"/>
    </i>
    <i>
      <x v="13"/>
    </i>
    <i>
      <x/>
    </i>
    <i>
      <x v="6"/>
    </i>
    <i>
      <x v="4"/>
    </i>
    <i>
      <x v="5"/>
    </i>
    <i>
      <x v="1"/>
    </i>
    <i>
      <x v="7"/>
    </i>
    <i>
      <x v="31"/>
    </i>
    <i>
      <x v="39"/>
    </i>
    <i>
      <x v="41"/>
    </i>
    <i>
      <x v="34"/>
    </i>
    <i>
      <x v="28"/>
    </i>
    <i>
      <x v="43"/>
    </i>
    <i>
      <x v="30"/>
    </i>
    <i>
      <x v="35"/>
    </i>
    <i>
      <x v="32"/>
    </i>
    <i>
      <x v="33"/>
    </i>
    <i>
      <x v="36"/>
    </i>
    <i>
      <x v="38"/>
    </i>
    <i>
      <x v="29"/>
    </i>
    <i>
      <x v="37"/>
    </i>
    <i>
      <x v="27"/>
    </i>
    <i>
      <x v="40"/>
    </i>
    <i>
      <x v="42"/>
    </i>
  </rowItems>
  <colItems count="1">
    <i/>
  </colItems>
  <dataFields count="1">
    <dataField name=" Total Profit" fld="0" baseField="0" baseItem="0" numFmtId="171"/>
  </dataFields>
  <formats count="5">
    <format dxfId="30">
      <pivotArea outline="0" collapsedLevelsAreSubtotals="1" fieldPosition="0">
        <references count="1">
          <reference field="4294967294" count="1" selected="0">
            <x v="0"/>
          </reference>
        </references>
      </pivotArea>
    </format>
    <format dxfId="29">
      <pivotArea type="all" dataOnly="0" outline="0" fieldPosition="0"/>
    </format>
    <format dxfId="28">
      <pivotArea outline="0" collapsedLevelsAreSubtotals="1" fieldPosition="0"/>
    </format>
    <format dxfId="27">
      <pivotArea dataOnly="0" labelOnly="1" outline="0" fieldPosition="0">
        <references count="1">
          <reference field="4294967294" count="1">
            <x v="0"/>
          </reference>
        </references>
      </pivotArea>
    </format>
    <format dxfId="26">
      <pivotArea outline="0" collapsedLevelsAreSubtotals="1" fieldPosition="0"/>
    </format>
  </formats>
  <chartFormats count="2">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6]"/>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Cost of goods sold"/>
    <pivotHierarchy dragToData="1" caption=" Total Revenue"/>
    <pivotHierarchy dragToData="1" caption=" Total Profit"/>
    <pivotHierarchy dragToData="1" caption=" OrderQuantity"/>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Product]"/>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10BA647D-3E58-4AEF-9525-768FD77CF36B}" name="PivotTable1" cacheId="227" applyNumberFormats="0" applyBorderFormats="0" applyFontFormats="0" applyPatternFormats="0" applyAlignmentFormats="0" applyWidthHeightFormats="1" dataCaption="Values" tag="f07c74c6-6ebf-4c95-b94a-7b25eab9d057" updatedVersion="8" minRefreshableVersion="3" useAutoFormatting="1" subtotalHiddenItems="1" rowGrandTotals="0" itemPrintTitles="1" createdVersion="8" indent="0" compact="0" compactData="0" multipleFieldFilters="0" chartFormat="5">
  <location ref="B4:C2680" firstHeaderRow="1" firstDataRow="1" firstDataCol="1"/>
  <pivotFields count="4">
    <pivotField dataField="1" compact="0" outline="0" subtotalTop="0" showAll="0" defaultSubtotal="0"/>
    <pivotField compact="0" allDrilled="1" outline="0" subtotalTop="0" showAll="0" sortType="descending" defaultSubtotal="0" defaultAttributeDrillState="1">
      <items count="13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s>
      <autoSortScope>
        <pivotArea dataOnly="0" outline="0" fieldPosition="0">
          <references count="1">
            <reference field="4294967294" count="1" selected="0">
              <x v="0"/>
            </reference>
          </references>
        </pivotArea>
      </autoSortScope>
    </pivotField>
    <pivotField axis="axisRow" compact="0" allDrilled="1" outline="0" subtotalTop="0" showAll="0" sortType="descending" defaultSubtotal="0" defaultAttributeDrillState="1">
      <items count="267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s>
      <autoSortScope>
        <pivotArea dataOnly="0" outline="0" fieldPosition="0">
          <references count="1">
            <reference field="4294967294" count="1" selected="0">
              <x v="0"/>
            </reference>
          </references>
        </pivotArea>
      </autoSortScope>
    </pivotField>
    <pivotField compact="0" allDrilled="1" outline="0" subtotalTop="0" showAll="0" dataSourceSort="1" defaultSubtotal="0" defaultAttributeDrillState="1"/>
  </pivotFields>
  <rowFields count="1">
    <field x="2"/>
  </rowFields>
  <rowItems count="2676">
    <i>
      <x v="2204"/>
    </i>
    <i>
      <x v="1978"/>
    </i>
    <i>
      <x v="1395"/>
    </i>
    <i>
      <x v="1283"/>
    </i>
    <i>
      <x v="976"/>
    </i>
    <i>
      <x v="743"/>
    </i>
    <i>
      <x v="1335"/>
    </i>
    <i>
      <x v="185"/>
    </i>
    <i>
      <x v="2312"/>
    </i>
    <i>
      <x v="2608"/>
    </i>
    <i>
      <x v="1161"/>
    </i>
    <i>
      <x v="1312"/>
    </i>
    <i>
      <x v="686"/>
    </i>
    <i>
      <x v="683"/>
    </i>
    <i>
      <x v="35"/>
    </i>
    <i>
      <x v="2358"/>
    </i>
    <i>
      <x v="2596"/>
    </i>
    <i>
      <x v="1487"/>
    </i>
    <i>
      <x v="1778"/>
    </i>
    <i>
      <x v="1028"/>
    </i>
    <i>
      <x v="376"/>
    </i>
    <i>
      <x v="2351"/>
    </i>
    <i>
      <x v="2658"/>
    </i>
    <i>
      <x v="2508"/>
    </i>
    <i>
      <x v="2231"/>
    </i>
    <i>
      <x v="2338"/>
    </i>
    <i>
      <x v="2280"/>
    </i>
    <i>
      <x v="2208"/>
    </i>
    <i>
      <x v="2522"/>
    </i>
    <i>
      <x v="2223"/>
    </i>
    <i>
      <x v="2564"/>
    </i>
    <i>
      <x v="2073"/>
    </i>
    <i>
      <x v="2134"/>
    </i>
    <i>
      <x v="2296"/>
    </i>
    <i>
      <x v="2332"/>
    </i>
    <i>
      <x v="1842"/>
    </i>
    <i>
      <x v="1531"/>
    </i>
    <i>
      <x v="1348"/>
    </i>
    <i>
      <x v="1440"/>
    </i>
    <i>
      <x v="1937"/>
    </i>
    <i>
      <x v="1458"/>
    </i>
    <i>
      <x v="1556"/>
    </i>
    <i>
      <x v="1084"/>
    </i>
    <i>
      <x v="1310"/>
    </i>
    <i>
      <x v="926"/>
    </i>
    <i>
      <x v="706"/>
    </i>
    <i>
      <x v="1328"/>
    </i>
    <i>
      <x v="1059"/>
    </i>
    <i>
      <x v="1012"/>
    </i>
    <i>
      <x v="1001"/>
    </i>
    <i>
      <x v="257"/>
    </i>
    <i>
      <x v="169"/>
    </i>
    <i>
      <x v="659"/>
    </i>
    <i>
      <x v="171"/>
    </i>
    <i>
      <x v="496"/>
    </i>
    <i>
      <x v="562"/>
    </i>
    <i>
      <x v="569"/>
    </i>
    <i>
      <x v="655"/>
    </i>
    <i>
      <x v="210"/>
    </i>
    <i>
      <x v="2010"/>
    </i>
    <i>
      <x v="842"/>
    </i>
    <i>
      <x v="890"/>
    </i>
    <i>
      <x v="2168"/>
    </i>
    <i>
      <x v="1591"/>
    </i>
    <i>
      <x v="806"/>
    </i>
    <i>
      <x v="283"/>
    </i>
    <i>
      <x v="2314"/>
    </i>
    <i>
      <x v="2334"/>
    </i>
    <i>
      <x v="2657"/>
    </i>
    <i>
      <x v="2106"/>
    </i>
    <i>
      <x v="2523"/>
    </i>
    <i>
      <x v="2454"/>
    </i>
    <i>
      <x v="2574"/>
    </i>
    <i>
      <x v="2480"/>
    </i>
    <i>
      <x v="2272"/>
    </i>
    <i>
      <x v="2497"/>
    </i>
    <i>
      <x v="2340"/>
    </i>
    <i>
      <x v="2017"/>
    </i>
    <i>
      <x v="2317"/>
    </i>
    <i>
      <x v="1883"/>
    </i>
    <i>
      <x v="1414"/>
    </i>
    <i>
      <x v="1365"/>
    </i>
    <i>
      <x v="1523"/>
    </i>
    <i>
      <x v="1512"/>
    </i>
    <i>
      <x v="1406"/>
    </i>
    <i>
      <x v="1370"/>
    </i>
    <i>
      <x v="1954"/>
    </i>
    <i>
      <x v="1772"/>
    </i>
    <i>
      <x v="1411"/>
    </i>
    <i>
      <x v="1366"/>
    </i>
    <i>
      <x v="1851"/>
    </i>
    <i>
      <x v="1858"/>
    </i>
    <i>
      <x v="1877"/>
    </i>
    <i>
      <x v="1592"/>
    </i>
    <i>
      <x v="1923"/>
    </i>
    <i>
      <x v="1998"/>
    </i>
    <i>
      <x v="1948"/>
    </i>
    <i>
      <x v="1735"/>
    </i>
    <i>
      <x v="1739"/>
    </i>
    <i>
      <x v="1980"/>
    </i>
    <i>
      <x v="1581"/>
    </i>
    <i>
      <x v="2005"/>
    </i>
    <i>
      <x v="1085"/>
    </i>
    <i>
      <x v="1316"/>
    </i>
    <i>
      <x v="1088"/>
    </i>
    <i>
      <x v="1086"/>
    </i>
    <i>
      <x v="1199"/>
    </i>
    <i>
      <x v="1235"/>
    </i>
    <i>
      <x v="709"/>
    </i>
    <i>
      <x v="1329"/>
    </i>
    <i>
      <x v="1082"/>
    </i>
    <i>
      <x v="577"/>
    </i>
    <i>
      <x v="502"/>
    </i>
    <i>
      <x v="487"/>
    </i>
    <i>
      <x v="24"/>
    </i>
    <i>
      <x v="116"/>
    </i>
    <i>
      <x v="324"/>
    </i>
    <i>
      <x v="263"/>
    </i>
    <i>
      <x v="337"/>
    </i>
    <i>
      <x v="83"/>
    </i>
    <i>
      <x v="5"/>
    </i>
    <i>
      <x v="512"/>
    </i>
    <i>
      <x v="385"/>
    </i>
    <i>
      <x v="253"/>
    </i>
    <i>
      <x v="417"/>
    </i>
    <i>
      <x v="120"/>
    </i>
    <i>
      <x v="434"/>
    </i>
    <i>
      <x v="442"/>
    </i>
    <i>
      <x v="321"/>
    </i>
    <i>
      <x v="2362"/>
    </i>
    <i>
      <x v="2161"/>
    </i>
    <i>
      <x v="1828"/>
    </i>
    <i>
      <x v="1727"/>
    </i>
    <i>
      <x v="1919"/>
    </i>
    <i>
      <x v="1717"/>
    </i>
    <i>
      <x v="1364"/>
    </i>
    <i>
      <x v="282"/>
    </i>
    <i>
      <x v="2460"/>
    </i>
    <i>
      <x v="2470"/>
    </i>
    <i>
      <x v="2393"/>
    </i>
    <i>
      <x v="2263"/>
    </i>
    <i>
      <x v="2465"/>
    </i>
    <i>
      <x v="2289"/>
    </i>
    <i>
      <x v="2114"/>
    </i>
    <i>
      <x v="2339"/>
    </i>
    <i>
      <x v="2381"/>
    </i>
    <i>
      <x v="1445"/>
    </i>
    <i>
      <x v="1989"/>
    </i>
    <i>
      <x v="1569"/>
    </i>
    <i>
      <x v="1691"/>
    </i>
    <i>
      <x v="1418"/>
    </i>
    <i>
      <x v="1515"/>
    </i>
    <i>
      <x v="1616"/>
    </i>
    <i>
      <x v="1201"/>
    </i>
    <i>
      <x v="764"/>
    </i>
    <i>
      <x v="1269"/>
    </i>
    <i>
      <x v="943"/>
    </i>
    <i>
      <x v="1130"/>
    </i>
    <i>
      <x v="735"/>
    </i>
    <i>
      <x v="1266"/>
    </i>
    <i>
      <x v="738"/>
    </i>
    <i>
      <x v="1279"/>
    </i>
    <i>
      <x v="742"/>
    </i>
    <i>
      <x v="1289"/>
    </i>
    <i>
      <x v="1077"/>
    </i>
    <i>
      <x v="834"/>
    </i>
    <i>
      <x v="527"/>
    </i>
    <i>
      <x v="510"/>
    </i>
    <i>
      <x v="585"/>
    </i>
    <i>
      <x v="123"/>
    </i>
    <i>
      <x v="513"/>
    </i>
    <i>
      <x v="130"/>
    </i>
    <i>
      <x v="12"/>
    </i>
    <i>
      <x v="101"/>
    </i>
    <i>
      <x v="474"/>
    </i>
    <i>
      <x v="608"/>
    </i>
    <i>
      <x v="11"/>
    </i>
    <i>
      <x v="236"/>
    </i>
    <i>
      <x v="1641"/>
    </i>
    <i>
      <x v="1132"/>
    </i>
    <i>
      <x v="238"/>
    </i>
    <i>
      <x v="2068"/>
    </i>
    <i>
      <x v="2201"/>
    </i>
    <i>
      <x v="2190"/>
    </i>
    <i>
      <x v="2222"/>
    </i>
    <i>
      <x v="1871"/>
    </i>
    <i>
      <x v="1256"/>
    </i>
    <i>
      <x v="1150"/>
    </i>
    <i>
      <x v="2464"/>
    </i>
    <i>
      <x v="2207"/>
    </i>
    <i>
      <x v="2061"/>
    </i>
    <i>
      <x v="2554"/>
    </i>
    <i>
      <x v="2368"/>
    </i>
    <i>
      <x v="2582"/>
    </i>
    <i>
      <x v="2218"/>
    </i>
    <i>
      <x v="2107"/>
    </i>
    <i>
      <x v="2595"/>
    </i>
    <i>
      <x v="2275"/>
    </i>
    <i>
      <x v="2620"/>
    </i>
    <i>
      <x v="2328"/>
    </i>
    <i>
      <x v="2059"/>
    </i>
    <i>
      <x v="1843"/>
    </i>
    <i>
      <x v="1452"/>
    </i>
    <i>
      <x v="1993"/>
    </i>
    <i>
      <x v="1548"/>
    </i>
    <i>
      <x v="1580"/>
    </i>
    <i>
      <x v="1872"/>
    </i>
    <i>
      <x v="1984"/>
    </i>
    <i>
      <x v="1876"/>
    </i>
    <i>
      <x v="1897"/>
    </i>
    <i>
      <x v="1817"/>
    </i>
    <i>
      <x v="1124"/>
    </i>
    <i>
      <x v="901"/>
    </i>
    <i>
      <x v="889"/>
    </i>
    <i>
      <x v="920"/>
    </i>
    <i>
      <x v="739"/>
    </i>
    <i>
      <x v="934"/>
    </i>
    <i>
      <x v="1103"/>
    </i>
    <i>
      <x v="778"/>
    </i>
    <i>
      <x v="1172"/>
    </i>
    <i>
      <x v="896"/>
    </i>
    <i>
      <x v="1108"/>
    </i>
    <i>
      <x v="47"/>
    </i>
    <i>
      <x v="523"/>
    </i>
    <i>
      <x v="44"/>
    </i>
    <i>
      <x v="309"/>
    </i>
    <i>
      <x v="429"/>
    </i>
    <i>
      <x v="408"/>
    </i>
    <i>
      <x v="587"/>
    </i>
    <i>
      <x v="605"/>
    </i>
    <i>
      <x v="88"/>
    </i>
    <i>
      <x v="631"/>
    </i>
    <i>
      <x v="367"/>
    </i>
    <i>
      <x v="661"/>
    </i>
    <i>
      <x v="2163"/>
    </i>
    <i>
      <x v="1991"/>
    </i>
    <i>
      <x v="1396"/>
    </i>
    <i>
      <x v="1421"/>
    </i>
    <i>
      <x v="1005"/>
    </i>
    <i>
      <x v="582"/>
    </i>
    <i>
      <x v="1745"/>
    </i>
    <i>
      <x v="1446"/>
    </i>
    <i>
      <x v="825"/>
    </i>
    <i>
      <x v="783"/>
    </i>
    <i>
      <x v="909"/>
    </i>
    <i>
      <x v="1304"/>
    </i>
    <i>
      <x v="328"/>
    </i>
    <i>
      <x v="2617"/>
    </i>
    <i>
      <x v="2293"/>
    </i>
    <i>
      <x v="2645"/>
    </i>
    <i>
      <x v="2052"/>
    </i>
    <i>
      <x v="2297"/>
    </i>
    <i>
      <x v="2225"/>
    </i>
    <i>
      <x v="2451"/>
    </i>
    <i>
      <x v="2309"/>
    </i>
    <i>
      <x v="2580"/>
    </i>
    <i>
      <x v="2413"/>
    </i>
    <i>
      <x v="1604"/>
    </i>
    <i>
      <x v="1401"/>
    </i>
    <i>
      <x v="1820"/>
    </i>
    <i>
      <x v="1781"/>
    </i>
    <i>
      <x v="1979"/>
    </i>
    <i>
      <x v="1812"/>
    </i>
    <i>
      <x v="1819"/>
    </i>
    <i>
      <x v="1953"/>
    </i>
    <i>
      <x v="1552"/>
    </i>
    <i>
      <x v="1339"/>
    </i>
    <i>
      <x v="1519"/>
    </i>
    <i>
      <x v="1716"/>
    </i>
    <i>
      <x v="1670"/>
    </i>
    <i>
      <x v="1239"/>
    </i>
    <i>
      <x v="1007"/>
    </i>
    <i>
      <x v="795"/>
    </i>
    <i>
      <x v="1074"/>
    </i>
    <i>
      <x v="1272"/>
    </i>
    <i>
      <x v="684"/>
    </i>
    <i>
      <x v="1165"/>
    </i>
    <i>
      <x v="816"/>
    </i>
    <i>
      <x v="292"/>
    </i>
    <i>
      <x v="90"/>
    </i>
    <i>
      <x v="612"/>
    </i>
    <i>
      <x v="53"/>
    </i>
    <i>
      <x v="26"/>
    </i>
    <i>
      <x v="305"/>
    </i>
    <i>
      <x v="119"/>
    </i>
    <i>
      <x v="353"/>
    </i>
    <i>
      <x v="2313"/>
    </i>
    <i>
      <x v="1121"/>
    </i>
    <i>
      <x v="403"/>
    </i>
    <i>
      <x v="325"/>
    </i>
    <i>
      <x v="2353"/>
    </i>
    <i>
      <x v="2301"/>
    </i>
    <i>
      <x v="2144"/>
    </i>
    <i>
      <x v="1574"/>
    </i>
    <i>
      <x v="839"/>
    </i>
    <i>
      <x v="235"/>
    </i>
    <i>
      <x v="242"/>
    </i>
    <i>
      <x v="2075"/>
    </i>
    <i>
      <x v="2189"/>
    </i>
    <i>
      <x v="2035"/>
    </i>
    <i>
      <x v="2007"/>
    </i>
    <i>
      <x v="2029"/>
    </i>
    <i>
      <x v="2216"/>
    </i>
    <i>
      <x v="2558"/>
    </i>
    <i>
      <x v="2162"/>
    </i>
    <i>
      <x v="2589"/>
    </i>
    <i>
      <x v="2239"/>
    </i>
    <i>
      <x v="2624"/>
    </i>
    <i>
      <x v="1922"/>
    </i>
    <i>
      <x v="1654"/>
    </i>
    <i>
      <x v="1479"/>
    </i>
    <i>
      <x v="1388"/>
    </i>
    <i>
      <x v="1550"/>
    </i>
    <i>
      <x v="1391"/>
    </i>
    <i>
      <x v="1457"/>
    </i>
    <i>
      <x v="1894"/>
    </i>
    <i>
      <x v="1761"/>
    </i>
    <i>
      <x v="1800"/>
    </i>
    <i>
      <x v="1297"/>
    </i>
    <i>
      <x v="910"/>
    </i>
    <i>
      <x v="1212"/>
    </i>
    <i>
      <x v="1231"/>
    </i>
    <i>
      <x v="935"/>
    </i>
    <i>
      <x v="845"/>
    </i>
    <i>
      <x v="715"/>
    </i>
    <i>
      <x v="134"/>
    </i>
    <i>
      <x v="484"/>
    </i>
    <i>
      <x v="619"/>
    </i>
    <i>
      <x v="638"/>
    </i>
    <i>
      <x v="467"/>
    </i>
    <i>
      <x v="665"/>
    </i>
    <i>
      <x v="36"/>
    </i>
    <i>
      <x v="399"/>
    </i>
    <i>
      <x v="604"/>
    </i>
    <i>
      <x v="113"/>
    </i>
    <i>
      <x v="635"/>
    </i>
    <i>
      <x v="41"/>
    </i>
    <i>
      <x v="644"/>
    </i>
    <i>
      <x v="848"/>
    </i>
    <i>
      <x v="1241"/>
    </i>
    <i>
      <x v="1187"/>
    </i>
    <i>
      <x/>
    </i>
    <i>
      <x v="2586"/>
    </i>
    <i>
      <x v="2431"/>
    </i>
    <i>
      <x v="1940"/>
    </i>
    <i>
      <x v="1799"/>
    </i>
    <i>
      <x v="1135"/>
    </i>
    <i>
      <x v="853"/>
    </i>
    <i>
      <x v="202"/>
    </i>
    <i>
      <x v="601"/>
    </i>
    <i>
      <x v="31"/>
    </i>
    <i>
      <x v="2578"/>
    </i>
    <i>
      <x v="2555"/>
    </i>
    <i>
      <x v="2376"/>
    </i>
    <i>
      <x v="2668"/>
    </i>
    <i>
      <x v="2241"/>
    </i>
    <i>
      <x v="2082"/>
    </i>
    <i>
      <x v="2405"/>
    </i>
    <i>
      <x v="2238"/>
    </i>
    <i>
      <x v="2288"/>
    </i>
    <i>
      <x v="2521"/>
    </i>
    <i>
      <x v="2262"/>
    </i>
    <i>
      <x v="2203"/>
    </i>
    <i>
      <x v="2299"/>
    </i>
    <i>
      <x v="2664"/>
    </i>
    <i>
      <x v="1350"/>
    </i>
    <i>
      <x v="1755"/>
    </i>
    <i>
      <x v="1441"/>
    </i>
    <i>
      <x v="1673"/>
    </i>
    <i>
      <x v="1587"/>
    </i>
    <i>
      <x v="1902"/>
    </i>
    <i>
      <x v="1898"/>
    </i>
    <i>
      <x v="941"/>
    </i>
    <i>
      <x v="760"/>
    </i>
    <i>
      <x v="1137"/>
    </i>
    <i>
      <x v="21"/>
    </i>
    <i>
      <x v="494"/>
    </i>
    <i>
      <x v="313"/>
    </i>
    <i>
      <x v="360"/>
    </i>
    <i>
      <x v="10"/>
    </i>
    <i>
      <x v="318"/>
    </i>
    <i>
      <x v="2449"/>
    </i>
    <i>
      <x v="2181"/>
    </i>
    <i>
      <x v="2673"/>
    </i>
    <i>
      <x v="1631"/>
    </i>
    <i>
      <x v="1526"/>
    </i>
    <i>
      <x v="621"/>
    </i>
    <i>
      <x v="153"/>
    </i>
    <i>
      <x v="145"/>
    </i>
    <i>
      <x v="2150"/>
    </i>
    <i>
      <x v="2471"/>
    </i>
    <i>
      <x v="1692"/>
    </i>
    <i>
      <x v="958"/>
    </i>
    <i>
      <x v="1167"/>
    </i>
    <i>
      <x v="711"/>
    </i>
    <i>
      <x v="1110"/>
    </i>
    <i>
      <x v="93"/>
    </i>
    <i>
      <x v="524"/>
    </i>
    <i>
      <x v="2305"/>
    </i>
    <i>
      <x v="2653"/>
    </i>
    <i>
      <x v="2539"/>
    </i>
    <i>
      <x v="1994"/>
    </i>
    <i>
      <x v="847"/>
    </i>
    <i>
      <x v="254"/>
    </i>
    <i>
      <x v="564"/>
    </i>
    <i>
      <x v="349"/>
    </i>
    <i>
      <x v="2014"/>
    </i>
    <i>
      <x v="2609"/>
    </i>
    <i>
      <x v="2279"/>
    </i>
    <i>
      <x v="1915"/>
    </i>
    <i>
      <x v="2002"/>
    </i>
    <i>
      <x v="1823"/>
    </i>
    <i>
      <x v="928"/>
    </i>
    <i>
      <x v="786"/>
    </i>
    <i>
      <x v="1252"/>
    </i>
    <i>
      <x v="1010"/>
    </i>
    <i>
      <x v="1176"/>
    </i>
    <i>
      <x v="423"/>
    </i>
    <i>
      <x v="293"/>
    </i>
    <i>
      <x v="347"/>
    </i>
    <i>
      <x v="2656"/>
    </i>
    <i>
      <x v="1830"/>
    </i>
    <i>
      <x v="1434"/>
    </i>
    <i>
      <x v="2004"/>
    </i>
    <i>
      <x v="1358"/>
    </i>
    <i>
      <x v="1841"/>
    </i>
    <i>
      <x v="817"/>
    </i>
    <i>
      <x v="885"/>
    </i>
    <i>
      <x v="979"/>
    </i>
    <i>
      <x v="284"/>
    </i>
    <i>
      <x v="33"/>
    </i>
    <i>
      <x v="85"/>
    </i>
    <i>
      <x v="455"/>
    </i>
    <i>
      <x v="2320"/>
    </i>
    <i>
      <x v="2618"/>
    </i>
    <i>
      <x v="2387"/>
    </i>
    <i>
      <x v="2118"/>
    </i>
    <i>
      <x v="2234"/>
    </i>
    <i>
      <x v="2479"/>
    </i>
    <i>
      <x v="2412"/>
    </i>
    <i>
      <x v="2655"/>
    </i>
    <i>
      <x v="2416"/>
    </i>
    <i>
      <x v="2467"/>
    </i>
    <i>
      <x v="2419"/>
    </i>
    <i>
      <x v="2591"/>
    </i>
    <i>
      <x v="2067"/>
    </i>
    <i>
      <x v="1424"/>
    </i>
    <i>
      <x v="1706"/>
    </i>
    <i>
      <x v="1553"/>
    </i>
    <i>
      <x v="1435"/>
    </i>
    <i>
      <x v="1491"/>
    </i>
    <i>
      <x v="1564"/>
    </i>
    <i>
      <x v="1588"/>
    </i>
    <i>
      <x v="1900"/>
    </i>
    <i>
      <x v="1655"/>
    </i>
    <i>
      <x v="722"/>
    </i>
    <i>
      <x v="1029"/>
    </i>
    <i>
      <x v="1021"/>
    </i>
    <i>
      <x v="906"/>
    </i>
    <i>
      <x v="708"/>
    </i>
    <i>
      <x v="1002"/>
    </i>
    <i>
      <x v="733"/>
    </i>
    <i>
      <x v="868"/>
    </i>
    <i>
      <x v="1265"/>
    </i>
    <i>
      <x v="589"/>
    </i>
    <i>
      <x v="398"/>
    </i>
    <i>
      <x v="206"/>
    </i>
    <i>
      <x v="517"/>
    </i>
    <i>
      <x v="245"/>
    </i>
    <i>
      <x v="30"/>
    </i>
    <i>
      <x v="617"/>
    </i>
    <i>
      <x v="384"/>
    </i>
    <i>
      <x v="59"/>
    </i>
    <i>
      <x v="549"/>
    </i>
    <i>
      <x v="7"/>
    </i>
    <i>
      <x v="2058"/>
    </i>
    <i>
      <x v="2133"/>
    </i>
    <i>
      <x v="1589"/>
    </i>
    <i>
      <x v="1750"/>
    </i>
    <i>
      <x v="1640"/>
    </i>
    <i>
      <x v="1198"/>
    </i>
    <i>
      <x v="192"/>
    </i>
    <i>
      <x v="624"/>
    </i>
    <i>
      <x v="2019"/>
    </i>
    <i>
      <x v="2378"/>
    </i>
    <i>
      <x v="2485"/>
    </i>
    <i>
      <x v="2086"/>
    </i>
    <i>
      <x v="1579"/>
    </i>
    <i>
      <x v="1145"/>
    </i>
    <i>
      <x v="938"/>
    </i>
    <i>
      <x v="829"/>
    </i>
    <i>
      <x v="1191"/>
    </i>
    <i>
      <x v="264"/>
    </i>
    <i>
      <x v="584"/>
    </i>
    <i>
      <x v="2099"/>
    </i>
    <i>
      <x v="955"/>
    </i>
    <i>
      <x v="2057"/>
    </i>
    <i>
      <x v="1912"/>
    </i>
    <i>
      <x v="1516"/>
    </i>
    <i>
      <x v="737"/>
    </i>
    <i>
      <x v="771"/>
    </i>
    <i>
      <x v="2577"/>
    </i>
    <i>
      <x v="2529"/>
    </i>
    <i>
      <x v="2619"/>
    </i>
    <i>
      <x v="1662"/>
    </i>
    <i>
      <x v="1733"/>
    </i>
    <i>
      <x v="1449"/>
    </i>
    <i>
      <x v="1419"/>
    </i>
    <i>
      <x v="1850"/>
    </i>
    <i>
      <x v="867"/>
    </i>
    <i>
      <x v="1095"/>
    </i>
    <i>
      <x v="1298"/>
    </i>
    <i>
      <x v="2174"/>
    </i>
    <i>
      <x v="2015"/>
    </i>
    <i>
      <x v="2534"/>
    </i>
    <i>
      <x v="2626"/>
    </i>
    <i>
      <x v="2182"/>
    </i>
    <i>
      <x v="2041"/>
    </i>
    <i>
      <x v="2230"/>
    </i>
    <i>
      <x v="2562"/>
    </i>
    <i>
      <x v="2478"/>
    </i>
    <i>
      <x v="1606"/>
    </i>
    <i>
      <x v="1960"/>
    </i>
    <i>
      <x v="1485"/>
    </i>
    <i>
      <x v="1839"/>
    </i>
    <i>
      <x v="1520"/>
    </i>
    <i>
      <x v="1862"/>
    </i>
    <i>
      <x v="1649"/>
    </i>
    <i>
      <x v="948"/>
    </i>
    <i>
      <x v="924"/>
    </i>
    <i>
      <x v="674"/>
    </i>
    <i>
      <x v="1134"/>
    </i>
    <i>
      <x v="929"/>
    </i>
    <i>
      <x v="694"/>
    </i>
    <i>
      <x v="999"/>
    </i>
    <i>
      <x v="622"/>
    </i>
    <i>
      <x v="606"/>
    </i>
    <i>
      <x v="72"/>
    </i>
    <i>
      <x v="566"/>
    </i>
    <i>
      <x v="364"/>
    </i>
    <i>
      <x v="435"/>
    </i>
    <i>
      <x v="114"/>
    </i>
    <i>
      <x v="189"/>
    </i>
    <i>
      <x v="2357"/>
    </i>
    <i>
      <x v="1777"/>
    </i>
    <i>
      <x v="1895"/>
    </i>
    <i>
      <x v="1160"/>
    </i>
    <i>
      <x v="2629"/>
    </i>
    <i>
      <x v="2631"/>
    </i>
    <i>
      <x v="1483"/>
    </i>
    <i>
      <x v="1467"/>
    </i>
    <i>
      <x v="1468"/>
    </i>
    <i>
      <x v="952"/>
    </i>
    <i>
      <x v="1173"/>
    </i>
    <i>
      <x v="862"/>
    </i>
    <i>
      <x v="1109"/>
    </i>
    <i>
      <x v="2496"/>
    </i>
    <i>
      <x v="2652"/>
    </i>
    <i>
      <x v="2169"/>
    </i>
    <i>
      <x v="2219"/>
    </i>
    <i>
      <x v="2461"/>
    </i>
    <i>
      <x v="2228"/>
    </i>
    <i>
      <x v="2654"/>
    </i>
    <i>
      <x v="2374"/>
    </i>
    <i>
      <x v="1347"/>
    </i>
    <i>
      <x v="1369"/>
    </i>
    <i>
      <x v="1910"/>
    </i>
    <i>
      <x v="2003"/>
    </i>
    <i>
      <x v="1728"/>
    </i>
    <i>
      <x v="1390"/>
    </i>
    <i>
      <x v="1439"/>
    </i>
    <i>
      <x v="1926"/>
    </i>
    <i>
      <x v="1854"/>
    </i>
    <i>
      <x v="1646"/>
    </i>
    <i>
      <x v="773"/>
    </i>
    <i>
      <x v="1068"/>
    </i>
    <i>
      <x v="676"/>
    </i>
    <i>
      <x v="985"/>
    </i>
    <i>
      <x v="1211"/>
    </i>
    <i>
      <x v="1323"/>
    </i>
    <i>
      <x v="1300"/>
    </i>
    <i>
      <x v="836"/>
    </i>
    <i>
      <x v="894"/>
    </i>
    <i>
      <x v="977"/>
    </i>
    <i>
      <x v="4"/>
    </i>
    <i>
      <x v="668"/>
    </i>
    <i>
      <x v="269"/>
    </i>
    <i>
      <x v="216"/>
    </i>
    <i>
      <x v="261"/>
    </i>
    <i>
      <x v="456"/>
    </i>
    <i>
      <x v="79"/>
    </i>
    <i>
      <x v="406"/>
    </i>
    <i>
      <x v="2236"/>
    </i>
    <i>
      <x v="2031"/>
    </i>
    <i>
      <x v="1577"/>
    </i>
    <i>
      <x v="1169"/>
    </i>
    <i>
      <x v="675"/>
    </i>
    <i>
      <x v="887"/>
    </i>
    <i>
      <x v="333"/>
    </i>
    <i>
      <x v="209"/>
    </i>
    <i>
      <x v="438"/>
    </i>
    <i>
      <x v="1624"/>
    </i>
    <i>
      <x v="784"/>
    </i>
    <i>
      <x v="1301"/>
    </i>
    <i>
      <x v="763"/>
    </i>
    <i>
      <x v="570"/>
    </i>
    <i>
      <x v="2122"/>
    </i>
    <i>
      <x v="2259"/>
    </i>
    <i>
      <x v="2139"/>
    </i>
    <i>
      <x v="1420"/>
    </i>
    <i>
      <x v="1537"/>
    </i>
    <i>
      <x v="1771"/>
    </i>
    <i>
      <x v="1821"/>
    </i>
    <i>
      <x v="1836"/>
    </i>
    <i>
      <x v="1637"/>
    </i>
    <i>
      <x v="1397"/>
    </i>
    <i>
      <x v="1856"/>
    </i>
    <i>
      <x v="1732"/>
    </i>
    <i>
      <x v="1689"/>
    </i>
    <i>
      <x v="1126"/>
    </i>
    <i>
      <x v="1094"/>
    </i>
    <i>
      <x v="1163"/>
    </i>
    <i>
      <x v="756"/>
    </i>
    <i>
      <x v="574"/>
    </i>
    <i>
      <x v="402"/>
    </i>
    <i>
      <x v="78"/>
    </i>
    <i>
      <x v="158"/>
    </i>
    <i>
      <x v="481"/>
    </i>
    <i>
      <x v="508"/>
    </i>
    <i>
      <x v="2261"/>
    </i>
    <i>
      <x v="2590"/>
    </i>
    <i>
      <x v="2212"/>
    </i>
    <i>
      <x v="1754"/>
    </i>
    <i>
      <x v="1155"/>
    </i>
    <i>
      <x v="505"/>
    </i>
    <i>
      <x v="152"/>
    </i>
    <i>
      <x v="559"/>
    </i>
    <i>
      <x v="231"/>
    </i>
    <i>
      <x v="2325"/>
    </i>
    <i>
      <x v="2076"/>
    </i>
    <i>
      <x v="2158"/>
    </i>
    <i>
      <x v="2292"/>
    </i>
    <i>
      <x v="1633"/>
    </i>
    <i>
      <x v="1565"/>
    </i>
    <i>
      <x v="1055"/>
    </i>
    <i>
      <x v="139"/>
    </i>
    <i>
      <x v="2622"/>
    </i>
    <i>
      <x v="2487"/>
    </i>
    <i>
      <x v="2022"/>
    </i>
    <i>
      <x v="857"/>
    </i>
    <i>
      <x v="859"/>
    </i>
    <i>
      <x v="1277"/>
    </i>
    <i>
      <x v="1087"/>
    </i>
    <i>
      <x v="1302"/>
    </i>
    <i>
      <x v="640"/>
    </i>
    <i>
      <x v="150"/>
    </i>
    <i>
      <x v="142"/>
    </i>
    <i>
      <x v="2100"/>
    </i>
    <i>
      <x v="2665"/>
    </i>
    <i>
      <x v="2227"/>
    </i>
    <i>
      <x v="2598"/>
    </i>
    <i>
      <x v="2186"/>
    </i>
    <i>
      <x v="1776"/>
    </i>
    <i>
      <x v="1793"/>
    </i>
    <i>
      <x v="1760"/>
    </i>
    <i>
      <x v="1939"/>
    </i>
    <i>
      <x v="1158"/>
    </i>
    <i>
      <x v="718"/>
    </i>
    <i>
      <x v="728"/>
    </i>
    <i>
      <x v="544"/>
    </i>
    <i>
      <x v="193"/>
    </i>
    <i>
      <x v="443"/>
    </i>
    <i>
      <x v="147"/>
    </i>
    <i>
      <x v="2268"/>
    </i>
    <i>
      <x v="2649"/>
    </i>
    <i>
      <x v="2084"/>
    </i>
    <i>
      <x v="2287"/>
    </i>
    <i>
      <x v="2651"/>
    </i>
    <i>
      <x v="2037"/>
    </i>
    <i>
      <x v="2141"/>
    </i>
    <i>
      <x v="2490"/>
    </i>
    <i>
      <x v="2420"/>
    </i>
    <i>
      <x v="2370"/>
    </i>
    <i>
      <x v="2146"/>
    </i>
    <i>
      <x v="2407"/>
    </i>
    <i>
      <x v="1371"/>
    </i>
    <i>
      <x v="1472"/>
    </i>
    <i>
      <x v="1911"/>
    </i>
    <i>
      <x v="1379"/>
    </i>
    <i>
      <x v="1908"/>
    </i>
    <i>
      <x v="1532"/>
    </i>
    <i>
      <x v="1749"/>
    </i>
    <i>
      <x v="1413"/>
    </i>
    <i>
      <x v="992"/>
    </i>
    <i>
      <x v="1142"/>
    </i>
    <i>
      <x v="693"/>
    </i>
    <i>
      <x v="745"/>
    </i>
    <i>
      <x v="633"/>
    </i>
    <i>
      <x v="266"/>
    </i>
    <i>
      <x v="215"/>
    </i>
    <i>
      <x v="650"/>
    </i>
    <i>
      <x v="125"/>
    </i>
    <i>
      <x v="578"/>
    </i>
    <i>
      <x v="2446"/>
    </i>
    <i>
      <x v="2160"/>
    </i>
    <i>
      <x v="2252"/>
    </i>
    <i>
      <x v="2560"/>
    </i>
    <i>
      <x v="2009"/>
    </i>
    <i>
      <x v="2020"/>
    </i>
    <i>
      <x v="2550"/>
    </i>
    <i>
      <x v="2504"/>
    </i>
    <i>
      <x v="2028"/>
    </i>
    <i>
      <x v="2455"/>
    </i>
    <i>
      <x v="2511"/>
    </i>
    <i>
      <x v="2291"/>
    </i>
    <i>
      <x v="2335"/>
    </i>
    <i>
      <x v="1475"/>
    </i>
    <i>
      <x v="1540"/>
    </i>
    <i>
      <x v="1384"/>
    </i>
    <i>
      <x v="1572"/>
    </i>
    <i>
      <x v="1855"/>
    </i>
    <i>
      <x v="1490"/>
    </i>
    <i>
      <x v="1561"/>
    </i>
    <i>
      <x v="1861"/>
    </i>
    <i>
      <x v="1773"/>
    </i>
    <i>
      <x v="1921"/>
    </i>
    <i>
      <x v="1450"/>
    </i>
    <i>
      <x v="1674"/>
    </i>
    <i>
      <x v="1615"/>
    </i>
    <i>
      <x v="899"/>
    </i>
    <i>
      <x v="1319"/>
    </i>
    <i>
      <x v="1127"/>
    </i>
    <i>
      <x v="1273"/>
    </i>
    <i>
      <x v="1151"/>
    </i>
    <i>
      <x v="71"/>
    </i>
    <i>
      <x v="163"/>
    </i>
    <i>
      <x v="634"/>
    </i>
    <i>
      <x v="194"/>
    </i>
    <i>
      <x v="365"/>
    </i>
    <i>
      <x v="306"/>
    </i>
    <i>
      <x v="179"/>
    </i>
    <i>
      <x v="191"/>
    </i>
    <i>
      <x v="466"/>
    </i>
    <i>
      <x v="2669"/>
    </i>
    <i>
      <x v="2184"/>
    </i>
    <i>
      <x v="1963"/>
    </i>
    <i>
      <x v="1852"/>
    </i>
    <i>
      <x v="1648"/>
    </i>
    <i>
      <x v="884"/>
    </i>
    <i>
      <x v="1047"/>
    </i>
    <i>
      <x v="60"/>
    </i>
    <i>
      <x v="594"/>
    </i>
    <i>
      <x v="2648"/>
    </i>
    <i>
      <x v="2215"/>
    </i>
    <i>
      <x v="2083"/>
    </i>
    <i>
      <x v="2373"/>
    </i>
    <i>
      <x v="1394"/>
    </i>
    <i>
      <x v="793"/>
    </i>
    <i>
      <x v="1185"/>
    </i>
    <i>
      <x v="446"/>
    </i>
    <i>
      <x v="346"/>
    </i>
    <i>
      <x v="501"/>
    </i>
    <i>
      <x v="168"/>
    </i>
    <i>
      <x v="1647"/>
    </i>
    <i>
      <x v="1354"/>
    </i>
    <i>
      <x v="699"/>
    </i>
    <i>
      <x v="503"/>
    </i>
    <i>
      <x v="302"/>
    </i>
    <i>
      <x v="2126"/>
    </i>
    <i>
      <x v="2391"/>
    </i>
    <i>
      <x v="1656"/>
    </i>
    <i>
      <x v="1563"/>
    </i>
    <i>
      <x v="1796"/>
    </i>
    <i>
      <x v="1423"/>
    </i>
    <i>
      <x v="1965"/>
    </i>
    <i>
      <x v="1710"/>
    </i>
    <i>
      <x v="1422"/>
    </i>
    <i>
      <x v="1769"/>
    </i>
    <i>
      <x v="1465"/>
    </i>
    <i>
      <x v="1267"/>
    </i>
    <i>
      <x v="981"/>
    </i>
    <i>
      <x v="590"/>
    </i>
    <i>
      <x v="344"/>
    </i>
    <i>
      <x v="2137"/>
    </i>
    <i>
      <x v="2197"/>
    </i>
    <i>
      <x v="2000"/>
    </i>
    <i>
      <x v="1544"/>
    </i>
    <i>
      <x v="1377"/>
    </i>
    <i>
      <x v="1097"/>
    </i>
    <i>
      <x v="450"/>
    </i>
    <i>
      <x v="39"/>
    </i>
    <i>
      <x v="2369"/>
    </i>
    <i>
      <x v="2638"/>
    </i>
    <i>
      <x v="2612"/>
    </i>
    <i>
      <x v="2039"/>
    </i>
    <i>
      <x v="2038"/>
    </i>
    <i>
      <x v="1878"/>
    </i>
    <i>
      <x v="1447"/>
    </i>
    <i>
      <x v="1345"/>
    </i>
    <i>
      <x v="1992"/>
    </i>
    <i>
      <x v="1496"/>
    </i>
    <i>
      <x v="1566"/>
    </i>
    <i>
      <x v="1484"/>
    </i>
    <i>
      <x v="1463"/>
    </i>
    <i>
      <x v="1416"/>
    </i>
    <i>
      <x v="1863"/>
    </i>
    <i>
      <x v="804"/>
    </i>
    <i>
      <x v="1261"/>
    </i>
    <i>
      <x v="1309"/>
    </i>
    <i>
      <x v="831"/>
    </i>
    <i>
      <x v="757"/>
    </i>
    <i>
      <x v="1030"/>
    </i>
    <i>
      <x v="679"/>
    </i>
    <i>
      <x v="1043"/>
    </i>
    <i>
      <x v="908"/>
    </i>
    <i>
      <x v="554"/>
    </i>
    <i>
      <x v="637"/>
    </i>
    <i>
      <x v="636"/>
    </i>
    <i>
      <x v="388"/>
    </i>
    <i>
      <x v="267"/>
    </i>
    <i>
      <x v="2614"/>
    </i>
    <i>
      <x v="1943"/>
    </i>
    <i>
      <x v="1731"/>
    </i>
    <i>
      <x v="1617"/>
    </i>
    <i>
      <x v="1864"/>
    </i>
    <i>
      <x v="602"/>
    </i>
    <i>
      <x v="2089"/>
    </i>
    <i>
      <x v="2042"/>
    </i>
    <i>
      <x v="2006"/>
    </i>
    <i>
      <x v="1342"/>
    </i>
    <i>
      <x v="1357"/>
    </i>
    <i>
      <x v="77"/>
    </i>
    <i>
      <x v="2072"/>
    </i>
    <i>
      <x v="2647"/>
    </i>
    <i>
      <x v="2520"/>
    </i>
    <i>
      <x v="2592"/>
    </i>
    <i>
      <x v="2594"/>
    </i>
    <i>
      <x v="2286"/>
    </i>
    <i>
      <x v="2666"/>
    </i>
    <i>
      <x v="2375"/>
    </i>
    <i>
      <x v="2493"/>
    </i>
    <i>
      <x v="2016"/>
    </i>
    <i>
      <x v="2056"/>
    </i>
    <i>
      <x v="1764"/>
    </i>
    <i>
      <x v="1788"/>
    </i>
    <i>
      <x v="1756"/>
    </i>
    <i>
      <x v="1412"/>
    </i>
    <i>
      <x v="1916"/>
    </i>
    <i>
      <x v="1459"/>
    </i>
    <i>
      <x v="1471"/>
    </i>
    <i>
      <x v="1625"/>
    </i>
    <i>
      <x v="1443"/>
    </i>
    <i>
      <x v="1835"/>
    </i>
    <i>
      <x v="1500"/>
    </i>
    <i>
      <x v="921"/>
    </i>
    <i>
      <x v="1140"/>
    </i>
    <i>
      <x v="749"/>
    </i>
    <i>
      <x v="1156"/>
    </i>
    <i>
      <x v="1237"/>
    </i>
    <i>
      <x v="907"/>
    </i>
    <i>
      <x v="835"/>
    </i>
    <i>
      <x v="687"/>
    </i>
    <i>
      <x v="304"/>
    </i>
    <i>
      <x v="540"/>
    </i>
    <i>
      <x v="17"/>
    </i>
    <i>
      <x v="3"/>
    </i>
    <i>
      <x v="55"/>
    </i>
    <i>
      <x v="279"/>
    </i>
    <i>
      <x v="299"/>
    </i>
    <i>
      <x v="639"/>
    </i>
    <i>
      <x v="395"/>
    </i>
    <i>
      <x v="276"/>
    </i>
    <i>
      <x v="205"/>
    </i>
    <i>
      <x v="29"/>
    </i>
    <i>
      <x v="65"/>
    </i>
    <i>
      <x v="74"/>
    </i>
    <i>
      <x v="359"/>
    </i>
    <i>
      <x v="1957"/>
    </i>
    <i>
      <x v="1378"/>
    </i>
    <i>
      <x v="1825"/>
    </i>
    <i>
      <x v="1844"/>
    </i>
    <i>
      <x v="712"/>
    </i>
    <i>
      <x v="917"/>
    </i>
    <i>
      <x v="615"/>
    </i>
    <i>
      <x v="541"/>
    </i>
    <i>
      <x v="596"/>
    </i>
    <i>
      <x v="162"/>
    </i>
    <i>
      <x v="497"/>
    </i>
    <i>
      <x v="2491"/>
    </i>
    <i>
      <x v="1675"/>
    </i>
    <i>
      <x v="1535"/>
    </i>
    <i>
      <x v="1425"/>
    </i>
    <i>
      <x v="1837"/>
    </i>
    <i>
      <x v="1709"/>
    </i>
    <i>
      <x v="725"/>
    </i>
    <i>
      <x v="752"/>
    </i>
    <i>
      <x v="818"/>
    </i>
    <i>
      <x v="1177"/>
    </i>
    <i>
      <x v="38"/>
    </i>
    <i>
      <x v="23"/>
    </i>
    <i>
      <x v="625"/>
    </i>
    <i>
      <x v="410"/>
    </i>
    <i>
      <x v="629"/>
    </i>
    <i>
      <x v="144"/>
    </i>
    <i>
      <x v="2541"/>
    </i>
    <i>
      <x v="1899"/>
    </i>
    <i>
      <x v="746"/>
    </i>
    <i>
      <x v="568"/>
    </i>
    <i>
      <x v="2611"/>
    </i>
    <i>
      <x v="2390"/>
    </i>
    <i>
      <x v="2459"/>
    </i>
    <i>
      <x v="1834"/>
    </i>
    <i>
      <x v="1664"/>
    </i>
    <i>
      <x v="1570"/>
    </i>
    <i>
      <x v="1171"/>
    </i>
    <i>
      <x v="616"/>
    </i>
    <i>
      <x v="312"/>
    </i>
    <i>
      <x v="457"/>
    </i>
    <i>
      <x v="227"/>
    </i>
    <i>
      <x v="430"/>
    </i>
    <i>
      <x v="2149"/>
    </i>
    <i>
      <x v="1281"/>
    </i>
    <i>
      <x v="769"/>
    </i>
    <i>
      <x v="1331"/>
    </i>
    <i>
      <x v="2456"/>
    </i>
    <i>
      <x v="2551"/>
    </i>
    <i>
      <x v="2063"/>
    </i>
    <i>
      <x v="1612"/>
    </i>
    <i>
      <x v="1168"/>
    </i>
    <i>
      <x v="1050"/>
    </i>
    <i>
      <x v="1306"/>
    </i>
    <i>
      <x v="1019"/>
    </i>
    <i>
      <x v="133"/>
    </i>
    <i>
      <x v="204"/>
    </i>
    <i>
      <x v="195"/>
    </i>
    <i>
      <x v="331"/>
    </i>
    <i>
      <x v="2135"/>
    </i>
    <i>
      <x v="2394"/>
    </i>
    <i>
      <x v="1542"/>
    </i>
    <i>
      <x v="1196"/>
    </i>
    <i>
      <x v="1200"/>
    </i>
    <i>
      <x v="1090"/>
    </i>
    <i>
      <x v="396"/>
    </i>
    <i>
      <x v="2371"/>
    </i>
    <i>
      <x v="2321"/>
    </i>
    <i>
      <x v="2008"/>
    </i>
    <i>
      <x v="2635"/>
    </i>
    <i>
      <x v="2399"/>
    </i>
    <i>
      <x v="2486"/>
    </i>
    <i>
      <x v="1534"/>
    </i>
    <i>
      <x v="1632"/>
    </i>
    <i>
      <x v="1489"/>
    </i>
    <i>
      <x v="1344"/>
    </i>
    <i>
      <x v="865"/>
    </i>
    <i>
      <x v="613"/>
    </i>
    <i>
      <x v="380"/>
    </i>
    <i>
      <x v="111"/>
    </i>
    <i>
      <x v="249"/>
    </i>
    <i>
      <x v="20"/>
    </i>
    <i>
      <x v="234"/>
    </i>
    <i>
      <x v="97"/>
    </i>
    <i>
      <x v="100"/>
    </i>
    <i>
      <x v="632"/>
    </i>
    <i>
      <x v="2159"/>
    </i>
    <i>
      <x v="2348"/>
    </i>
    <i>
      <x v="2012"/>
    </i>
    <i>
      <x v="2366"/>
    </i>
    <i>
      <x v="2549"/>
    </i>
    <i>
      <x v="2507"/>
    </i>
    <i>
      <x v="2571"/>
    </i>
    <i>
      <x v="2254"/>
    </i>
    <i>
      <x v="2092"/>
    </i>
    <i>
      <x v="2240"/>
    </i>
    <i>
      <x v="2452"/>
    </i>
    <i>
      <x v="2428"/>
    </i>
    <i>
      <x v="2178"/>
    </i>
    <i>
      <x v="1795"/>
    </i>
    <i>
      <x v="1700"/>
    </i>
    <i>
      <x v="1741"/>
    </i>
    <i>
      <x v="1683"/>
    </i>
    <i>
      <x v="1807"/>
    </i>
    <i>
      <x v="1905"/>
    </i>
    <i>
      <x v="1444"/>
    </i>
    <i>
      <x v="1896"/>
    </i>
    <i>
      <x v="1071"/>
    </i>
    <i>
      <x v="869"/>
    </i>
    <i>
      <x v="1116"/>
    </i>
    <i>
      <x v="1251"/>
    </i>
    <i>
      <x v="1111"/>
    </i>
    <i>
      <x v="1053"/>
    </i>
    <i>
      <x v="721"/>
    </i>
    <i>
      <x v="1285"/>
    </i>
    <i>
      <x v="1118"/>
    </i>
    <i>
      <x v="915"/>
    </i>
    <i>
      <x v="671"/>
    </i>
    <i>
      <x v="316"/>
    </i>
    <i>
      <x v="76"/>
    </i>
    <i>
      <x v="198"/>
    </i>
    <i>
      <x v="18"/>
    </i>
    <i>
      <x v="252"/>
    </i>
    <i>
      <x v="565"/>
    </i>
    <i>
      <x v="576"/>
    </i>
    <i>
      <x v="124"/>
    </i>
    <i>
      <x v="386"/>
    </i>
    <i>
      <x v="2505"/>
    </i>
    <i>
      <x v="1538"/>
    </i>
    <i>
      <x v="1528"/>
    </i>
    <i>
      <x v="815"/>
    </i>
    <i>
      <x v="1253"/>
    </i>
    <i>
      <x v="1004"/>
    </i>
    <i>
      <x v="871"/>
    </i>
    <i>
      <x v="858"/>
    </i>
    <i>
      <x v="1022"/>
    </i>
    <i>
      <x v="747"/>
    </i>
    <i>
      <x v="49"/>
    </i>
    <i>
      <x v="646"/>
    </i>
    <i>
      <x v="329"/>
    </i>
    <i>
      <x v="2195"/>
    </i>
    <i>
      <x v="2383"/>
    </i>
    <i>
      <x v="2662"/>
    </i>
    <i>
      <x v="2531"/>
    </i>
    <i>
      <x v="2205"/>
    </i>
    <i>
      <x v="2472"/>
    </i>
    <i>
      <x v="1601"/>
    </i>
    <i>
      <x v="1473"/>
    </i>
    <i>
      <x v="1879"/>
    </i>
    <i>
      <x v="1747"/>
    </i>
    <i>
      <x v="1456"/>
    </i>
    <i>
      <x v="932"/>
    </i>
    <i>
      <x v="892"/>
    </i>
    <i>
      <x v="751"/>
    </i>
    <i>
      <x v="1154"/>
    </i>
    <i>
      <x v="444"/>
    </i>
    <i>
      <x v="645"/>
    </i>
    <i>
      <x v="580"/>
    </i>
    <i>
      <x v="58"/>
    </i>
    <i>
      <x v="56"/>
    </i>
    <i>
      <x v="2540"/>
    </i>
    <i>
      <x v="2049"/>
    </i>
    <i>
      <x v="2258"/>
    </i>
    <i>
      <x v="2377"/>
    </i>
    <i>
      <x v="2435"/>
    </i>
    <i>
      <x v="1967"/>
    </i>
    <i>
      <x v="1711"/>
    </i>
    <i>
      <x v="1578"/>
    </i>
    <i>
      <x v="1557"/>
    </i>
    <i>
      <x v="1427"/>
    </i>
    <i>
      <x v="1645"/>
    </i>
    <i>
      <x v="1208"/>
    </i>
    <i>
      <x v="872"/>
    </i>
    <i>
      <x v="713"/>
    </i>
    <i>
      <x v="767"/>
    </i>
    <i>
      <x v="558"/>
    </i>
    <i>
      <x v="532"/>
    </i>
    <i>
      <x v="666"/>
    </i>
    <i>
      <x v="110"/>
    </i>
    <i>
      <x v="2663"/>
    </i>
    <i>
      <x v="2633"/>
    </i>
    <i>
      <x v="2237"/>
    </i>
    <i>
      <x v="2450"/>
    </i>
    <i>
      <x v="1642"/>
    </i>
    <i>
      <x v="1840"/>
    </i>
    <i>
      <x v="1829"/>
    </i>
    <i>
      <x v="1522"/>
    </i>
    <i>
      <x v="1699"/>
    </i>
    <i>
      <x v="1462"/>
    </i>
    <i>
      <x v="1372"/>
    </i>
    <i>
      <x v="1024"/>
    </i>
    <i>
      <x v="779"/>
    </i>
    <i>
      <x v="351"/>
    </i>
    <i>
      <x v="586"/>
    </i>
    <i>
      <x v="296"/>
    </i>
    <i>
      <x v="2271"/>
    </i>
    <i>
      <x v="697"/>
    </i>
    <i>
      <x v="849"/>
    </i>
    <i>
      <x v="225"/>
    </i>
    <i>
      <x v="2097"/>
    </i>
    <i>
      <x v="1210"/>
    </i>
    <i>
      <x v="988"/>
    </i>
    <i>
      <x v="127"/>
    </i>
    <i>
      <x v="548"/>
    </i>
    <i>
      <x v="2124"/>
    </i>
    <i>
      <x v="2447"/>
    </i>
    <i>
      <x v="2445"/>
    </i>
    <i>
      <x v="2512"/>
    </i>
    <i>
      <x v="1977"/>
    </i>
    <i>
      <x v="1873"/>
    </i>
    <i>
      <x v="672"/>
    </i>
    <i>
      <x v="1112"/>
    </i>
    <i>
      <x v="294"/>
    </i>
    <i>
      <x v="137"/>
    </i>
    <i>
      <x v="336"/>
    </i>
    <i>
      <x v="2032"/>
    </i>
    <i>
      <x v="2093"/>
    </i>
    <i>
      <x v="2306"/>
    </i>
    <i>
      <x v="2386"/>
    </i>
    <i>
      <x v="2217"/>
    </i>
    <i>
      <x v="2273"/>
    </i>
    <i>
      <x v="1478"/>
    </i>
    <i>
      <x v="1652"/>
    </i>
    <i>
      <x v="1119"/>
    </i>
    <i>
      <x v="970"/>
    </i>
    <i>
      <x v="207"/>
    </i>
    <i>
      <x v="2444"/>
    </i>
    <i>
      <x v="2257"/>
    </i>
    <i>
      <x v="2426"/>
    </i>
    <i>
      <x v="2176"/>
    </i>
    <i>
      <x v="2442"/>
    </i>
    <i>
      <x v="1529"/>
    </i>
    <i>
      <x v="1976"/>
    </i>
    <i>
      <x v="1660"/>
    </i>
    <i>
      <x v="1360"/>
    </i>
    <i>
      <x v="1697"/>
    </i>
    <i>
      <x v="1338"/>
    </i>
    <i>
      <x v="1693"/>
    </i>
    <i>
      <x v="1790"/>
    </i>
    <i>
      <x v="1381"/>
    </i>
    <i>
      <x v="1403"/>
    </i>
    <i>
      <x v="1466"/>
    </i>
    <i>
      <x v="1514"/>
    </i>
    <i>
      <x v="1621"/>
    </i>
    <i>
      <x v="1240"/>
    </i>
    <i>
      <x v="1096"/>
    </i>
    <i>
      <x v="724"/>
    </i>
    <i>
      <x v="876"/>
    </i>
    <i>
      <x v="776"/>
    </i>
    <i>
      <x v="1325"/>
    </i>
    <i>
      <x v="1036"/>
    </i>
    <i>
      <x v="1072"/>
    </i>
    <i>
      <x v="1205"/>
    </i>
    <i>
      <x v="1105"/>
    </i>
    <i>
      <x v="940"/>
    </i>
    <i>
      <x v="1223"/>
    </i>
    <i>
      <x v="166"/>
    </i>
    <i>
      <x v="212"/>
    </i>
    <i>
      <x v="126"/>
    </i>
    <i>
      <x v="8"/>
    </i>
    <i>
      <x v="172"/>
    </i>
    <i>
      <x v="239"/>
    </i>
    <i>
      <x v="45"/>
    </i>
    <i>
      <x v="64"/>
    </i>
    <i>
      <x v="2572"/>
    </i>
    <i>
      <x v="2432"/>
    </i>
    <i>
      <x v="1658"/>
    </i>
    <i>
      <x v="1597"/>
    </i>
    <i>
      <x v="1729"/>
    </i>
    <i>
      <x v="1353"/>
    </i>
    <i>
      <x v="1361"/>
    </i>
    <i>
      <x v="971"/>
    </i>
    <i>
      <x v="1042"/>
    </i>
    <i>
      <x v="911"/>
    </i>
    <i>
      <x v="1337"/>
    </i>
    <i>
      <x v="374"/>
    </i>
    <i>
      <x v="105"/>
    </i>
    <i>
      <x v="468"/>
    </i>
    <i>
      <x v="2556"/>
    </i>
    <i>
      <x v="2110"/>
    </i>
    <i>
      <x v="1904"/>
    </i>
    <i>
      <x v="1393"/>
    </i>
    <i>
      <x v="1488"/>
    </i>
    <i>
      <x v="1518"/>
    </i>
    <i>
      <x v="1927"/>
    </i>
    <i>
      <x v="437"/>
    </i>
    <i>
      <x v="118"/>
    </i>
    <i>
      <x v="70"/>
    </i>
    <i>
      <x v="2567"/>
    </i>
    <i>
      <x v="2641"/>
    </i>
    <i>
      <x v="2018"/>
    </i>
    <i>
      <x v="1643"/>
    </i>
    <i>
      <x v="1802"/>
    </i>
    <i>
      <x v="1164"/>
    </i>
    <i>
      <x v="1138"/>
    </i>
    <i>
      <x v="381"/>
    </i>
    <i>
      <x v="363"/>
    </i>
    <i>
      <x v="2265"/>
    </i>
    <i>
      <x v="1018"/>
    </i>
    <i>
      <x v="1016"/>
    </i>
    <i>
      <x v="707"/>
    </i>
    <i>
      <x v="546"/>
    </i>
    <i>
      <x v="2156"/>
    </i>
    <i>
      <x v="2285"/>
    </i>
    <i>
      <x v="1341"/>
    </i>
    <i>
      <x v="1585"/>
    </i>
    <i>
      <x v="1433"/>
    </i>
    <i>
      <x v="1786"/>
    </i>
    <i>
      <x v="1857"/>
    </i>
    <i>
      <x v="1190"/>
    </i>
    <i>
      <x v="1236"/>
    </i>
    <i>
      <x v="782"/>
    </i>
    <i>
      <x v="1255"/>
    </i>
    <i>
      <x v="593"/>
    </i>
    <i>
      <x v="453"/>
    </i>
    <i>
      <x v="243"/>
    </i>
    <i>
      <x v="149"/>
    </i>
    <i>
      <x v="2179"/>
    </i>
    <i>
      <x v="2214"/>
    </i>
    <i>
      <x v="2565"/>
    </i>
    <i>
      <x v="1249"/>
    </i>
    <i>
      <x v="1181"/>
    </i>
    <i>
      <x v="1195"/>
    </i>
    <i>
      <x v="1246"/>
    </i>
    <i>
      <x v="2138"/>
    </i>
    <i>
      <x v="2494"/>
    </i>
    <i>
      <x v="2270"/>
    </i>
    <i>
      <x v="2074"/>
    </i>
    <i>
      <x v="2283"/>
    </i>
    <i>
      <x v="1964"/>
    </i>
    <i>
      <x v="1453"/>
    </i>
    <i>
      <x v="714"/>
    </i>
    <i>
      <x v="1247"/>
    </i>
    <i>
      <x v="984"/>
    </i>
    <i>
      <x v="160"/>
    </i>
    <i>
      <x v="591"/>
    </i>
    <i>
      <x v="454"/>
    </i>
    <i>
      <x v="405"/>
    </i>
    <i>
      <x v="372"/>
    </i>
    <i>
      <x v="314"/>
    </i>
    <i>
      <x v="2307"/>
    </i>
    <i>
      <x v="1543"/>
    </i>
    <i>
      <x v="1324"/>
    </i>
    <i>
      <x v="1031"/>
    </i>
    <i>
      <x v="1294"/>
    </i>
    <i>
      <x v="404"/>
    </i>
    <i>
      <x v="200"/>
    </i>
    <i>
      <x v="470"/>
    </i>
    <i>
      <x v="183"/>
    </i>
    <i>
      <x v="268"/>
    </i>
    <i>
      <x v="649"/>
    </i>
    <i>
      <x v="350"/>
    </i>
    <i>
      <x v="2298"/>
    </i>
    <i>
      <x v="2235"/>
    </i>
    <i>
      <x v="2359"/>
    </i>
    <i>
      <x v="2361"/>
    </i>
    <i>
      <x v="2345"/>
    </i>
    <i>
      <x v="2087"/>
    </i>
    <i>
      <x v="2251"/>
    </i>
    <i>
      <x v="2315"/>
    </i>
    <i>
      <x v="2326"/>
    </i>
    <i>
      <x v="1498"/>
    </i>
    <i>
      <x v="1651"/>
    </i>
    <i>
      <x v="1903"/>
    </i>
    <i>
      <x v="1944"/>
    </i>
    <i>
      <x v="1661"/>
    </i>
    <i>
      <x v="1583"/>
    </i>
    <i>
      <x v="1382"/>
    </i>
    <i>
      <x v="1736"/>
    </i>
    <i>
      <x v="1848"/>
    </i>
    <i>
      <x v="1762"/>
    </i>
    <i>
      <x v="1492"/>
    </i>
    <i>
      <x v="1399"/>
    </i>
    <i>
      <x v="1744"/>
    </i>
    <i>
      <x v="1148"/>
    </i>
    <i>
      <x v="796"/>
    </i>
    <i>
      <x v="1075"/>
    </i>
    <i>
      <x v="1062"/>
    </i>
    <i>
      <x v="1213"/>
    </i>
    <i>
      <x v="1104"/>
    </i>
    <i>
      <x v="983"/>
    </i>
    <i>
      <x v="826"/>
    </i>
    <i>
      <x v="1152"/>
    </i>
    <i>
      <x v="1182"/>
    </i>
    <i>
      <x v="968"/>
    </i>
    <i>
      <x v="1057"/>
    </i>
    <i>
      <x v="954"/>
    </i>
    <i>
      <x v="669"/>
    </i>
    <i>
      <x v="1114"/>
    </i>
    <i>
      <x v="259"/>
    </i>
    <i>
      <x v="526"/>
    </i>
    <i>
      <x v="461"/>
    </i>
    <i>
      <x v="597"/>
    </i>
    <i>
      <x v="273"/>
    </i>
    <i>
      <x v="240"/>
    </i>
    <i>
      <x v="2091"/>
    </i>
    <i>
      <x v="1831"/>
    </i>
    <i>
      <x v="1730"/>
    </i>
    <i>
      <x v="1814"/>
    </i>
    <i>
      <x v="1985"/>
    </i>
    <i>
      <x v="1460"/>
    </i>
    <i>
      <x v="1305"/>
    </i>
    <i>
      <x v="1183"/>
    </i>
    <i>
      <x v="931"/>
    </i>
    <i>
      <x v="465"/>
    </i>
    <i>
      <x v="427"/>
    </i>
    <i>
      <x v="2601"/>
    </i>
    <i>
      <x v="2250"/>
    </i>
    <i>
      <x v="2588"/>
    </i>
    <i>
      <x v="2040"/>
    </i>
    <i>
      <x v="2277"/>
    </i>
    <i>
      <x v="1690"/>
    </i>
    <i>
      <x v="1982"/>
    </i>
    <i>
      <x v="1657"/>
    </i>
    <i>
      <x v="1815"/>
    </i>
    <i>
      <x v="1426"/>
    </i>
    <i>
      <x v="1614"/>
    </i>
    <i>
      <x v="1262"/>
    </i>
    <i>
      <x v="925"/>
    </i>
    <i>
      <x v="1336"/>
    </i>
    <i>
      <x v="960"/>
    </i>
    <i>
      <x v="1067"/>
    </i>
    <i>
      <x v="1299"/>
    </i>
    <i>
      <x v="1286"/>
    </i>
    <i>
      <x v="838"/>
    </i>
    <i>
      <x v="1259"/>
    </i>
    <i>
      <x v="1113"/>
    </i>
    <i>
      <x v="1175"/>
    </i>
    <i>
      <x v="290"/>
    </i>
    <i>
      <x v="129"/>
    </i>
    <i>
      <x v="595"/>
    </i>
    <i>
      <x v="102"/>
    </i>
    <i>
      <x v="2343"/>
    </i>
    <i>
      <x v="1448"/>
    </i>
    <i>
      <x v="1847"/>
    </i>
    <i>
      <x v="787"/>
    </i>
    <i>
      <x v="1078"/>
    </i>
    <i>
      <x v="1008"/>
    </i>
    <i>
      <x v="154"/>
    </i>
    <i>
      <x v="2183"/>
    </i>
    <i>
      <x v="1367"/>
    </i>
    <i>
      <x v="1461"/>
    </i>
    <i>
      <x v="1784"/>
    </i>
    <i>
      <x v="1363"/>
    </i>
    <i>
      <x v="1595"/>
    </i>
    <i>
      <x v="1757"/>
    </i>
    <i>
      <x v="732"/>
    </i>
    <i>
      <x v="506"/>
    </i>
    <i>
      <x v="297"/>
    </i>
    <i>
      <x v="1909"/>
    </i>
    <i>
      <x v="1672"/>
    </i>
    <i>
      <x v="657"/>
    </i>
    <i>
      <x v="91"/>
    </i>
    <i>
      <x v="2311"/>
    </i>
    <i>
      <x v="933"/>
    </i>
    <i>
      <x v="628"/>
    </i>
    <i>
      <x v="2308"/>
    </i>
    <i>
      <x v="2153"/>
    </i>
    <i>
      <x v="1351"/>
    </i>
    <i>
      <x v="1724"/>
    </i>
    <i>
      <x v="1343"/>
    </i>
    <i>
      <x v="1539"/>
    </i>
    <i>
      <x v="1949"/>
    </i>
    <i>
      <x v="803"/>
    </i>
    <i>
      <x v="1327"/>
    </i>
    <i>
      <x v="1017"/>
    </i>
    <i>
      <x v="557"/>
    </i>
    <i>
      <x v="373"/>
    </i>
    <i>
      <x v="256"/>
    </i>
    <i>
      <x v="94"/>
    </i>
    <i>
      <x v="300"/>
    </i>
    <i>
      <x v="288"/>
    </i>
    <i>
      <x v="151"/>
    </i>
    <i>
      <x v="2389"/>
    </i>
    <i>
      <x v="2424"/>
    </i>
    <i>
      <x v="2568"/>
    </i>
    <i>
      <x v="1694"/>
    </i>
    <i>
      <x v="1503"/>
    </i>
    <i>
      <x v="1356"/>
    </i>
    <i>
      <x v="755"/>
    </i>
    <i>
      <x v="740"/>
    </i>
    <i>
      <x v="567"/>
    </i>
    <i>
      <x v="54"/>
    </i>
    <i>
      <x v="104"/>
    </i>
    <i>
      <x v="499"/>
    </i>
    <i>
      <x v="2610"/>
    </i>
    <i>
      <x v="2090"/>
    </i>
    <i>
      <x v="1638"/>
    </i>
    <i>
      <x v="1705"/>
    </i>
    <i>
      <x v="1128"/>
    </i>
    <i>
      <x v="535"/>
    </i>
    <i>
      <x v="2599"/>
    </i>
    <i>
      <x v="2349"/>
    </i>
    <i>
      <x v="2337"/>
    </i>
    <i>
      <x v="2278"/>
    </i>
    <i>
      <x v="2209"/>
    </i>
    <i>
      <x v="2145"/>
    </i>
    <i>
      <x v="2120"/>
    </i>
    <i>
      <x v="2415"/>
    </i>
    <i>
      <x v="2500"/>
    </i>
    <i>
      <x v="2425"/>
    </i>
    <i>
      <x v="2670"/>
    </i>
    <i>
      <x v="2185"/>
    </i>
    <i>
      <x v="1410"/>
    </i>
    <i>
      <x v="1882"/>
    </i>
    <i>
      <x v="1907"/>
    </i>
    <i>
      <x v="1918"/>
    </i>
    <i>
      <x v="1407"/>
    </i>
    <i>
      <x v="1549"/>
    </i>
    <i>
      <x v="1868"/>
    </i>
    <i>
      <x v="1480"/>
    </i>
    <i>
      <x v="1838"/>
    </i>
    <i>
      <x v="1497"/>
    </i>
    <i>
      <x v="883"/>
    </i>
    <i>
      <x v="844"/>
    </i>
    <i>
      <x v="873"/>
    </i>
    <i>
      <x v="691"/>
    </i>
    <i>
      <x v="1243"/>
    </i>
    <i>
      <x v="856"/>
    </i>
    <i>
      <x v="716"/>
    </i>
    <i>
      <x v="1066"/>
    </i>
    <i>
      <x v="1311"/>
    </i>
    <i>
      <x v="1159"/>
    </i>
    <i>
      <x v="1226"/>
    </i>
    <i>
      <x v="900"/>
    </i>
    <i>
      <x v="996"/>
    </i>
    <i>
      <x v="368"/>
    </i>
    <i>
      <x v="542"/>
    </i>
    <i>
      <x v="164"/>
    </i>
    <i>
      <x v="394"/>
    </i>
    <i>
      <x v="148"/>
    </i>
    <i>
      <x v="448"/>
    </i>
    <i>
      <x v="96"/>
    </i>
    <i>
      <x v="330"/>
    </i>
    <i>
      <x v="146"/>
    </i>
    <i>
      <x v="525"/>
    </i>
    <i>
      <x v="538"/>
    </i>
    <i>
      <x v="2427"/>
    </i>
    <i>
      <x v="1586"/>
    </i>
    <i>
      <x v="1635"/>
    </i>
    <i>
      <x v="1973"/>
    </i>
    <i>
      <x v="1101"/>
    </i>
    <i>
      <x v="798"/>
    </i>
    <i>
      <x v="1257"/>
    </i>
    <i>
      <x v="52"/>
    </i>
    <i>
      <x v="81"/>
    </i>
    <i>
      <x v="2437"/>
    </i>
    <i>
      <x v="2537"/>
    </i>
    <i>
      <x v="2392"/>
    </i>
    <i>
      <x v="1722"/>
    </i>
    <i>
      <x v="1307"/>
    </i>
    <i>
      <x v="2527"/>
    </i>
    <i>
      <x v="2536"/>
    </i>
    <i>
      <x v="2025"/>
    </i>
    <i>
      <x v="2473"/>
    </i>
    <i>
      <x v="1527"/>
    </i>
    <i>
      <x v="1740"/>
    </i>
    <i>
      <x v="821"/>
    </i>
    <i>
      <x v="1292"/>
    </i>
    <i>
      <x v="797"/>
    </i>
    <i>
      <x v="780"/>
    </i>
    <i>
      <x v="1271"/>
    </i>
    <i>
      <x v="531"/>
    </i>
    <i>
      <x v="424"/>
    </i>
    <i>
      <x v="651"/>
    </i>
    <i>
      <x v="270"/>
    </i>
    <i>
      <x v="2557"/>
    </i>
    <i>
      <x v="2623"/>
    </i>
    <i>
      <x v="2569"/>
    </i>
    <i>
      <x v="2045"/>
    </i>
    <i>
      <x v="1493"/>
    </i>
    <i>
      <x v="1666"/>
    </i>
    <i>
      <x v="1373"/>
    </i>
    <i>
      <x v="1376"/>
    </i>
    <i>
      <x v="789"/>
    </i>
    <i>
      <x v="1076"/>
    </i>
    <i>
      <x v="1260"/>
    </i>
    <i>
      <x v="1679"/>
    </i>
    <i>
      <x v="1827"/>
    </i>
    <i>
      <x v="1669"/>
    </i>
    <i>
      <x v="702"/>
    </i>
    <i>
      <x v="1220"/>
    </i>
    <i>
      <x v="50"/>
    </i>
    <i>
      <x v="2469"/>
    </i>
    <i>
      <x v="1945"/>
    </i>
    <i>
      <x v="750"/>
    </i>
    <i>
      <x v="117"/>
    </i>
    <i>
      <x v="43"/>
    </i>
    <i>
      <x v="2352"/>
    </i>
    <i>
      <x v="2489"/>
    </i>
    <i>
      <x v="2094"/>
    </i>
    <i>
      <x v="1946"/>
    </i>
    <i>
      <x v="1567"/>
    </i>
    <i>
      <x v="937"/>
    </i>
    <i>
      <x v="383"/>
    </i>
    <i>
      <x v="598"/>
    </i>
    <i>
      <x v="275"/>
    </i>
    <i>
      <x v="2330"/>
    </i>
    <i>
      <x v="1501"/>
    </i>
    <i>
      <x v="1797"/>
    </i>
    <i>
      <x v="1833"/>
    </i>
    <i>
      <x v="830"/>
    </i>
    <i>
      <x v="930"/>
    </i>
    <i>
      <x v="1038"/>
    </i>
    <i>
      <x v="25"/>
    </i>
    <i>
      <x v="317"/>
    </i>
    <i>
      <x v="1929"/>
    </i>
    <i>
      <x v="2409"/>
    </i>
    <i>
      <x v="2232"/>
    </i>
    <i>
      <x v="2342"/>
    </i>
    <i>
      <x v="1533"/>
    </i>
    <i>
      <x v="1521"/>
    </i>
    <i>
      <x v="990"/>
    </i>
    <i>
      <x v="1303"/>
    </i>
    <i>
      <x v="490"/>
    </i>
    <i>
      <x v="2213"/>
    </i>
    <i>
      <x v="2429"/>
    </i>
    <i>
      <x v="2188"/>
    </i>
    <i>
      <x v="2364"/>
    </i>
    <i>
      <x v="2379"/>
    </i>
    <i>
      <x v="2226"/>
    </i>
    <i>
      <x v="2553"/>
    </i>
    <i>
      <x v="2047"/>
    </i>
    <i>
      <x v="1803"/>
    </i>
    <i>
      <x v="1774"/>
    </i>
    <i>
      <x v="1930"/>
    </i>
    <i>
      <x v="1713"/>
    </i>
    <i>
      <x v="1554"/>
    </i>
    <i>
      <x v="1398"/>
    </i>
    <i>
      <x v="1332"/>
    </i>
    <i>
      <x v="1032"/>
    </i>
    <i>
      <x v="770"/>
    </i>
    <i>
      <x v="277"/>
    </i>
    <i>
      <x v="419"/>
    </i>
    <i>
      <x v="6"/>
    </i>
    <i>
      <x v="428"/>
    </i>
    <i>
      <x v="340"/>
    </i>
    <i>
      <x v="307"/>
    </i>
    <i>
      <x v="534"/>
    </i>
    <i>
      <x v="140"/>
    </i>
    <i>
      <x v="68"/>
    </i>
    <i>
      <x v="630"/>
    </i>
    <i>
      <x v="662"/>
    </i>
    <i>
      <x v="107"/>
    </i>
    <i>
      <x v="653"/>
    </i>
    <i>
      <x v="2323"/>
    </i>
    <i>
      <x v="2071"/>
    </i>
    <i>
      <x v="2632"/>
    </i>
    <i>
      <x v="2526"/>
    </i>
    <i>
      <x v="2498"/>
    </i>
    <i>
      <x v="2030"/>
    </i>
    <i>
      <x v="1671"/>
    </i>
    <i>
      <x v="1791"/>
    </i>
    <i>
      <x v="1936"/>
    </i>
    <i>
      <x v="1767"/>
    </i>
    <i>
      <x v="1385"/>
    </i>
    <i>
      <x v="1006"/>
    </i>
    <i>
      <x v="1315"/>
    </i>
    <i>
      <x v="1069"/>
    </i>
    <i>
      <x v="1000"/>
    </i>
    <i>
      <x v="919"/>
    </i>
    <i>
      <x v="692"/>
    </i>
    <i>
      <x v="1143"/>
    </i>
    <i>
      <x v="951"/>
    </i>
    <i>
      <x v="32"/>
    </i>
    <i>
      <x v="392"/>
    </i>
    <i>
      <x v="143"/>
    </i>
    <i>
      <x v="197"/>
    </i>
    <i>
      <x v="500"/>
    </i>
    <i>
      <x v="377"/>
    </i>
    <i>
      <x v="588"/>
    </i>
    <i>
      <x v="2639"/>
    </i>
    <i>
      <x v="2380"/>
    </i>
    <i>
      <x v="1746"/>
    </i>
    <i>
      <x v="1853"/>
    </i>
    <i>
      <x v="1295"/>
    </i>
    <i>
      <x v="863"/>
    </i>
    <i>
      <x v="173"/>
    </i>
    <i>
      <x v="99"/>
    </i>
    <i>
      <x v="2503"/>
    </i>
    <i>
      <x v="2142"/>
    </i>
    <i>
      <x v="2474"/>
    </i>
    <i>
      <x v="1590"/>
    </i>
    <i>
      <x v="1981"/>
    </i>
    <i>
      <x v="882"/>
    </i>
    <i>
      <x v="1129"/>
    </i>
    <i>
      <x v="1222"/>
    </i>
    <i>
      <x v="1287"/>
    </i>
    <i>
      <x v="695"/>
    </i>
    <i>
      <x v="493"/>
    </i>
    <i>
      <x v="176"/>
    </i>
    <i>
      <x v="2561"/>
    </i>
    <i>
      <x v="2628"/>
    </i>
    <i>
      <x v="1481"/>
    </i>
    <i>
      <x v="1885"/>
    </i>
    <i>
      <x v="877"/>
    </i>
    <i>
      <x v="912"/>
    </i>
    <i>
      <x v="247"/>
    </i>
    <i>
      <x v="188"/>
    </i>
    <i>
      <x v="203"/>
    </i>
    <i>
      <x v="186"/>
    </i>
    <i>
      <x v="2646"/>
    </i>
    <i>
      <x v="2249"/>
    </i>
    <i>
      <x v="2065"/>
    </i>
    <i>
      <x v="2033"/>
    </i>
    <i>
      <x v="1933"/>
    </i>
    <i>
      <x v="1509"/>
    </i>
    <i>
      <x v="1322"/>
    </i>
    <i>
      <x v="1234"/>
    </i>
    <i>
      <x v="880"/>
    </i>
    <i>
      <x v="1216"/>
    </i>
    <i>
      <x v="241"/>
    </i>
    <i>
      <x v="2079"/>
    </i>
    <i>
      <x v="2266"/>
    </i>
    <i>
      <x v="2671"/>
    </i>
    <i>
      <x v="67"/>
    </i>
    <i>
      <x v="459"/>
    </i>
    <i>
      <x v="432"/>
    </i>
    <i>
      <x v="550"/>
    </i>
    <i>
      <x v="2119"/>
    </i>
    <i>
      <x v="2244"/>
    </i>
    <i>
      <x v="2260"/>
    </i>
    <i>
      <x v="2616"/>
    </i>
    <i>
      <x v="2200"/>
    </i>
    <i>
      <x v="2154"/>
    </i>
    <i>
      <x v="2570"/>
    </i>
    <i>
      <x v="1405"/>
    </i>
    <i>
      <x v="1374"/>
    </i>
    <i>
      <x v="1966"/>
    </i>
    <i>
      <x v="1685"/>
    </i>
    <i>
      <x v="1555"/>
    </i>
    <i>
      <x v="1558"/>
    </i>
    <i>
      <x v="1619"/>
    </i>
    <i>
      <x v="1891"/>
    </i>
    <i>
      <x v="729"/>
    </i>
    <i>
      <x v="964"/>
    </i>
    <i>
      <x v="1215"/>
    </i>
    <i>
      <x v="973"/>
    </i>
    <i>
      <x v="642"/>
    </i>
    <i>
      <x v="258"/>
    </i>
    <i>
      <x v="315"/>
    </i>
    <i>
      <x v="2546"/>
    </i>
    <i>
      <x v="2385"/>
    </i>
    <i>
      <x v="2172"/>
    </i>
    <i>
      <x v="2055"/>
    </i>
    <i>
      <x v="1917"/>
    </i>
    <i>
      <x v="1041"/>
    </i>
    <i>
      <x v="1225"/>
    </i>
    <i>
      <x v="689"/>
    </i>
    <i>
      <x v="416"/>
    </i>
    <i>
      <x v="2660"/>
    </i>
    <i>
      <x v="2492"/>
    </i>
    <i>
      <x v="2501"/>
    </i>
    <i>
      <x v="2515"/>
    </i>
    <i>
      <x v="2054"/>
    </i>
    <i>
      <x v="1562"/>
    </i>
    <i>
      <x v="1092"/>
    </i>
    <i>
      <x v="663"/>
    </i>
    <i>
      <x v="122"/>
    </i>
    <i>
      <x v="2615"/>
    </i>
    <i>
      <x v="2482"/>
    </i>
    <i>
      <x v="2436"/>
    </i>
    <i>
      <x v="1775"/>
    </i>
    <i>
      <x v="1023"/>
    </i>
    <i>
      <x v="439"/>
    </i>
    <i>
      <x v="2613"/>
    </i>
    <i>
      <x v="2101"/>
    </i>
    <i>
      <x v="1801"/>
    </i>
    <i>
      <x v="972"/>
    </i>
    <i>
      <x v="2303"/>
    </i>
    <i>
      <x v="2281"/>
    </i>
    <i>
      <x v="1428"/>
    </i>
    <i>
      <x v="1952"/>
    </i>
    <i>
      <x v="1970"/>
    </i>
    <i>
      <x v="1102"/>
    </i>
    <i>
      <x v="1054"/>
    </i>
    <i>
      <x v="994"/>
    </i>
    <i>
      <x v="112"/>
    </i>
    <i>
      <x v="285"/>
    </i>
    <i>
      <x v="103"/>
    </i>
    <i>
      <x v="16"/>
    </i>
    <i>
      <x v="2248"/>
    </i>
    <i>
      <x v="2310"/>
    </i>
    <i>
      <x v="1603"/>
    </i>
    <i>
      <x v="1892"/>
    </i>
    <i>
      <x v="870"/>
    </i>
    <i>
      <x v="1045"/>
    </i>
    <i>
      <x v="808"/>
    </i>
    <i>
      <x v="115"/>
    </i>
    <i>
      <x v="2421"/>
    </i>
    <i>
      <x v="2524"/>
    </i>
    <i>
      <x v="2098"/>
    </i>
    <i>
      <x v="1676"/>
    </i>
    <i>
      <x v="1751"/>
    </i>
    <i>
      <x v="1708"/>
    </i>
    <i>
      <x v="1888"/>
    </i>
    <i>
      <x v="1268"/>
    </i>
    <i>
      <x v="1238"/>
    </i>
    <i>
      <x v="1280"/>
    </i>
    <i>
      <x v="965"/>
    </i>
    <i>
      <x v="1204"/>
    </i>
    <i>
      <x v="2525"/>
    </i>
    <i>
      <x v="1698"/>
    </i>
    <i>
      <x v="1477"/>
    </i>
    <i>
      <x v="1346"/>
    </i>
    <i>
      <x v="860"/>
    </i>
    <i>
      <x v="824"/>
    </i>
    <i>
      <x v="1203"/>
    </i>
    <i>
      <x v="479"/>
    </i>
    <i>
      <x v="473"/>
    </i>
    <i>
      <x v="2109"/>
    </i>
    <i>
      <x v="2199"/>
    </i>
    <i>
      <x v="2151"/>
    </i>
    <i>
      <x v="2077"/>
    </i>
    <i>
      <x v="2136"/>
    </i>
    <i>
      <x v="2253"/>
    </i>
    <i>
      <x v="2175"/>
    </i>
    <i>
      <x v="2519"/>
    </i>
    <i>
      <x v="2395"/>
    </i>
    <i>
      <x v="2535"/>
    </i>
    <i>
      <x v="2242"/>
    </i>
    <i>
      <x v="1668"/>
    </i>
    <i>
      <x v="1901"/>
    </i>
    <i>
      <x v="1780"/>
    </i>
    <i>
      <x v="1725"/>
    </i>
    <i>
      <x v="1782"/>
    </i>
    <i>
      <x v="1988"/>
    </i>
    <i>
      <x v="1600"/>
    </i>
    <i>
      <x v="1947"/>
    </i>
    <i>
      <x v="1818"/>
    </i>
    <i>
      <x v="1451"/>
    </i>
    <i>
      <x v="1063"/>
    </i>
    <i>
      <x v="1197"/>
    </i>
    <i>
      <x v="1248"/>
    </i>
    <i>
      <x v="1035"/>
    </i>
    <i>
      <x v="974"/>
    </i>
    <i>
      <x v="1014"/>
    </i>
    <i>
      <x v="989"/>
    </i>
    <i>
      <x v="744"/>
    </i>
    <i>
      <x v="809"/>
    </i>
    <i>
      <x v="1046"/>
    </i>
    <i>
      <x v="791"/>
    </i>
    <i>
      <x v="1080"/>
    </i>
    <i>
      <x v="452"/>
    </i>
    <i>
      <x v="362"/>
    </i>
    <i>
      <x v="9"/>
    </i>
    <i>
      <x v="477"/>
    </i>
    <i>
      <x v="342"/>
    </i>
    <i>
      <x v="280"/>
    </i>
    <i>
      <x v="106"/>
    </i>
    <i>
      <x v="382"/>
    </i>
    <i>
      <x v="2579"/>
    </i>
    <i>
      <x v="2103"/>
    </i>
    <i>
      <x v="2585"/>
    </i>
    <i>
      <x v="2210"/>
    </i>
    <i>
      <x v="1686"/>
    </i>
    <i>
      <x v="1816"/>
    </i>
    <i>
      <x v="1810"/>
    </i>
    <i>
      <x v="685"/>
    </i>
    <i>
      <x v="1065"/>
    </i>
    <i>
      <x v="1060"/>
    </i>
    <i>
      <x v="322"/>
    </i>
    <i>
      <x v="180"/>
    </i>
    <i>
      <x v="274"/>
    </i>
    <i>
      <x v="458"/>
    </i>
    <i>
      <x v="219"/>
    </i>
    <i>
      <x v="2220"/>
    </i>
    <i>
      <x v="2384"/>
    </i>
    <i>
      <x v="1513"/>
    </i>
    <i>
      <x v="1507"/>
    </i>
    <i>
      <x v="1613"/>
    </i>
    <i>
      <x v="670"/>
    </i>
    <i>
      <x v="507"/>
    </i>
    <i>
      <x v="2347"/>
    </i>
    <i>
      <x v="2636"/>
    </i>
    <i>
      <x v="1464"/>
    </i>
    <i>
      <x v="1244"/>
    </i>
    <i>
      <x v="759"/>
    </i>
    <i>
      <x v="864"/>
    </i>
    <i>
      <x v="874"/>
    </i>
    <i>
      <x v="2274"/>
    </i>
    <i>
      <x v="2036"/>
    </i>
    <i>
      <x v="1859"/>
    </i>
    <i>
      <x v="1783"/>
    </i>
    <i>
      <x v="811"/>
    </i>
    <i>
      <x v="1107"/>
    </i>
    <i>
      <x v="1209"/>
    </i>
    <i>
      <x v="1293"/>
    </i>
    <i>
      <x v="603"/>
    </i>
    <i>
      <x v="121"/>
    </i>
    <i>
      <x v="108"/>
    </i>
    <i>
      <x v="272"/>
    </i>
    <i>
      <x v="609"/>
    </i>
    <i>
      <x v="355"/>
    </i>
    <i>
      <x v="177"/>
    </i>
    <i>
      <x v="2363"/>
    </i>
    <i>
      <x v="2448"/>
    </i>
    <i>
      <x v="2499"/>
    </i>
    <i>
      <x v="2080"/>
    </i>
    <i>
      <x v="2406"/>
    </i>
    <i>
      <x v="2011"/>
    </i>
    <i>
      <x v="2171"/>
    </i>
    <i>
      <x v="2302"/>
    </i>
    <i>
      <x v="1598"/>
    </i>
    <i>
      <x v="1609"/>
    </i>
    <i>
      <x v="1430"/>
    </i>
    <i>
      <x v="1517"/>
    </i>
    <i>
      <x v="1955"/>
    </i>
    <i>
      <x v="1123"/>
    </i>
    <i>
      <x v="986"/>
    </i>
    <i>
      <x v="1202"/>
    </i>
    <i>
      <x v="888"/>
    </i>
    <i>
      <x v="19"/>
    </i>
    <i>
      <x v="648"/>
    </i>
    <i>
      <x v="486"/>
    </i>
    <i>
      <x v="460"/>
    </i>
    <i>
      <x v="572"/>
    </i>
    <i>
      <x v="221"/>
    </i>
    <i>
      <x v="658"/>
    </i>
    <i>
      <x v="545"/>
    </i>
    <i>
      <x v="547"/>
    </i>
    <i>
      <x v="2640"/>
    </i>
    <i>
      <x v="2048"/>
    </i>
    <i>
      <x v="1536"/>
    </i>
    <i>
      <x v="1402"/>
    </i>
    <i>
      <x v="1049"/>
    </i>
    <i>
      <x v="339"/>
    </i>
    <i>
      <x v="211"/>
    </i>
    <i>
      <x v="2439"/>
    </i>
    <i>
      <x v="2440"/>
    </i>
    <i>
      <x v="2331"/>
    </i>
    <i>
      <x v="1942"/>
    </i>
    <i>
      <x v="1805"/>
    </i>
    <i>
      <x v="1291"/>
    </i>
    <i>
      <x v="1003"/>
    </i>
    <i>
      <x v="109"/>
    </i>
    <i>
      <x v="136"/>
    </i>
    <i>
      <x v="2538"/>
    </i>
    <i>
      <x v="2408"/>
    </i>
    <i>
      <x v="2264"/>
    </i>
    <i>
      <x v="2404"/>
    </i>
    <i>
      <x v="2672"/>
    </i>
    <i>
      <x v="2304"/>
    </i>
    <i>
      <x v="1546"/>
    </i>
    <i>
      <x v="1707"/>
    </i>
    <i>
      <x v="1961"/>
    </i>
    <i>
      <x v="680"/>
    </i>
    <i>
      <x v="814"/>
    </i>
    <i>
      <x v="962"/>
    </i>
    <i>
      <x v="1232"/>
    </i>
    <i>
      <x v="286"/>
    </i>
    <i>
      <x v="536"/>
    </i>
    <i>
      <x v="13"/>
    </i>
    <i>
      <x v="620"/>
    </i>
    <i>
      <x v="451"/>
    </i>
    <i>
      <x v="2096"/>
    </i>
    <i>
      <x v="1680"/>
    </i>
    <i>
      <x v="1284"/>
    </i>
    <i>
      <x v="338"/>
    </i>
    <i>
      <x v="472"/>
    </i>
    <i>
      <x v="571"/>
    </i>
    <i>
      <x v="2192"/>
    </i>
    <i>
      <x v="2625"/>
    </i>
    <i>
      <x v="2034"/>
    </i>
    <i>
      <x v="1941"/>
    </i>
    <i>
      <x v="939"/>
    </i>
    <i>
      <x v="447"/>
    </i>
    <i>
      <x v="2661"/>
    </i>
    <i>
      <x v="2026"/>
    </i>
    <i>
      <x v="2211"/>
    </i>
    <i>
      <x v="1684"/>
    </i>
    <i>
      <x v="1070"/>
    </i>
    <i>
      <x v="1189"/>
    </i>
    <i>
      <x v="298"/>
    </i>
    <i>
      <x v="772"/>
    </i>
    <i>
      <x v="1326"/>
    </i>
    <i>
      <x v="902"/>
    </i>
    <i>
      <x v="61"/>
    </i>
    <i>
      <x v="390"/>
    </i>
    <i>
      <x v="2606"/>
    </i>
    <i>
      <x v="2516"/>
    </i>
    <i>
      <x v="1938"/>
    </i>
    <i>
      <x v="1696"/>
    </i>
    <i>
      <x v="1431"/>
    </i>
    <i>
      <x v="855"/>
    </i>
    <i>
      <x v="922"/>
    </i>
    <i>
      <x v="801"/>
    </i>
    <i>
      <x v="1048"/>
    </i>
    <i>
      <x v="807"/>
    </i>
    <i>
      <x v="913"/>
    </i>
    <i>
      <x v="1100"/>
    </i>
    <i>
      <x v="998"/>
    </i>
    <i>
      <x v="614"/>
    </i>
    <i>
      <x v="560"/>
    </i>
    <i>
      <x v="248"/>
    </i>
    <i>
      <x v="2576"/>
    </i>
    <i>
      <x v="2284"/>
    </i>
    <i>
      <x v="2518"/>
    </i>
    <i>
      <x v="2528"/>
    </i>
    <i>
      <x v="2140"/>
    </i>
    <i>
      <x v="2198"/>
    </i>
    <i>
      <x v="2475"/>
    </i>
    <i>
      <x v="2607"/>
    </i>
    <i>
      <x v="1622"/>
    </i>
    <i>
      <x v="1884"/>
    </i>
    <i>
      <x v="1874"/>
    </i>
    <i>
      <x v="1436"/>
    </i>
    <i>
      <x v="1813"/>
    </i>
    <i>
      <x v="1275"/>
    </i>
    <i>
      <x v="2117"/>
    </i>
    <i>
      <x v="2355"/>
    </i>
    <i>
      <x v="2488"/>
    </i>
    <i>
      <x v="2483"/>
    </i>
    <i>
      <x v="2294"/>
    </i>
    <i>
      <x v="1386"/>
    </i>
    <i>
      <x v="1997"/>
    </i>
    <i>
      <x v="1170"/>
    </i>
    <i>
      <x v="897"/>
    </i>
    <i>
      <x v="46"/>
    </i>
    <i>
      <x v="208"/>
    </i>
    <i>
      <x v="187"/>
    </i>
    <i>
      <x v="654"/>
    </i>
    <i>
      <x v="2462"/>
    </i>
    <i>
      <x v="1667"/>
    </i>
    <i>
      <x v="1723"/>
    </i>
    <i>
      <x v="1596"/>
    </i>
    <i>
      <x v="1599"/>
    </i>
    <i>
      <x v="785"/>
    </i>
    <i>
      <x v="726"/>
    </i>
    <i>
      <x v="178"/>
    </i>
    <i>
      <x v="2044"/>
    </i>
    <i>
      <x v="2104"/>
    </i>
    <i>
      <x v="2187"/>
    </i>
    <i>
      <x v="2630"/>
    </i>
    <i>
      <x v="1359"/>
    </i>
    <i>
      <x v="1400"/>
    </i>
    <i>
      <x v="1545"/>
    </i>
    <i>
      <x v="1987"/>
    </i>
    <i>
      <x v="420"/>
    </i>
    <i>
      <x v="391"/>
    </i>
    <i>
      <x v="511"/>
    </i>
    <i>
      <x v="2013"/>
    </i>
    <i>
      <x v="2396"/>
    </i>
    <i>
      <x v="1718"/>
    </i>
    <i>
      <x v="1218"/>
    </i>
    <i>
      <x v="966"/>
    </i>
    <i>
      <x v="2069"/>
    </i>
    <i>
      <x v="2095"/>
    </i>
    <i>
      <x v="2544"/>
    </i>
    <i>
      <x v="1362"/>
    </i>
    <i>
      <x v="1682"/>
    </i>
    <i>
      <x v="311"/>
    </i>
    <i>
      <x v="2513"/>
    </i>
    <i>
      <x v="2477"/>
    </i>
    <i>
      <x v="1525"/>
    </i>
    <i>
      <x v="1429"/>
    </i>
    <i>
      <x v="1387"/>
    </i>
    <i>
      <x v="1474"/>
    </i>
    <i>
      <x v="1849"/>
    </i>
    <i>
      <x v="730"/>
    </i>
    <i>
      <x v="727"/>
    </i>
    <i>
      <x v="975"/>
    </i>
    <i>
      <x v="1083"/>
    </i>
    <i>
      <x v="987"/>
    </i>
    <i>
      <x v="1025"/>
    </i>
    <i>
      <x v="522"/>
    </i>
    <i>
      <x v="415"/>
    </i>
    <i>
      <x v="463"/>
    </i>
    <i>
      <x v="37"/>
    </i>
    <i>
      <x v="84"/>
    </i>
    <i>
      <x v="287"/>
    </i>
    <i>
      <x v="295"/>
    </i>
    <i>
      <x v="1866"/>
    </i>
    <i>
      <x v="495"/>
    </i>
    <i>
      <x v="167"/>
    </i>
    <i>
      <x v="214"/>
    </i>
    <i>
      <x v="2269"/>
    </i>
    <i>
      <x v="2155"/>
    </i>
    <i>
      <x v="2587"/>
    </i>
    <i>
      <x v="2602"/>
    </i>
    <i>
      <x v="2177"/>
    </i>
    <i>
      <x v="2121"/>
    </i>
    <i>
      <x v="2165"/>
    </i>
    <i>
      <x v="2543"/>
    </i>
    <i>
      <x v="1734"/>
    </i>
    <i>
      <x v="1502"/>
    </i>
    <i>
      <x v="1511"/>
    </i>
    <i>
      <x v="1688"/>
    </i>
    <i>
      <x v="1808"/>
    </i>
    <i>
      <x v="1950"/>
    </i>
    <i>
      <x v="1870"/>
    </i>
    <i>
      <x v="1789"/>
    </i>
    <i>
      <x v="1009"/>
    </i>
    <i>
      <x v="923"/>
    </i>
    <i>
      <x v="741"/>
    </i>
    <i>
      <x v="688"/>
    </i>
    <i>
      <x v="1115"/>
    </i>
    <i>
      <x v="1149"/>
    </i>
    <i>
      <x v="623"/>
    </i>
    <i>
      <x v="371"/>
    </i>
    <i>
      <x v="201"/>
    </i>
    <i>
      <x v="352"/>
    </i>
    <i>
      <x v="233"/>
    </i>
    <i>
      <x v="520"/>
    </i>
    <i>
      <x v="433"/>
    </i>
    <i>
      <x v="2605"/>
    </i>
    <i>
      <x v="2346"/>
    </i>
    <i>
      <x v="2634"/>
    </i>
    <i>
      <x v="1748"/>
    </i>
    <i>
      <x v="1620"/>
    </i>
    <i>
      <x v="1971"/>
    </i>
    <i>
      <x v="1875"/>
    </i>
    <i>
      <x v="1792"/>
    </i>
    <i>
      <x v="828"/>
    </i>
    <i>
      <x v="1174"/>
    </i>
    <i>
      <x v="942"/>
    </i>
    <i>
      <x v="879"/>
    </i>
    <i>
      <x v="1274"/>
    </i>
    <i>
      <x v="1290"/>
    </i>
    <i>
      <x v="165"/>
    </i>
    <i>
      <x v="441"/>
    </i>
    <i>
      <x v="224"/>
    </i>
    <i>
      <x v="95"/>
    </i>
    <i>
      <x v="15"/>
    </i>
    <i>
      <x v="2533"/>
    </i>
    <i>
      <x v="2245"/>
    </i>
    <i>
      <x v="1695"/>
    </i>
    <i>
      <x v="758"/>
    </i>
    <i>
      <x v="1099"/>
    </i>
    <i>
      <x v="904"/>
    </i>
    <i>
      <x v="959"/>
    </i>
    <i>
      <x v="246"/>
    </i>
    <i>
      <x v="421"/>
    </i>
    <i>
      <x v="155"/>
    </i>
    <i>
      <x v="1551"/>
    </i>
    <i>
      <x v="1845"/>
    </i>
    <i>
      <x v="1141"/>
    </i>
    <i>
      <x v="993"/>
    </i>
    <i>
      <x v="222"/>
    </i>
    <i>
      <x v="63"/>
    </i>
    <i>
      <x v="199"/>
    </i>
    <i>
      <x v="301"/>
    </i>
    <i>
      <x v="2300"/>
    </i>
    <i>
      <x v="2113"/>
    </i>
    <i>
      <x v="2414"/>
    </i>
    <i>
      <x v="2078"/>
    </i>
    <i>
      <x v="1986"/>
    </i>
    <i>
      <x v="1702"/>
    </i>
    <i>
      <x v="1659"/>
    </i>
    <i>
      <x v="1432"/>
    </i>
    <i>
      <x v="1962"/>
    </i>
    <i>
      <x v="1956"/>
    </i>
    <i>
      <x v="1482"/>
    </i>
    <i>
      <x v="1969"/>
    </i>
    <i>
      <x v="1442"/>
    </i>
    <i>
      <x v="1270"/>
    </i>
    <i>
      <x v="916"/>
    </i>
    <i>
      <x v="886"/>
    </i>
    <i>
      <x v="1229"/>
    </i>
    <i>
      <x v="42"/>
    </i>
    <i>
      <x v="610"/>
    </i>
    <i>
      <x v="73"/>
    </i>
    <i>
      <x v="1766"/>
    </i>
    <i>
      <x v="1914"/>
    </i>
    <i>
      <x v="1703"/>
    </i>
    <i>
      <x v="1681"/>
    </i>
    <i>
      <x v="945"/>
    </i>
    <i>
      <x v="799"/>
    </i>
    <i>
      <x v="947"/>
    </i>
    <i>
      <x v="543"/>
    </i>
    <i>
      <x v="87"/>
    </i>
    <i>
      <x v="2"/>
    </i>
    <i>
      <x v="469"/>
    </i>
    <i>
      <x v="2530"/>
    </i>
    <i>
      <x v="2062"/>
    </i>
    <i>
      <x v="2659"/>
    </i>
    <i>
      <x v="1804"/>
    </i>
    <i>
      <x v="1806"/>
    </i>
    <i>
      <x v="1972"/>
    </i>
    <i>
      <x v="866"/>
    </i>
    <i>
      <x v="1221"/>
    </i>
    <i>
      <x v="607"/>
    </i>
    <i>
      <x v="556"/>
    </i>
    <i>
      <x v="291"/>
    </i>
    <i>
      <x v="2365"/>
    </i>
    <i>
      <x v="2246"/>
    </i>
    <i>
      <x v="2243"/>
    </i>
    <i>
      <x v="2333"/>
    </i>
    <i>
      <x v="1869"/>
    </i>
    <i>
      <x v="846"/>
    </i>
    <i>
      <x v="218"/>
    </i>
    <i>
      <x v="485"/>
    </i>
    <i>
      <x v="2127"/>
    </i>
    <i>
      <x v="2354"/>
    </i>
    <i>
      <x v="2051"/>
    </i>
    <i>
      <x v="2410"/>
    </i>
    <i>
      <x v="2644"/>
    </i>
    <i>
      <x v="2166"/>
    </i>
    <i>
      <x v="2441"/>
    </i>
    <i>
      <x v="2542"/>
    </i>
    <i>
      <x v="1602"/>
    </i>
    <i>
      <x v="1768"/>
    </i>
    <i>
      <x v="1687"/>
    </i>
    <i>
      <x v="1120"/>
    </i>
    <i>
      <x v="893"/>
    </i>
    <i>
      <x v="1264"/>
    </i>
    <i>
      <x v="731"/>
    </i>
    <i>
      <x v="575"/>
    </i>
    <i>
      <x v="138"/>
    </i>
    <i>
      <x v="319"/>
    </i>
    <i>
      <x v="89"/>
    </i>
    <i>
      <x v="2350"/>
    </i>
    <i>
      <x v="2417"/>
    </i>
    <i>
      <x v="1476"/>
    </i>
    <i>
      <x v="678"/>
    </i>
    <i>
      <x v="881"/>
    </i>
    <i>
      <x v="528"/>
    </i>
    <i>
      <x v="397"/>
    </i>
    <i>
      <x v="262"/>
    </i>
    <i>
      <x v="2108"/>
    </i>
    <i>
      <x v="2295"/>
    </i>
    <i>
      <x v="1627"/>
    </i>
    <i>
      <x v="1571"/>
    </i>
    <i>
      <x v="819"/>
    </i>
    <i>
      <x v="303"/>
    </i>
    <i>
      <x v="357"/>
    </i>
    <i>
      <x v="530"/>
    </i>
    <i>
      <x v="2229"/>
    </i>
    <i>
      <x v="2148"/>
    </i>
    <i>
      <x v="2206"/>
    </i>
    <i>
      <x v="2600"/>
    </i>
    <i>
      <x v="1437"/>
    </i>
    <i>
      <x v="1867"/>
    </i>
    <i>
      <x v="1822"/>
    </i>
    <i>
      <x v="1541"/>
    </i>
    <i>
      <x v="1935"/>
    </i>
    <i>
      <x v="914"/>
    </i>
    <i>
      <x v="1313"/>
    </i>
    <i>
      <x v="805"/>
    </i>
    <i>
      <x v="949"/>
    </i>
    <i>
      <x v="1282"/>
    </i>
    <i>
      <x v="1334"/>
    </i>
    <i>
      <x v="1288"/>
    </i>
    <i>
      <x v="1166"/>
    </i>
    <i>
      <x v="378"/>
    </i>
    <i>
      <x v="332"/>
    </i>
    <i>
      <x v="132"/>
    </i>
    <i>
      <x v="2336"/>
    </i>
    <i>
      <x v="2584"/>
    </i>
    <i>
      <x v="2221"/>
    </i>
    <i>
      <x v="2398"/>
    </i>
    <i>
      <x v="1644"/>
    </i>
    <i>
      <x v="851"/>
    </i>
    <i>
      <x v="1254"/>
    </i>
    <i>
      <x v="583"/>
    </i>
    <i>
      <x v="375"/>
    </i>
    <i>
      <x v="422"/>
    </i>
    <i>
      <x v="2276"/>
    </i>
    <i>
      <x v="1860"/>
    </i>
    <i>
      <x v="1809"/>
    </i>
    <i>
      <x v="1636"/>
    </i>
    <i>
      <x v="1547"/>
    </i>
    <i>
      <x v="1865"/>
    </i>
    <i>
      <x v="1147"/>
    </i>
    <i>
      <x v="1064"/>
    </i>
    <i>
      <x v="1052"/>
    </i>
    <i>
      <x v="736"/>
    </i>
    <i>
      <x v="682"/>
    </i>
    <i>
      <x v="48"/>
    </i>
    <i>
      <x v="414"/>
    </i>
    <i>
      <x v="345"/>
    </i>
    <i>
      <x v="2173"/>
    </i>
    <i>
      <x v="1611"/>
    </i>
    <i>
      <x v="1928"/>
    </i>
    <i>
      <x v="1714"/>
    </i>
    <i>
      <x v="790"/>
    </i>
    <i>
      <x v="1224"/>
    </i>
    <i>
      <x v="310"/>
    </i>
    <i>
      <x v="516"/>
    </i>
    <i>
      <x v="2060"/>
    </i>
    <i>
      <x v="1712"/>
    </i>
    <i>
      <x v="1763"/>
    </i>
    <i>
      <x v="698"/>
    </i>
    <i>
      <x v="440"/>
    </i>
    <i>
      <x v="1931"/>
    </i>
    <i>
      <x v="903"/>
    </i>
    <i>
      <x v="2191"/>
    </i>
    <i>
      <x v="2024"/>
    </i>
    <i>
      <x v="2484"/>
    </i>
    <i>
      <x v="1375"/>
    </i>
    <i>
      <x v="1296"/>
    </i>
    <i>
      <x v="827"/>
    </i>
    <i>
      <x v="1133"/>
    </i>
    <i>
      <x v="781"/>
    </i>
    <i>
      <x v="1179"/>
    </i>
    <i>
      <x v="483"/>
    </i>
    <i>
      <x v="358"/>
    </i>
    <i>
      <x v="161"/>
    </i>
    <i>
      <x v="1"/>
    </i>
    <i>
      <x v="348"/>
    </i>
    <i>
      <x v="2115"/>
    </i>
    <i>
      <x v="703"/>
    </i>
    <i>
      <x v="244"/>
    </i>
    <i>
      <x v="462"/>
    </i>
    <i>
      <x v="2642"/>
    </i>
    <i>
      <x v="1951"/>
    </i>
    <i>
      <x v="1995"/>
    </i>
    <i>
      <x v="69"/>
    </i>
    <i>
      <x v="647"/>
    </i>
    <i>
      <x v="2329"/>
    </i>
    <i>
      <x v="2675"/>
    </i>
    <i>
      <x v="1352"/>
    </i>
    <i>
      <x v="1560"/>
    </i>
    <i>
      <x v="1798"/>
    </i>
    <i>
      <x v="1333"/>
    </i>
    <i>
      <x v="1250"/>
    </i>
    <i>
      <x v="875"/>
    </i>
    <i>
      <x v="1184"/>
    </i>
    <i>
      <x v="533"/>
    </i>
    <i>
      <x v="599"/>
    </i>
    <i>
      <x v="2157"/>
    </i>
    <i>
      <x v="2360"/>
    </i>
    <i>
      <x v="2433"/>
    </i>
    <i>
      <x v="710"/>
    </i>
    <i>
      <x v="190"/>
    </i>
    <i>
      <x v="51"/>
    </i>
    <i>
      <x v="471"/>
    </i>
    <i>
      <x v="370"/>
    </i>
    <i>
      <x v="2290"/>
    </i>
    <i>
      <x v="2324"/>
    </i>
    <i>
      <x v="2356"/>
    </i>
    <i>
      <x v="2147"/>
    </i>
    <i>
      <x v="2423"/>
    </i>
    <i>
      <x v="2604"/>
    </i>
    <i>
      <x v="2434"/>
    </i>
    <i>
      <x v="2502"/>
    </i>
    <i>
      <x v="2476"/>
    </i>
    <i>
      <x v="2327"/>
    </i>
    <i>
      <x v="1495"/>
    </i>
    <i>
      <x v="1959"/>
    </i>
    <i>
      <x v="1505"/>
    </i>
    <i>
      <x v="1582"/>
    </i>
    <i>
      <x v="1506"/>
    </i>
    <i>
      <x v="1530"/>
    </i>
    <i>
      <x v="1785"/>
    </i>
    <i>
      <x v="1887"/>
    </i>
    <i>
      <x v="1607"/>
    </i>
    <i>
      <x v="1983"/>
    </i>
    <i>
      <x v="1653"/>
    </i>
    <i>
      <x v="1650"/>
    </i>
    <i>
      <x v="936"/>
    </i>
    <i>
      <x v="1122"/>
    </i>
    <i>
      <x v="956"/>
    </i>
    <i>
      <x v="895"/>
    </i>
    <i>
      <x v="1037"/>
    </i>
    <i>
      <x v="762"/>
    </i>
    <i>
      <x v="1178"/>
    </i>
    <i>
      <x v="1136"/>
    </i>
    <i>
      <x v="677"/>
    </i>
    <i>
      <x v="1321"/>
    </i>
    <i>
      <x v="1207"/>
    </i>
    <i>
      <x v="1242"/>
    </i>
    <i>
      <x v="1263"/>
    </i>
    <i>
      <x v="592"/>
    </i>
    <i>
      <x v="66"/>
    </i>
    <i>
      <x v="308"/>
    </i>
    <i>
      <x v="411"/>
    </i>
    <i>
      <x v="518"/>
    </i>
    <i>
      <x v="521"/>
    </i>
    <i>
      <x v="98"/>
    </i>
    <i>
      <x v="2088"/>
    </i>
    <i>
      <x v="2027"/>
    </i>
    <i>
      <x v="1454"/>
    </i>
    <i>
      <x v="1678"/>
    </i>
    <i>
      <x v="1455"/>
    </i>
    <i>
      <x v="1890"/>
    </i>
    <i>
      <x v="1469"/>
    </i>
    <i>
      <x v="1721"/>
    </i>
    <i>
      <x v="1061"/>
    </i>
    <i>
      <x v="957"/>
    </i>
    <i>
      <x v="1308"/>
    </i>
    <i>
      <x v="705"/>
    </i>
    <i>
      <x v="1278"/>
    </i>
    <i>
      <x v="656"/>
    </i>
    <i>
      <x v="491"/>
    </i>
    <i>
      <x v="426"/>
    </i>
    <i>
      <x v="228"/>
    </i>
    <i>
      <x v="418"/>
    </i>
    <i>
      <x v="343"/>
    </i>
    <i>
      <x v="401"/>
    </i>
    <i>
      <x v="175"/>
    </i>
    <i>
      <x v="2167"/>
    </i>
    <i>
      <x v="1349"/>
    </i>
    <i>
      <x v="1826"/>
    </i>
    <i>
      <x v="1051"/>
    </i>
    <i>
      <x v="504"/>
    </i>
    <i>
      <x v="2532"/>
    </i>
    <i>
      <x v="2081"/>
    </i>
    <i>
      <x v="1355"/>
    </i>
    <i>
      <x v="1770"/>
    </i>
    <i>
      <x v="1623"/>
    </i>
    <i>
      <x v="1999"/>
    </i>
    <i>
      <x v="690"/>
    </i>
    <i>
      <x v="1044"/>
    </i>
    <i>
      <x v="131"/>
    </i>
    <i>
      <x v="581"/>
    </i>
    <i>
      <x v="265"/>
    </i>
    <i>
      <x v="537"/>
    </i>
    <i>
      <x v="260"/>
    </i>
    <i>
      <x v="2170"/>
    </i>
    <i>
      <x v="2593"/>
    </i>
    <i>
      <x v="2046"/>
    </i>
    <i>
      <x v="2125"/>
    </i>
    <i>
      <x v="2563"/>
    </i>
    <i>
      <x v="2318"/>
    </i>
    <i>
      <x v="2128"/>
    </i>
    <i>
      <x v="2023"/>
    </i>
    <i>
      <x v="2667"/>
    </i>
    <i>
      <x v="2341"/>
    </i>
    <i>
      <x v="1438"/>
    </i>
    <i>
      <x v="1276"/>
    </i>
    <i>
      <x v="837"/>
    </i>
    <i>
      <x v="704"/>
    </i>
    <i>
      <x v="1233"/>
    </i>
    <i>
      <x v="1011"/>
    </i>
    <i>
      <x v="878"/>
    </i>
    <i>
      <x v="407"/>
    </i>
    <i>
      <x v="379"/>
    </i>
    <i>
      <x v="445"/>
    </i>
    <i>
      <x v="539"/>
    </i>
    <i>
      <x v="478"/>
    </i>
    <i>
      <x v="220"/>
    </i>
    <i>
      <x v="660"/>
    </i>
    <i>
      <x v="492"/>
    </i>
    <i>
      <x v="326"/>
    </i>
    <i>
      <x v="2129"/>
    </i>
    <i>
      <x v="2443"/>
    </i>
    <i>
      <x v="2422"/>
    </i>
    <i>
      <x v="1779"/>
    </i>
    <i>
      <x v="611"/>
    </i>
    <i>
      <x v="184"/>
    </i>
    <i>
      <x v="2180"/>
    </i>
    <i>
      <x v="2143"/>
    </i>
    <i>
      <x v="1759"/>
    </i>
    <i>
      <x v="1925"/>
    </i>
    <i>
      <x v="1934"/>
    </i>
    <i>
      <x v="1417"/>
    </i>
    <i>
      <x v="1573"/>
    </i>
    <i>
      <x v="1974"/>
    </i>
    <i>
      <x v="1227"/>
    </i>
    <i>
      <x v="1206"/>
    </i>
    <i>
      <x v="963"/>
    </i>
    <i>
      <x v="820"/>
    </i>
    <i>
      <x v="1033"/>
    </i>
    <i>
      <x v="1131"/>
    </i>
    <i>
      <x v="673"/>
    </i>
    <i>
      <x v="1079"/>
    </i>
    <i>
      <x v="156"/>
    </i>
    <i>
      <x v="600"/>
    </i>
    <i>
      <x v="2043"/>
    </i>
    <i>
      <x v="1626"/>
    </i>
    <i>
      <x v="997"/>
    </i>
    <i>
      <x v="800"/>
    </i>
    <i>
      <x v="1027"/>
    </i>
    <i>
      <x v="967"/>
    </i>
    <i>
      <x v="1058"/>
    </i>
    <i>
      <x v="1715"/>
    </i>
    <i>
      <x v="1219"/>
    </i>
    <i>
      <x v="551"/>
    </i>
    <i>
      <x v="213"/>
    </i>
    <i>
      <x v="2085"/>
    </i>
    <i>
      <x v="2111"/>
    </i>
    <i>
      <x v="2196"/>
    </i>
    <i>
      <x v="2021"/>
    </i>
    <i>
      <x v="2070"/>
    </i>
    <i>
      <x v="1605"/>
    </i>
    <i>
      <x v="1389"/>
    </i>
    <i>
      <x v="775"/>
    </i>
    <i>
      <x v="777"/>
    </i>
    <i>
      <x v="813"/>
    </i>
    <i>
      <x v="946"/>
    </i>
    <i>
      <x v="833"/>
    </i>
    <i>
      <x v="230"/>
    </i>
    <i>
      <x v="159"/>
    </i>
    <i>
      <x v="237"/>
    </i>
    <i>
      <x v="2509"/>
    </i>
    <i>
      <x v="2466"/>
    </i>
    <i>
      <x v="28"/>
    </i>
    <i>
      <x v="22"/>
    </i>
    <i>
      <x v="480"/>
    </i>
    <i>
      <x v="255"/>
    </i>
    <i>
      <x v="2397"/>
    </i>
    <i>
      <x v="1408"/>
    </i>
    <i>
      <x v="1383"/>
    </i>
    <i>
      <x v="1524"/>
    </i>
    <i>
      <x v="748"/>
    </i>
    <i>
      <x v="840"/>
    </i>
    <i>
      <x v="854"/>
    </i>
    <i>
      <x v="281"/>
    </i>
    <i>
      <x v="529"/>
    </i>
    <i>
      <x v="412"/>
    </i>
    <i>
      <x v="2430"/>
    </i>
    <i>
      <x v="719"/>
    </i>
    <i>
      <x v="720"/>
    </i>
    <i>
      <x v="905"/>
    </i>
    <i>
      <x v="753"/>
    </i>
    <i>
      <x v="341"/>
    </i>
    <i>
      <x v="2545"/>
    </i>
    <i>
      <x v="1893"/>
    </i>
    <i>
      <x v="792"/>
    </i>
    <i>
      <x v="181"/>
    </i>
    <i>
      <x v="335"/>
    </i>
    <i>
      <x v="2224"/>
    </i>
    <i>
      <x v="2116"/>
    </i>
    <i>
      <x v="2495"/>
    </i>
    <i>
      <x v="2637"/>
    </i>
    <i>
      <x v="1317"/>
    </i>
    <i>
      <x v="1040"/>
    </i>
    <i>
      <x v="1073"/>
    </i>
    <i>
      <x v="482"/>
    </i>
    <i>
      <x v="2132"/>
    </i>
    <i>
      <x v="1576"/>
    </i>
    <i>
      <x v="754"/>
    </i>
    <i>
      <x v="641"/>
    </i>
    <i>
      <x v="320"/>
    </i>
    <i>
      <x v="393"/>
    </i>
    <i>
      <x v="2367"/>
    </i>
    <i>
      <x v="2401"/>
    </i>
    <i>
      <x v="2481"/>
    </i>
    <i>
      <x v="1608"/>
    </i>
    <i>
      <x v="1906"/>
    </i>
    <i>
      <x v="1924"/>
    </i>
    <i>
      <x v="1704"/>
    </i>
    <i>
      <x v="1314"/>
    </i>
    <i>
      <x v="1153"/>
    </i>
    <i>
      <x v="1093"/>
    </i>
    <i>
      <x v="696"/>
    </i>
    <i>
      <x v="788"/>
    </i>
    <i>
      <x v="681"/>
    </i>
    <i>
      <x v="174"/>
    </i>
    <i>
      <x v="271"/>
    </i>
    <i>
      <x v="2382"/>
    </i>
    <i>
      <x v="2319"/>
    </i>
    <i>
      <x v="2102"/>
    </i>
    <i>
      <x v="2559"/>
    </i>
    <i>
      <x v="1575"/>
    </i>
    <i>
      <x v="978"/>
    </i>
    <i>
      <x v="1214"/>
    </i>
    <i>
      <x v="701"/>
    </i>
    <i>
      <x v="991"/>
    </i>
    <i>
      <x v="515"/>
    </i>
    <i>
      <x v="2164"/>
    </i>
    <i>
      <x v="1737"/>
    </i>
    <i>
      <x v="1996"/>
    </i>
    <i>
      <x v="1180"/>
    </i>
    <i>
      <x v="627"/>
    </i>
    <i>
      <x v="449"/>
    </i>
    <i>
      <x v="2650"/>
    </i>
    <i>
      <x v="1470"/>
    </i>
    <i>
      <x v="2130"/>
    </i>
    <i>
      <x v="2438"/>
    </i>
    <i>
      <x v="2603"/>
    </i>
    <i>
      <x v="2267"/>
    </i>
    <i>
      <x v="2674"/>
    </i>
    <i>
      <x v="1508"/>
    </i>
    <i>
      <x v="1719"/>
    </i>
    <i>
      <x v="1738"/>
    </i>
    <i>
      <x v="1013"/>
    </i>
    <i>
      <x v="1194"/>
    </i>
    <i>
      <x v="843"/>
    </i>
    <i>
      <x v="196"/>
    </i>
    <i>
      <x v="27"/>
    </i>
    <i>
      <x v="2255"/>
    </i>
    <i>
      <x v="1499"/>
    </i>
    <i>
      <x v="1677"/>
    </i>
    <i>
      <x v="944"/>
    </i>
    <i>
      <x v="961"/>
    </i>
    <i>
      <x v="1026"/>
    </i>
    <i>
      <x v="57"/>
    </i>
    <i>
      <x v="182"/>
    </i>
    <i>
      <x v="475"/>
    </i>
    <i>
      <x v="289"/>
    </i>
    <i>
      <x v="2583"/>
    </i>
    <i>
      <x v="1663"/>
    </i>
    <i>
      <x v="1330"/>
    </i>
    <i>
      <x v="832"/>
    </i>
    <i>
      <x v="2463"/>
    </i>
    <i>
      <x v="2388"/>
    </i>
    <i>
      <x v="2418"/>
    </i>
    <i>
      <x v="2233"/>
    </i>
    <i>
      <x v="2402"/>
    </i>
    <i>
      <x v="2573"/>
    </i>
    <i>
      <x v="2053"/>
    </i>
    <i>
      <x v="2322"/>
    </i>
    <i>
      <x v="2453"/>
    </i>
    <i>
      <x v="2548"/>
    </i>
    <i>
      <x v="2403"/>
    </i>
    <i>
      <x v="2050"/>
    </i>
    <i>
      <x v="2105"/>
    </i>
    <i>
      <x v="2566"/>
    </i>
    <i>
      <x v="1889"/>
    </i>
    <i>
      <x v="1701"/>
    </i>
    <i>
      <x v="1630"/>
    </i>
    <i>
      <x v="1832"/>
    </i>
    <i>
      <x v="1990"/>
    </i>
    <i>
      <x v="1494"/>
    </i>
    <i>
      <x v="1932"/>
    </i>
    <i>
      <x v="1752"/>
    </i>
    <i>
      <x v="1340"/>
    </i>
    <i>
      <x v="1968"/>
    </i>
    <i>
      <x v="1794"/>
    </i>
    <i>
      <x v="1404"/>
    </i>
    <i>
      <x v="717"/>
    </i>
    <i>
      <x v="898"/>
    </i>
    <i>
      <x v="1193"/>
    </i>
    <i>
      <x v="1245"/>
    </i>
    <i>
      <x v="1125"/>
    </i>
    <i>
      <x v="1117"/>
    </i>
    <i>
      <x v="1034"/>
    </i>
    <i>
      <x v="1228"/>
    </i>
    <i>
      <x v="1015"/>
    </i>
    <i>
      <x v="765"/>
    </i>
    <i>
      <x v="982"/>
    </i>
    <i>
      <x v="810"/>
    </i>
    <i>
      <x v="761"/>
    </i>
    <i>
      <x v="1258"/>
    </i>
    <i>
      <x v="14"/>
    </i>
    <i>
      <x v="223"/>
    </i>
    <i>
      <x v="431"/>
    </i>
    <i>
      <x v="170"/>
    </i>
    <i>
      <x v="278"/>
    </i>
    <i>
      <x v="400"/>
    </i>
    <i>
      <x v="509"/>
    </i>
    <i>
      <x v="552"/>
    </i>
    <i>
      <x v="409"/>
    </i>
    <i>
      <x v="563"/>
    </i>
    <i>
      <x v="217"/>
    </i>
    <i>
      <x v="250"/>
    </i>
    <i>
      <x v="229"/>
    </i>
    <i>
      <x v="2372"/>
    </i>
    <i>
      <x v="2202"/>
    </i>
    <i>
      <x v="1753"/>
    </i>
    <i>
      <x v="918"/>
    </i>
    <i>
      <x v="1162"/>
    </i>
    <i>
      <x v="1217"/>
    </i>
    <i>
      <x v="80"/>
    </i>
    <i>
      <x v="519"/>
    </i>
    <i>
      <x v="2411"/>
    </i>
    <i>
      <x v="1504"/>
    </i>
    <i>
      <x v="1726"/>
    </i>
    <i>
      <x v="1146"/>
    </i>
    <i>
      <x v="356"/>
    </i>
    <i>
      <x v="2123"/>
    </i>
    <i>
      <x v="1886"/>
    </i>
    <i>
      <x v="1610"/>
    </i>
    <i>
      <x v="1409"/>
    </i>
    <i>
      <x v="1913"/>
    </i>
    <i>
      <x v="1486"/>
    </i>
    <i>
      <x v="86"/>
    </i>
    <i>
      <x v="2282"/>
    </i>
    <i>
      <x v="2247"/>
    </i>
    <i>
      <x v="2194"/>
    </i>
    <i>
      <x v="1392"/>
    </i>
    <i>
      <x v="1144"/>
    </i>
    <i>
      <x v="1157"/>
    </i>
    <i>
      <x v="369"/>
    </i>
    <i>
      <x v="413"/>
    </i>
    <i>
      <x v="2627"/>
    </i>
    <i>
      <x v="2316"/>
    </i>
    <i>
      <x v="1811"/>
    </i>
    <i>
      <x v="823"/>
    </i>
    <i>
      <x v="953"/>
    </i>
    <i>
      <x v="1039"/>
    </i>
    <i>
      <x v="157"/>
    </i>
    <i>
      <x v="514"/>
    </i>
    <i>
      <x v="232"/>
    </i>
    <i>
      <x v="2514"/>
    </i>
    <i>
      <x v="2256"/>
    </i>
    <i>
      <x v="2517"/>
    </i>
    <i>
      <x v="2547"/>
    </i>
    <i>
      <x v="1186"/>
    </i>
    <i>
      <x v="387"/>
    </i>
    <i>
      <x v="573"/>
    </i>
    <i>
      <x v="366"/>
    </i>
    <i>
      <x v="2510"/>
    </i>
    <i>
      <x v="2597"/>
    </i>
    <i>
      <x v="1568"/>
    </i>
    <i>
      <x v="1742"/>
    </i>
    <i>
      <x v="2001"/>
    </i>
    <i>
      <x v="1665"/>
    </i>
    <i>
      <x v="1628"/>
    </i>
    <i>
      <x v="802"/>
    </i>
    <i>
      <x v="734"/>
    </i>
    <i>
      <x v="723"/>
    </i>
    <i>
      <x v="1091"/>
    </i>
    <i>
      <x v="1188"/>
    </i>
    <i>
      <x v="768"/>
    </i>
    <i>
      <x v="389"/>
    </i>
    <i>
      <x v="618"/>
    </i>
    <i>
      <x v="489"/>
    </i>
    <i>
      <x v="40"/>
    </i>
    <i>
      <x v="2457"/>
    </i>
    <i>
      <x v="2400"/>
    </i>
    <i>
      <x v="2193"/>
    </i>
    <i>
      <x v="2458"/>
    </i>
    <i>
      <x v="2066"/>
    </i>
    <i>
      <x v="1880"/>
    </i>
    <i>
      <x v="1824"/>
    </i>
    <i>
      <x v="1881"/>
    </i>
    <i>
      <x v="1639"/>
    </i>
    <i>
      <x v="1618"/>
    </i>
    <i>
      <x v="1380"/>
    </i>
    <i>
      <x v="1787"/>
    </i>
    <i>
      <x v="1368"/>
    </i>
    <i>
      <x v="1720"/>
    </i>
    <i>
      <x v="1629"/>
    </i>
    <i>
      <x v="766"/>
    </i>
    <i>
      <x v="812"/>
    </i>
    <i>
      <x v="852"/>
    </i>
    <i>
      <x v="1098"/>
    </i>
    <i>
      <x v="1056"/>
    </i>
    <i>
      <x v="950"/>
    </i>
    <i>
      <x v="822"/>
    </i>
    <i>
      <x v="1139"/>
    </i>
    <i>
      <x v="861"/>
    </i>
    <i>
      <x v="425"/>
    </i>
    <i>
      <x v="82"/>
    </i>
    <i>
      <x v="561"/>
    </i>
    <i>
      <x v="436"/>
    </i>
    <i>
      <x v="251"/>
    </i>
    <i>
      <x v="92"/>
    </i>
    <i>
      <x v="226"/>
    </i>
    <i>
      <x v="579"/>
    </i>
    <i>
      <x v="626"/>
    </i>
    <i>
      <x v="334"/>
    </i>
    <i>
      <x v="2581"/>
    </i>
    <i>
      <x v="1846"/>
    </i>
    <i>
      <x v="995"/>
    </i>
    <i>
      <x v="1318"/>
    </i>
    <i>
      <x v="34"/>
    </i>
    <i>
      <x v="667"/>
    </i>
    <i>
      <x v="2643"/>
    </i>
    <i>
      <x v="2506"/>
    </i>
    <i>
      <x v="2064"/>
    </i>
    <i>
      <x v="2131"/>
    </i>
    <i>
      <x v="2575"/>
    </i>
    <i>
      <x v="1743"/>
    </i>
    <i>
      <x v="1920"/>
    </i>
    <i>
      <x v="1958"/>
    </i>
    <i>
      <x v="1758"/>
    </i>
    <i>
      <x v="1230"/>
    </i>
    <i>
      <x v="1081"/>
    </i>
    <i>
      <x v="1192"/>
    </i>
    <i>
      <x v="555"/>
    </i>
    <i>
      <x v="75"/>
    </i>
    <i>
      <x v="2152"/>
    </i>
    <i>
      <x v="2112"/>
    </i>
    <i>
      <x v="2621"/>
    </i>
    <i>
      <x v="1634"/>
    </i>
    <i>
      <x v="1975"/>
    </i>
    <i>
      <x v="841"/>
    </i>
    <i>
      <x v="1106"/>
    </i>
    <i>
      <x v="927"/>
    </i>
    <i>
      <x v="62"/>
    </i>
    <i>
      <x v="128"/>
    </i>
    <i>
      <x v="476"/>
    </i>
    <i>
      <x v="323"/>
    </i>
    <i>
      <x v="643"/>
    </i>
    <i>
      <x v="2552"/>
    </i>
    <i>
      <x v="2344"/>
    </i>
    <i>
      <x v="1593"/>
    </i>
    <i>
      <x v="969"/>
    </i>
    <i>
      <x v="850"/>
    </i>
    <i>
      <x v="354"/>
    </i>
    <i>
      <x v="652"/>
    </i>
    <i>
      <x v="488"/>
    </i>
    <i>
      <x v="2468"/>
    </i>
    <i>
      <x v="1765"/>
    </i>
    <i>
      <x v="1510"/>
    </i>
    <i>
      <x v="1584"/>
    </i>
    <i>
      <x v="774"/>
    </i>
    <i>
      <x v="1089"/>
    </i>
    <i>
      <x v="891"/>
    </i>
    <i>
      <x v="464"/>
    </i>
    <i>
      <x v="141"/>
    </i>
    <i>
      <x v="1415"/>
    </i>
    <i>
      <x v="1594"/>
    </i>
    <i>
      <x v="1559"/>
    </i>
    <i>
      <x v="1320"/>
    </i>
    <i>
      <x v="794"/>
    </i>
    <i>
      <x v="327"/>
    </i>
    <i>
      <x v="498"/>
    </i>
    <i>
      <x v="664"/>
    </i>
    <i>
      <x v="1020"/>
    </i>
    <i>
      <x v="700"/>
    </i>
    <i>
      <x v="980"/>
    </i>
    <i>
      <x v="135"/>
    </i>
    <i>
      <x v="361"/>
    </i>
    <i>
      <x v="553"/>
    </i>
  </rowItems>
  <colItems count="1">
    <i/>
  </colItems>
  <dataFields count="1">
    <dataField name=" Total Profit" fld="0" baseField="0" baseItem="0" numFmtId="171"/>
  </dataFields>
  <formats count="5">
    <format dxfId="4">
      <pivotArea outline="0" collapsedLevelsAreSubtotals="1" fieldPosition="0">
        <references count="1">
          <reference field="4294967294" count="1" selected="0">
            <x v="0"/>
          </reference>
        </references>
      </pivotArea>
    </format>
    <format dxfId="3">
      <pivotArea type="all" dataOnly="0" outline="0" fieldPosition="0"/>
    </format>
    <format dxfId="2">
      <pivotArea outline="0" collapsedLevelsAreSubtotals="1" fieldPosition="0"/>
    </format>
    <format dxfId="1">
      <pivotArea dataOnly="0" labelOnly="1" outline="0" fieldPosition="0">
        <references count="1">
          <reference field="4294967294" count="1">
            <x v="0"/>
          </reference>
        </references>
      </pivotArea>
    </format>
    <format dxfId="0">
      <pivotArea outline="0" collapsedLevelsAreSubtotals="1" fieldPosition="0"/>
    </format>
  </formats>
  <chartFormats count="2">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6]"/>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Cost of goods sold"/>
    <pivotHierarchy dragToData="1" caption=" Total Revenue"/>
    <pivotHierarchy dragToData="1" caption=" Total Profit"/>
    <pivotHierarchy dragToData="1" caption=" OrderQuantity"/>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Product]"/>
        <x15:activeTabTopLevelEntity name="[DimGeography]"/>
        <x15:activeTabTopLevelEntity name="[DimCustom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6BC20980-F285-4BE8-BF9D-9BED9C73C8D6}" name="PivotTable5" cacheId="239" applyNumberFormats="0" applyBorderFormats="0" applyFontFormats="0" applyPatternFormats="0" applyAlignmentFormats="0" applyWidthHeightFormats="1" dataCaption="Values" tag="f839c376-898b-4ab1-aa5d-25073b35b4f1" updatedVersion="8" minRefreshableVersion="3" useAutoFormatting="1" subtotalHiddenItems="1" rowGrandTotals="0" itemPrintTitles="1" createdVersion="8" indent="0" compact="0" compactData="0" multipleFieldFilters="0" chartFormat="5">
  <location ref="AC4:AD10" firstHeaderRow="1" firstDataRow="1" firstDataCol="1"/>
  <pivotFields count="3">
    <pivotField dataField="1" compact="0" outline="0" subtotalTop="0" showAll="0" defaultSubtotal="0"/>
    <pivotField axis="axisRow" compact="0" allDrilled="1" outline="0" subtotalTop="0" showAll="0" dataSourceSort="1" defaultSubtotal="0" defaultAttributeDrillState="1">
      <items count="6">
        <item x="0"/>
        <item x="1"/>
        <item x="2"/>
        <item x="3"/>
        <item x="4"/>
        <item x="5"/>
      </items>
    </pivotField>
    <pivotField compact="0" allDrilled="1" outline="0" subtotalTop="0" showAll="0" dataSourceSort="1" defaultSubtotal="0" defaultAttributeDrillState="1"/>
  </pivotFields>
  <rowFields count="1">
    <field x="1"/>
  </rowFields>
  <rowItems count="6">
    <i>
      <x/>
    </i>
    <i>
      <x v="1"/>
    </i>
    <i>
      <x v="2"/>
    </i>
    <i>
      <x v="3"/>
    </i>
    <i>
      <x v="4"/>
    </i>
    <i>
      <x v="5"/>
    </i>
  </rowItems>
  <colItems count="1">
    <i/>
  </colItems>
  <dataFields count="1">
    <dataField name="Sum of Profit" fld="0" baseField="0" baseItem="0" numFmtId="172"/>
  </dataFields>
  <formats count="3">
    <format dxfId="7">
      <pivotArea type="all" dataOnly="0" outline="0" fieldPosition="0"/>
    </format>
    <format dxfId="6">
      <pivotArea outline="0" collapsedLevelsAreSubtotals="1" fieldPosition="0"/>
    </format>
    <format dxfId="5">
      <pivotArea outline="0" collapsedLevelsAreSubtotals="1" fieldPosition="0"/>
    </format>
  </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6]"/>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Cost of goods sold"/>
    <pivotHierarchy dragToData="1" caption=" Total Revenue"/>
    <pivotHierarchy dragToData="1" caption=" Total Profit"/>
    <pivotHierarchy dragToData="1" caption=" OrderQuantity"/>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Product]"/>
        <x15:activeTabTopLevelEntity name="[DimGeography]"/>
        <x15:activeTabTopLevelEntity name="[DimCustom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F9EA795A-372E-428A-9A07-28D75BCB198D}" name="PivotTable4" cacheId="236" applyNumberFormats="0" applyBorderFormats="0" applyFontFormats="0" applyPatternFormats="0" applyAlignmentFormats="0" applyWidthHeightFormats="1" dataCaption="Values" tag="58b7e4b0-cb00-4536-bdab-9431d65b6297" updatedVersion="8" minRefreshableVersion="3" useAutoFormatting="1" subtotalHiddenItems="1" rowGrandTotals="0" itemPrintTitles="1" createdVersion="8" indent="0" compact="0" compactData="0" multipleFieldFilters="0" chartFormat="5">
  <location ref="R4:S10" firstHeaderRow="1" firstDataRow="1" firstDataCol="1"/>
  <pivotFields count="3">
    <pivotField dataField="1" compact="0" outline="0" subtotalTop="0" showAll="0" defaultSubtotal="0"/>
    <pivotField axis="axisRow" compact="0" allDrilled="1" outline="0" subtotalTop="0" showAll="0" dataSourceSort="1" defaultSubtotal="0" defaultAttributeDrillState="1">
      <items count="6">
        <item x="0"/>
        <item x="1"/>
        <item x="2"/>
        <item x="3"/>
        <item x="4"/>
        <item x="5"/>
      </items>
    </pivotField>
    <pivotField compact="0" allDrilled="1" outline="0" subtotalTop="0" showAll="0" dataSourceSort="1" defaultSubtotal="0" defaultAttributeDrillState="1"/>
  </pivotFields>
  <rowFields count="1">
    <field x="1"/>
  </rowFields>
  <rowItems count="6">
    <i>
      <x/>
    </i>
    <i>
      <x v="1"/>
    </i>
    <i>
      <x v="2"/>
    </i>
    <i>
      <x v="3"/>
    </i>
    <i>
      <x v="4"/>
    </i>
    <i>
      <x v="5"/>
    </i>
  </rowItems>
  <colItems count="1">
    <i/>
  </colItems>
  <dataFields count="1">
    <dataField name="Sum of Profit" fld="0" baseField="0" baseItem="0" numFmtId="167"/>
  </dataFields>
  <formats count="3">
    <format dxfId="10">
      <pivotArea type="all" dataOnly="0" outline="0" fieldPosition="0"/>
    </format>
    <format dxfId="9">
      <pivotArea outline="0" collapsedLevelsAreSubtotals="1" fieldPosition="0"/>
    </format>
    <format dxfId="8">
      <pivotArea outline="0" collapsedLevelsAreSubtotals="1" fieldPosition="0"/>
    </format>
  </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6]"/>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Cost of goods sold"/>
    <pivotHierarchy dragToData="1" caption=" Total Revenue"/>
    <pivotHierarchy dragToData="1" caption=" Total Profit"/>
    <pivotHierarchy dragToData="1" caption=" OrderQuantity"/>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Product]"/>
        <x15:activeTabTopLevelEntity name="[DimGeography]"/>
        <x15:activeTabTopLevelEntity name="[DimCustom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8FFE7630-2BB9-4704-880E-92399204EAFD}" name="PivotTable3" cacheId="233" applyNumberFormats="0" applyBorderFormats="0" applyFontFormats="0" applyPatternFormats="0" applyAlignmentFormats="0" applyWidthHeightFormats="1" dataCaption="Values" tag="1eb2fb19-8c11-4fb7-9ae5-f5cd6d3bf488" updatedVersion="8" minRefreshableVersion="3" useAutoFormatting="1" subtotalHiddenItems="1" rowGrandTotals="0" itemPrintTitles="1" createdVersion="8" indent="0" compact="0" compactData="0" multipleFieldFilters="0" chartFormat="5">
  <location ref="L13:M15" firstHeaderRow="1" firstDataRow="1" firstDataCol="1"/>
  <pivotFields count="3">
    <pivotField dataField="1" compact="0" outline="0" subtotalTop="0" showAll="0" defaultSubtotal="0"/>
    <pivotField axis="axisRow" compact="0" allDrilled="1" outline="0" subtotalTop="0" showAll="0" dataSourceSort="1" defaultSubtotal="0" defaultAttributeDrillState="1">
      <items count="2">
        <item x="0"/>
        <item x="1"/>
      </items>
    </pivotField>
    <pivotField compact="0" allDrilled="1" outline="0" subtotalTop="0" showAll="0" dataSourceSort="1" defaultSubtotal="0" defaultAttributeDrillState="1"/>
  </pivotFields>
  <rowFields count="1">
    <field x="1"/>
  </rowFields>
  <rowItems count="2">
    <i>
      <x/>
    </i>
    <i>
      <x v="1"/>
    </i>
  </rowItems>
  <colItems count="1">
    <i/>
  </colItems>
  <dataFields count="1">
    <dataField name="Sum of Profit" fld="0" baseField="0" baseItem="0"/>
  </dataFields>
  <formats count="3">
    <format dxfId="13">
      <pivotArea type="all" dataOnly="0" outline="0" fieldPosition="0"/>
    </format>
    <format dxfId="12">
      <pivotArea outline="0" collapsedLevelsAreSubtotals="1" fieldPosition="0"/>
    </format>
    <format dxfId="11">
      <pivotArea outline="0" collapsedLevelsAreSubtotals="1" fieldPosition="0"/>
    </format>
  </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6]"/>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Cost of goods sold"/>
    <pivotHierarchy dragToData="1" caption=" Total Revenue"/>
    <pivotHierarchy dragToData="1" caption=" Total Profit"/>
    <pivotHierarchy dragToData="1" caption=" OrderQuantity"/>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Product]"/>
        <x15:activeTabTopLevelEntity name="[DimGeography]"/>
        <x15:activeTabTopLevelEntity name="[DimCustom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DE4E3B18-9C88-40CC-BD97-FEFA03D6D691}" name="PivotTable2" cacheId="230" applyNumberFormats="0" applyBorderFormats="0" applyFontFormats="0" applyPatternFormats="0" applyAlignmentFormats="0" applyWidthHeightFormats="1" dataCaption="Values" tag="5b39c88a-103c-4215-95f6-cfb5fec37bf7" updatedVersion="8" minRefreshableVersion="3" useAutoFormatting="1" subtotalHiddenItems="1" rowGrandTotals="0" itemPrintTitles="1" createdVersion="8" indent="0" compact="0" compactData="0" multipleFieldFilters="0" chartFormat="5">
  <location ref="L4:M5" firstHeaderRow="0" firstDataRow="1" firstDataCol="0"/>
  <pivotFields count="3">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s>
  <rowItems count="1">
    <i/>
  </rowItems>
  <colFields count="1">
    <field x="-2"/>
  </colFields>
  <colItems count="2">
    <i>
      <x/>
    </i>
    <i i="1">
      <x v="1"/>
    </i>
  </colItems>
  <dataFields count="2">
    <dataField fld="0" subtotal="count" baseField="0" baseItem="0" numFmtId="3"/>
    <dataField fld="1" subtotal="count" baseField="0" baseItem="0"/>
  </dataFields>
  <formats count="3">
    <format dxfId="16">
      <pivotArea type="all" dataOnly="0" outline="0" fieldPosition="0"/>
    </format>
    <format dxfId="15">
      <pivotArea outline="0" collapsedLevelsAreSubtotals="1" fieldPosition="0"/>
    </format>
    <format dxfId="14">
      <pivotArea outline="0" collapsedLevelsAreSubtotals="1" fieldPosition="0"/>
    </format>
  </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6]"/>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Cost of goods sold"/>
    <pivotHierarchy dragToData="1" caption=" Total Revenue"/>
    <pivotHierarchy dragToData="1" caption=" Total Profit"/>
    <pivotHierarchy dragToData="1" caption=" OrderQuantity"/>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All Measures]"/>
        <x15:activeTabTopLevelEntity name="[FactInternetSales]"/>
        <x15:activeTabTopLevelEntity name="[DimDate]"/>
        <x15:activeTabTopLevelEntity name="[DimProduct]"/>
        <x15:activeTabTopLevelEntity name="[DimGeography]"/>
        <x15:activeTabTopLevelEntity name="[DimCustomer]"/>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1694E117-F624-4AE0-8C1E-6938A3AC27DF}" sourceName="[DimDate].[Year]">
  <pivotTables>
    <pivotTable tabId="5" name="PivotTable5"/>
    <pivotTable tabId="7" name="PivotTable2"/>
    <pivotTable tabId="7" name="PivotTable3"/>
    <pivotTable tabId="7" name="PivotTable4"/>
    <pivotTable tabId="9" name="PivotTable1"/>
    <pivotTable tabId="9" name="PivotTable2"/>
    <pivotTable tabId="9" name="PivotTable3"/>
    <pivotTable tabId="9" name="PivotTable4"/>
    <pivotTable tabId="11" name="PivotTable1"/>
    <pivotTable tabId="11" name="PivotTable2"/>
    <pivotTable tabId="11" name="PivotTable3"/>
    <pivotTable tabId="11" name="PivotTable4"/>
    <pivotTable tabId="11" name="PivotTable5"/>
    <pivotTable tabId="7" name="PivotTable1"/>
  </pivotTables>
  <data>
    <olap pivotCacheId="1773306759">
      <levels count="2">
        <level uniqueName="[DimDate].[Year].[(All)]" sourceCaption="(All)" count="0"/>
        <level uniqueName="[DimDate].[Year].[Year]" sourceCaption="Year" count="4">
          <ranges>
            <range startItem="0">
              <i n="[DimDate].[Year].&amp;[2005]" c="2005"/>
              <i n="[DimDate].[Year].&amp;[2006]" c="2006"/>
              <i n="[DimDate].[Year].&amp;[2007]" c="2007"/>
              <i n="[DimDate].[Year].&amp;[2008]" c="2008"/>
            </range>
          </ranges>
        </level>
      </levels>
      <selections count="1">
        <selection n="[DimDate].[Year].&amp;[2006]"/>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C176E263-D902-4756-BCD2-271D1BFFCF85}" sourceName="[DimDate].[Month Name]">
  <pivotTables>
    <pivotTable tabId="5" name="PivotTable7"/>
    <pivotTable tabId="7" name="PivotTable2"/>
    <pivotTable tabId="7" name="PivotTable1"/>
    <pivotTable tabId="7" name="PivotTable3"/>
    <pivotTable tabId="7" name="PivotTable4"/>
    <pivotTable tabId="5" name="PivotTable2"/>
    <pivotTable tabId="5" name="PivotTable3"/>
    <pivotTable tabId="5" name="PivotTable5"/>
    <pivotTable tabId="9" name="PivotTable1"/>
    <pivotTable tabId="9" name="PivotTable2"/>
    <pivotTable tabId="9" name="PivotTable3"/>
    <pivotTable tabId="9" name="PivotTable4"/>
    <pivotTable tabId="11" name="PivotTable1"/>
    <pivotTable tabId="11" name="PivotTable2"/>
    <pivotTable tabId="11" name="PivotTable3"/>
    <pivotTable tabId="11" name="PivotTable4"/>
    <pivotTable tabId="11" name="PivotTable5"/>
  </pivotTables>
  <data>
    <olap pivotCacheId="1773306759">
      <levels count="2">
        <level uniqueName="[DimDate].[Month Name].[(All)]" sourceCaption="(All)" count="0"/>
        <level uniqueName="[DimDate].[Month Name].[Month Name]" sourceCaption="Month Name" count="12">
          <ranges>
            <range startItem="0">
              <i n="[DimDate].[Month Name].&amp;[Jan]" c="Jan"/>
              <i n="[DimDate].[Month Name].&amp;[Feb]" c="Feb"/>
              <i n="[DimDate].[Month Name].&amp;[Mar]" c="Mar"/>
              <i n="[DimDate].[Month Name].&amp;[Apr]" c="Apr"/>
              <i n="[DimDate].[Month Name].&amp;[May]" c="May"/>
              <i n="[DimDate].[Month Name].&amp;[Jun]" c="Jun"/>
              <i n="[DimDate].[Month Name].&amp;[Jul]" c="Jul"/>
              <i n="[DimDate].[Month Name].&amp;[Aug]" c="Aug"/>
              <i n="[DimDate].[Month Name].&amp;[Sep]" c="Sep"/>
              <i n="[DimDate].[Month Name].&amp;[Oct]" c="Oct"/>
              <i n="[DimDate].[Month Name].&amp;[Nov]" c="Nov"/>
              <i n="[DimDate].[Month Name].&amp;[Dec]" c="Dec"/>
            </range>
          </ranges>
        </level>
      </levels>
      <selections count="1">
        <selection n="[DimDate].[Month Nam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3D6AD5E3-03B1-4F5F-A5DC-F0046A829D80}" sourceName="[DimGeography].[Country]">
  <pivotTables>
    <pivotTable tabId="7" name="PivotTable4"/>
    <pivotTable tabId="9" name="PivotTable1"/>
    <pivotTable tabId="9" name="PivotTable2"/>
    <pivotTable tabId="9" name="PivotTable3"/>
    <pivotTable tabId="9" name="PivotTable4"/>
    <pivotTable tabId="11" name="PivotTable1"/>
    <pivotTable tabId="11" name="PivotTable2"/>
    <pivotTable tabId="7" name="PivotTable2"/>
    <pivotTable tabId="7" name="PivotTable1"/>
    <pivotTable tabId="7" name="PivotTable3"/>
    <pivotTable tabId="5" name="PivotTable2"/>
    <pivotTable tabId="5" name="PivotTable3"/>
    <pivotTable tabId="5" name="PivotTable7"/>
    <pivotTable tabId="5" name="PivotTable5"/>
    <pivotTable tabId="11" name="PivotTable3"/>
    <pivotTable tabId="11" name="PivotTable4"/>
    <pivotTable tabId="11" name="PivotTable5"/>
  </pivotTables>
  <data>
    <olap pivotCacheId="1773306759">
      <levels count="2">
        <level uniqueName="[DimGeography].[Country].[(All)]" sourceCaption="(All)" count="0"/>
        <level uniqueName="[DimGeography].[Country].[Country]" sourceCaption="Country" count="6">
          <ranges>
            <range startItem="0">
              <i n="[DimGeography].[Country].&amp;[Australia]" c="Australia"/>
              <i n="[DimGeography].[Country].&amp;[Canada]" c="Canada"/>
              <i n="[DimGeography].[Country].&amp;[France]" c="France"/>
              <i n="[DimGeography].[Country].&amp;[Germany]" c="Germany"/>
              <i n="[DimGeography].[Country].&amp;[United Kingdom]" c="United Kingdom"/>
              <i n="[DimGeography].[Country].&amp;[United States]" c="United States"/>
            </range>
          </ranges>
        </level>
      </levels>
      <selections count="1">
        <selection n="[DimGeography].[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CEC3BD32-9845-4EA2-AFD0-33B72053C420}" cache="Slicer_Year" caption="Year" columnCount="4" showCaption="0" level="1" style="SlicerStyleLight1 2" rowHeight="216000"/>
  <slicer name="Month Name" xr10:uid="{E7EB1786-E5B2-4AED-B106-6B00E907E53B}" cache="Slicer_Month_Name" caption="Month Name" columnCount="3" level="1" style="SlicerStyleLight1 2" rowHeight="252000"/>
  <slicer name="Country" xr10:uid="{F99997EC-33E7-4166-B36F-7BC13330F910}" cache="Slicer_Country" caption="Country" columnCount="2" level="1" style="SlicerStyleLight1 2" rowHeight="288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9FDAAE13-BFCB-4373-9CA0-0F27C1DBAD78}" cache="Slicer_Year" caption="Filter by Year" columnCount="2" level="1" style="SlicerStyleLight1 2" rowHeight="216000"/>
  <slicer name="Country 1" xr10:uid="{6A926B0D-40E0-4AA7-BB97-F8278F5B676A}" cache="Slicer_Country" caption="Country" columnCount="3" showCaption="0" level="1" style="SlicerStyleLight1 2" rowHeight="2160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7"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ctrlProp" Target="../ctrlProps/ctrlProp3.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4" Type="http://schemas.openxmlformats.org/officeDocument/2006/relationships/pivotTable" Target="../pivotTables/pivotTable8.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11.xml"/><Relationship Id="rId2" Type="http://schemas.openxmlformats.org/officeDocument/2006/relationships/pivotTable" Target="../pivotTables/pivotTable10.xml"/><Relationship Id="rId1" Type="http://schemas.openxmlformats.org/officeDocument/2006/relationships/pivotTable" Target="../pivotTables/pivotTable9.xml"/><Relationship Id="rId4" Type="http://schemas.openxmlformats.org/officeDocument/2006/relationships/pivotTable" Target="../pivotTables/pivotTable12.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15.xml"/><Relationship Id="rId2" Type="http://schemas.openxmlformats.org/officeDocument/2006/relationships/pivotTable" Target="../pivotTables/pivotTable14.xml"/><Relationship Id="rId1" Type="http://schemas.openxmlformats.org/officeDocument/2006/relationships/pivotTable" Target="../pivotTables/pivotTable13.xml"/><Relationship Id="rId5" Type="http://schemas.openxmlformats.org/officeDocument/2006/relationships/pivotTable" Target="../pivotTables/pivotTable17.xml"/><Relationship Id="rId4" Type="http://schemas.openxmlformats.org/officeDocument/2006/relationships/pivotTable" Target="../pivotTables/pivotTable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506898-36DD-4090-804E-E0B0B98DDE2E}">
  <sheetPr codeName="Sheet1"/>
  <dimension ref="A4:X38"/>
  <sheetViews>
    <sheetView topLeftCell="M1" workbookViewId="0">
      <selection activeCell="P5" sqref="P5"/>
    </sheetView>
  </sheetViews>
  <sheetFormatPr defaultRowHeight="15" x14ac:dyDescent="0.25"/>
  <cols>
    <col min="2" max="2" width="14.42578125" customWidth="1"/>
    <col min="3" max="3" width="12.140625" bestFit="1" customWidth="1"/>
    <col min="4" max="4" width="11.42578125" customWidth="1"/>
    <col min="5" max="5" width="12" customWidth="1"/>
    <col min="6" max="6" width="14.85546875" bestFit="1" customWidth="1"/>
    <col min="7" max="7" width="14.42578125" bestFit="1" customWidth="1"/>
    <col min="8" max="8" width="11.5703125" bestFit="1" customWidth="1"/>
    <col min="9" max="9" width="13.140625" bestFit="1" customWidth="1"/>
    <col min="10" max="10" width="15.5703125" bestFit="1" customWidth="1"/>
    <col min="11" max="11" width="16.28515625" bestFit="1" customWidth="1"/>
    <col min="12" max="12" width="4" style="12" customWidth="1"/>
    <col min="13" max="13" width="16.28515625" bestFit="1" customWidth="1"/>
    <col min="14" max="14" width="7.28515625" bestFit="1" customWidth="1"/>
    <col min="15" max="15" width="12.140625" bestFit="1" customWidth="1"/>
    <col min="16" max="16" width="17.7109375" bestFit="1" customWidth="1"/>
    <col min="17" max="17" width="14.28515625" bestFit="1" customWidth="1"/>
    <col min="18" max="18" width="11.28515625" bestFit="1" customWidth="1"/>
    <col min="19" max="19" width="14.85546875" bestFit="1" customWidth="1"/>
    <col min="20" max="20" width="14.42578125" bestFit="1" customWidth="1"/>
    <col min="21" max="21" width="13.140625" bestFit="1" customWidth="1"/>
    <col min="23" max="23" width="12" customWidth="1"/>
  </cols>
  <sheetData>
    <row r="4" spans="2:20" x14ac:dyDescent="0.25">
      <c r="N4" s="9" t="s">
        <v>9</v>
      </c>
      <c r="O4" s="4" t="s">
        <v>0</v>
      </c>
      <c r="P4" s="4" t="s">
        <v>5</v>
      </c>
      <c r="Q4" s="4" t="s">
        <v>6</v>
      </c>
      <c r="R4" s="4" t="s">
        <v>8</v>
      </c>
      <c r="S4" s="4" t="s">
        <v>4</v>
      </c>
      <c r="T4" s="4" t="s">
        <v>7</v>
      </c>
    </row>
    <row r="5" spans="2:20" x14ac:dyDescent="0.25">
      <c r="B5" s="4" t="s">
        <v>0</v>
      </c>
      <c r="C5" s="4" t="s">
        <v>5</v>
      </c>
      <c r="D5" s="4" t="s">
        <v>6</v>
      </c>
      <c r="E5" s="4" t="s">
        <v>8</v>
      </c>
      <c r="F5" s="4" t="s">
        <v>4</v>
      </c>
      <c r="G5" s="4" t="s">
        <v>7</v>
      </c>
      <c r="H5" s="4" t="s">
        <v>1</v>
      </c>
      <c r="I5" s="4" t="s">
        <v>2</v>
      </c>
      <c r="J5" s="4" t="s">
        <v>3</v>
      </c>
      <c r="N5" s="13">
        <v>2005</v>
      </c>
      <c r="O5" s="5">
        <v>1013</v>
      </c>
      <c r="P5" s="6">
        <v>19966565.611399993</v>
      </c>
      <c r="Q5" s="6">
        <v>33370192.17119991</v>
      </c>
      <c r="R5" s="6">
        <v>13403626.559800046</v>
      </c>
      <c r="S5" s="7">
        <v>0.40166465002763824</v>
      </c>
      <c r="T5" s="5">
        <v>10400</v>
      </c>
    </row>
    <row r="6" spans="2:20" x14ac:dyDescent="0.25">
      <c r="B6" s="5">
        <v>60398</v>
      </c>
      <c r="C6" s="6">
        <v>180802367.55209872</v>
      </c>
      <c r="D6" s="6">
        <v>307092945.19809812</v>
      </c>
      <c r="E6" s="6">
        <v>126290577.64600056</v>
      </c>
      <c r="F6" s="7">
        <v>0.41124545392774692</v>
      </c>
      <c r="G6" s="5">
        <v>631920</v>
      </c>
      <c r="H6" s="8">
        <v>606</v>
      </c>
      <c r="I6" s="8">
        <v>158</v>
      </c>
      <c r="J6" s="8">
        <v>448</v>
      </c>
      <c r="N6" s="13">
        <v>2006</v>
      </c>
      <c r="O6" s="5">
        <v>2677</v>
      </c>
      <c r="P6" s="6">
        <v>41306746.774299935</v>
      </c>
      <c r="Q6" s="6">
        <v>69484523.200600043</v>
      </c>
      <c r="R6" s="6">
        <v>28177776.426300038</v>
      </c>
      <c r="S6" s="7">
        <v>0.40552593769624806</v>
      </c>
      <c r="T6" s="5">
        <v>28413</v>
      </c>
    </row>
    <row r="7" spans="2:20" x14ac:dyDescent="0.25">
      <c r="N7" s="13">
        <v>2007</v>
      </c>
      <c r="O7" s="5">
        <v>24443</v>
      </c>
      <c r="P7" s="6">
        <v>59832502.452098161</v>
      </c>
      <c r="Q7" s="6">
        <v>102379613.11629649</v>
      </c>
      <c r="R7" s="6">
        <v>42547110.66420038</v>
      </c>
      <c r="S7" s="7">
        <v>0.41558186604856251</v>
      </c>
      <c r="T7" s="5">
        <v>255715</v>
      </c>
    </row>
    <row r="8" spans="2:20" x14ac:dyDescent="0.25">
      <c r="N8" s="13">
        <v>2008</v>
      </c>
      <c r="O8" s="5">
        <v>32265</v>
      </c>
      <c r="P8" s="6">
        <v>59696552.714297213</v>
      </c>
      <c r="Q8" s="6">
        <v>101858616.70999604</v>
      </c>
      <c r="R8" s="6">
        <v>42162063.995700337</v>
      </c>
      <c r="S8" s="7">
        <v>0.41392731766366803</v>
      </c>
      <c r="T8" s="5">
        <v>337392</v>
      </c>
    </row>
    <row r="9" spans="2:20" x14ac:dyDescent="0.25">
      <c r="C9" s="2" t="s">
        <v>10</v>
      </c>
      <c r="D9" s="3">
        <v>2</v>
      </c>
    </row>
    <row r="11" spans="2:20" x14ac:dyDescent="0.25">
      <c r="B11" s="9" t="s">
        <v>9</v>
      </c>
      <c r="C11" s="4" t="s">
        <v>0</v>
      </c>
      <c r="D11" s="4" t="s">
        <v>15</v>
      </c>
      <c r="E11" s="4" t="s">
        <v>16</v>
      </c>
    </row>
    <row r="12" spans="2:20" x14ac:dyDescent="0.25">
      <c r="B12" s="4">
        <v>2005</v>
      </c>
      <c r="C12" s="5">
        <v>1013</v>
      </c>
      <c r="D12" s="6">
        <v>33370192.17119991</v>
      </c>
      <c r="E12" s="6">
        <v>13403626.559800046</v>
      </c>
    </row>
    <row r="13" spans="2:20" x14ac:dyDescent="0.25">
      <c r="B13" s="4">
        <v>2006</v>
      </c>
      <c r="C13" s="5">
        <v>2677</v>
      </c>
      <c r="D13" s="6">
        <v>69484523.200600043</v>
      </c>
      <c r="E13" s="6">
        <v>28177776.426300038</v>
      </c>
    </row>
    <row r="14" spans="2:20" x14ac:dyDescent="0.25">
      <c r="B14" s="4">
        <v>2007</v>
      </c>
      <c r="C14" s="5">
        <v>24443</v>
      </c>
      <c r="D14" s="6">
        <v>102379613.11629649</v>
      </c>
      <c r="E14" s="6">
        <v>42547110.66420038</v>
      </c>
    </row>
    <row r="15" spans="2:20" x14ac:dyDescent="0.25">
      <c r="B15" s="4">
        <v>2008</v>
      </c>
      <c r="C15" s="5">
        <v>32265</v>
      </c>
      <c r="D15" s="6">
        <v>101858616.70999604</v>
      </c>
      <c r="E15" s="6">
        <v>42162063.995700337</v>
      </c>
      <c r="N15" s="9" t="s">
        <v>9</v>
      </c>
      <c r="P15" t="s">
        <v>17</v>
      </c>
    </row>
    <row r="16" spans="2:20" x14ac:dyDescent="0.25">
      <c r="N16" s="4">
        <v>2006</v>
      </c>
      <c r="P16">
        <f>COUNTA(N16:N19)</f>
        <v>1</v>
      </c>
    </row>
    <row r="18" spans="1:24" x14ac:dyDescent="0.25">
      <c r="B18" s="4" t="str">
        <f>B11</f>
        <v>Year</v>
      </c>
      <c r="C18" s="4" t="str" cm="1">
        <f t="array" ref="C18">_xlfn.IFS($D$9=3,C11,$D$9=1,D11,$D$9=2,E11)</f>
        <v xml:space="preserve">  Profit</v>
      </c>
      <c r="D18" s="4" t="str">
        <f>"Average" &amp; C18</f>
        <v>Average  Profit</v>
      </c>
      <c r="E18" s="4" t="s">
        <v>11</v>
      </c>
    </row>
    <row r="19" spans="1:24" x14ac:dyDescent="0.25">
      <c r="B19" s="4">
        <f>B12</f>
        <v>2005</v>
      </c>
      <c r="C19" s="11" cm="1">
        <f t="array" ref="C19">_xlfn.IFS($D$9=3,C12,$D$9=1,D12,$D$9=2,E12)</f>
        <v>13403626.559800046</v>
      </c>
      <c r="D19" s="8">
        <f>AVERAGE($C$19:$C$22)</f>
        <v>31572644.411500201</v>
      </c>
      <c r="E19" s="4" t="str">
        <f>IF(C19&gt;D19,C19,"")</f>
        <v/>
      </c>
    </row>
    <row r="20" spans="1:24" x14ac:dyDescent="0.25">
      <c r="B20" s="4">
        <f>B13</f>
        <v>2006</v>
      </c>
      <c r="C20" s="11" cm="1">
        <f t="array" ref="C20">_xlfn.IFS($D$9=3,C13,$D$9=1,D13,$D$9=2,E13)</f>
        <v>28177776.426300038</v>
      </c>
      <c r="D20" s="8">
        <f>AVERAGE($C$19:$C$22)</f>
        <v>31572644.411500201</v>
      </c>
      <c r="E20" s="4" t="str">
        <f t="shared" ref="E20:E22" si="0">IF(C20&gt;D20,C20,"")</f>
        <v/>
      </c>
      <c r="P20" s="14" t="s">
        <v>18</v>
      </c>
      <c r="Q20" s="14" t="s">
        <v>9</v>
      </c>
      <c r="R20" s="14" t="s">
        <v>21</v>
      </c>
      <c r="S20" s="14" t="s">
        <v>13</v>
      </c>
      <c r="U20" s="14" t="s">
        <v>23</v>
      </c>
      <c r="V20" s="14" t="s">
        <v>9</v>
      </c>
      <c r="W20" s="14" t="s">
        <v>24</v>
      </c>
      <c r="X20" s="14" t="s">
        <v>13</v>
      </c>
    </row>
    <row r="21" spans="1:24" x14ac:dyDescent="0.25">
      <c r="B21" s="4">
        <f>B14</f>
        <v>2007</v>
      </c>
      <c r="C21" s="11" cm="1">
        <f t="array" ref="C21">_xlfn.IFS($D$9=3,C14,$D$9=1,D14,$D$9=2,E14)</f>
        <v>42547110.66420038</v>
      </c>
      <c r="D21" s="8">
        <f>AVERAGE($C$19:$C$22)</f>
        <v>31572644.411500201</v>
      </c>
      <c r="E21" s="4">
        <f t="shared" si="0"/>
        <v>42547110.66420038</v>
      </c>
      <c r="P21" t="s">
        <v>19</v>
      </c>
      <c r="Q21">
        <f>IF(P16=1,N16,0)</f>
        <v>2006</v>
      </c>
      <c r="R21" s="1">
        <f>IFERROR(VLOOKUP(Q21,LookupTable,5,1),0)</f>
        <v>28177776.426300038</v>
      </c>
      <c r="S21" s="10">
        <f>R21/SUM($R$21:$R$22)</f>
        <v>0.67765333545189332</v>
      </c>
      <c r="U21" t="s">
        <v>19</v>
      </c>
      <c r="V21">
        <f>IF($P$16=1,$N$16,0)</f>
        <v>2006</v>
      </c>
      <c r="W21" s="1">
        <f>IFERROR(VLOOKUP(V21,LookupTable,4,1),0)</f>
        <v>69484523.200600043</v>
      </c>
      <c r="X21" s="10">
        <f>W21/SUM($W$21:$W$22)</f>
        <v>0.67555991914835312</v>
      </c>
    </row>
    <row r="22" spans="1:24" x14ac:dyDescent="0.25">
      <c r="B22" s="4">
        <f>B15</f>
        <v>2008</v>
      </c>
      <c r="C22" s="11" cm="1">
        <f t="array" ref="C22">_xlfn.IFS($D$9=3,C15,$D$9=1,D15,$D$9=2,E15)</f>
        <v>42162063.995700337</v>
      </c>
      <c r="D22" s="8">
        <f>AVERAGE($C$19:$C$22)</f>
        <v>31572644.411500201</v>
      </c>
      <c r="E22" s="4">
        <f t="shared" si="0"/>
        <v>42162063.995700337</v>
      </c>
      <c r="P22" t="s">
        <v>20</v>
      </c>
      <c r="Q22">
        <f>N16-1</f>
        <v>2005</v>
      </c>
      <c r="R22" s="1">
        <f>IFERROR(VLOOKUP(Q22,LookupTable,5,1),0)</f>
        <v>13403626.559800046</v>
      </c>
      <c r="S22" s="10">
        <f>R22/SUM($R$21:$R$22)</f>
        <v>0.32234666454810668</v>
      </c>
      <c r="U22" t="s">
        <v>20</v>
      </c>
      <c r="V22">
        <f>N16-1</f>
        <v>2005</v>
      </c>
      <c r="W22" s="1">
        <f>IFERROR(VLOOKUP(V22,LookupTable,4,1),0)</f>
        <v>33370192.17119991</v>
      </c>
      <c r="X22" s="10">
        <f>W22/SUM($W$21:$W$22)</f>
        <v>0.32444008085164694</v>
      </c>
    </row>
    <row r="24" spans="1:24" x14ac:dyDescent="0.25">
      <c r="P24" s="14" t="s">
        <v>22</v>
      </c>
      <c r="Q24" s="14"/>
      <c r="R24" s="14"/>
      <c r="S24" s="15">
        <f>S21-S22</f>
        <v>0.35530667090378665</v>
      </c>
      <c r="U24" s="14" t="s">
        <v>22</v>
      </c>
      <c r="V24" s="14"/>
      <c r="W24" s="14"/>
      <c r="X24" s="15">
        <f>X21-X22</f>
        <v>0.35111983829670618</v>
      </c>
    </row>
    <row r="25" spans="1:24" x14ac:dyDescent="0.25">
      <c r="B25" t="s">
        <v>11</v>
      </c>
      <c r="D25" t="s">
        <v>14</v>
      </c>
    </row>
    <row r="26" spans="1:24" x14ac:dyDescent="0.25">
      <c r="A26" t="s">
        <v>12</v>
      </c>
      <c r="B26">
        <f>SUM(E19:E22)</f>
        <v>84709174.659900725</v>
      </c>
      <c r="D26" t="str">
        <f>"of"&amp; C18 &amp; " came from the highlighted years"</f>
        <v>of  Profit came from the highlighted years</v>
      </c>
    </row>
    <row r="27" spans="1:24" x14ac:dyDescent="0.25">
      <c r="A27" t="s">
        <v>13</v>
      </c>
      <c r="B27" s="10">
        <f>$B$26/SUM(C19:C22)</f>
        <v>0.67074817645814433</v>
      </c>
      <c r="P27" s="14" t="s">
        <v>25</v>
      </c>
      <c r="Q27" s="14" t="s">
        <v>9</v>
      </c>
      <c r="R27" s="14" t="s">
        <v>25</v>
      </c>
      <c r="S27" s="14" t="s">
        <v>13</v>
      </c>
      <c r="U27" s="14" t="s">
        <v>4</v>
      </c>
      <c r="V27" s="14" t="s">
        <v>9</v>
      </c>
      <c r="W27" s="14" t="s">
        <v>26</v>
      </c>
      <c r="X27" s="14" t="s">
        <v>13</v>
      </c>
    </row>
    <row r="28" spans="1:24" x14ac:dyDescent="0.25">
      <c r="P28" t="s">
        <v>19</v>
      </c>
      <c r="Q28">
        <f>IF($P$16=1,$N$16,0)</f>
        <v>2006</v>
      </c>
      <c r="R28" s="1">
        <f>IFERROR(VLOOKUP(Q28,LookupTable,3,1),0)</f>
        <v>41306746.774299935</v>
      </c>
      <c r="S28" s="10">
        <f>R28/SUM($R$28:$R$29)</f>
        <v>0.67413928129565548</v>
      </c>
      <c r="U28" t="s">
        <v>19</v>
      </c>
      <c r="V28">
        <f>IF($P$16=1,$N$16,0)</f>
        <v>2006</v>
      </c>
      <c r="W28" s="10">
        <f>IFERROR(VLOOKUP(V28,LookupTable,6,1),0)</f>
        <v>0.40552593769624806</v>
      </c>
      <c r="X28" s="10">
        <f>W28/SUM($W$28:$W$29)</f>
        <v>0.50239180667325289</v>
      </c>
    </row>
    <row r="29" spans="1:24" x14ac:dyDescent="0.25">
      <c r="P29" t="s">
        <v>20</v>
      </c>
      <c r="Q29">
        <f>N16-1</f>
        <v>2005</v>
      </c>
      <c r="R29" s="1">
        <f>IFERROR(VLOOKUP(Q29,LookupTable,3,1),0)</f>
        <v>19966565.611399993</v>
      </c>
      <c r="S29" s="10">
        <f>R29/SUM($R$28:$R$29)</f>
        <v>0.32586071870434452</v>
      </c>
      <c r="U29" t="s">
        <v>20</v>
      </c>
      <c r="V29">
        <f>N16-1</f>
        <v>2005</v>
      </c>
      <c r="W29" s="10">
        <f>IFERROR(VLOOKUP(V29,LookupTable,6,1),0)</f>
        <v>0.40166465002763824</v>
      </c>
      <c r="X29" s="10">
        <f>W29/SUM($W$28:$W$29)</f>
        <v>0.49760819332674711</v>
      </c>
    </row>
    <row r="31" spans="1:24" x14ac:dyDescent="0.25">
      <c r="P31" s="14" t="s">
        <v>22</v>
      </c>
      <c r="Q31" s="14"/>
      <c r="R31" s="14"/>
      <c r="S31" s="15">
        <f>S28-S29</f>
        <v>0.34827856259131096</v>
      </c>
      <c r="U31" s="14" t="s">
        <v>22</v>
      </c>
      <c r="V31" s="14"/>
      <c r="W31" s="14"/>
      <c r="X31" s="15">
        <f>X28-X29</f>
        <v>4.7836133465057884E-3</v>
      </c>
    </row>
    <row r="34" spans="16:24" x14ac:dyDescent="0.25">
      <c r="P34" s="14" t="s">
        <v>27</v>
      </c>
      <c r="Q34" s="14" t="s">
        <v>9</v>
      </c>
      <c r="R34" s="14" t="s">
        <v>27</v>
      </c>
      <c r="S34" s="14" t="s">
        <v>13</v>
      </c>
      <c r="U34" s="14" t="s">
        <v>28</v>
      </c>
      <c r="V34" s="14" t="s">
        <v>9</v>
      </c>
      <c r="W34" s="14" t="s">
        <v>29</v>
      </c>
      <c r="X34" s="14" t="s">
        <v>13</v>
      </c>
    </row>
    <row r="35" spans="16:24" x14ac:dyDescent="0.25">
      <c r="P35" t="s">
        <v>19</v>
      </c>
      <c r="Q35">
        <f>IF($P$16=1,$N$16,0)</f>
        <v>2006</v>
      </c>
      <c r="R35" s="1">
        <f>IFERROR(VLOOKUP(Q35,LookupTable,2,1),0)</f>
        <v>2677</v>
      </c>
      <c r="S35" s="10">
        <f>R35/SUM($R$35:$R$36)</f>
        <v>0.72547425474254745</v>
      </c>
      <c r="U35" t="s">
        <v>19</v>
      </c>
      <c r="V35">
        <f>IF($P$16=1,$N$16,0)</f>
        <v>2006</v>
      </c>
      <c r="W35" s="1">
        <f>IFERROR(VLOOKUP(V35,LookupTable,7,1),0)</f>
        <v>28413</v>
      </c>
      <c r="X35" s="10">
        <f>W35/SUM($W$35:$W$36)</f>
        <v>0.73204854043748224</v>
      </c>
    </row>
    <row r="36" spans="16:24" x14ac:dyDescent="0.25">
      <c r="P36" t="s">
        <v>20</v>
      </c>
      <c r="Q36">
        <f>N16-1</f>
        <v>2005</v>
      </c>
      <c r="R36" s="1">
        <f>IFERROR(VLOOKUP(Q36,LookupTable,2,1),0)</f>
        <v>1013</v>
      </c>
      <c r="S36" s="10">
        <f>R36/SUM($R$35:$R$36)</f>
        <v>0.27452574525745255</v>
      </c>
      <c r="U36" t="s">
        <v>20</v>
      </c>
      <c r="V36">
        <f>N16-1</f>
        <v>2005</v>
      </c>
      <c r="W36" s="1">
        <f>IFERROR(VLOOKUP(V36,LookupTable,7,1),0)</f>
        <v>10400</v>
      </c>
      <c r="X36" s="10">
        <f>W36/SUM($W$35:$W$36)</f>
        <v>0.2679514595625177</v>
      </c>
    </row>
    <row r="38" spans="16:24" x14ac:dyDescent="0.25">
      <c r="P38" s="14" t="s">
        <v>22</v>
      </c>
      <c r="Q38" s="14"/>
      <c r="R38" s="14"/>
      <c r="S38" s="15">
        <f>S35-S36</f>
        <v>0.45094850948509491</v>
      </c>
      <c r="U38" s="14" t="s">
        <v>22</v>
      </c>
      <c r="V38" s="14"/>
      <c r="W38" s="14"/>
      <c r="X38" s="15">
        <f>X35-X36</f>
        <v>0.46409708087496454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6C7B43-8829-4FCE-878A-F79763A80A1A}">
  <sheetPr codeName="Sheet2"/>
  <dimension ref="A1"/>
  <sheetViews>
    <sheetView showGridLines="0" showRowColHeaders="0" zoomScaleNormal="100" zoomScaleSheetLayoutView="90" workbookViewId="0">
      <selection activeCell="G31" sqref="G31"/>
    </sheetView>
  </sheetViews>
  <sheetFormatPr defaultRowHeight="15" x14ac:dyDescent="0.25"/>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2050" r:id="rId4" name="Option Button 2">
              <controlPr defaultSize="0" autoFill="0" autoLine="0" autoPict="0">
                <anchor moveWithCells="1">
                  <from>
                    <xdr:col>15</xdr:col>
                    <xdr:colOff>247650</xdr:colOff>
                    <xdr:row>2</xdr:row>
                    <xdr:rowOff>0</xdr:rowOff>
                  </from>
                  <to>
                    <xdr:col>16</xdr:col>
                    <xdr:colOff>314325</xdr:colOff>
                    <xdr:row>3</xdr:row>
                    <xdr:rowOff>95250</xdr:rowOff>
                  </to>
                </anchor>
              </controlPr>
            </control>
          </mc:Choice>
        </mc:AlternateContent>
        <mc:AlternateContent xmlns:mc="http://schemas.openxmlformats.org/markup-compatibility/2006">
          <mc:Choice Requires="x14">
            <control shapeId="2051" r:id="rId5" name="Option Button 3">
              <controlPr defaultSize="0" autoFill="0" autoLine="0" autoPict="0">
                <anchor moveWithCells="1">
                  <from>
                    <xdr:col>16</xdr:col>
                    <xdr:colOff>409575</xdr:colOff>
                    <xdr:row>2</xdr:row>
                    <xdr:rowOff>9525</xdr:rowOff>
                  </from>
                  <to>
                    <xdr:col>17</xdr:col>
                    <xdr:colOff>476250</xdr:colOff>
                    <xdr:row>3</xdr:row>
                    <xdr:rowOff>104775</xdr:rowOff>
                  </to>
                </anchor>
              </controlPr>
            </control>
          </mc:Choice>
        </mc:AlternateContent>
        <mc:AlternateContent xmlns:mc="http://schemas.openxmlformats.org/markup-compatibility/2006">
          <mc:Choice Requires="x14">
            <control shapeId="2052" r:id="rId6" name="Option Button 4">
              <controlPr defaultSize="0" autoFill="0" autoLine="0" autoPict="0">
                <anchor moveWithCells="1">
                  <from>
                    <xdr:col>17</xdr:col>
                    <xdr:colOff>523875</xdr:colOff>
                    <xdr:row>2</xdr:row>
                    <xdr:rowOff>9525</xdr:rowOff>
                  </from>
                  <to>
                    <xdr:col>19</xdr:col>
                    <xdr:colOff>200025</xdr:colOff>
                    <xdr:row>3</xdr:row>
                    <xdr:rowOff>104775</xdr:rowOff>
                  </to>
                </anchor>
              </controlPr>
            </control>
          </mc:Choice>
        </mc:AlternateContent>
      </controls>
    </mc:Choice>
  </mc:AlternateContent>
  <extLst>
    <ext xmlns:x14="http://schemas.microsoft.com/office/spreadsheetml/2009/9/main" uri="{A8765BA9-456A-4dab-B4F3-ACF838C121DE}">
      <x14:slicerList>
        <x14:slicer r:id="rId7"/>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3B4D1E-F943-4DD3-BABC-D658A28E7307}">
  <sheetPr codeName="Sheet3"/>
  <dimension ref="B5:AB25"/>
  <sheetViews>
    <sheetView topLeftCell="J1" workbookViewId="0">
      <selection activeCell="Q6" sqref="Q6:R12"/>
    </sheetView>
  </sheetViews>
  <sheetFormatPr defaultRowHeight="15" x14ac:dyDescent="0.25"/>
  <cols>
    <col min="2" max="2" width="15" bestFit="1" customWidth="1"/>
    <col min="3" max="3" width="11.28515625" bestFit="1" customWidth="1"/>
    <col min="4" max="8" width="15.5703125" bestFit="1" customWidth="1"/>
    <col min="9" max="9" width="4.28515625" style="18" customWidth="1"/>
    <col min="10" max="10" width="15.5703125" bestFit="1" customWidth="1"/>
    <col min="11" max="11" width="12.28515625" bestFit="1" customWidth="1"/>
    <col min="12" max="12" width="11.28515625" bestFit="1" customWidth="1"/>
    <col min="24" max="24" width="4" style="18" customWidth="1"/>
    <col min="26" max="26" width="10.140625" bestFit="1" customWidth="1"/>
    <col min="27" max="27" width="11.28515625" bestFit="1" customWidth="1"/>
    <col min="28" max="28" width="12.5703125" bestFit="1" customWidth="1"/>
  </cols>
  <sheetData>
    <row r="5" spans="2:28" x14ac:dyDescent="0.25">
      <c r="B5" s="9" t="s">
        <v>37</v>
      </c>
      <c r="C5" s="4" t="s">
        <v>8</v>
      </c>
      <c r="F5" t="s">
        <v>43</v>
      </c>
      <c r="K5" s="9" t="s">
        <v>44</v>
      </c>
      <c r="L5" s="4" t="s">
        <v>8</v>
      </c>
      <c r="P5" t="str">
        <f>K5</f>
        <v>Day Name</v>
      </c>
      <c r="Q5" t="str">
        <f>L5</f>
        <v xml:space="preserve"> Total Profit</v>
      </c>
      <c r="R5" t="s">
        <v>52</v>
      </c>
      <c r="V5" t="s">
        <v>53</v>
      </c>
      <c r="Z5" s="9" t="s">
        <v>59</v>
      </c>
      <c r="AA5" s="4" t="s">
        <v>8</v>
      </c>
      <c r="AB5" s="4" t="s">
        <v>64</v>
      </c>
    </row>
    <row r="6" spans="2:28" x14ac:dyDescent="0.25">
      <c r="B6" s="4" t="s">
        <v>32</v>
      </c>
      <c r="C6" s="16">
        <v>2559214.5870999969</v>
      </c>
      <c r="E6">
        <v>1</v>
      </c>
      <c r="F6" s="17">
        <f>LARGE(C6:C17,E6)</f>
        <v>3094479.5498999995</v>
      </c>
      <c r="G6" t="str">
        <f>INDEX($B$6:$B$17,MATCH(F6,C6:C17,0))</f>
        <v>May</v>
      </c>
      <c r="K6" s="4" t="s">
        <v>46</v>
      </c>
      <c r="L6" s="16">
        <v>4427484.0082999952</v>
      </c>
      <c r="P6" t="str">
        <f t="shared" ref="P6:P12" si="0">K6</f>
        <v>Mon</v>
      </c>
      <c r="Q6" s="11">
        <f t="shared" ref="Q6:Q12" si="1">L6</f>
        <v>4427484.0082999952</v>
      </c>
      <c r="R6" s="11">
        <f>IF(Q6=$V$6,$V$6,IF(Q6=$V$7,$V$7,IF(Q6=$V$8,$V$8,"")))</f>
        <v>4427484.0082999952</v>
      </c>
      <c r="U6">
        <v>1</v>
      </c>
      <c r="V6" s="11">
        <f>LARGE($Q$6:$Q$12,U6)</f>
        <v>4427484.0082999952</v>
      </c>
      <c r="Z6" s="4" t="s">
        <v>60</v>
      </c>
      <c r="AA6" s="16">
        <v>7760027.3660999965</v>
      </c>
      <c r="AB6" s="19">
        <v>0.27539530616962077</v>
      </c>
    </row>
    <row r="7" spans="2:28" x14ac:dyDescent="0.25">
      <c r="B7" s="4" t="s">
        <v>31</v>
      </c>
      <c r="C7" s="16">
        <v>2326424.3643999989</v>
      </c>
      <c r="E7">
        <v>2</v>
      </c>
      <c r="F7" s="17">
        <f t="shared" ref="F7:F8" si="2">LARGE(C7:C18,E7)</f>
        <v>2874388.4145999975</v>
      </c>
      <c r="G7" t="str">
        <f t="shared" ref="G7:G8" si="3">INDEX($B$6:$B$17,MATCH(F7,C7:C18,0))</f>
        <v>Feb</v>
      </c>
      <c r="K7" s="4" t="s">
        <v>50</v>
      </c>
      <c r="L7" s="16">
        <v>4095723.7392999898</v>
      </c>
      <c r="P7" t="str">
        <f t="shared" si="0"/>
        <v>Tue</v>
      </c>
      <c r="Q7" s="11">
        <f t="shared" si="1"/>
        <v>4095723.7392999898</v>
      </c>
      <c r="R7" s="11" t="str">
        <f>IF(Q7=$V$6,$V$6,IF(Q7=$V$7,$V$7,IF(Q7=$V$8,$V$8,"")))</f>
        <v/>
      </c>
      <c r="U7">
        <v>2</v>
      </c>
      <c r="V7" s="11">
        <f t="shared" ref="V7:V8" si="4">LARGE($Q$6:$Q$12,U7)</f>
        <v>4205870.0441999882</v>
      </c>
      <c r="Z7" s="4" t="s">
        <v>61</v>
      </c>
      <c r="AA7" s="16">
        <v>8651638.7081000041</v>
      </c>
      <c r="AB7" s="19">
        <v>0.30703766603900406</v>
      </c>
    </row>
    <row r="8" spans="2:28" x14ac:dyDescent="0.25">
      <c r="B8" s="4" t="s">
        <v>35</v>
      </c>
      <c r="C8" s="16">
        <v>2874388.4145999975</v>
      </c>
      <c r="E8">
        <v>3</v>
      </c>
      <c r="F8" s="17">
        <f t="shared" si="2"/>
        <v>2833961.1173999975</v>
      </c>
      <c r="G8" t="str">
        <f t="shared" si="3"/>
        <v>Apr</v>
      </c>
      <c r="K8" s="4" t="s">
        <v>51</v>
      </c>
      <c r="L8" s="16">
        <v>3534873.7423999924</v>
      </c>
      <c r="P8" t="str">
        <f t="shared" si="0"/>
        <v>Wed</v>
      </c>
      <c r="Q8" s="11">
        <f t="shared" si="1"/>
        <v>3534873.7423999924</v>
      </c>
      <c r="R8" s="11" t="str">
        <f t="shared" ref="R7:R12" si="5">IF(Q8=$V$6,$V$6,IF(Q8=$V$7,$V$7,IF(Q8=$V$8,$V$8,"")))</f>
        <v/>
      </c>
      <c r="U8">
        <v>3</v>
      </c>
      <c r="V8" s="11">
        <f t="shared" si="4"/>
        <v>4115816.0986999916</v>
      </c>
      <c r="Z8" s="4" t="s">
        <v>62</v>
      </c>
      <c r="AA8" s="16">
        <v>6023740.0497999685</v>
      </c>
      <c r="AB8" s="19">
        <v>0.21377627385025541</v>
      </c>
    </row>
    <row r="9" spans="2:28" x14ac:dyDescent="0.25">
      <c r="B9" s="4" t="s">
        <v>30</v>
      </c>
      <c r="C9" s="16">
        <v>2723198.0407999982</v>
      </c>
      <c r="K9" s="4" t="s">
        <v>49</v>
      </c>
      <c r="L9" s="16">
        <v>3999516.6449999935</v>
      </c>
      <c r="P9" t="str">
        <f t="shared" si="0"/>
        <v>Thu</v>
      </c>
      <c r="Q9" s="11">
        <f t="shared" si="1"/>
        <v>3999516.6449999935</v>
      </c>
      <c r="R9" s="11" t="str">
        <f t="shared" si="5"/>
        <v/>
      </c>
      <c r="Z9" s="4" t="s">
        <v>63</v>
      </c>
      <c r="AA9" s="16">
        <v>5742370.3022999875</v>
      </c>
      <c r="AB9" s="19">
        <v>0.20379075394112015</v>
      </c>
    </row>
    <row r="10" spans="2:28" x14ac:dyDescent="0.25">
      <c r="B10" s="4" t="s">
        <v>36</v>
      </c>
      <c r="C10" s="16">
        <v>3094479.5498999995</v>
      </c>
      <c r="K10" s="4" t="s">
        <v>45</v>
      </c>
      <c r="L10" s="16">
        <v>4205870.0441999882</v>
      </c>
      <c r="P10" t="str">
        <f t="shared" si="0"/>
        <v>Fri</v>
      </c>
      <c r="Q10" s="11">
        <f t="shared" si="1"/>
        <v>4205870.0441999882</v>
      </c>
      <c r="R10" s="11">
        <f t="shared" si="5"/>
        <v>4205870.0441999882</v>
      </c>
    </row>
    <row r="11" spans="2:28" x14ac:dyDescent="0.25">
      <c r="B11" s="4" t="s">
        <v>34</v>
      </c>
      <c r="C11" s="16">
        <v>2833961.1173999975</v>
      </c>
      <c r="F11" s="10">
        <f>SUM(F6:F8)/SUM(C6:C17)</f>
        <v>0.3124032552719026</v>
      </c>
      <c r="K11" s="4" t="s">
        <v>47</v>
      </c>
      <c r="L11" s="16">
        <v>3798492.1483999952</v>
      </c>
      <c r="P11" t="str">
        <f t="shared" si="0"/>
        <v>Sat</v>
      </c>
      <c r="Q11" s="11">
        <f t="shared" si="1"/>
        <v>3798492.1483999952</v>
      </c>
      <c r="R11" s="11" t="str">
        <f t="shared" si="5"/>
        <v/>
      </c>
    </row>
    <row r="12" spans="2:28" x14ac:dyDescent="0.25">
      <c r="B12" s="4" t="s">
        <v>33</v>
      </c>
      <c r="C12" s="16">
        <v>2110072.8855999992</v>
      </c>
      <c r="K12" s="4" t="s">
        <v>48</v>
      </c>
      <c r="L12" s="16">
        <v>4115816.0986999916</v>
      </c>
      <c r="P12" t="str">
        <f t="shared" si="0"/>
        <v>Sun</v>
      </c>
      <c r="Q12" s="11">
        <f t="shared" si="1"/>
        <v>4115816.0986999916</v>
      </c>
      <c r="R12" s="11">
        <f t="shared" si="5"/>
        <v>4115816.0986999916</v>
      </c>
      <c r="V12" s="10">
        <f>SUM(R6:R12)/SUM(Q6:Q12)</f>
        <v>0.45245479836018709</v>
      </c>
    </row>
    <row r="13" spans="2:28" x14ac:dyDescent="0.25">
      <c r="B13" s="4" t="s">
        <v>38</v>
      </c>
      <c r="C13" s="16">
        <v>2324468.8938999982</v>
      </c>
    </row>
    <row r="14" spans="2:28" x14ac:dyDescent="0.25">
      <c r="B14" s="4" t="s">
        <v>42</v>
      </c>
      <c r="C14" s="16">
        <v>1589198.2703000009</v>
      </c>
      <c r="E14" t="str">
        <f>"In " &amp;'Anaalysis 1'!N16</f>
        <v>In 2006</v>
      </c>
    </row>
    <row r="15" spans="2:28" x14ac:dyDescent="0.25">
      <c r="B15" s="4" t="s">
        <v>41</v>
      </c>
      <c r="C15" s="16">
        <v>1755539.9450000001</v>
      </c>
    </row>
    <row r="16" spans="2:28" x14ac:dyDescent="0.25">
      <c r="B16" s="4" t="s">
        <v>40</v>
      </c>
      <c r="C16" s="16">
        <v>1415578.3239000016</v>
      </c>
    </row>
    <row r="17" spans="2:13" x14ac:dyDescent="0.25">
      <c r="B17" s="4" t="s">
        <v>39</v>
      </c>
      <c r="C17" s="16">
        <v>2571252.0333999982</v>
      </c>
    </row>
    <row r="18" spans="2:13" x14ac:dyDescent="0.25">
      <c r="K18" s="9" t="s">
        <v>54</v>
      </c>
      <c r="L18" s="4" t="s">
        <v>8</v>
      </c>
      <c r="M18" t="s">
        <v>57</v>
      </c>
    </row>
    <row r="19" spans="2:13" x14ac:dyDescent="0.25">
      <c r="K19" s="4" t="s">
        <v>55</v>
      </c>
      <c r="L19" s="6">
        <v>20263468.179200068</v>
      </c>
      <c r="M19" s="10">
        <f>L19/SUM($L$19:$L$20)</f>
        <v>0.71912942570894001</v>
      </c>
    </row>
    <row r="20" spans="2:13" x14ac:dyDescent="0.25">
      <c r="K20" s="4" t="s">
        <v>56</v>
      </c>
      <c r="L20" s="6">
        <v>7914308.2470999882</v>
      </c>
      <c r="M20" s="10">
        <f>L20/SUM($L$19:$L$20)</f>
        <v>0.28087057429105999</v>
      </c>
    </row>
    <row r="23" spans="2:13" x14ac:dyDescent="0.25">
      <c r="K23" t="s">
        <v>58</v>
      </c>
    </row>
    <row r="24" spans="2:13" x14ac:dyDescent="0.25">
      <c r="K24" s="10">
        <f>MAX($M$19:$M$20)</f>
        <v>0.71912942570894001</v>
      </c>
    </row>
    <row r="25" spans="2:13" x14ac:dyDescent="0.25">
      <c r="K25" t="str">
        <f>UPPER(INDEX(K19:K20,MATCH(K24,M19:M20,0))) &amp; " make"</f>
        <v>WEEKDAY make</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B1E6B3-BC68-4ED7-9B84-15B10CBADB79}">
  <sheetPr codeName="Sheet4"/>
  <dimension ref="A1"/>
  <sheetViews>
    <sheetView showGridLines="0" showRowColHeaders="0" tabSelected="1" zoomScaleNormal="100" zoomScaleSheetLayoutView="90" workbookViewId="0">
      <selection activeCell="J15" sqref="J15"/>
    </sheetView>
  </sheetViews>
  <sheetFormatPr defaultRowHeight="15"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31E3C-0078-4191-A4C6-9393C149F358}">
  <sheetPr codeName="Sheet5"/>
  <dimension ref="B3:AH136"/>
  <sheetViews>
    <sheetView topLeftCell="M1" zoomScaleNormal="100" workbookViewId="0">
      <selection activeCell="V5" sqref="V5"/>
    </sheetView>
  </sheetViews>
  <sheetFormatPr defaultRowHeight="15" x14ac:dyDescent="0.25"/>
  <cols>
    <col min="2" max="2" width="22.140625" bestFit="1" customWidth="1"/>
    <col min="3" max="3" width="11.28515625" bestFit="1" customWidth="1"/>
    <col min="7" max="7" width="22.140625" bestFit="1" customWidth="1"/>
    <col min="8" max="8" width="12" bestFit="1" customWidth="1"/>
    <col min="9" max="9" width="12.42578125" customWidth="1"/>
    <col min="15" max="15" width="2.42578125" style="12" customWidth="1"/>
    <col min="17" max="17" width="11.5703125" bestFit="1" customWidth="1"/>
    <col min="18" max="18" width="13.140625" bestFit="1" customWidth="1"/>
    <col min="19" max="19" width="15.5703125" bestFit="1" customWidth="1"/>
    <col min="21" max="21" width="8" bestFit="1" customWidth="1"/>
    <col min="22" max="22" width="12.5703125" bestFit="1" customWidth="1"/>
    <col min="25" max="25" width="12.7109375" customWidth="1"/>
    <col min="26" max="26" width="10.7109375" bestFit="1" customWidth="1"/>
    <col min="28" max="28" width="3.42578125" style="12" customWidth="1"/>
    <col min="30" max="30" width="24.5703125" bestFit="1" customWidth="1"/>
    <col min="31" max="32" width="12.5703125" bestFit="1" customWidth="1"/>
  </cols>
  <sheetData>
    <row r="3" spans="2:34" x14ac:dyDescent="0.25">
      <c r="L3" t="s">
        <v>21</v>
      </c>
      <c r="M3" t="s">
        <v>13</v>
      </c>
    </row>
    <row r="4" spans="2:34" x14ac:dyDescent="0.25">
      <c r="B4" s="9" t="s">
        <v>65</v>
      </c>
      <c r="C4" s="4" t="s">
        <v>8</v>
      </c>
      <c r="G4" t="str">
        <f>B4</f>
        <v>Product Name</v>
      </c>
      <c r="H4" t="str">
        <f>C4</f>
        <v xml:space="preserve"> Total Profit</v>
      </c>
      <c r="I4" t="s">
        <v>112</v>
      </c>
      <c r="K4" t="s">
        <v>111</v>
      </c>
      <c r="L4" s="1">
        <f>SUM(H5:H9)</f>
        <v>12370131.233599994</v>
      </c>
      <c r="M4" s="10">
        <f>L4/SUM($L$4:$L$5)</f>
        <v>0.43900310111248575</v>
      </c>
      <c r="Q4" s="4" t="s">
        <v>1</v>
      </c>
      <c r="R4" s="4" t="s">
        <v>2</v>
      </c>
      <c r="S4" s="4" t="s">
        <v>3</v>
      </c>
      <c r="U4" s="9" t="s">
        <v>113</v>
      </c>
      <c r="V4" s="4" t="s">
        <v>64</v>
      </c>
      <c r="X4" t="str">
        <f>U4</f>
        <v>Color</v>
      </c>
      <c r="Y4" t="str">
        <f>V4</f>
        <v>Sum of Profit</v>
      </c>
      <c r="Z4" t="s">
        <v>52</v>
      </c>
      <c r="AD4" s="9" t="s">
        <v>118</v>
      </c>
      <c r="AE4" s="4" t="s">
        <v>64</v>
      </c>
    </row>
    <row r="5" spans="2:34" x14ac:dyDescent="0.25">
      <c r="B5" s="4" t="s">
        <v>98</v>
      </c>
      <c r="C5" s="20">
        <v>2676067.9715999975</v>
      </c>
      <c r="G5" t="str">
        <f t="shared" ref="G5:G9" si="0">B5</f>
        <v>Road-150 Red, 48</v>
      </c>
      <c r="H5" s="1">
        <f t="shared" ref="H5:H9" si="1">C5</f>
        <v>2676067.9715999975</v>
      </c>
      <c r="I5" s="1">
        <f t="shared" ref="I5:I9" si="2">H5</f>
        <v>2676067.9715999975</v>
      </c>
      <c r="K5" t="s">
        <v>110</v>
      </c>
      <c r="L5" s="1">
        <f>SUM(H12:H136)</f>
        <v>15807645.1927</v>
      </c>
      <c r="M5" s="10">
        <f>L5/SUM($L$4:$L$5)</f>
        <v>0.56099689888751425</v>
      </c>
      <c r="Q5" s="8">
        <v>606</v>
      </c>
      <c r="R5" s="8">
        <v>56</v>
      </c>
      <c r="S5" s="8">
        <v>550</v>
      </c>
      <c r="U5" s="4" t="s">
        <v>115</v>
      </c>
      <c r="V5" s="8">
        <v>16361149.73390004</v>
      </c>
      <c r="X5" t="str">
        <f t="shared" ref="X5:Y12" si="3">U5</f>
        <v>Red</v>
      </c>
      <c r="Y5" s="1">
        <f t="shared" si="3"/>
        <v>16361149.73390004</v>
      </c>
      <c r="Z5" s="1">
        <f>V5</f>
        <v>16361149.73390004</v>
      </c>
      <c r="AD5" s="4" t="s">
        <v>119</v>
      </c>
      <c r="AE5" s="8">
        <v>28177776.426299959</v>
      </c>
    </row>
    <row r="6" spans="2:34" x14ac:dyDescent="0.25">
      <c r="B6" s="4" t="s">
        <v>99</v>
      </c>
      <c r="C6" s="20">
        <v>2567730.834999999</v>
      </c>
      <c r="G6" t="str">
        <f t="shared" si="0"/>
        <v>Road-150 Red, 52</v>
      </c>
      <c r="H6" s="1">
        <f t="shared" si="1"/>
        <v>2567730.834999999</v>
      </c>
      <c r="I6" s="1">
        <f t="shared" si="2"/>
        <v>2567730.834999999</v>
      </c>
      <c r="U6" s="4" t="s">
        <v>114</v>
      </c>
      <c r="V6" s="8">
        <v>7861162.7427999638</v>
      </c>
      <c r="X6" t="str">
        <f t="shared" si="3"/>
        <v>Black</v>
      </c>
      <c r="Y6" s="1">
        <f t="shared" si="3"/>
        <v>7861162.7427999638</v>
      </c>
      <c r="Z6" s="1">
        <f t="shared" ref="Z6:Z7" si="4">V6</f>
        <v>7861162.7427999638</v>
      </c>
      <c r="AD6" s="4" t="s">
        <v>120</v>
      </c>
      <c r="AE6" s="8"/>
    </row>
    <row r="7" spans="2:34" x14ac:dyDescent="0.25">
      <c r="B7" s="4" t="s">
        <v>97</v>
      </c>
      <c r="C7" s="20">
        <v>2545219.2221999983</v>
      </c>
      <c r="G7" t="str">
        <f t="shared" si="0"/>
        <v>Road-150 Red, 62</v>
      </c>
      <c r="H7" s="1">
        <f t="shared" si="1"/>
        <v>2545219.2221999983</v>
      </c>
      <c r="I7" s="1">
        <f t="shared" si="2"/>
        <v>2545219.2221999983</v>
      </c>
      <c r="U7" s="4" t="s">
        <v>116</v>
      </c>
      <c r="V7" s="8">
        <v>3388153.1625000001</v>
      </c>
      <c r="X7" t="str">
        <f t="shared" si="3"/>
        <v>Silver</v>
      </c>
      <c r="Y7" s="1">
        <f t="shared" si="3"/>
        <v>3388153.1625000001</v>
      </c>
      <c r="Z7" s="1">
        <f t="shared" si="4"/>
        <v>3388153.1625000001</v>
      </c>
    </row>
    <row r="8" spans="2:34" x14ac:dyDescent="0.25">
      <c r="B8" s="4" t="s">
        <v>100</v>
      </c>
      <c r="C8" s="20">
        <v>2431254.1823999984</v>
      </c>
      <c r="G8" t="str">
        <f t="shared" si="0"/>
        <v>Road-150 Red, 56</v>
      </c>
      <c r="H8" s="1">
        <f t="shared" si="1"/>
        <v>2431254.1823999984</v>
      </c>
      <c r="I8" s="1">
        <f t="shared" si="2"/>
        <v>2431254.1823999984</v>
      </c>
      <c r="U8" s="4" t="s">
        <v>117</v>
      </c>
      <c r="V8" s="8">
        <v>567310.78709999926</v>
      </c>
      <c r="X8" t="str">
        <f t="shared" si="3"/>
        <v>Yellow</v>
      </c>
      <c r="Y8" s="1">
        <f t="shared" si="3"/>
        <v>567310.78709999926</v>
      </c>
      <c r="Z8" s="1"/>
    </row>
    <row r="9" spans="2:34" x14ac:dyDescent="0.25">
      <c r="B9" s="4" t="s">
        <v>101</v>
      </c>
      <c r="C9" s="20">
        <v>2149859.0223999987</v>
      </c>
      <c r="G9" t="str">
        <f t="shared" si="0"/>
        <v>Road-150 Red, 44</v>
      </c>
      <c r="H9" s="1">
        <f t="shared" si="1"/>
        <v>2149859.0223999987</v>
      </c>
      <c r="I9" s="1">
        <f t="shared" si="2"/>
        <v>2149859.0223999987</v>
      </c>
      <c r="X9">
        <f t="shared" si="3"/>
        <v>0</v>
      </c>
      <c r="Y9" s="1">
        <f t="shared" si="3"/>
        <v>0</v>
      </c>
      <c r="Z9" s="1"/>
    </row>
    <row r="10" spans="2:34" x14ac:dyDescent="0.25">
      <c r="B10" s="4" t="s">
        <v>79</v>
      </c>
      <c r="C10" s="20">
        <v>1014115.108600001</v>
      </c>
      <c r="X10">
        <f t="shared" si="3"/>
        <v>0</v>
      </c>
      <c r="Y10" s="1">
        <f t="shared" si="3"/>
        <v>0</v>
      </c>
      <c r="Z10" s="1"/>
      <c r="AD10" t="str">
        <f t="shared" ref="AD10:AE12" si="5">AD4</f>
        <v>Product Price Data Type</v>
      </c>
      <c r="AE10" t="str">
        <f t="shared" si="5"/>
        <v>Sum of Profit</v>
      </c>
      <c r="AF10" t="s">
        <v>13</v>
      </c>
      <c r="AG10" t="s">
        <v>121</v>
      </c>
      <c r="AH10" t="s">
        <v>122</v>
      </c>
    </row>
    <row r="11" spans="2:34" x14ac:dyDescent="0.25">
      <c r="B11" s="4" t="s">
        <v>74</v>
      </c>
      <c r="C11" s="20">
        <v>957297.11440000089</v>
      </c>
      <c r="G11" t="s">
        <v>110</v>
      </c>
      <c r="X11">
        <f t="shared" si="3"/>
        <v>0</v>
      </c>
      <c r="Y11" s="1">
        <f t="shared" si="3"/>
        <v>0</v>
      </c>
      <c r="Z11" s="1"/>
      <c r="AD11" t="str">
        <f t="shared" si="5"/>
        <v>Expensive</v>
      </c>
      <c r="AE11" s="1">
        <f t="shared" si="5"/>
        <v>28177776.426299959</v>
      </c>
      <c r="AF11" s="10">
        <f>AE11/SUM($AE$11:$AE$12)</f>
        <v>1</v>
      </c>
      <c r="AG11">
        <v>1</v>
      </c>
      <c r="AH11">
        <v>0.7</v>
      </c>
    </row>
    <row r="12" spans="2:34" x14ac:dyDescent="0.25">
      <c r="B12" s="4" t="s">
        <v>77</v>
      </c>
      <c r="C12" s="20">
        <v>883882.80160000001</v>
      </c>
      <c r="G12" t="str">
        <f>B10</f>
        <v>Road-250 Red, 58</v>
      </c>
      <c r="H12">
        <f>C10</f>
        <v>1014115.108600001</v>
      </c>
      <c r="X12">
        <f t="shared" si="3"/>
        <v>0</v>
      </c>
      <c r="Y12" s="1">
        <f t="shared" si="3"/>
        <v>0</v>
      </c>
      <c r="Z12" s="1"/>
      <c r="AD12" t="str">
        <f t="shared" si="5"/>
        <v>Less Expensive</v>
      </c>
      <c r="AE12" s="1">
        <f t="shared" si="5"/>
        <v>0</v>
      </c>
      <c r="AF12" s="10">
        <f>AE12/SUM($AE$11:$AE$12)</f>
        <v>0</v>
      </c>
      <c r="AG12">
        <v>1</v>
      </c>
      <c r="AH12">
        <v>0.7</v>
      </c>
    </row>
    <row r="13" spans="2:34" x14ac:dyDescent="0.25">
      <c r="B13" s="4" t="s">
        <v>68</v>
      </c>
      <c r="C13" s="20">
        <v>823490.59859999979</v>
      </c>
      <c r="G13" t="str">
        <f t="shared" ref="G13:H13" si="6">B11</f>
        <v>Road-250 Black, 52</v>
      </c>
      <c r="H13">
        <f t="shared" si="6"/>
        <v>957297.11440000089</v>
      </c>
    </row>
    <row r="14" spans="2:34" x14ac:dyDescent="0.25">
      <c r="B14" s="4" t="s">
        <v>67</v>
      </c>
      <c r="C14" s="20">
        <v>797078.52899999951</v>
      </c>
      <c r="G14" t="str">
        <f t="shared" ref="G14:H14" si="7">B12</f>
        <v>Road-250 Red, 48</v>
      </c>
      <c r="H14">
        <f t="shared" si="7"/>
        <v>883882.80160000001</v>
      </c>
    </row>
    <row r="15" spans="2:34" x14ac:dyDescent="0.25">
      <c r="B15" s="4" t="s">
        <v>78</v>
      </c>
      <c r="C15" s="20">
        <v>781256.24199999997</v>
      </c>
      <c r="G15" t="str">
        <f t="shared" ref="G15:H15" si="8">B13</f>
        <v>Mountain-200 Black, 46</v>
      </c>
      <c r="H15">
        <f t="shared" si="8"/>
        <v>823490.59859999979</v>
      </c>
    </row>
    <row r="16" spans="2:34" x14ac:dyDescent="0.25">
      <c r="B16" s="4" t="s">
        <v>75</v>
      </c>
      <c r="C16" s="20">
        <v>754990.61990000063</v>
      </c>
      <c r="G16" t="str">
        <f t="shared" ref="G16:H16" si="9">B14</f>
        <v>Mountain-200 Black, 42</v>
      </c>
      <c r="H16">
        <f t="shared" si="9"/>
        <v>797078.52899999951</v>
      </c>
    </row>
    <row r="17" spans="2:8" x14ac:dyDescent="0.25">
      <c r="B17" s="4" t="s">
        <v>73</v>
      </c>
      <c r="C17" s="20">
        <v>742077.43940000061</v>
      </c>
      <c r="G17" t="str">
        <f t="shared" ref="G17:H17" si="10">B15</f>
        <v>Road-250 Red, 52</v>
      </c>
      <c r="H17">
        <f t="shared" si="10"/>
        <v>781256.24199999997</v>
      </c>
    </row>
    <row r="18" spans="2:8" x14ac:dyDescent="0.25">
      <c r="B18" s="4" t="s">
        <v>70</v>
      </c>
      <c r="C18" s="20">
        <v>676076.66329999967</v>
      </c>
      <c r="G18" t="str">
        <f t="shared" ref="G18:H18" si="11">B16</f>
        <v>Road-250 Black, 58</v>
      </c>
      <c r="H18">
        <f t="shared" si="11"/>
        <v>754990.61990000063</v>
      </c>
    </row>
    <row r="19" spans="2:8" x14ac:dyDescent="0.25">
      <c r="B19" s="4" t="s">
        <v>76</v>
      </c>
      <c r="C19" s="20">
        <v>672157.73719999962</v>
      </c>
      <c r="G19" t="str">
        <f t="shared" ref="G19:H19" si="12">B17</f>
        <v>Road-250 Black, 48</v>
      </c>
      <c r="H19">
        <f t="shared" si="12"/>
        <v>742077.43940000061</v>
      </c>
    </row>
    <row r="20" spans="2:8" x14ac:dyDescent="0.25">
      <c r="B20" s="4" t="s">
        <v>103</v>
      </c>
      <c r="C20" s="20">
        <v>626203.73440000007</v>
      </c>
      <c r="G20" t="str">
        <f t="shared" ref="G20:H27" si="13">B18</f>
        <v>Mountain-200 Silver, 42</v>
      </c>
      <c r="H20">
        <f t="shared" si="13"/>
        <v>676076.66329999967</v>
      </c>
    </row>
    <row r="21" spans="2:8" x14ac:dyDescent="0.25">
      <c r="B21" s="4" t="s">
        <v>72</v>
      </c>
      <c r="C21" s="20">
        <v>607780.36220000044</v>
      </c>
      <c r="G21" t="str">
        <f t="shared" si="13"/>
        <v>Road-250 Red, 44</v>
      </c>
      <c r="H21">
        <f t="shared" si="13"/>
        <v>672157.73719999962</v>
      </c>
    </row>
    <row r="22" spans="2:8" x14ac:dyDescent="0.25">
      <c r="B22" s="4" t="s">
        <v>69</v>
      </c>
      <c r="C22" s="20">
        <v>590255.93029999989</v>
      </c>
      <c r="G22" t="str">
        <f t="shared" si="13"/>
        <v>Mountain-100 Black, 48</v>
      </c>
      <c r="H22">
        <f t="shared" si="13"/>
        <v>626203.73440000007</v>
      </c>
    </row>
    <row r="23" spans="2:8" x14ac:dyDescent="0.25">
      <c r="B23" s="4" t="s">
        <v>66</v>
      </c>
      <c r="C23" s="20">
        <v>558426.61440000008</v>
      </c>
      <c r="G23" t="str">
        <f t="shared" si="13"/>
        <v>Road-250 Black, 44</v>
      </c>
      <c r="H23">
        <f t="shared" si="13"/>
        <v>607780.36220000044</v>
      </c>
    </row>
    <row r="24" spans="2:8" x14ac:dyDescent="0.25">
      <c r="B24" s="4" t="s">
        <v>102</v>
      </c>
      <c r="C24" s="20">
        <v>550882.0588</v>
      </c>
      <c r="G24" t="str">
        <f t="shared" si="13"/>
        <v>Mountain-200 Silver, 38</v>
      </c>
      <c r="H24">
        <f t="shared" si="13"/>
        <v>590255.93029999989</v>
      </c>
    </row>
    <row r="25" spans="2:8" x14ac:dyDescent="0.25">
      <c r="B25" s="4" t="s">
        <v>71</v>
      </c>
      <c r="C25" s="20">
        <v>538763.49049999961</v>
      </c>
      <c r="G25" t="str">
        <f t="shared" si="13"/>
        <v>Mountain-200 Black, 38</v>
      </c>
      <c r="H25">
        <f t="shared" si="13"/>
        <v>558426.61440000008</v>
      </c>
    </row>
    <row r="26" spans="2:8" x14ac:dyDescent="0.25">
      <c r="B26" s="4" t="s">
        <v>105</v>
      </c>
      <c r="C26" s="20">
        <v>451930.05359999987</v>
      </c>
      <c r="G26" t="str">
        <f t="shared" si="13"/>
        <v>Mountain-100 Black, 44</v>
      </c>
      <c r="H26">
        <f t="shared" si="13"/>
        <v>550882.0588</v>
      </c>
    </row>
    <row r="27" spans="2:8" x14ac:dyDescent="0.25">
      <c r="B27" s="4" t="s">
        <v>106</v>
      </c>
      <c r="C27" s="20">
        <v>441887.17319999996</v>
      </c>
      <c r="G27" t="str">
        <f t="shared" si="13"/>
        <v>Mountain-200 Silver, 46</v>
      </c>
      <c r="H27">
        <f t="shared" si="13"/>
        <v>538763.49049999961</v>
      </c>
    </row>
    <row r="28" spans="2:8" x14ac:dyDescent="0.25">
      <c r="B28" s="4" t="s">
        <v>104</v>
      </c>
      <c r="C28" s="20">
        <v>413618.29679999995</v>
      </c>
      <c r="G28" t="str">
        <f t="shared" ref="G28:H35" si="14">B26</f>
        <v>Mountain-100 Black, 38</v>
      </c>
      <c r="H28">
        <f t="shared" si="14"/>
        <v>451930.05359999987</v>
      </c>
    </row>
    <row r="29" spans="2:8" x14ac:dyDescent="0.25">
      <c r="B29" s="4" t="s">
        <v>107</v>
      </c>
      <c r="C29" s="20">
        <v>389812.92720000003</v>
      </c>
      <c r="G29" t="str">
        <f t="shared" si="14"/>
        <v>Mountain-100 Silver, 44</v>
      </c>
      <c r="H29">
        <f t="shared" si="14"/>
        <v>441887.17319999996</v>
      </c>
    </row>
    <row r="30" spans="2:8" x14ac:dyDescent="0.25">
      <c r="B30" s="4" t="s">
        <v>108</v>
      </c>
      <c r="C30" s="20">
        <v>373654.58680000005</v>
      </c>
      <c r="G30" t="str">
        <f t="shared" si="14"/>
        <v>Mountain-100 Silver, 38</v>
      </c>
      <c r="H30">
        <f t="shared" si="14"/>
        <v>413618.29679999995</v>
      </c>
    </row>
    <row r="31" spans="2:8" x14ac:dyDescent="0.25">
      <c r="B31" s="4" t="s">
        <v>109</v>
      </c>
      <c r="C31" s="20">
        <v>337738.68119999999</v>
      </c>
      <c r="G31" t="str">
        <f t="shared" si="14"/>
        <v>Mountain-100 Silver, 42</v>
      </c>
      <c r="H31">
        <f t="shared" si="14"/>
        <v>389812.92720000003</v>
      </c>
    </row>
    <row r="32" spans="2:8" x14ac:dyDescent="0.25">
      <c r="B32" s="4" t="s">
        <v>84</v>
      </c>
      <c r="C32" s="20">
        <v>159494.47320000001</v>
      </c>
      <c r="G32" t="str">
        <f t="shared" si="14"/>
        <v>Mountain-100 Black, 42</v>
      </c>
      <c r="H32">
        <f t="shared" si="14"/>
        <v>373654.58680000005</v>
      </c>
    </row>
    <row r="33" spans="2:8" x14ac:dyDescent="0.25">
      <c r="B33" s="4" t="s">
        <v>92</v>
      </c>
      <c r="C33" s="20">
        <v>136904.27619999999</v>
      </c>
      <c r="G33" t="str">
        <f t="shared" si="14"/>
        <v>Mountain-100 Silver, 48</v>
      </c>
      <c r="H33">
        <f t="shared" si="14"/>
        <v>337738.68119999999</v>
      </c>
    </row>
    <row r="34" spans="2:8" x14ac:dyDescent="0.25">
      <c r="B34" s="4" t="s">
        <v>94</v>
      </c>
      <c r="C34" s="20">
        <v>136322.04090000002</v>
      </c>
      <c r="G34" t="str">
        <f t="shared" si="14"/>
        <v>Road-550-W Yellow, 48</v>
      </c>
      <c r="H34">
        <f t="shared" si="14"/>
        <v>159494.47320000001</v>
      </c>
    </row>
    <row r="35" spans="2:8" x14ac:dyDescent="0.25">
      <c r="B35" s="4" t="s">
        <v>87</v>
      </c>
      <c r="C35" s="20">
        <v>133183.57140000004</v>
      </c>
      <c r="G35" t="str">
        <f t="shared" si="14"/>
        <v>Road-650 Red, 48</v>
      </c>
      <c r="H35">
        <f t="shared" si="14"/>
        <v>136904.27619999999</v>
      </c>
    </row>
    <row r="36" spans="2:8" x14ac:dyDescent="0.25">
      <c r="B36" s="4" t="s">
        <v>81</v>
      </c>
      <c r="C36" s="20">
        <v>123568.73790000004</v>
      </c>
      <c r="G36" t="str">
        <f t="shared" ref="G36:H43" si="15">B34</f>
        <v>Road-650 Red, 58</v>
      </c>
      <c r="H36">
        <f t="shared" si="15"/>
        <v>136322.04090000002</v>
      </c>
    </row>
    <row r="37" spans="2:8" x14ac:dyDescent="0.25">
      <c r="B37" s="4" t="s">
        <v>96</v>
      </c>
      <c r="C37" s="20">
        <v>116853.31860000004</v>
      </c>
      <c r="G37" t="str">
        <f t="shared" si="15"/>
        <v>Road-650 Black, 52</v>
      </c>
      <c r="H37">
        <f t="shared" si="15"/>
        <v>133183.57140000004</v>
      </c>
    </row>
    <row r="38" spans="2:8" x14ac:dyDescent="0.25">
      <c r="B38" s="4" t="s">
        <v>83</v>
      </c>
      <c r="C38" s="20">
        <v>107777.20590000003</v>
      </c>
      <c r="G38" t="str">
        <f t="shared" si="15"/>
        <v>Road-550-W Yellow, 40</v>
      </c>
      <c r="H38">
        <f t="shared" si="15"/>
        <v>123568.73790000004</v>
      </c>
    </row>
    <row r="39" spans="2:8" x14ac:dyDescent="0.25">
      <c r="B39" s="4" t="s">
        <v>88</v>
      </c>
      <c r="C39" s="20">
        <v>100864.3465</v>
      </c>
      <c r="G39" t="str">
        <f t="shared" si="15"/>
        <v>Road-650 Red, 62</v>
      </c>
      <c r="H39">
        <f t="shared" si="15"/>
        <v>116853.31860000004</v>
      </c>
    </row>
    <row r="40" spans="2:8" x14ac:dyDescent="0.25">
      <c r="B40" s="4" t="s">
        <v>85</v>
      </c>
      <c r="C40" s="20">
        <v>100795.35610000003</v>
      </c>
      <c r="G40" t="str">
        <f t="shared" si="15"/>
        <v>Road-550-W Yellow, 44</v>
      </c>
      <c r="H40">
        <f t="shared" si="15"/>
        <v>107777.20590000003</v>
      </c>
    </row>
    <row r="41" spans="2:8" x14ac:dyDescent="0.25">
      <c r="B41" s="4" t="s">
        <v>86</v>
      </c>
      <c r="C41" s="20">
        <v>98959.338000000018</v>
      </c>
      <c r="G41" t="str">
        <f t="shared" si="15"/>
        <v>Road-650 Black, 58</v>
      </c>
      <c r="H41">
        <f t="shared" si="15"/>
        <v>100864.3465</v>
      </c>
    </row>
    <row r="42" spans="2:8" x14ac:dyDescent="0.25">
      <c r="B42" s="4" t="s">
        <v>89</v>
      </c>
      <c r="C42" s="20">
        <v>98545.736800000028</v>
      </c>
      <c r="G42" t="str">
        <f t="shared" si="15"/>
        <v>Road-650 Black, 44</v>
      </c>
      <c r="H42">
        <f t="shared" si="15"/>
        <v>100795.35610000003</v>
      </c>
    </row>
    <row r="43" spans="2:8" x14ac:dyDescent="0.25">
      <c r="B43" s="4" t="s">
        <v>91</v>
      </c>
      <c r="C43" s="20">
        <v>96888.684300000023</v>
      </c>
      <c r="G43" t="str">
        <f t="shared" si="15"/>
        <v>Road-650 Black, 48</v>
      </c>
      <c r="H43">
        <f t="shared" si="15"/>
        <v>98959.338000000018</v>
      </c>
    </row>
    <row r="44" spans="2:8" x14ac:dyDescent="0.25">
      <c r="B44" s="4" t="s">
        <v>82</v>
      </c>
      <c r="C44" s="20">
        <v>94749.192000000025</v>
      </c>
      <c r="G44" t="str">
        <f t="shared" ref="G44:H51" si="16">B42</f>
        <v>Road-650 Black, 60</v>
      </c>
      <c r="H44">
        <f t="shared" si="16"/>
        <v>98545.736800000028</v>
      </c>
    </row>
    <row r="45" spans="2:8" x14ac:dyDescent="0.25">
      <c r="B45" s="4" t="s">
        <v>90</v>
      </c>
      <c r="C45" s="20">
        <v>85002.682500000039</v>
      </c>
      <c r="G45" t="str">
        <f t="shared" si="16"/>
        <v>Road-650 Red, 44</v>
      </c>
      <c r="H45">
        <f t="shared" si="16"/>
        <v>96888.684300000023</v>
      </c>
    </row>
    <row r="46" spans="2:8" x14ac:dyDescent="0.25">
      <c r="B46" s="4" t="s">
        <v>80</v>
      </c>
      <c r="C46" s="20">
        <v>81721.178100000019</v>
      </c>
      <c r="G46" t="str">
        <f t="shared" si="16"/>
        <v>Road-550-W Yellow, 42</v>
      </c>
      <c r="H46">
        <f t="shared" si="16"/>
        <v>94749.192000000025</v>
      </c>
    </row>
    <row r="47" spans="2:8" x14ac:dyDescent="0.25">
      <c r="B47" s="4" t="s">
        <v>93</v>
      </c>
      <c r="C47" s="20">
        <v>80207.160500000013</v>
      </c>
      <c r="G47" t="str">
        <f t="shared" si="16"/>
        <v>Road-650 Black, 62</v>
      </c>
      <c r="H47">
        <f t="shared" si="16"/>
        <v>85002.682500000039</v>
      </c>
    </row>
    <row r="48" spans="2:8" x14ac:dyDescent="0.25">
      <c r="B48" s="4" t="s">
        <v>95</v>
      </c>
      <c r="C48" s="20">
        <v>72431.130400000009</v>
      </c>
      <c r="G48" t="str">
        <f t="shared" si="16"/>
        <v>Road-550-W Yellow, 38</v>
      </c>
      <c r="H48">
        <f t="shared" si="16"/>
        <v>81721.178100000019</v>
      </c>
    </row>
    <row r="49" spans="7:8" x14ac:dyDescent="0.25">
      <c r="G49" t="str">
        <f t="shared" si="16"/>
        <v>Road-650 Red, 52</v>
      </c>
      <c r="H49">
        <f t="shared" si="16"/>
        <v>80207.160500000013</v>
      </c>
    </row>
    <row r="50" spans="7:8" x14ac:dyDescent="0.25">
      <c r="G50" t="str">
        <f t="shared" si="16"/>
        <v>Road-650 Red, 60</v>
      </c>
      <c r="H50">
        <f t="shared" si="16"/>
        <v>72431.130400000009</v>
      </c>
    </row>
    <row r="51" spans="7:8" x14ac:dyDescent="0.25">
      <c r="G51">
        <f t="shared" si="16"/>
        <v>0</v>
      </c>
      <c r="H51">
        <f t="shared" si="16"/>
        <v>0</v>
      </c>
    </row>
    <row r="52" spans="7:8" x14ac:dyDescent="0.25">
      <c r="G52">
        <f t="shared" ref="G52:H59" si="17">B50</f>
        <v>0</v>
      </c>
      <c r="H52">
        <f t="shared" si="17"/>
        <v>0</v>
      </c>
    </row>
    <row r="53" spans="7:8" x14ac:dyDescent="0.25">
      <c r="G53">
        <f t="shared" si="17"/>
        <v>0</v>
      </c>
      <c r="H53">
        <f t="shared" si="17"/>
        <v>0</v>
      </c>
    </row>
    <row r="54" spans="7:8" x14ac:dyDescent="0.25">
      <c r="G54">
        <f t="shared" si="17"/>
        <v>0</v>
      </c>
      <c r="H54">
        <f t="shared" si="17"/>
        <v>0</v>
      </c>
    </row>
    <row r="55" spans="7:8" x14ac:dyDescent="0.25">
      <c r="G55">
        <f t="shared" si="17"/>
        <v>0</v>
      </c>
      <c r="H55">
        <f t="shared" si="17"/>
        <v>0</v>
      </c>
    </row>
    <row r="56" spans="7:8" x14ac:dyDescent="0.25">
      <c r="G56">
        <f t="shared" si="17"/>
        <v>0</v>
      </c>
      <c r="H56">
        <f t="shared" si="17"/>
        <v>0</v>
      </c>
    </row>
    <row r="57" spans="7:8" x14ac:dyDescent="0.25">
      <c r="G57">
        <f t="shared" si="17"/>
        <v>0</v>
      </c>
      <c r="H57">
        <f t="shared" si="17"/>
        <v>0</v>
      </c>
    </row>
    <row r="58" spans="7:8" x14ac:dyDescent="0.25">
      <c r="G58">
        <f t="shared" si="17"/>
        <v>0</v>
      </c>
      <c r="H58">
        <f t="shared" si="17"/>
        <v>0</v>
      </c>
    </row>
    <row r="59" spans="7:8" x14ac:dyDescent="0.25">
      <c r="G59">
        <f t="shared" si="17"/>
        <v>0</v>
      </c>
      <c r="H59">
        <f t="shared" si="17"/>
        <v>0</v>
      </c>
    </row>
    <row r="60" spans="7:8" x14ac:dyDescent="0.25">
      <c r="G60">
        <f t="shared" ref="G60:H67" si="18">B58</f>
        <v>0</v>
      </c>
      <c r="H60">
        <f t="shared" si="18"/>
        <v>0</v>
      </c>
    </row>
    <row r="61" spans="7:8" x14ac:dyDescent="0.25">
      <c r="G61">
        <f t="shared" si="18"/>
        <v>0</v>
      </c>
      <c r="H61">
        <f t="shared" si="18"/>
        <v>0</v>
      </c>
    </row>
    <row r="62" spans="7:8" x14ac:dyDescent="0.25">
      <c r="G62">
        <f t="shared" si="18"/>
        <v>0</v>
      </c>
      <c r="H62">
        <f t="shared" si="18"/>
        <v>0</v>
      </c>
    </row>
    <row r="63" spans="7:8" x14ac:dyDescent="0.25">
      <c r="G63">
        <f t="shared" si="18"/>
        <v>0</v>
      </c>
      <c r="H63">
        <f t="shared" si="18"/>
        <v>0</v>
      </c>
    </row>
    <row r="64" spans="7:8" x14ac:dyDescent="0.25">
      <c r="G64">
        <f t="shared" si="18"/>
        <v>0</v>
      </c>
      <c r="H64">
        <f t="shared" si="18"/>
        <v>0</v>
      </c>
    </row>
    <row r="65" spans="7:8" x14ac:dyDescent="0.25">
      <c r="G65">
        <f t="shared" si="18"/>
        <v>0</v>
      </c>
      <c r="H65">
        <f t="shared" si="18"/>
        <v>0</v>
      </c>
    </row>
    <row r="66" spans="7:8" x14ac:dyDescent="0.25">
      <c r="G66">
        <f t="shared" si="18"/>
        <v>0</v>
      </c>
      <c r="H66">
        <f t="shared" si="18"/>
        <v>0</v>
      </c>
    </row>
    <row r="67" spans="7:8" x14ac:dyDescent="0.25">
      <c r="G67">
        <f t="shared" si="18"/>
        <v>0</v>
      </c>
      <c r="H67">
        <f t="shared" si="18"/>
        <v>0</v>
      </c>
    </row>
    <row r="68" spans="7:8" x14ac:dyDescent="0.25">
      <c r="G68">
        <f t="shared" ref="G68:H75" si="19">B66</f>
        <v>0</v>
      </c>
      <c r="H68">
        <f t="shared" si="19"/>
        <v>0</v>
      </c>
    </row>
    <row r="69" spans="7:8" x14ac:dyDescent="0.25">
      <c r="G69">
        <f t="shared" si="19"/>
        <v>0</v>
      </c>
      <c r="H69">
        <f t="shared" si="19"/>
        <v>0</v>
      </c>
    </row>
    <row r="70" spans="7:8" x14ac:dyDescent="0.25">
      <c r="G70">
        <f t="shared" si="19"/>
        <v>0</v>
      </c>
      <c r="H70">
        <f t="shared" si="19"/>
        <v>0</v>
      </c>
    </row>
    <row r="71" spans="7:8" x14ac:dyDescent="0.25">
      <c r="G71">
        <f t="shared" si="19"/>
        <v>0</v>
      </c>
      <c r="H71">
        <f t="shared" si="19"/>
        <v>0</v>
      </c>
    </row>
    <row r="72" spans="7:8" x14ac:dyDescent="0.25">
      <c r="G72">
        <f t="shared" si="19"/>
        <v>0</v>
      </c>
      <c r="H72">
        <f t="shared" si="19"/>
        <v>0</v>
      </c>
    </row>
    <row r="73" spans="7:8" x14ac:dyDescent="0.25">
      <c r="G73">
        <f t="shared" si="19"/>
        <v>0</v>
      </c>
      <c r="H73">
        <f t="shared" si="19"/>
        <v>0</v>
      </c>
    </row>
    <row r="74" spans="7:8" x14ac:dyDescent="0.25">
      <c r="G74">
        <f t="shared" si="19"/>
        <v>0</v>
      </c>
      <c r="H74">
        <f t="shared" si="19"/>
        <v>0</v>
      </c>
    </row>
    <row r="75" spans="7:8" x14ac:dyDescent="0.25">
      <c r="G75">
        <f t="shared" si="19"/>
        <v>0</v>
      </c>
      <c r="H75">
        <f t="shared" si="19"/>
        <v>0</v>
      </c>
    </row>
    <row r="76" spans="7:8" x14ac:dyDescent="0.25">
      <c r="G76">
        <f t="shared" ref="G76:H83" si="20">B74</f>
        <v>0</v>
      </c>
      <c r="H76">
        <f t="shared" si="20"/>
        <v>0</v>
      </c>
    </row>
    <row r="77" spans="7:8" x14ac:dyDescent="0.25">
      <c r="G77">
        <f t="shared" si="20"/>
        <v>0</v>
      </c>
      <c r="H77">
        <f t="shared" si="20"/>
        <v>0</v>
      </c>
    </row>
    <row r="78" spans="7:8" x14ac:dyDescent="0.25">
      <c r="G78">
        <f t="shared" si="20"/>
        <v>0</v>
      </c>
      <c r="H78">
        <f t="shared" si="20"/>
        <v>0</v>
      </c>
    </row>
    <row r="79" spans="7:8" x14ac:dyDescent="0.25">
      <c r="G79">
        <f t="shared" si="20"/>
        <v>0</v>
      </c>
      <c r="H79">
        <f t="shared" si="20"/>
        <v>0</v>
      </c>
    </row>
    <row r="80" spans="7:8" x14ac:dyDescent="0.25">
      <c r="G80">
        <f t="shared" si="20"/>
        <v>0</v>
      </c>
      <c r="H80">
        <f t="shared" si="20"/>
        <v>0</v>
      </c>
    </row>
    <row r="81" spans="7:8" x14ac:dyDescent="0.25">
      <c r="G81">
        <f t="shared" si="20"/>
        <v>0</v>
      </c>
      <c r="H81">
        <f t="shared" si="20"/>
        <v>0</v>
      </c>
    </row>
    <row r="82" spans="7:8" x14ac:dyDescent="0.25">
      <c r="G82">
        <f t="shared" si="20"/>
        <v>0</v>
      </c>
      <c r="H82">
        <f t="shared" si="20"/>
        <v>0</v>
      </c>
    </row>
    <row r="83" spans="7:8" x14ac:dyDescent="0.25">
      <c r="G83">
        <f t="shared" si="20"/>
        <v>0</v>
      </c>
      <c r="H83">
        <f t="shared" si="20"/>
        <v>0</v>
      </c>
    </row>
    <row r="84" spans="7:8" x14ac:dyDescent="0.25">
      <c r="G84">
        <f t="shared" ref="G84:H91" si="21">B82</f>
        <v>0</v>
      </c>
      <c r="H84">
        <f t="shared" si="21"/>
        <v>0</v>
      </c>
    </row>
    <row r="85" spans="7:8" x14ac:dyDescent="0.25">
      <c r="G85">
        <f t="shared" si="21"/>
        <v>0</v>
      </c>
      <c r="H85">
        <f t="shared" si="21"/>
        <v>0</v>
      </c>
    </row>
    <row r="86" spans="7:8" x14ac:dyDescent="0.25">
      <c r="G86">
        <f t="shared" si="21"/>
        <v>0</v>
      </c>
      <c r="H86">
        <f t="shared" si="21"/>
        <v>0</v>
      </c>
    </row>
    <row r="87" spans="7:8" x14ac:dyDescent="0.25">
      <c r="G87">
        <f t="shared" si="21"/>
        <v>0</v>
      </c>
      <c r="H87">
        <f t="shared" si="21"/>
        <v>0</v>
      </c>
    </row>
    <row r="88" spans="7:8" x14ac:dyDescent="0.25">
      <c r="G88">
        <f t="shared" si="21"/>
        <v>0</v>
      </c>
      <c r="H88">
        <f t="shared" si="21"/>
        <v>0</v>
      </c>
    </row>
    <row r="89" spans="7:8" x14ac:dyDescent="0.25">
      <c r="G89">
        <f t="shared" si="21"/>
        <v>0</v>
      </c>
      <c r="H89">
        <f t="shared" si="21"/>
        <v>0</v>
      </c>
    </row>
    <row r="90" spans="7:8" x14ac:dyDescent="0.25">
      <c r="G90">
        <f t="shared" si="21"/>
        <v>0</v>
      </c>
      <c r="H90">
        <f t="shared" si="21"/>
        <v>0</v>
      </c>
    </row>
    <row r="91" spans="7:8" x14ac:dyDescent="0.25">
      <c r="G91">
        <f t="shared" si="21"/>
        <v>0</v>
      </c>
      <c r="H91">
        <f t="shared" si="21"/>
        <v>0</v>
      </c>
    </row>
    <row r="92" spans="7:8" x14ac:dyDescent="0.25">
      <c r="G92">
        <f t="shared" ref="G92:H99" si="22">B90</f>
        <v>0</v>
      </c>
      <c r="H92">
        <f t="shared" si="22"/>
        <v>0</v>
      </c>
    </row>
    <row r="93" spans="7:8" x14ac:dyDescent="0.25">
      <c r="G93">
        <f t="shared" si="22"/>
        <v>0</v>
      </c>
      <c r="H93">
        <f t="shared" si="22"/>
        <v>0</v>
      </c>
    </row>
    <row r="94" spans="7:8" x14ac:dyDescent="0.25">
      <c r="G94">
        <f t="shared" si="22"/>
        <v>0</v>
      </c>
      <c r="H94">
        <f t="shared" si="22"/>
        <v>0</v>
      </c>
    </row>
    <row r="95" spans="7:8" x14ac:dyDescent="0.25">
      <c r="G95">
        <f t="shared" si="22"/>
        <v>0</v>
      </c>
      <c r="H95">
        <f t="shared" si="22"/>
        <v>0</v>
      </c>
    </row>
    <row r="96" spans="7:8" x14ac:dyDescent="0.25">
      <c r="G96">
        <f t="shared" si="22"/>
        <v>0</v>
      </c>
      <c r="H96">
        <f t="shared" si="22"/>
        <v>0</v>
      </c>
    </row>
    <row r="97" spans="7:8" x14ac:dyDescent="0.25">
      <c r="G97">
        <f t="shared" si="22"/>
        <v>0</v>
      </c>
      <c r="H97">
        <f t="shared" si="22"/>
        <v>0</v>
      </c>
    </row>
    <row r="98" spans="7:8" x14ac:dyDescent="0.25">
      <c r="G98">
        <f t="shared" si="22"/>
        <v>0</v>
      </c>
      <c r="H98">
        <f t="shared" si="22"/>
        <v>0</v>
      </c>
    </row>
    <row r="99" spans="7:8" x14ac:dyDescent="0.25">
      <c r="G99">
        <f t="shared" si="22"/>
        <v>0</v>
      </c>
      <c r="H99">
        <f t="shared" si="22"/>
        <v>0</v>
      </c>
    </row>
    <row r="100" spans="7:8" x14ac:dyDescent="0.25">
      <c r="G100">
        <f t="shared" ref="G100:H107" si="23">B98</f>
        <v>0</v>
      </c>
      <c r="H100">
        <f t="shared" si="23"/>
        <v>0</v>
      </c>
    </row>
    <row r="101" spans="7:8" x14ac:dyDescent="0.25">
      <c r="G101">
        <f t="shared" si="23"/>
        <v>0</v>
      </c>
      <c r="H101">
        <f t="shared" si="23"/>
        <v>0</v>
      </c>
    </row>
    <row r="102" spans="7:8" x14ac:dyDescent="0.25">
      <c r="G102">
        <f t="shared" si="23"/>
        <v>0</v>
      </c>
      <c r="H102">
        <f t="shared" si="23"/>
        <v>0</v>
      </c>
    </row>
    <row r="103" spans="7:8" x14ac:dyDescent="0.25">
      <c r="G103">
        <f t="shared" si="23"/>
        <v>0</v>
      </c>
      <c r="H103">
        <f t="shared" si="23"/>
        <v>0</v>
      </c>
    </row>
    <row r="104" spans="7:8" x14ac:dyDescent="0.25">
      <c r="G104">
        <f t="shared" si="23"/>
        <v>0</v>
      </c>
      <c r="H104">
        <f t="shared" si="23"/>
        <v>0</v>
      </c>
    </row>
    <row r="105" spans="7:8" x14ac:dyDescent="0.25">
      <c r="G105">
        <f t="shared" si="23"/>
        <v>0</v>
      </c>
      <c r="H105">
        <f t="shared" si="23"/>
        <v>0</v>
      </c>
    </row>
    <row r="106" spans="7:8" x14ac:dyDescent="0.25">
      <c r="G106">
        <f t="shared" si="23"/>
        <v>0</v>
      </c>
      <c r="H106">
        <f t="shared" si="23"/>
        <v>0</v>
      </c>
    </row>
    <row r="107" spans="7:8" x14ac:dyDescent="0.25">
      <c r="G107">
        <f t="shared" si="23"/>
        <v>0</v>
      </c>
      <c r="H107">
        <f t="shared" si="23"/>
        <v>0</v>
      </c>
    </row>
    <row r="108" spans="7:8" x14ac:dyDescent="0.25">
      <c r="G108">
        <f t="shared" ref="G108:H115" si="24">B106</f>
        <v>0</v>
      </c>
      <c r="H108">
        <f t="shared" si="24"/>
        <v>0</v>
      </c>
    </row>
    <row r="109" spans="7:8" x14ac:dyDescent="0.25">
      <c r="G109">
        <f t="shared" si="24"/>
        <v>0</v>
      </c>
      <c r="H109">
        <f t="shared" si="24"/>
        <v>0</v>
      </c>
    </row>
    <row r="110" spans="7:8" x14ac:dyDescent="0.25">
      <c r="G110">
        <f t="shared" si="24"/>
        <v>0</v>
      </c>
      <c r="H110">
        <f t="shared" si="24"/>
        <v>0</v>
      </c>
    </row>
    <row r="111" spans="7:8" x14ac:dyDescent="0.25">
      <c r="G111">
        <f t="shared" si="24"/>
        <v>0</v>
      </c>
      <c r="H111">
        <f t="shared" si="24"/>
        <v>0</v>
      </c>
    </row>
    <row r="112" spans="7:8" x14ac:dyDescent="0.25">
      <c r="G112">
        <f t="shared" si="24"/>
        <v>0</v>
      </c>
      <c r="H112">
        <f t="shared" si="24"/>
        <v>0</v>
      </c>
    </row>
    <row r="113" spans="7:8" x14ac:dyDescent="0.25">
      <c r="G113">
        <f t="shared" si="24"/>
        <v>0</v>
      </c>
      <c r="H113">
        <f t="shared" si="24"/>
        <v>0</v>
      </c>
    </row>
    <row r="114" spans="7:8" x14ac:dyDescent="0.25">
      <c r="G114">
        <f t="shared" si="24"/>
        <v>0</v>
      </c>
      <c r="H114">
        <f t="shared" si="24"/>
        <v>0</v>
      </c>
    </row>
    <row r="115" spans="7:8" x14ac:dyDescent="0.25">
      <c r="G115">
        <f t="shared" si="24"/>
        <v>0</v>
      </c>
      <c r="H115">
        <f t="shared" si="24"/>
        <v>0</v>
      </c>
    </row>
    <row r="116" spans="7:8" x14ac:dyDescent="0.25">
      <c r="G116">
        <f t="shared" ref="G116:H123" si="25">B114</f>
        <v>0</v>
      </c>
      <c r="H116">
        <f t="shared" si="25"/>
        <v>0</v>
      </c>
    </row>
    <row r="117" spans="7:8" x14ac:dyDescent="0.25">
      <c r="G117">
        <f t="shared" si="25"/>
        <v>0</v>
      </c>
      <c r="H117">
        <f t="shared" si="25"/>
        <v>0</v>
      </c>
    </row>
    <row r="118" spans="7:8" x14ac:dyDescent="0.25">
      <c r="G118">
        <f t="shared" si="25"/>
        <v>0</v>
      </c>
      <c r="H118">
        <f t="shared" si="25"/>
        <v>0</v>
      </c>
    </row>
    <row r="119" spans="7:8" x14ac:dyDescent="0.25">
      <c r="G119">
        <f t="shared" si="25"/>
        <v>0</v>
      </c>
      <c r="H119">
        <f t="shared" si="25"/>
        <v>0</v>
      </c>
    </row>
    <row r="120" spans="7:8" x14ac:dyDescent="0.25">
      <c r="G120">
        <f t="shared" si="25"/>
        <v>0</v>
      </c>
      <c r="H120">
        <f t="shared" si="25"/>
        <v>0</v>
      </c>
    </row>
    <row r="121" spans="7:8" x14ac:dyDescent="0.25">
      <c r="G121">
        <f t="shared" si="25"/>
        <v>0</v>
      </c>
      <c r="H121">
        <f t="shared" si="25"/>
        <v>0</v>
      </c>
    </row>
    <row r="122" spans="7:8" x14ac:dyDescent="0.25">
      <c r="G122">
        <f t="shared" si="25"/>
        <v>0</v>
      </c>
      <c r="H122">
        <f t="shared" si="25"/>
        <v>0</v>
      </c>
    </row>
    <row r="123" spans="7:8" x14ac:dyDescent="0.25">
      <c r="G123">
        <f t="shared" si="25"/>
        <v>0</v>
      </c>
      <c r="H123">
        <f t="shared" si="25"/>
        <v>0</v>
      </c>
    </row>
    <row r="124" spans="7:8" x14ac:dyDescent="0.25">
      <c r="G124">
        <f t="shared" ref="G124:H131" si="26">B122</f>
        <v>0</v>
      </c>
      <c r="H124">
        <f t="shared" si="26"/>
        <v>0</v>
      </c>
    </row>
    <row r="125" spans="7:8" x14ac:dyDescent="0.25">
      <c r="G125">
        <f t="shared" si="26"/>
        <v>0</v>
      </c>
      <c r="H125">
        <f t="shared" si="26"/>
        <v>0</v>
      </c>
    </row>
    <row r="126" spans="7:8" x14ac:dyDescent="0.25">
      <c r="G126">
        <f t="shared" si="26"/>
        <v>0</v>
      </c>
      <c r="H126">
        <f t="shared" si="26"/>
        <v>0</v>
      </c>
    </row>
    <row r="127" spans="7:8" x14ac:dyDescent="0.25">
      <c r="G127">
        <f t="shared" si="26"/>
        <v>0</v>
      </c>
      <c r="H127">
        <f t="shared" si="26"/>
        <v>0</v>
      </c>
    </row>
    <row r="128" spans="7:8" x14ac:dyDescent="0.25">
      <c r="G128">
        <f t="shared" si="26"/>
        <v>0</v>
      </c>
      <c r="H128">
        <f t="shared" si="26"/>
        <v>0</v>
      </c>
    </row>
    <row r="129" spans="7:8" x14ac:dyDescent="0.25">
      <c r="G129">
        <f t="shared" si="26"/>
        <v>0</v>
      </c>
      <c r="H129">
        <f t="shared" si="26"/>
        <v>0</v>
      </c>
    </row>
    <row r="130" spans="7:8" x14ac:dyDescent="0.25">
      <c r="G130">
        <f t="shared" si="26"/>
        <v>0</v>
      </c>
      <c r="H130">
        <f t="shared" si="26"/>
        <v>0</v>
      </c>
    </row>
    <row r="131" spans="7:8" x14ac:dyDescent="0.25">
      <c r="G131">
        <f t="shared" si="26"/>
        <v>0</v>
      </c>
      <c r="H131">
        <f t="shared" si="26"/>
        <v>0</v>
      </c>
    </row>
    <row r="132" spans="7:8" x14ac:dyDescent="0.25">
      <c r="G132">
        <f t="shared" ref="G132:H136" si="27">B130</f>
        <v>0</v>
      </c>
      <c r="H132">
        <f t="shared" si="27"/>
        <v>0</v>
      </c>
    </row>
    <row r="133" spans="7:8" x14ac:dyDescent="0.25">
      <c r="G133">
        <f t="shared" si="27"/>
        <v>0</v>
      </c>
      <c r="H133">
        <f t="shared" si="27"/>
        <v>0</v>
      </c>
    </row>
    <row r="134" spans="7:8" x14ac:dyDescent="0.25">
      <c r="G134">
        <f t="shared" si="27"/>
        <v>0</v>
      </c>
      <c r="H134">
        <f t="shared" si="27"/>
        <v>0</v>
      </c>
    </row>
    <row r="135" spans="7:8" x14ac:dyDescent="0.25">
      <c r="G135">
        <f t="shared" si="27"/>
        <v>0</v>
      </c>
      <c r="H135">
        <f t="shared" si="27"/>
        <v>0</v>
      </c>
    </row>
    <row r="136" spans="7:8" x14ac:dyDescent="0.25">
      <c r="G136">
        <f t="shared" si="27"/>
        <v>0</v>
      </c>
      <c r="H136">
        <f t="shared" si="27"/>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83FB84-2596-4F3B-9E17-9CE6DEB6A433}">
  <sheetPr codeName="Sheet6"/>
  <dimension ref="B4:AM2680"/>
  <sheetViews>
    <sheetView topLeftCell="X1" zoomScaleNormal="100" workbookViewId="0">
      <selection activeCell="AC6" sqref="AC6"/>
    </sheetView>
  </sheetViews>
  <sheetFormatPr defaultRowHeight="15" x14ac:dyDescent="0.25"/>
  <cols>
    <col min="2" max="2" width="20.42578125" bestFit="1" customWidth="1"/>
    <col min="3" max="3" width="11.28515625" bestFit="1" customWidth="1"/>
    <col min="6" max="6" width="21.140625" bestFit="1" customWidth="1"/>
    <col min="7" max="7" width="19.7109375" bestFit="1" customWidth="1"/>
    <col min="8" max="8" width="12" bestFit="1" customWidth="1"/>
    <col min="9" max="9" width="12.42578125" customWidth="1"/>
    <col min="10" max="10" width="3.7109375" style="12" customWidth="1"/>
    <col min="12" max="12" width="10" bestFit="1" customWidth="1"/>
    <col min="13" max="13" width="12.5703125" bestFit="1" customWidth="1"/>
    <col min="15" max="15" width="21" customWidth="1"/>
    <col min="16" max="16" width="3.7109375" style="12" customWidth="1"/>
    <col min="17" max="17" width="11.5703125" bestFit="1" customWidth="1"/>
    <col min="18" max="18" width="12.7109375" bestFit="1" customWidth="1"/>
    <col min="19" max="19" width="12.5703125" bestFit="1" customWidth="1"/>
    <col min="21" max="21" width="11.5703125" bestFit="1" customWidth="1"/>
    <col min="22" max="22" width="12.5703125" bestFit="1" customWidth="1"/>
    <col min="25" max="25" width="12.7109375" customWidth="1"/>
    <col min="26" max="26" width="10.7109375" bestFit="1" customWidth="1"/>
    <col min="27" max="27" width="3.5703125" style="12" customWidth="1"/>
    <col min="28" max="28" width="18.42578125" customWidth="1"/>
    <col min="29" max="29" width="15.42578125" bestFit="1" customWidth="1"/>
    <col min="30" max="32" width="12.5703125" bestFit="1" customWidth="1"/>
    <col min="35" max="35" width="15.5703125" customWidth="1"/>
  </cols>
  <sheetData>
    <row r="4" spans="2:39" x14ac:dyDescent="0.25">
      <c r="B4" s="9" t="s">
        <v>123</v>
      </c>
      <c r="C4" s="4" t="s">
        <v>8</v>
      </c>
      <c r="F4" t="str">
        <f>B4</f>
        <v>FullName</v>
      </c>
      <c r="G4" t="str">
        <f>C4</f>
        <v xml:space="preserve"> Total Profit</v>
      </c>
      <c r="H4" t="s">
        <v>983</v>
      </c>
      <c r="L4" s="4" t="s">
        <v>2808</v>
      </c>
      <c r="M4" s="4" t="s">
        <v>2809</v>
      </c>
      <c r="R4" s="9" t="s">
        <v>2813</v>
      </c>
      <c r="S4" s="4" t="s">
        <v>64</v>
      </c>
      <c r="U4" t="str">
        <f>R4</f>
        <v>Age Group</v>
      </c>
      <c r="V4" t="str">
        <f>S4</f>
        <v>Sum of Profit</v>
      </c>
      <c r="W4" t="s">
        <v>52</v>
      </c>
      <c r="AC4" s="9" t="s">
        <v>984</v>
      </c>
      <c r="AD4" s="4" t="s">
        <v>64</v>
      </c>
      <c r="AE4" t="s">
        <v>52</v>
      </c>
      <c r="AG4" s="2" t="s">
        <v>2822</v>
      </c>
      <c r="AH4" s="2" t="s">
        <v>2823</v>
      </c>
      <c r="AI4" s="2" t="str">
        <f>AC4</f>
        <v>Country</v>
      </c>
      <c r="AM4" t="s">
        <v>2824</v>
      </c>
    </row>
    <row r="5" spans="2:39" x14ac:dyDescent="0.25">
      <c r="B5" s="4" t="s">
        <v>1095</v>
      </c>
      <c r="C5" s="20">
        <v>29756.712</v>
      </c>
      <c r="F5" t="str">
        <f t="shared" ref="F5:F9" si="0">B5</f>
        <v>Richard Rivera</v>
      </c>
      <c r="G5" s="1">
        <f t="shared" ref="G5:G9" si="1">C5</f>
        <v>29756.712</v>
      </c>
      <c r="H5" s="1">
        <f t="shared" ref="H5:H9" si="2">G5</f>
        <v>29756.712</v>
      </c>
      <c r="I5" s="1"/>
      <c r="L5" s="8">
        <v>2677</v>
      </c>
      <c r="M5" s="8">
        <v>45.056968188703742</v>
      </c>
      <c r="R5" s="4" t="s">
        <v>2814</v>
      </c>
      <c r="S5" s="6">
        <v>2726873.7483999971</v>
      </c>
      <c r="U5" t="str">
        <f t="shared" ref="U5:U10" si="3">R5</f>
        <v>25-29</v>
      </c>
      <c r="V5" s="23">
        <f t="shared" ref="V5:V10" si="4">S5</f>
        <v>2726873.7483999971</v>
      </c>
      <c r="W5" t="str">
        <f>IF(V5 = MAX($V$5:$V$10),V5,"")</f>
        <v/>
      </c>
      <c r="Y5" s="1"/>
      <c r="Z5" s="1"/>
      <c r="AC5" s="4" t="s">
        <v>985</v>
      </c>
      <c r="AD5" s="23">
        <v>9546616.1299999785</v>
      </c>
      <c r="AE5" s="24" cm="1">
        <f t="array" ref="AE5">IFERROR(_xlfn.IFS(AD5=$AM$5,AD5,AD5=$AM$6,AD5),"")</f>
        <v>9546616.1299999785</v>
      </c>
      <c r="AG5">
        <v>9</v>
      </c>
      <c r="AH5">
        <v>2</v>
      </c>
      <c r="AI5" t="str">
        <f t="shared" ref="AI5:AI10" si="5">AC5</f>
        <v>Australia</v>
      </c>
      <c r="AL5">
        <v>1</v>
      </c>
      <c r="AM5" s="24">
        <f>LARGE($AD$5:$AD$10,AL5)</f>
        <v>9546616.1299999785</v>
      </c>
    </row>
    <row r="6" spans="2:39" x14ac:dyDescent="0.25">
      <c r="B6" s="4" t="s">
        <v>1159</v>
      </c>
      <c r="C6" s="20">
        <v>29756.712</v>
      </c>
      <c r="F6" t="str">
        <f t="shared" si="0"/>
        <v>Miguel Edwards</v>
      </c>
      <c r="G6" s="1">
        <f t="shared" si="1"/>
        <v>29756.712</v>
      </c>
      <c r="H6" s="1">
        <f t="shared" si="2"/>
        <v>29756.712</v>
      </c>
      <c r="I6" s="1"/>
      <c r="R6" s="4" t="s">
        <v>2815</v>
      </c>
      <c r="S6" s="6">
        <v>3632747.4634999917</v>
      </c>
      <c r="U6" t="str">
        <f t="shared" si="3"/>
        <v>30-34</v>
      </c>
      <c r="V6" s="23">
        <f t="shared" si="4"/>
        <v>3632747.4634999917</v>
      </c>
      <c r="W6" t="str">
        <f t="shared" ref="W6:W10" si="6">IF(V6 = MAX($V$5:$V$10),V6,"")</f>
        <v/>
      </c>
      <c r="Y6" s="1"/>
      <c r="Z6" s="1"/>
      <c r="AC6" s="4" t="s">
        <v>2803</v>
      </c>
      <c r="AD6" s="23">
        <v>2745527.6863999935</v>
      </c>
      <c r="AE6" s="24" t="str" cm="1">
        <f t="array" ref="AE6">IFERROR(_xlfn.IFS(AD6=$AM$5,AD6,AD6=$AM$6,AD6),"")</f>
        <v/>
      </c>
      <c r="AG6">
        <v>1.5</v>
      </c>
      <c r="AH6">
        <v>8.5</v>
      </c>
      <c r="AI6" t="str">
        <f t="shared" si="5"/>
        <v>Canada</v>
      </c>
      <c r="AL6">
        <v>2</v>
      </c>
      <c r="AM6" s="24">
        <f>LARGE($AD$5:$AD$10,AL6)</f>
        <v>9006192.3148000035</v>
      </c>
    </row>
    <row r="7" spans="2:39" x14ac:dyDescent="0.25">
      <c r="B7" s="4" t="s">
        <v>548</v>
      </c>
      <c r="C7" s="20">
        <v>29756.712</v>
      </c>
      <c r="F7" t="str">
        <f t="shared" si="0"/>
        <v>Johnny Shan</v>
      </c>
      <c r="G7" s="1">
        <f t="shared" si="1"/>
        <v>29756.712</v>
      </c>
      <c r="H7" s="1">
        <f t="shared" si="2"/>
        <v>29756.712</v>
      </c>
      <c r="I7" s="1"/>
      <c r="R7" s="4" t="s">
        <v>2816</v>
      </c>
      <c r="S7" s="6">
        <v>3661328.0090999953</v>
      </c>
      <c r="U7" t="str">
        <f t="shared" si="3"/>
        <v>35-39</v>
      </c>
      <c r="V7" s="23">
        <f t="shared" si="4"/>
        <v>3661328.0090999953</v>
      </c>
      <c r="W7" t="str">
        <f t="shared" si="6"/>
        <v/>
      </c>
      <c r="Y7" s="1"/>
      <c r="Z7" s="1"/>
      <c r="AC7" s="4" t="s">
        <v>2804</v>
      </c>
      <c r="AD7" s="23">
        <v>2207096.5689999997</v>
      </c>
      <c r="AE7" s="24" t="str" cm="1">
        <f t="array" ref="AE7">IFERROR(_xlfn.IFS(AD7=$AM$5,AD7,AD7=$AM$6,AD7),"")</f>
        <v/>
      </c>
      <c r="AG7">
        <v>1.5</v>
      </c>
      <c r="AH7">
        <v>7</v>
      </c>
      <c r="AI7" t="str">
        <f t="shared" si="5"/>
        <v>France</v>
      </c>
    </row>
    <row r="8" spans="2:39" x14ac:dyDescent="0.25">
      <c r="B8" s="4" t="s">
        <v>1122</v>
      </c>
      <c r="C8" s="20">
        <v>29756.712</v>
      </c>
      <c r="F8" t="str">
        <f t="shared" si="0"/>
        <v>Jenna Parker</v>
      </c>
      <c r="G8" s="1">
        <f t="shared" si="1"/>
        <v>29756.712</v>
      </c>
      <c r="H8" s="1">
        <f t="shared" si="2"/>
        <v>29756.712</v>
      </c>
      <c r="I8" s="1"/>
      <c r="R8" s="4" t="s">
        <v>2817</v>
      </c>
      <c r="S8" s="6">
        <v>3338489.319699998</v>
      </c>
      <c r="U8" t="str">
        <f t="shared" si="3"/>
        <v>40-44</v>
      </c>
      <c r="V8" s="23">
        <f t="shared" si="4"/>
        <v>3338489.319699998</v>
      </c>
      <c r="W8" t="str">
        <f t="shared" si="6"/>
        <v/>
      </c>
      <c r="Y8" s="1"/>
      <c r="Z8" s="1"/>
      <c r="AC8" s="4" t="s">
        <v>2805</v>
      </c>
      <c r="AD8" s="23">
        <v>2213591.3501000009</v>
      </c>
      <c r="AE8" s="24" t="str" cm="1">
        <f t="array" ref="AE8">IFERROR(_xlfn.IFS(AD8=$AM$5,AD8,AD8=$AM$6,AD8),"")</f>
        <v/>
      </c>
      <c r="AG8">
        <v>4</v>
      </c>
      <c r="AH8">
        <v>9.4</v>
      </c>
      <c r="AI8" t="str">
        <f t="shared" si="5"/>
        <v>Germany</v>
      </c>
    </row>
    <row r="9" spans="2:39" x14ac:dyDescent="0.25">
      <c r="B9" s="4" t="s">
        <v>1184</v>
      </c>
      <c r="C9" s="20">
        <v>29756.712</v>
      </c>
      <c r="F9" t="str">
        <f t="shared" si="0"/>
        <v>Gabriel Chow</v>
      </c>
      <c r="G9" s="1">
        <f t="shared" si="1"/>
        <v>29756.712</v>
      </c>
      <c r="H9" s="1">
        <f t="shared" si="2"/>
        <v>29756.712</v>
      </c>
      <c r="I9" s="1"/>
      <c r="R9" s="4" t="s">
        <v>2818</v>
      </c>
      <c r="S9" s="6">
        <v>3577985.1814999944</v>
      </c>
      <c r="U9" t="str">
        <f t="shared" si="3"/>
        <v>45-49</v>
      </c>
      <c r="V9" s="23">
        <f t="shared" si="4"/>
        <v>3577985.1814999944</v>
      </c>
      <c r="W9" t="str">
        <f t="shared" si="6"/>
        <v/>
      </c>
      <c r="Y9" s="1"/>
      <c r="Z9" s="1"/>
      <c r="AC9" s="4" t="s">
        <v>2806</v>
      </c>
      <c r="AD9" s="23">
        <v>2458752.3759999997</v>
      </c>
      <c r="AE9" s="24" t="str" cm="1">
        <f t="array" ref="AE9">IFERROR(_xlfn.IFS(AD9=$AM$5,AD9,AD9=$AM$6,AD9),"")</f>
        <v/>
      </c>
      <c r="AG9">
        <v>5</v>
      </c>
      <c r="AH9">
        <v>8</v>
      </c>
      <c r="AI9" t="str">
        <f t="shared" si="5"/>
        <v>United Kingdom</v>
      </c>
    </row>
    <row r="10" spans="2:39" x14ac:dyDescent="0.25">
      <c r="B10" s="4" t="s">
        <v>365</v>
      </c>
      <c r="C10" s="20">
        <v>29756.712</v>
      </c>
      <c r="R10" s="4" t="s">
        <v>2819</v>
      </c>
      <c r="S10" s="6">
        <v>11240352.704099992</v>
      </c>
      <c r="U10" t="str">
        <f t="shared" si="3"/>
        <v>50 Plus</v>
      </c>
      <c r="V10" s="23">
        <f t="shared" si="4"/>
        <v>11240352.704099992</v>
      </c>
      <c r="W10">
        <f t="shared" si="6"/>
        <v>11240352.704099992</v>
      </c>
      <c r="Y10" s="1"/>
      <c r="Z10" s="1"/>
      <c r="AC10" s="4" t="s">
        <v>2807</v>
      </c>
      <c r="AD10" s="23">
        <v>9006192.3148000035</v>
      </c>
      <c r="AE10" s="24" cm="1">
        <f t="array" ref="AE10">IFERROR(_xlfn.IFS(AD10=$AM$5,AD10,AD10=$AM$6,AD10),"")</f>
        <v>9006192.3148000035</v>
      </c>
      <c r="AG10">
        <v>4</v>
      </c>
      <c r="AH10">
        <v>8</v>
      </c>
      <c r="AI10" t="str">
        <f t="shared" si="5"/>
        <v>United States</v>
      </c>
    </row>
    <row r="11" spans="2:39" x14ac:dyDescent="0.25">
      <c r="B11" s="4" t="s">
        <v>521</v>
      </c>
      <c r="C11" s="20">
        <v>29756.712</v>
      </c>
      <c r="Y11" s="1"/>
      <c r="Z11" s="1"/>
      <c r="AE11" s="1"/>
      <c r="AF11" s="10"/>
    </row>
    <row r="12" spans="2:39" x14ac:dyDescent="0.25">
      <c r="B12" s="4" t="s">
        <v>166</v>
      </c>
      <c r="C12" s="20">
        <v>29756.712</v>
      </c>
      <c r="Y12" s="1"/>
      <c r="Z12" s="1"/>
      <c r="AE12" s="1"/>
      <c r="AF12" s="10"/>
    </row>
    <row r="13" spans="2:39" x14ac:dyDescent="0.25">
      <c r="B13" s="4" t="s">
        <v>1196</v>
      </c>
      <c r="C13" s="20">
        <v>29537.912</v>
      </c>
      <c r="G13" t="s">
        <v>18</v>
      </c>
      <c r="H13" t="s">
        <v>13</v>
      </c>
      <c r="L13" s="9" t="s">
        <v>2810</v>
      </c>
      <c r="M13" s="4" t="s">
        <v>64</v>
      </c>
    </row>
    <row r="14" spans="2:39" x14ac:dyDescent="0.25">
      <c r="B14" s="4" t="s">
        <v>961</v>
      </c>
      <c r="C14" s="20">
        <v>29537.912</v>
      </c>
      <c r="F14" t="s">
        <v>111</v>
      </c>
      <c r="G14" s="1">
        <f>SUM(G5:G9)</f>
        <v>148783.56</v>
      </c>
      <c r="H14" s="10">
        <f>G14/SUM($G$14:$G$15)</f>
        <v>5.2801739125565017E-3</v>
      </c>
      <c r="L14" s="4" t="s">
        <v>2811</v>
      </c>
      <c r="M14" s="8">
        <v>14478925.201900003</v>
      </c>
      <c r="AC14" t="str">
        <f>AC4</f>
        <v>Country</v>
      </c>
      <c r="AD14" t="str">
        <f>AD4</f>
        <v>Sum of Profit</v>
      </c>
    </row>
    <row r="15" spans="2:39" x14ac:dyDescent="0.25">
      <c r="B15" s="4" t="s">
        <v>473</v>
      </c>
      <c r="C15" s="20">
        <v>29537.912</v>
      </c>
      <c r="F15" t="s">
        <v>110</v>
      </c>
      <c r="G15" s="21">
        <f>SUM(C5:C3586)-G14</f>
        <v>28028992.866300222</v>
      </c>
      <c r="H15" s="10">
        <f>G15/SUM($G$14:$G$15)</f>
        <v>0.99471982608744358</v>
      </c>
      <c r="L15" s="4" t="s">
        <v>2812</v>
      </c>
      <c r="M15" s="8">
        <v>13698851.224400012</v>
      </c>
      <c r="U15" t="s">
        <v>2820</v>
      </c>
      <c r="V15" s="24">
        <f>MAX(V5:V10)</f>
        <v>11240352.704099992</v>
      </c>
      <c r="AC15" t="str">
        <f t="shared" ref="AC15:AD15" si="7">AC5</f>
        <v>Australia</v>
      </c>
      <c r="AD15">
        <f t="shared" si="7"/>
        <v>9546616.1299999785</v>
      </c>
    </row>
    <row r="16" spans="2:39" x14ac:dyDescent="0.25">
      <c r="B16" s="4" t="s">
        <v>991</v>
      </c>
      <c r="C16" s="20">
        <v>29537.912</v>
      </c>
      <c r="U16" t="s">
        <v>2821</v>
      </c>
      <c r="V16" s="10">
        <f>V15/SUM($V$5:$V$10)</f>
        <v>0.3989084352876302</v>
      </c>
      <c r="AC16" t="str">
        <f t="shared" ref="AC16:AD16" si="8">AC6</f>
        <v>Canada</v>
      </c>
      <c r="AD16">
        <f t="shared" si="8"/>
        <v>2745527.6863999935</v>
      </c>
    </row>
    <row r="17" spans="2:30" x14ac:dyDescent="0.25">
      <c r="B17" s="4" t="s">
        <v>347</v>
      </c>
      <c r="C17" s="20">
        <v>29537.912</v>
      </c>
      <c r="U17" t="s">
        <v>2813</v>
      </c>
      <c r="V17" t="str">
        <f>INDEX(U5:U10,MATCH(V15,V5:V10,0))</f>
        <v>50 Plus</v>
      </c>
      <c r="AC17" t="str">
        <f t="shared" ref="AC17:AD17" si="9">AC7</f>
        <v>France</v>
      </c>
      <c r="AD17">
        <f t="shared" si="9"/>
        <v>2207096.5689999997</v>
      </c>
    </row>
    <row r="18" spans="2:30" x14ac:dyDescent="0.25">
      <c r="B18" s="4" t="s">
        <v>345</v>
      </c>
      <c r="C18" s="20">
        <v>29537.912</v>
      </c>
      <c r="L18" t="str">
        <f>L13</f>
        <v>Gender</v>
      </c>
      <c r="M18" t="str">
        <f>M13</f>
        <v>Sum of Profit</v>
      </c>
      <c r="N18" t="s">
        <v>13</v>
      </c>
      <c r="AC18" t="str">
        <f t="shared" ref="AC18:AD18" si="10">AC8</f>
        <v>Germany</v>
      </c>
      <c r="AD18">
        <f t="shared" si="10"/>
        <v>2213591.3501000009</v>
      </c>
    </row>
    <row r="19" spans="2:30" x14ac:dyDescent="0.25">
      <c r="B19" s="4" t="s">
        <v>127</v>
      </c>
      <c r="C19" s="20">
        <v>29537.912</v>
      </c>
      <c r="L19" t="str">
        <f t="shared" ref="L19" si="11">L14</f>
        <v>F</v>
      </c>
      <c r="M19" s="10">
        <f>M14/SUM($M$14:$M$15)</f>
        <v>0.51384200736243868</v>
      </c>
      <c r="N19" s="22">
        <v>1</v>
      </c>
      <c r="T19">
        <v>1</v>
      </c>
      <c r="U19" t="s">
        <v>14</v>
      </c>
      <c r="V19" t="str">
        <f>"The "&amp;V17&amp;" Age-Group"</f>
        <v>The 50 Plus Age-Group</v>
      </c>
      <c r="AC19" t="str">
        <f t="shared" ref="AC19:AD19" si="12">AC9</f>
        <v>United Kingdom</v>
      </c>
      <c r="AD19">
        <f t="shared" si="12"/>
        <v>2458752.3759999997</v>
      </c>
    </row>
    <row r="20" spans="2:30" x14ac:dyDescent="0.25">
      <c r="B20" s="4" t="s">
        <v>877</v>
      </c>
      <c r="C20" s="20">
        <v>28268.876400000001</v>
      </c>
      <c r="L20" t="str">
        <f t="shared" ref="L20" si="13">L15</f>
        <v>M</v>
      </c>
      <c r="M20" s="10">
        <f>M15/SUM($M$14:$M$15)</f>
        <v>0.48615799263756132</v>
      </c>
      <c r="N20" s="22">
        <v>1</v>
      </c>
      <c r="V20" t="str">
        <f>"contributed " &amp; V16 &amp; " of the Profit"</f>
        <v>contributed 0.39890843528763 of the Profit</v>
      </c>
      <c r="AC20" t="str">
        <f t="shared" ref="AC20:AD20" si="14">AC10</f>
        <v>United States</v>
      </c>
      <c r="AD20">
        <f t="shared" si="14"/>
        <v>9006192.3148000035</v>
      </c>
    </row>
    <row r="21" spans="2:30" x14ac:dyDescent="0.25">
      <c r="B21" s="4" t="s">
        <v>960</v>
      </c>
      <c r="C21" s="20">
        <v>28268.876400000001</v>
      </c>
    </row>
    <row r="22" spans="2:30" x14ac:dyDescent="0.25">
      <c r="B22" s="4" t="s">
        <v>564</v>
      </c>
      <c r="C22" s="20">
        <v>28268.876400000001</v>
      </c>
    </row>
    <row r="23" spans="2:30" x14ac:dyDescent="0.25">
      <c r="B23" s="4" t="s">
        <v>679</v>
      </c>
      <c r="C23" s="20">
        <v>28268.876400000001</v>
      </c>
    </row>
    <row r="24" spans="2:30" x14ac:dyDescent="0.25">
      <c r="B24" s="4" t="s">
        <v>440</v>
      </c>
      <c r="C24" s="20">
        <v>28268.876400000001</v>
      </c>
    </row>
    <row r="25" spans="2:30" x14ac:dyDescent="0.25">
      <c r="B25" s="4" t="s">
        <v>1011</v>
      </c>
      <c r="C25" s="20">
        <v>28268.876400000001</v>
      </c>
    </row>
    <row r="26" spans="2:30" x14ac:dyDescent="0.25">
      <c r="B26" s="4" t="s">
        <v>873</v>
      </c>
      <c r="C26" s="20">
        <v>28139.516</v>
      </c>
    </row>
    <row r="27" spans="2:30" x14ac:dyDescent="0.25">
      <c r="B27" s="4" t="s">
        <v>1060</v>
      </c>
      <c r="C27" s="20">
        <v>28139.516</v>
      </c>
    </row>
    <row r="28" spans="2:30" x14ac:dyDescent="0.25">
      <c r="B28" s="4" t="s">
        <v>1027</v>
      </c>
      <c r="C28" s="20">
        <v>28139.516</v>
      </c>
    </row>
    <row r="29" spans="2:30" x14ac:dyDescent="0.25">
      <c r="B29" s="4" t="s">
        <v>1024</v>
      </c>
      <c r="C29" s="20">
        <v>28139.516</v>
      </c>
    </row>
    <row r="30" spans="2:30" x14ac:dyDescent="0.25">
      <c r="B30" s="4" t="s">
        <v>1181</v>
      </c>
      <c r="C30" s="20">
        <v>28139.516</v>
      </c>
    </row>
    <row r="31" spans="2:30" x14ac:dyDescent="0.25">
      <c r="B31" s="4" t="s">
        <v>859</v>
      </c>
      <c r="C31" s="20">
        <v>28139.516</v>
      </c>
    </row>
    <row r="32" spans="2:30" x14ac:dyDescent="0.25">
      <c r="B32" s="4" t="s">
        <v>830</v>
      </c>
      <c r="C32" s="20">
        <v>28139.516</v>
      </c>
    </row>
    <row r="33" spans="2:3" x14ac:dyDescent="0.25">
      <c r="B33" s="4" t="s">
        <v>931</v>
      </c>
      <c r="C33" s="20">
        <v>28139.516</v>
      </c>
    </row>
    <row r="34" spans="2:3" x14ac:dyDescent="0.25">
      <c r="B34" s="4" t="s">
        <v>1019</v>
      </c>
      <c r="C34" s="20">
        <v>28139.516</v>
      </c>
    </row>
    <row r="35" spans="2:3" x14ac:dyDescent="0.25">
      <c r="B35" s="4" t="s">
        <v>949</v>
      </c>
      <c r="C35" s="20">
        <v>28139.516</v>
      </c>
    </row>
    <row r="36" spans="2:3" x14ac:dyDescent="0.25">
      <c r="B36" s="4" t="s">
        <v>773</v>
      </c>
      <c r="C36" s="20">
        <v>28139.516</v>
      </c>
    </row>
    <row r="37" spans="2:3" x14ac:dyDescent="0.25">
      <c r="B37" s="4" t="s">
        <v>997</v>
      </c>
      <c r="C37" s="20">
        <v>28139.516</v>
      </c>
    </row>
    <row r="38" spans="2:3" x14ac:dyDescent="0.25">
      <c r="B38" s="4" t="s">
        <v>1265</v>
      </c>
      <c r="C38" s="20">
        <v>28139.516</v>
      </c>
    </row>
    <row r="39" spans="2:3" x14ac:dyDescent="0.25">
      <c r="B39" s="4" t="s">
        <v>1358</v>
      </c>
      <c r="C39" s="20">
        <v>28139.516</v>
      </c>
    </row>
    <row r="40" spans="2:3" x14ac:dyDescent="0.25">
      <c r="B40" s="4" t="s">
        <v>1191</v>
      </c>
      <c r="C40" s="20">
        <v>28139.516</v>
      </c>
    </row>
    <row r="41" spans="2:3" x14ac:dyDescent="0.25">
      <c r="B41" s="4" t="s">
        <v>1243</v>
      </c>
      <c r="C41" s="20">
        <v>28139.516</v>
      </c>
    </row>
    <row r="42" spans="2:3" x14ac:dyDescent="0.25">
      <c r="B42" s="4" t="s">
        <v>1218</v>
      </c>
      <c r="C42" s="20">
        <v>28139.516</v>
      </c>
    </row>
    <row r="43" spans="2:3" x14ac:dyDescent="0.25">
      <c r="B43" s="4" t="s">
        <v>993</v>
      </c>
      <c r="C43" s="20">
        <v>28139.516</v>
      </c>
    </row>
    <row r="44" spans="2:3" x14ac:dyDescent="0.25">
      <c r="B44" s="4" t="s">
        <v>1238</v>
      </c>
      <c r="C44" s="20">
        <v>28139.516</v>
      </c>
    </row>
    <row r="45" spans="2:3" x14ac:dyDescent="0.25">
      <c r="B45" s="4" t="s">
        <v>1166</v>
      </c>
      <c r="C45" s="20">
        <v>28139.516</v>
      </c>
    </row>
    <row r="46" spans="2:3" x14ac:dyDescent="0.25">
      <c r="B46" s="4" t="s">
        <v>581</v>
      </c>
      <c r="C46" s="20">
        <v>28139.516</v>
      </c>
    </row>
    <row r="47" spans="2:3" x14ac:dyDescent="0.25">
      <c r="B47" s="4" t="s">
        <v>1005</v>
      </c>
      <c r="C47" s="20">
        <v>28139.516</v>
      </c>
    </row>
    <row r="48" spans="2:3" x14ac:dyDescent="0.25">
      <c r="B48" s="4" t="s">
        <v>1069</v>
      </c>
      <c r="C48" s="20">
        <v>28139.516</v>
      </c>
    </row>
    <row r="49" spans="2:3" x14ac:dyDescent="0.25">
      <c r="B49" s="4" t="s">
        <v>408</v>
      </c>
      <c r="C49" s="20">
        <v>28139.516</v>
      </c>
    </row>
    <row r="50" spans="2:3" x14ac:dyDescent="0.25">
      <c r="B50" s="4" t="s">
        <v>353</v>
      </c>
      <c r="C50" s="20">
        <v>28139.516</v>
      </c>
    </row>
    <row r="51" spans="2:3" x14ac:dyDescent="0.25">
      <c r="B51" s="4" t="s">
        <v>1359</v>
      </c>
      <c r="C51" s="20">
        <v>28139.516</v>
      </c>
    </row>
    <row r="52" spans="2:3" x14ac:dyDescent="0.25">
      <c r="B52" s="4" t="s">
        <v>1010</v>
      </c>
      <c r="C52" s="20">
        <v>28139.516</v>
      </c>
    </row>
    <row r="53" spans="2:3" x14ac:dyDescent="0.25">
      <c r="B53" s="4" t="s">
        <v>432</v>
      </c>
      <c r="C53" s="20">
        <v>28139.516</v>
      </c>
    </row>
    <row r="54" spans="2:3" x14ac:dyDescent="0.25">
      <c r="B54" s="4" t="s">
        <v>1012</v>
      </c>
      <c r="C54" s="20">
        <v>28139.516</v>
      </c>
    </row>
    <row r="55" spans="2:3" x14ac:dyDescent="0.25">
      <c r="B55" s="4" t="s">
        <v>1216</v>
      </c>
      <c r="C55" s="20">
        <v>28139.516</v>
      </c>
    </row>
    <row r="56" spans="2:3" x14ac:dyDescent="0.25">
      <c r="B56" s="4" t="s">
        <v>162</v>
      </c>
      <c r="C56" s="20">
        <v>28139.516</v>
      </c>
    </row>
    <row r="57" spans="2:3" x14ac:dyDescent="0.25">
      <c r="B57" s="4" t="s">
        <v>1128</v>
      </c>
      <c r="C57" s="20">
        <v>28139.516</v>
      </c>
    </row>
    <row r="58" spans="2:3" x14ac:dyDescent="0.25">
      <c r="B58" s="4" t="s">
        <v>1303</v>
      </c>
      <c r="C58" s="20">
        <v>28139.516</v>
      </c>
    </row>
    <row r="59" spans="2:3" x14ac:dyDescent="0.25">
      <c r="B59" s="4" t="s">
        <v>1242</v>
      </c>
      <c r="C59" s="20">
        <v>28139.516</v>
      </c>
    </row>
    <row r="60" spans="2:3" x14ac:dyDescent="0.25">
      <c r="B60" s="4" t="s">
        <v>1028</v>
      </c>
      <c r="C60" s="20">
        <v>28139.516</v>
      </c>
    </row>
    <row r="61" spans="2:3" x14ac:dyDescent="0.25">
      <c r="B61" s="4" t="s">
        <v>305</v>
      </c>
      <c r="C61" s="20">
        <v>28139.516</v>
      </c>
    </row>
    <row r="62" spans="2:3" x14ac:dyDescent="0.25">
      <c r="B62" s="4" t="s">
        <v>1165</v>
      </c>
      <c r="C62" s="20">
        <v>28139.516</v>
      </c>
    </row>
    <row r="63" spans="2:3" x14ac:dyDescent="0.25">
      <c r="B63" s="4" t="s">
        <v>1275</v>
      </c>
      <c r="C63" s="20">
        <v>28139.516</v>
      </c>
    </row>
    <row r="64" spans="2:3" x14ac:dyDescent="0.25">
      <c r="B64" s="4" t="s">
        <v>758</v>
      </c>
      <c r="C64" s="20">
        <v>28061.0164</v>
      </c>
    </row>
    <row r="65" spans="2:3" x14ac:dyDescent="0.25">
      <c r="B65" s="4" t="s">
        <v>1038</v>
      </c>
      <c r="C65" s="20">
        <v>28061.0164</v>
      </c>
    </row>
    <row r="66" spans="2:3" x14ac:dyDescent="0.25">
      <c r="B66" s="4" t="s">
        <v>399</v>
      </c>
      <c r="C66" s="20">
        <v>28061.0164</v>
      </c>
    </row>
    <row r="67" spans="2:3" x14ac:dyDescent="0.25">
      <c r="B67" s="4" t="s">
        <v>811</v>
      </c>
      <c r="C67" s="20">
        <v>26781.040799999999</v>
      </c>
    </row>
    <row r="68" spans="2:3" x14ac:dyDescent="0.25">
      <c r="B68" s="4" t="s">
        <v>594</v>
      </c>
      <c r="C68" s="20">
        <v>26781.040799999999</v>
      </c>
    </row>
    <row r="69" spans="2:3" x14ac:dyDescent="0.25">
      <c r="B69" s="4" t="s">
        <v>387</v>
      </c>
      <c r="C69" s="20">
        <v>26781.040799999999</v>
      </c>
    </row>
    <row r="70" spans="2:3" x14ac:dyDescent="0.25">
      <c r="B70" s="4" t="s">
        <v>1233</v>
      </c>
      <c r="C70" s="20">
        <v>26781.040799999999</v>
      </c>
    </row>
    <row r="71" spans="2:3" x14ac:dyDescent="0.25">
      <c r="B71" s="4" t="s">
        <v>1320</v>
      </c>
      <c r="C71" s="20">
        <v>26732.540199999999</v>
      </c>
    </row>
    <row r="72" spans="2:3" x14ac:dyDescent="0.25">
      <c r="B72" s="4" t="s">
        <v>871</v>
      </c>
      <c r="C72" s="20">
        <v>26732.540199999999</v>
      </c>
    </row>
    <row r="73" spans="2:3" x14ac:dyDescent="0.25">
      <c r="B73" s="4" t="s">
        <v>1326</v>
      </c>
      <c r="C73" s="20">
        <v>26732.540199999999</v>
      </c>
    </row>
    <row r="74" spans="2:3" x14ac:dyDescent="0.25">
      <c r="B74" s="4" t="s">
        <v>1075</v>
      </c>
      <c r="C74" s="20">
        <v>26732.540199999999</v>
      </c>
    </row>
    <row r="75" spans="2:3" x14ac:dyDescent="0.25">
      <c r="B75" s="4" t="s">
        <v>932</v>
      </c>
      <c r="C75" s="20">
        <v>26732.540199999999</v>
      </c>
    </row>
    <row r="76" spans="2:3" x14ac:dyDescent="0.25">
      <c r="B76" s="4" t="s">
        <v>911</v>
      </c>
      <c r="C76" s="20">
        <v>26732.540199999999</v>
      </c>
    </row>
    <row r="77" spans="2:3" x14ac:dyDescent="0.25">
      <c r="B77" s="4" t="s">
        <v>954</v>
      </c>
      <c r="C77" s="20">
        <v>26732.540199999999</v>
      </c>
    </row>
    <row r="78" spans="2:3" x14ac:dyDescent="0.25">
      <c r="B78" s="4" t="s">
        <v>1003</v>
      </c>
      <c r="C78" s="20">
        <v>26732.540199999999</v>
      </c>
    </row>
    <row r="79" spans="2:3" x14ac:dyDescent="0.25">
      <c r="B79" s="4" t="s">
        <v>857</v>
      </c>
      <c r="C79" s="20">
        <v>26732.540199999999</v>
      </c>
    </row>
    <row r="80" spans="2:3" x14ac:dyDescent="0.25">
      <c r="B80" s="4" t="s">
        <v>922</v>
      </c>
      <c r="C80" s="20">
        <v>26732.540199999999</v>
      </c>
    </row>
    <row r="81" spans="2:3" x14ac:dyDescent="0.25">
      <c r="B81" s="4" t="s">
        <v>1418</v>
      </c>
      <c r="C81" s="20">
        <v>26732.540199999999</v>
      </c>
    </row>
    <row r="82" spans="2:3" x14ac:dyDescent="0.25">
      <c r="B82" s="4" t="s">
        <v>1263</v>
      </c>
      <c r="C82" s="20">
        <v>26732.540199999999</v>
      </c>
    </row>
    <row r="83" spans="2:3" x14ac:dyDescent="0.25">
      <c r="B83" s="4" t="s">
        <v>1100</v>
      </c>
      <c r="C83" s="20">
        <v>26732.540199999999</v>
      </c>
    </row>
    <row r="84" spans="2:3" x14ac:dyDescent="0.25">
      <c r="B84" s="4" t="s">
        <v>1292</v>
      </c>
      <c r="C84" s="20">
        <v>26732.540199999999</v>
      </c>
    </row>
    <row r="85" spans="2:3" x14ac:dyDescent="0.25">
      <c r="B85" s="4" t="s">
        <v>553</v>
      </c>
      <c r="C85" s="20">
        <v>26732.540199999999</v>
      </c>
    </row>
    <row r="86" spans="2:3" x14ac:dyDescent="0.25">
      <c r="B86" s="4" t="s">
        <v>536</v>
      </c>
      <c r="C86" s="20">
        <v>26732.540199999999</v>
      </c>
    </row>
    <row r="87" spans="2:3" x14ac:dyDescent="0.25">
      <c r="B87" s="4" t="s">
        <v>1039</v>
      </c>
      <c r="C87" s="20">
        <v>26732.540199999999</v>
      </c>
    </row>
    <row r="88" spans="2:3" x14ac:dyDescent="0.25">
      <c r="B88" s="4" t="s">
        <v>1169</v>
      </c>
      <c r="C88" s="20">
        <v>26732.540199999999</v>
      </c>
    </row>
    <row r="89" spans="2:3" x14ac:dyDescent="0.25">
      <c r="B89" s="4" t="s">
        <v>1421</v>
      </c>
      <c r="C89" s="20">
        <v>26732.540199999999</v>
      </c>
    </row>
    <row r="90" spans="2:3" x14ac:dyDescent="0.25">
      <c r="B90" s="4" t="s">
        <v>539</v>
      </c>
      <c r="C90" s="20">
        <v>26732.540199999999</v>
      </c>
    </row>
    <row r="91" spans="2:3" x14ac:dyDescent="0.25">
      <c r="B91" s="4" t="s">
        <v>736</v>
      </c>
      <c r="C91" s="20">
        <v>26732.540199999999</v>
      </c>
    </row>
    <row r="92" spans="2:3" x14ac:dyDescent="0.25">
      <c r="B92" s="4" t="s">
        <v>1136</v>
      </c>
      <c r="C92" s="20">
        <v>26732.540199999999</v>
      </c>
    </row>
    <row r="93" spans="2:3" x14ac:dyDescent="0.25">
      <c r="B93" s="4" t="s">
        <v>1365</v>
      </c>
      <c r="C93" s="20">
        <v>26732.540199999999</v>
      </c>
    </row>
    <row r="94" spans="2:3" x14ac:dyDescent="0.25">
      <c r="B94" s="4" t="s">
        <v>1041</v>
      </c>
      <c r="C94" s="20">
        <v>26732.540199999999</v>
      </c>
    </row>
    <row r="95" spans="2:3" x14ac:dyDescent="0.25">
      <c r="B95" s="4" t="s">
        <v>1420</v>
      </c>
      <c r="C95" s="20">
        <v>26732.540199999999</v>
      </c>
    </row>
    <row r="96" spans="2:3" x14ac:dyDescent="0.25">
      <c r="B96" s="4" t="s">
        <v>1106</v>
      </c>
      <c r="C96" s="20">
        <v>26732.540199999999</v>
      </c>
    </row>
    <row r="97" spans="2:3" x14ac:dyDescent="0.25">
      <c r="B97" s="4" t="s">
        <v>708</v>
      </c>
      <c r="C97" s="20">
        <v>26732.540199999999</v>
      </c>
    </row>
    <row r="98" spans="2:3" x14ac:dyDescent="0.25">
      <c r="B98" s="4" t="s">
        <v>1419</v>
      </c>
      <c r="C98" s="20">
        <v>26732.540199999999</v>
      </c>
    </row>
    <row r="99" spans="2:3" x14ac:dyDescent="0.25">
      <c r="B99" s="4" t="s">
        <v>1296</v>
      </c>
      <c r="C99" s="20">
        <v>26732.540199999999</v>
      </c>
    </row>
    <row r="100" spans="2:3" x14ac:dyDescent="0.25">
      <c r="B100" s="4" t="s">
        <v>1357</v>
      </c>
      <c r="C100" s="20">
        <v>26732.540199999999</v>
      </c>
    </row>
    <row r="101" spans="2:3" x14ac:dyDescent="0.25">
      <c r="B101" s="4" t="s">
        <v>1117</v>
      </c>
      <c r="C101" s="20">
        <v>26732.540199999999</v>
      </c>
    </row>
    <row r="102" spans="2:3" x14ac:dyDescent="0.25">
      <c r="B102" s="4" t="s">
        <v>1067</v>
      </c>
      <c r="C102" s="20">
        <v>26732.540199999999</v>
      </c>
    </row>
    <row r="103" spans="2:3" x14ac:dyDescent="0.25">
      <c r="B103" s="4" t="s">
        <v>1347</v>
      </c>
      <c r="C103" s="20">
        <v>26732.540199999999</v>
      </c>
    </row>
    <row r="104" spans="2:3" x14ac:dyDescent="0.25">
      <c r="B104" s="4" t="s">
        <v>1355</v>
      </c>
      <c r="C104" s="20">
        <v>26732.540199999999</v>
      </c>
    </row>
    <row r="105" spans="2:3" x14ac:dyDescent="0.25">
      <c r="B105" s="4" t="s">
        <v>590</v>
      </c>
      <c r="C105" s="20">
        <v>26732.540199999999</v>
      </c>
    </row>
    <row r="106" spans="2:3" x14ac:dyDescent="0.25">
      <c r="B106" s="4" t="s">
        <v>1007</v>
      </c>
      <c r="C106" s="20">
        <v>26732.540199999999</v>
      </c>
    </row>
    <row r="107" spans="2:3" x14ac:dyDescent="0.25">
      <c r="B107" s="4" t="s">
        <v>456</v>
      </c>
      <c r="C107" s="20">
        <v>26732.540199999999</v>
      </c>
    </row>
    <row r="108" spans="2:3" x14ac:dyDescent="0.25">
      <c r="B108" s="4" t="s">
        <v>517</v>
      </c>
      <c r="C108" s="20">
        <v>26732.540199999999</v>
      </c>
    </row>
    <row r="109" spans="2:3" x14ac:dyDescent="0.25">
      <c r="B109" s="4" t="s">
        <v>1021</v>
      </c>
      <c r="C109" s="20">
        <v>26732.540199999999</v>
      </c>
    </row>
    <row r="110" spans="2:3" x14ac:dyDescent="0.25">
      <c r="B110" s="4" t="s">
        <v>1163</v>
      </c>
      <c r="C110" s="20">
        <v>26732.540199999999</v>
      </c>
    </row>
    <row r="111" spans="2:3" x14ac:dyDescent="0.25">
      <c r="B111" s="4" t="s">
        <v>1134</v>
      </c>
      <c r="C111" s="20">
        <v>26732.540199999999</v>
      </c>
    </row>
    <row r="112" spans="2:3" x14ac:dyDescent="0.25">
      <c r="B112" s="4" t="s">
        <v>1249</v>
      </c>
      <c r="C112" s="20">
        <v>26732.540199999999</v>
      </c>
    </row>
    <row r="113" spans="2:3" x14ac:dyDescent="0.25">
      <c r="B113" s="4" t="s">
        <v>356</v>
      </c>
      <c r="C113" s="20">
        <v>26732.540199999999</v>
      </c>
    </row>
    <row r="114" spans="2:3" x14ac:dyDescent="0.25">
      <c r="B114" s="4" t="s">
        <v>1219</v>
      </c>
      <c r="C114" s="20">
        <v>26732.540199999999</v>
      </c>
    </row>
    <row r="115" spans="2:3" x14ac:dyDescent="0.25">
      <c r="B115" s="4" t="s">
        <v>1057</v>
      </c>
      <c r="C115" s="20">
        <v>26732.540199999999</v>
      </c>
    </row>
    <row r="116" spans="2:3" x14ac:dyDescent="0.25">
      <c r="B116" s="4" t="s">
        <v>1422</v>
      </c>
      <c r="C116" s="20">
        <v>26732.540199999999</v>
      </c>
    </row>
    <row r="117" spans="2:3" x14ac:dyDescent="0.25">
      <c r="B117" s="4" t="s">
        <v>1026</v>
      </c>
      <c r="C117" s="20">
        <v>26732.540199999999</v>
      </c>
    </row>
    <row r="118" spans="2:3" x14ac:dyDescent="0.25">
      <c r="B118" s="4" t="s">
        <v>1016</v>
      </c>
      <c r="C118" s="20">
        <v>26732.540199999999</v>
      </c>
    </row>
    <row r="119" spans="2:3" x14ac:dyDescent="0.25">
      <c r="B119" s="4" t="s">
        <v>125</v>
      </c>
      <c r="C119" s="20">
        <v>26732.540199999999</v>
      </c>
    </row>
    <row r="120" spans="2:3" x14ac:dyDescent="0.25">
      <c r="B120" s="4" t="s">
        <v>1073</v>
      </c>
      <c r="C120" s="20">
        <v>26732.540199999999</v>
      </c>
    </row>
    <row r="121" spans="2:3" x14ac:dyDescent="0.25">
      <c r="B121" s="4" t="s">
        <v>1104</v>
      </c>
      <c r="C121" s="20">
        <v>26732.540199999999</v>
      </c>
    </row>
    <row r="122" spans="2:3" x14ac:dyDescent="0.25">
      <c r="B122" s="4" t="s">
        <v>189</v>
      </c>
      <c r="C122" s="20">
        <v>26732.540199999999</v>
      </c>
    </row>
    <row r="123" spans="2:3" x14ac:dyDescent="0.25">
      <c r="B123" s="4" t="s">
        <v>1124</v>
      </c>
      <c r="C123" s="20">
        <v>26732.540199999999</v>
      </c>
    </row>
    <row r="124" spans="2:3" x14ac:dyDescent="0.25">
      <c r="B124" s="4" t="s">
        <v>1085</v>
      </c>
      <c r="C124" s="20">
        <v>26732.540199999999</v>
      </c>
    </row>
    <row r="125" spans="2:3" x14ac:dyDescent="0.25">
      <c r="B125" s="4" t="s">
        <v>1343</v>
      </c>
      <c r="C125" s="20">
        <v>26732.540199999999</v>
      </c>
    </row>
    <row r="126" spans="2:3" x14ac:dyDescent="0.25">
      <c r="B126" s="4" t="s">
        <v>1183</v>
      </c>
      <c r="C126" s="20">
        <v>26732.540199999999</v>
      </c>
    </row>
    <row r="127" spans="2:3" x14ac:dyDescent="0.25">
      <c r="B127" s="4" t="s">
        <v>1158</v>
      </c>
      <c r="C127" s="20">
        <v>26732.540199999999</v>
      </c>
    </row>
    <row r="128" spans="2:3" x14ac:dyDescent="0.25">
      <c r="B128" s="4" t="s">
        <v>186</v>
      </c>
      <c r="C128" s="20">
        <v>26732.540199999999</v>
      </c>
    </row>
    <row r="129" spans="2:3" x14ac:dyDescent="0.25">
      <c r="B129" s="4" t="s">
        <v>247</v>
      </c>
      <c r="C129" s="20">
        <v>26732.540199999999</v>
      </c>
    </row>
    <row r="130" spans="2:3" x14ac:dyDescent="0.25">
      <c r="B130" s="4" t="s">
        <v>152</v>
      </c>
      <c r="C130" s="20">
        <v>26732.540199999999</v>
      </c>
    </row>
    <row r="131" spans="2:3" x14ac:dyDescent="0.25">
      <c r="B131" s="4" t="s">
        <v>1279</v>
      </c>
      <c r="C131" s="20">
        <v>26732.540199999999</v>
      </c>
    </row>
    <row r="132" spans="2:3" x14ac:dyDescent="0.25">
      <c r="B132" s="4" t="s">
        <v>1423</v>
      </c>
      <c r="C132" s="20">
        <v>26732.540199999999</v>
      </c>
    </row>
    <row r="133" spans="2:3" x14ac:dyDescent="0.25">
      <c r="B133" s="4" t="s">
        <v>1424</v>
      </c>
      <c r="C133" s="20">
        <v>26732.540199999999</v>
      </c>
    </row>
    <row r="134" spans="2:3" x14ac:dyDescent="0.25">
      <c r="B134" s="4" t="s">
        <v>880</v>
      </c>
      <c r="C134" s="20">
        <v>26584.120800000001</v>
      </c>
    </row>
    <row r="135" spans="2:3" x14ac:dyDescent="0.25">
      <c r="B135" s="4" t="s">
        <v>808</v>
      </c>
      <c r="C135" s="20">
        <v>26584.120800000001</v>
      </c>
    </row>
    <row r="136" spans="2:3" x14ac:dyDescent="0.25">
      <c r="B136" s="4" t="s">
        <v>693</v>
      </c>
      <c r="C136" s="20">
        <v>26584.120800000001</v>
      </c>
    </row>
    <row r="137" spans="2:3" x14ac:dyDescent="0.25">
      <c r="B137" s="4" t="s">
        <v>659</v>
      </c>
      <c r="C137" s="20">
        <v>26584.120800000001</v>
      </c>
    </row>
    <row r="138" spans="2:3" x14ac:dyDescent="0.25">
      <c r="B138" s="4" t="s">
        <v>725</v>
      </c>
      <c r="C138" s="20">
        <v>26584.120800000001</v>
      </c>
    </row>
    <row r="139" spans="2:3" x14ac:dyDescent="0.25">
      <c r="B139" s="4" t="s">
        <v>653</v>
      </c>
      <c r="C139" s="20">
        <v>26584.120800000001</v>
      </c>
    </row>
    <row r="140" spans="2:3" x14ac:dyDescent="0.25">
      <c r="B140" s="4" t="s">
        <v>535</v>
      </c>
      <c r="C140" s="20">
        <v>26584.120800000001</v>
      </c>
    </row>
    <row r="141" spans="2:3" x14ac:dyDescent="0.25">
      <c r="B141" s="4" t="s">
        <v>1006</v>
      </c>
      <c r="C141" s="20">
        <v>26584.120800000001</v>
      </c>
    </row>
    <row r="142" spans="2:3" x14ac:dyDescent="0.25">
      <c r="B142" s="4" t="s">
        <v>914</v>
      </c>
      <c r="C142" s="20">
        <v>25325.564399999999</v>
      </c>
    </row>
    <row r="143" spans="2:3" x14ac:dyDescent="0.25">
      <c r="B143" s="4" t="s">
        <v>1068</v>
      </c>
      <c r="C143" s="20">
        <v>25325.564399999999</v>
      </c>
    </row>
    <row r="144" spans="2:3" x14ac:dyDescent="0.25">
      <c r="B144" s="4" t="s">
        <v>1257</v>
      </c>
      <c r="C144" s="20">
        <v>25325.564399999999</v>
      </c>
    </row>
    <row r="145" spans="2:3" x14ac:dyDescent="0.25">
      <c r="B145" s="4" t="s">
        <v>1361</v>
      </c>
      <c r="C145" s="20">
        <v>25325.564399999999</v>
      </c>
    </row>
    <row r="146" spans="2:3" x14ac:dyDescent="0.25">
      <c r="B146" s="4" t="s">
        <v>1235</v>
      </c>
      <c r="C146" s="20">
        <v>25325.564399999999</v>
      </c>
    </row>
    <row r="147" spans="2:3" x14ac:dyDescent="0.25">
      <c r="B147" s="4" t="s">
        <v>1059</v>
      </c>
      <c r="C147" s="20">
        <v>25325.564399999999</v>
      </c>
    </row>
    <row r="148" spans="2:3" x14ac:dyDescent="0.25">
      <c r="B148" s="4" t="s">
        <v>1223</v>
      </c>
      <c r="C148" s="20">
        <v>25325.564399999999</v>
      </c>
    </row>
    <row r="149" spans="2:3" x14ac:dyDescent="0.25">
      <c r="B149" s="4" t="s">
        <v>1048</v>
      </c>
      <c r="C149" s="20">
        <v>25325.564399999999</v>
      </c>
    </row>
    <row r="150" spans="2:3" x14ac:dyDescent="0.25">
      <c r="B150" s="4" t="s">
        <v>1375</v>
      </c>
      <c r="C150" s="20">
        <v>25325.564399999999</v>
      </c>
    </row>
    <row r="151" spans="2:3" x14ac:dyDescent="0.25">
      <c r="B151" s="4" t="s">
        <v>1376</v>
      </c>
      <c r="C151" s="20">
        <v>25325.564399999999</v>
      </c>
    </row>
    <row r="152" spans="2:3" x14ac:dyDescent="0.25">
      <c r="B152" s="4" t="s">
        <v>1140</v>
      </c>
      <c r="C152" s="20">
        <v>25325.564399999999</v>
      </c>
    </row>
    <row r="153" spans="2:3" x14ac:dyDescent="0.25">
      <c r="B153" s="4" t="s">
        <v>583</v>
      </c>
      <c r="C153" s="20">
        <v>25325.564399999999</v>
      </c>
    </row>
    <row r="154" spans="2:3" x14ac:dyDescent="0.25">
      <c r="B154" s="4" t="s">
        <v>1317</v>
      </c>
      <c r="C154" s="20">
        <v>25325.564399999999</v>
      </c>
    </row>
    <row r="155" spans="2:3" x14ac:dyDescent="0.25">
      <c r="B155" s="4" t="s">
        <v>1178</v>
      </c>
      <c r="C155" s="20">
        <v>25325.564399999999</v>
      </c>
    </row>
    <row r="156" spans="2:3" x14ac:dyDescent="0.25">
      <c r="B156" s="4" t="s">
        <v>1474</v>
      </c>
      <c r="C156" s="20">
        <v>25325.564399999999</v>
      </c>
    </row>
    <row r="157" spans="2:3" x14ac:dyDescent="0.25">
      <c r="B157" s="4" t="s">
        <v>607</v>
      </c>
      <c r="C157" s="20">
        <v>25325.564399999999</v>
      </c>
    </row>
    <row r="158" spans="2:3" x14ac:dyDescent="0.25">
      <c r="B158" s="4" t="s">
        <v>485</v>
      </c>
      <c r="C158" s="20">
        <v>25325.564399999999</v>
      </c>
    </row>
    <row r="159" spans="2:3" x14ac:dyDescent="0.25">
      <c r="B159" s="4" t="s">
        <v>372</v>
      </c>
      <c r="C159" s="20">
        <v>25325.564399999999</v>
      </c>
    </row>
    <row r="160" spans="2:3" x14ac:dyDescent="0.25">
      <c r="B160" s="4" t="s">
        <v>504</v>
      </c>
      <c r="C160" s="20">
        <v>25325.564399999999</v>
      </c>
    </row>
    <row r="161" spans="2:3" x14ac:dyDescent="0.25">
      <c r="B161" s="4" t="s">
        <v>1070</v>
      </c>
      <c r="C161" s="20">
        <v>25325.564399999999</v>
      </c>
    </row>
    <row r="162" spans="2:3" x14ac:dyDescent="0.25">
      <c r="B162" s="4" t="s">
        <v>1405</v>
      </c>
      <c r="C162" s="20">
        <v>25325.564399999999</v>
      </c>
    </row>
    <row r="163" spans="2:3" x14ac:dyDescent="0.25">
      <c r="B163" s="4" t="s">
        <v>1161</v>
      </c>
      <c r="C163" s="20">
        <v>25325.564399999999</v>
      </c>
    </row>
    <row r="164" spans="2:3" x14ac:dyDescent="0.25">
      <c r="B164" s="4" t="s">
        <v>502</v>
      </c>
      <c r="C164" s="20">
        <v>25325.564399999999</v>
      </c>
    </row>
    <row r="165" spans="2:3" x14ac:dyDescent="0.25">
      <c r="B165" s="4" t="s">
        <v>1029</v>
      </c>
      <c r="C165" s="20">
        <v>25325.564399999999</v>
      </c>
    </row>
    <row r="166" spans="2:3" x14ac:dyDescent="0.25">
      <c r="B166" s="4" t="s">
        <v>509</v>
      </c>
      <c r="C166" s="20">
        <v>25325.564399999999</v>
      </c>
    </row>
    <row r="167" spans="2:3" x14ac:dyDescent="0.25">
      <c r="B167" s="4" t="s">
        <v>1092</v>
      </c>
      <c r="C167" s="20">
        <v>25325.564399999999</v>
      </c>
    </row>
    <row r="168" spans="2:3" x14ac:dyDescent="0.25">
      <c r="B168" s="4" t="s">
        <v>1337</v>
      </c>
      <c r="C168" s="20">
        <v>25325.564399999999</v>
      </c>
    </row>
    <row r="169" spans="2:3" x14ac:dyDescent="0.25">
      <c r="B169" s="4" t="s">
        <v>1475</v>
      </c>
      <c r="C169" s="20">
        <v>25325.564399999999</v>
      </c>
    </row>
    <row r="170" spans="2:3" x14ac:dyDescent="0.25">
      <c r="B170" s="4" t="s">
        <v>391</v>
      </c>
      <c r="C170" s="20">
        <v>25325.564399999999</v>
      </c>
    </row>
    <row r="171" spans="2:3" x14ac:dyDescent="0.25">
      <c r="B171" s="4" t="s">
        <v>1061</v>
      </c>
      <c r="C171" s="20">
        <v>25325.564399999999</v>
      </c>
    </row>
    <row r="172" spans="2:3" x14ac:dyDescent="0.25">
      <c r="B172" s="4" t="s">
        <v>283</v>
      </c>
      <c r="C172" s="20">
        <v>25325.564399999999</v>
      </c>
    </row>
    <row r="173" spans="2:3" x14ac:dyDescent="0.25">
      <c r="B173" s="4" t="s">
        <v>311</v>
      </c>
      <c r="C173" s="20">
        <v>25325.564399999999</v>
      </c>
    </row>
    <row r="174" spans="2:3" x14ac:dyDescent="0.25">
      <c r="B174" s="4" t="s">
        <v>153</v>
      </c>
      <c r="C174" s="20">
        <v>25325.564399999999</v>
      </c>
    </row>
    <row r="175" spans="2:3" x14ac:dyDescent="0.25">
      <c r="B175" s="4" t="s">
        <v>1231</v>
      </c>
      <c r="C175" s="20">
        <v>25325.564399999999</v>
      </c>
    </row>
    <row r="176" spans="2:3" x14ac:dyDescent="0.25">
      <c r="B176" s="4" t="s">
        <v>1156</v>
      </c>
      <c r="C176" s="20">
        <v>25325.564399999999</v>
      </c>
    </row>
    <row r="177" spans="2:3" x14ac:dyDescent="0.25">
      <c r="B177" s="4" t="s">
        <v>1023</v>
      </c>
      <c r="C177" s="20">
        <v>25325.564399999999</v>
      </c>
    </row>
    <row r="178" spans="2:3" x14ac:dyDescent="0.25">
      <c r="B178" s="4" t="s">
        <v>145</v>
      </c>
      <c r="C178" s="20">
        <v>25325.564399999999</v>
      </c>
    </row>
    <row r="179" spans="2:3" x14ac:dyDescent="0.25">
      <c r="B179" s="4" t="s">
        <v>276</v>
      </c>
      <c r="C179" s="20">
        <v>25325.564399999999</v>
      </c>
    </row>
    <row r="180" spans="2:3" x14ac:dyDescent="0.25">
      <c r="B180" s="4" t="s">
        <v>1121</v>
      </c>
      <c r="C180" s="20">
        <v>25325.564399999999</v>
      </c>
    </row>
    <row r="181" spans="2:3" x14ac:dyDescent="0.25">
      <c r="B181" s="4" t="s">
        <v>1382</v>
      </c>
      <c r="C181" s="20">
        <v>25325.564399999999</v>
      </c>
    </row>
    <row r="182" spans="2:3" x14ac:dyDescent="0.25">
      <c r="B182" s="4" t="s">
        <v>180</v>
      </c>
      <c r="C182" s="20">
        <v>25325.564399999999</v>
      </c>
    </row>
    <row r="183" spans="2:3" x14ac:dyDescent="0.25">
      <c r="B183" s="4" t="s">
        <v>619</v>
      </c>
      <c r="C183" s="20">
        <v>25293.2052</v>
      </c>
    </row>
    <row r="184" spans="2:3" x14ac:dyDescent="0.25">
      <c r="B184" s="4" t="s">
        <v>1280</v>
      </c>
      <c r="C184" s="20">
        <v>25293.2052</v>
      </c>
    </row>
    <row r="185" spans="2:3" x14ac:dyDescent="0.25">
      <c r="B185" s="4" t="s">
        <v>181</v>
      </c>
      <c r="C185" s="20">
        <v>25293.2052</v>
      </c>
    </row>
    <row r="186" spans="2:3" x14ac:dyDescent="0.25">
      <c r="B186" s="4" t="s">
        <v>1267</v>
      </c>
      <c r="C186" s="20">
        <v>25107.225200000001</v>
      </c>
    </row>
    <row r="187" spans="2:3" x14ac:dyDescent="0.25">
      <c r="B187" s="4" t="s">
        <v>1311</v>
      </c>
      <c r="C187" s="20">
        <v>25107.225200000001</v>
      </c>
    </row>
    <row r="188" spans="2:3" x14ac:dyDescent="0.25">
      <c r="B188" s="4" t="s">
        <v>1489</v>
      </c>
      <c r="C188" s="20">
        <v>25107.225200000001</v>
      </c>
    </row>
    <row r="189" spans="2:3" x14ac:dyDescent="0.25">
      <c r="B189" s="4" t="s">
        <v>1398</v>
      </c>
      <c r="C189" s="20">
        <v>25107.225200000001</v>
      </c>
    </row>
    <row r="190" spans="2:3" x14ac:dyDescent="0.25">
      <c r="B190" s="4" t="s">
        <v>1126</v>
      </c>
      <c r="C190" s="20">
        <v>25107.225200000001</v>
      </c>
    </row>
    <row r="191" spans="2:3" x14ac:dyDescent="0.25">
      <c r="B191" s="4" t="s">
        <v>1035</v>
      </c>
      <c r="C191" s="20">
        <v>25107.225200000001</v>
      </c>
    </row>
    <row r="192" spans="2:3" x14ac:dyDescent="0.25">
      <c r="B192" s="4" t="s">
        <v>1388</v>
      </c>
      <c r="C192" s="20">
        <v>25107.225200000001</v>
      </c>
    </row>
    <row r="193" spans="2:3" x14ac:dyDescent="0.25">
      <c r="B193" s="4" t="s">
        <v>917</v>
      </c>
      <c r="C193" s="20">
        <v>23918.588599999999</v>
      </c>
    </row>
    <row r="194" spans="2:3" x14ac:dyDescent="0.25">
      <c r="B194" s="4" t="s">
        <v>1529</v>
      </c>
      <c r="C194" s="20">
        <v>23918.588599999999</v>
      </c>
    </row>
    <row r="195" spans="2:3" x14ac:dyDescent="0.25">
      <c r="B195" s="4" t="s">
        <v>1300</v>
      </c>
      <c r="C195" s="20">
        <v>23918.588599999999</v>
      </c>
    </row>
    <row r="196" spans="2:3" x14ac:dyDescent="0.25">
      <c r="B196" s="4" t="s">
        <v>1253</v>
      </c>
      <c r="C196" s="20">
        <v>23918.588599999999</v>
      </c>
    </row>
    <row r="197" spans="2:3" x14ac:dyDescent="0.25">
      <c r="B197" s="4" t="s">
        <v>884</v>
      </c>
      <c r="C197" s="20">
        <v>23918.588599999999</v>
      </c>
    </row>
    <row r="198" spans="2:3" x14ac:dyDescent="0.25">
      <c r="B198" s="4" t="s">
        <v>955</v>
      </c>
      <c r="C198" s="20">
        <v>23918.588599999999</v>
      </c>
    </row>
    <row r="199" spans="2:3" x14ac:dyDescent="0.25">
      <c r="B199" s="4" t="s">
        <v>1288</v>
      </c>
      <c r="C199" s="20">
        <v>23918.588599999999</v>
      </c>
    </row>
    <row r="200" spans="2:3" x14ac:dyDescent="0.25">
      <c r="B200" s="4" t="s">
        <v>1089</v>
      </c>
      <c r="C200" s="20">
        <v>23918.588599999999</v>
      </c>
    </row>
    <row r="201" spans="2:3" x14ac:dyDescent="0.25">
      <c r="B201" s="4" t="s">
        <v>1530</v>
      </c>
      <c r="C201" s="20">
        <v>23918.588599999999</v>
      </c>
    </row>
    <row r="202" spans="2:3" x14ac:dyDescent="0.25">
      <c r="B202" s="4" t="s">
        <v>1056</v>
      </c>
      <c r="C202" s="20">
        <v>23918.588599999999</v>
      </c>
    </row>
    <row r="203" spans="2:3" x14ac:dyDescent="0.25">
      <c r="B203" s="4" t="s">
        <v>1032</v>
      </c>
      <c r="C203" s="20">
        <v>23918.588599999999</v>
      </c>
    </row>
    <row r="204" spans="2:3" x14ac:dyDescent="0.25">
      <c r="B204" s="4" t="s">
        <v>1378</v>
      </c>
      <c r="C204" s="20">
        <v>23918.588599999999</v>
      </c>
    </row>
    <row r="205" spans="2:3" x14ac:dyDescent="0.25">
      <c r="B205" s="4" t="s">
        <v>1348</v>
      </c>
      <c r="C205" s="20">
        <v>23918.588599999999</v>
      </c>
    </row>
    <row r="206" spans="2:3" x14ac:dyDescent="0.25">
      <c r="B206" s="4" t="s">
        <v>996</v>
      </c>
      <c r="C206" s="20">
        <v>23918.588599999999</v>
      </c>
    </row>
    <row r="207" spans="2:3" x14ac:dyDescent="0.25">
      <c r="B207" s="4" t="s">
        <v>1531</v>
      </c>
      <c r="C207" s="20">
        <v>23918.588599999999</v>
      </c>
    </row>
    <row r="208" spans="2:3" x14ac:dyDescent="0.25">
      <c r="B208" s="4" t="s">
        <v>753</v>
      </c>
      <c r="C208" s="20">
        <v>23918.588599999999</v>
      </c>
    </row>
    <row r="209" spans="2:3" x14ac:dyDescent="0.25">
      <c r="B209" s="4" t="s">
        <v>1532</v>
      </c>
      <c r="C209" s="20">
        <v>23918.588599999999</v>
      </c>
    </row>
    <row r="210" spans="2:3" x14ac:dyDescent="0.25">
      <c r="B210" s="4" t="s">
        <v>1498</v>
      </c>
      <c r="C210" s="20">
        <v>23918.588599999999</v>
      </c>
    </row>
    <row r="211" spans="2:3" x14ac:dyDescent="0.25">
      <c r="B211" s="4" t="s">
        <v>1246</v>
      </c>
      <c r="C211" s="20">
        <v>23918.588599999999</v>
      </c>
    </row>
    <row r="212" spans="2:3" x14ac:dyDescent="0.25">
      <c r="B212" s="4" t="s">
        <v>1252</v>
      </c>
      <c r="C212" s="20">
        <v>23918.588599999999</v>
      </c>
    </row>
    <row r="213" spans="2:3" x14ac:dyDescent="0.25">
      <c r="B213" s="4" t="s">
        <v>707</v>
      </c>
      <c r="C213" s="20">
        <v>23918.588599999999</v>
      </c>
    </row>
    <row r="214" spans="2:3" x14ac:dyDescent="0.25">
      <c r="B214" s="4" t="s">
        <v>1533</v>
      </c>
      <c r="C214" s="20">
        <v>23918.588599999999</v>
      </c>
    </row>
    <row r="215" spans="2:3" x14ac:dyDescent="0.25">
      <c r="B215" s="4" t="s">
        <v>1108</v>
      </c>
      <c r="C215" s="20">
        <v>23918.588599999999</v>
      </c>
    </row>
    <row r="216" spans="2:3" x14ac:dyDescent="0.25">
      <c r="B216" s="4" t="s">
        <v>1319</v>
      </c>
      <c r="C216" s="20">
        <v>23918.588599999999</v>
      </c>
    </row>
    <row r="217" spans="2:3" x14ac:dyDescent="0.25">
      <c r="B217" s="4" t="s">
        <v>1013</v>
      </c>
      <c r="C217" s="20">
        <v>23918.588599999999</v>
      </c>
    </row>
    <row r="218" spans="2:3" x14ac:dyDescent="0.25">
      <c r="B218" s="4" t="s">
        <v>398</v>
      </c>
      <c r="C218" s="20">
        <v>23918.588599999999</v>
      </c>
    </row>
    <row r="219" spans="2:3" x14ac:dyDescent="0.25">
      <c r="B219" s="4" t="s">
        <v>406</v>
      </c>
      <c r="C219" s="20">
        <v>23918.588599999999</v>
      </c>
    </row>
    <row r="220" spans="2:3" x14ac:dyDescent="0.25">
      <c r="B220" s="4" t="s">
        <v>1173</v>
      </c>
      <c r="C220" s="20">
        <v>23918.588599999999</v>
      </c>
    </row>
    <row r="221" spans="2:3" x14ac:dyDescent="0.25">
      <c r="B221" s="4" t="s">
        <v>1064</v>
      </c>
      <c r="C221" s="20">
        <v>23918.588599999999</v>
      </c>
    </row>
    <row r="222" spans="2:3" x14ac:dyDescent="0.25">
      <c r="B222" s="4" t="s">
        <v>464</v>
      </c>
      <c r="C222" s="20">
        <v>23918.588599999999</v>
      </c>
    </row>
    <row r="223" spans="2:3" x14ac:dyDescent="0.25">
      <c r="B223" s="4" t="s">
        <v>376</v>
      </c>
      <c r="C223" s="20">
        <v>23918.588599999999</v>
      </c>
    </row>
    <row r="224" spans="2:3" x14ac:dyDescent="0.25">
      <c r="B224" s="4" t="s">
        <v>1535</v>
      </c>
      <c r="C224" s="20">
        <v>23918.588599999999</v>
      </c>
    </row>
    <row r="225" spans="2:3" x14ac:dyDescent="0.25">
      <c r="B225" s="4" t="s">
        <v>1534</v>
      </c>
      <c r="C225" s="20">
        <v>23918.588599999999</v>
      </c>
    </row>
    <row r="226" spans="2:3" x14ac:dyDescent="0.25">
      <c r="B226" s="4" t="s">
        <v>1443</v>
      </c>
      <c r="C226" s="20">
        <v>23918.588599999999</v>
      </c>
    </row>
    <row r="227" spans="2:3" x14ac:dyDescent="0.25">
      <c r="B227" s="4" t="s">
        <v>1042</v>
      </c>
      <c r="C227" s="20">
        <v>23918.588599999999</v>
      </c>
    </row>
    <row r="228" spans="2:3" x14ac:dyDescent="0.25">
      <c r="B228" s="4" t="s">
        <v>1197</v>
      </c>
      <c r="C228" s="20">
        <v>23918.588599999999</v>
      </c>
    </row>
    <row r="229" spans="2:3" x14ac:dyDescent="0.25">
      <c r="B229" s="4" t="s">
        <v>1167</v>
      </c>
      <c r="C229" s="20">
        <v>23918.588599999999</v>
      </c>
    </row>
    <row r="230" spans="2:3" x14ac:dyDescent="0.25">
      <c r="B230" s="4" t="s">
        <v>204</v>
      </c>
      <c r="C230" s="20">
        <v>23918.588599999999</v>
      </c>
    </row>
    <row r="231" spans="2:3" x14ac:dyDescent="0.25">
      <c r="B231" s="4" t="s">
        <v>1175</v>
      </c>
      <c r="C231" s="20">
        <v>23918.588599999999</v>
      </c>
    </row>
    <row r="232" spans="2:3" x14ac:dyDescent="0.25">
      <c r="B232" s="4" t="s">
        <v>243</v>
      </c>
      <c r="C232" s="20">
        <v>23918.588599999999</v>
      </c>
    </row>
    <row r="233" spans="2:3" x14ac:dyDescent="0.25">
      <c r="B233" s="4" t="s">
        <v>1054</v>
      </c>
      <c r="C233" s="20">
        <v>23918.588599999999</v>
      </c>
    </row>
    <row r="234" spans="2:3" x14ac:dyDescent="0.25">
      <c r="B234" s="4" t="s">
        <v>1001</v>
      </c>
      <c r="C234" s="20">
        <v>23918.588599999999</v>
      </c>
    </row>
    <row r="235" spans="2:3" x14ac:dyDescent="0.25">
      <c r="B235" s="4" t="s">
        <v>1020</v>
      </c>
      <c r="C235" s="20">
        <v>23918.588599999999</v>
      </c>
    </row>
    <row r="236" spans="2:3" x14ac:dyDescent="0.25">
      <c r="B236" s="4" t="s">
        <v>1008</v>
      </c>
      <c r="C236" s="20">
        <v>23918.588599999999</v>
      </c>
    </row>
    <row r="237" spans="2:3" x14ac:dyDescent="0.25">
      <c r="B237" s="4" t="s">
        <v>1247</v>
      </c>
      <c r="C237" s="20">
        <v>23918.588599999999</v>
      </c>
    </row>
    <row r="238" spans="2:3" x14ac:dyDescent="0.25">
      <c r="B238" s="4" t="s">
        <v>334</v>
      </c>
      <c r="C238" s="20">
        <v>23918.588599999999</v>
      </c>
    </row>
    <row r="239" spans="2:3" x14ac:dyDescent="0.25">
      <c r="B239" s="4" t="s">
        <v>809</v>
      </c>
      <c r="C239" s="20">
        <v>23816.888999999999</v>
      </c>
    </row>
    <row r="240" spans="2:3" x14ac:dyDescent="0.25">
      <c r="B240" s="4" t="s">
        <v>1301</v>
      </c>
      <c r="C240" s="20">
        <v>23805.369600000002</v>
      </c>
    </row>
    <row r="241" spans="2:3" x14ac:dyDescent="0.25">
      <c r="B241" s="4" t="s">
        <v>549</v>
      </c>
      <c r="C241" s="20">
        <v>23805.369600000002</v>
      </c>
    </row>
    <row r="242" spans="2:3" x14ac:dyDescent="0.25">
      <c r="B242" s="4" t="s">
        <v>1322</v>
      </c>
      <c r="C242" s="20">
        <v>23805.369600000002</v>
      </c>
    </row>
    <row r="243" spans="2:3" x14ac:dyDescent="0.25">
      <c r="B243" s="4" t="s">
        <v>1209</v>
      </c>
      <c r="C243" s="20">
        <v>23805.369600000002</v>
      </c>
    </row>
    <row r="244" spans="2:3" x14ac:dyDescent="0.25">
      <c r="B244" s="4" t="s">
        <v>995</v>
      </c>
      <c r="C244" s="20">
        <v>23805.369600000002</v>
      </c>
    </row>
    <row r="245" spans="2:3" x14ac:dyDescent="0.25">
      <c r="B245" s="4" t="s">
        <v>665</v>
      </c>
      <c r="C245" s="20">
        <v>23630.329600000001</v>
      </c>
    </row>
    <row r="246" spans="2:3" x14ac:dyDescent="0.25">
      <c r="B246" s="4" t="s">
        <v>1072</v>
      </c>
      <c r="C246" s="20">
        <v>23630.329600000001</v>
      </c>
    </row>
    <row r="247" spans="2:3" x14ac:dyDescent="0.25">
      <c r="B247" s="4" t="s">
        <v>1293</v>
      </c>
      <c r="C247" s="20">
        <v>23630.329600000001</v>
      </c>
    </row>
    <row r="248" spans="2:3" x14ac:dyDescent="0.25">
      <c r="B248" s="4" t="s">
        <v>379</v>
      </c>
      <c r="C248" s="20">
        <v>23630.329600000001</v>
      </c>
    </row>
    <row r="249" spans="2:3" x14ac:dyDescent="0.25">
      <c r="B249" s="4" t="s">
        <v>1391</v>
      </c>
      <c r="C249" s="20">
        <v>23630.329600000001</v>
      </c>
    </row>
    <row r="250" spans="2:3" x14ac:dyDescent="0.25">
      <c r="B250" s="4" t="s">
        <v>515</v>
      </c>
      <c r="C250" s="20">
        <v>23630.329600000001</v>
      </c>
    </row>
    <row r="251" spans="2:3" x14ac:dyDescent="0.25">
      <c r="B251" s="4" t="s">
        <v>211</v>
      </c>
      <c r="C251" s="20">
        <v>23630.329600000001</v>
      </c>
    </row>
    <row r="252" spans="2:3" x14ac:dyDescent="0.25">
      <c r="B252" s="4" t="s">
        <v>966</v>
      </c>
      <c r="C252" s="20">
        <v>22511.612799999999</v>
      </c>
    </row>
    <row r="253" spans="2:3" x14ac:dyDescent="0.25">
      <c r="B253" s="4" t="s">
        <v>863</v>
      </c>
      <c r="C253" s="20">
        <v>22511.612799999999</v>
      </c>
    </row>
    <row r="254" spans="2:3" x14ac:dyDescent="0.25">
      <c r="B254" s="4" t="s">
        <v>1602</v>
      </c>
      <c r="C254" s="20">
        <v>22511.612799999999</v>
      </c>
    </row>
    <row r="255" spans="2:3" x14ac:dyDescent="0.25">
      <c r="B255" s="4" t="s">
        <v>998</v>
      </c>
      <c r="C255" s="20">
        <v>22511.612799999999</v>
      </c>
    </row>
    <row r="256" spans="2:3" x14ac:dyDescent="0.25">
      <c r="B256" s="4" t="s">
        <v>1411</v>
      </c>
      <c r="C256" s="20">
        <v>22511.612799999999</v>
      </c>
    </row>
    <row r="257" spans="2:3" x14ac:dyDescent="0.25">
      <c r="B257" s="4" t="s">
        <v>1058</v>
      </c>
      <c r="C257" s="20">
        <v>22511.612799999999</v>
      </c>
    </row>
    <row r="258" spans="2:3" x14ac:dyDescent="0.25">
      <c r="B258" s="4" t="s">
        <v>1160</v>
      </c>
      <c r="C258" s="20">
        <v>22511.612799999999</v>
      </c>
    </row>
    <row r="259" spans="2:3" x14ac:dyDescent="0.25">
      <c r="B259" s="4" t="s">
        <v>1501</v>
      </c>
      <c r="C259" s="20">
        <v>22511.612799999999</v>
      </c>
    </row>
    <row r="260" spans="2:3" x14ac:dyDescent="0.25">
      <c r="B260" s="4" t="s">
        <v>1458</v>
      </c>
      <c r="C260" s="20">
        <v>22511.612799999999</v>
      </c>
    </row>
    <row r="261" spans="2:3" x14ac:dyDescent="0.25">
      <c r="B261" s="4" t="s">
        <v>1573</v>
      </c>
      <c r="C261" s="20">
        <v>22511.612799999999</v>
      </c>
    </row>
    <row r="262" spans="2:3" x14ac:dyDescent="0.25">
      <c r="B262" s="4" t="s">
        <v>600</v>
      </c>
      <c r="C262" s="20">
        <v>22511.612799999999</v>
      </c>
    </row>
    <row r="263" spans="2:3" x14ac:dyDescent="0.25">
      <c r="B263" s="4" t="s">
        <v>1127</v>
      </c>
      <c r="C263" s="20">
        <v>22511.612799999999</v>
      </c>
    </row>
    <row r="264" spans="2:3" x14ac:dyDescent="0.25">
      <c r="B264" s="4" t="s">
        <v>1291</v>
      </c>
      <c r="C264" s="20">
        <v>22511.612799999999</v>
      </c>
    </row>
    <row r="265" spans="2:3" x14ac:dyDescent="0.25">
      <c r="B265" s="4" t="s">
        <v>682</v>
      </c>
      <c r="C265" s="20">
        <v>22511.612799999999</v>
      </c>
    </row>
    <row r="266" spans="2:3" x14ac:dyDescent="0.25">
      <c r="B266" s="4" t="s">
        <v>1463</v>
      </c>
      <c r="C266" s="20">
        <v>22511.612799999999</v>
      </c>
    </row>
    <row r="267" spans="2:3" x14ac:dyDescent="0.25">
      <c r="B267" s="4" t="s">
        <v>1033</v>
      </c>
      <c r="C267" s="20">
        <v>22511.612799999999</v>
      </c>
    </row>
    <row r="268" spans="2:3" x14ac:dyDescent="0.25">
      <c r="B268" s="4" t="s">
        <v>1571</v>
      </c>
      <c r="C268" s="20">
        <v>22511.612799999999</v>
      </c>
    </row>
    <row r="269" spans="2:3" x14ac:dyDescent="0.25">
      <c r="B269" s="4" t="s">
        <v>1157</v>
      </c>
      <c r="C269" s="20">
        <v>22511.612799999999</v>
      </c>
    </row>
    <row r="270" spans="2:3" x14ac:dyDescent="0.25">
      <c r="B270" s="4" t="s">
        <v>580</v>
      </c>
      <c r="C270" s="20">
        <v>22511.612799999999</v>
      </c>
    </row>
    <row r="271" spans="2:3" x14ac:dyDescent="0.25">
      <c r="B271" s="4" t="s">
        <v>522</v>
      </c>
      <c r="C271" s="20">
        <v>22511.612799999999</v>
      </c>
    </row>
    <row r="272" spans="2:3" x14ac:dyDescent="0.25">
      <c r="B272" s="4" t="s">
        <v>1525</v>
      </c>
      <c r="C272" s="20">
        <v>22511.612799999999</v>
      </c>
    </row>
    <row r="273" spans="2:3" x14ac:dyDescent="0.25">
      <c r="B273" s="4" t="s">
        <v>652</v>
      </c>
      <c r="C273" s="20">
        <v>22511.612799999999</v>
      </c>
    </row>
    <row r="274" spans="2:3" x14ac:dyDescent="0.25">
      <c r="B274" s="4" t="s">
        <v>629</v>
      </c>
      <c r="C274" s="20">
        <v>22511.612799999999</v>
      </c>
    </row>
    <row r="275" spans="2:3" x14ac:dyDescent="0.25">
      <c r="B275" s="4" t="s">
        <v>497</v>
      </c>
      <c r="C275" s="20">
        <v>22511.612799999999</v>
      </c>
    </row>
    <row r="276" spans="2:3" x14ac:dyDescent="0.25">
      <c r="B276" s="4" t="s">
        <v>1053</v>
      </c>
      <c r="C276" s="20">
        <v>22511.612799999999</v>
      </c>
    </row>
    <row r="277" spans="2:3" x14ac:dyDescent="0.25">
      <c r="B277" s="4" t="s">
        <v>1055</v>
      </c>
      <c r="C277" s="20">
        <v>22511.612799999999</v>
      </c>
    </row>
    <row r="278" spans="2:3" x14ac:dyDescent="0.25">
      <c r="B278" s="4" t="s">
        <v>1350</v>
      </c>
      <c r="C278" s="20">
        <v>22511.612799999999</v>
      </c>
    </row>
    <row r="279" spans="2:3" x14ac:dyDescent="0.25">
      <c r="B279" s="4" t="s">
        <v>506</v>
      </c>
      <c r="C279" s="20">
        <v>22511.612799999999</v>
      </c>
    </row>
    <row r="280" spans="2:3" x14ac:dyDescent="0.25">
      <c r="B280" s="4" t="s">
        <v>1113</v>
      </c>
      <c r="C280" s="20">
        <v>22511.612799999999</v>
      </c>
    </row>
    <row r="281" spans="2:3" x14ac:dyDescent="0.25">
      <c r="B281" s="4" t="s">
        <v>1227</v>
      </c>
      <c r="C281" s="20">
        <v>22511.612799999999</v>
      </c>
    </row>
    <row r="282" spans="2:3" x14ac:dyDescent="0.25">
      <c r="B282" s="4" t="s">
        <v>1248</v>
      </c>
      <c r="C282" s="20">
        <v>22511.612799999999</v>
      </c>
    </row>
    <row r="283" spans="2:3" x14ac:dyDescent="0.25">
      <c r="B283" s="4" t="s">
        <v>1119</v>
      </c>
      <c r="C283" s="20">
        <v>22511.612799999999</v>
      </c>
    </row>
    <row r="284" spans="2:3" x14ac:dyDescent="0.25">
      <c r="B284" s="4" t="s">
        <v>1603</v>
      </c>
      <c r="C284" s="20">
        <v>22511.612799999999</v>
      </c>
    </row>
    <row r="285" spans="2:3" x14ac:dyDescent="0.25">
      <c r="B285" s="4" t="s">
        <v>1604</v>
      </c>
      <c r="C285" s="20">
        <v>22511.612799999999</v>
      </c>
    </row>
    <row r="286" spans="2:3" x14ac:dyDescent="0.25">
      <c r="B286" s="4" t="s">
        <v>1133</v>
      </c>
      <c r="C286" s="20">
        <v>22511.612799999999</v>
      </c>
    </row>
    <row r="287" spans="2:3" x14ac:dyDescent="0.25">
      <c r="B287" s="4" t="s">
        <v>1516</v>
      </c>
      <c r="C287" s="20">
        <v>22511.612799999999</v>
      </c>
    </row>
    <row r="288" spans="2:3" x14ac:dyDescent="0.25">
      <c r="B288" s="4" t="s">
        <v>203</v>
      </c>
      <c r="C288" s="20">
        <v>22511.612799999999</v>
      </c>
    </row>
    <row r="289" spans="2:3" x14ac:dyDescent="0.25">
      <c r="B289" s="4" t="s">
        <v>1180</v>
      </c>
      <c r="C289" s="20">
        <v>22511.612799999999</v>
      </c>
    </row>
    <row r="290" spans="2:3" x14ac:dyDescent="0.25">
      <c r="B290" s="4" t="s">
        <v>1204</v>
      </c>
      <c r="C290" s="20">
        <v>22511.612799999999</v>
      </c>
    </row>
    <row r="291" spans="2:3" x14ac:dyDescent="0.25">
      <c r="B291" s="4" t="s">
        <v>867</v>
      </c>
      <c r="C291" s="20">
        <v>22317.534</v>
      </c>
    </row>
    <row r="292" spans="2:3" x14ac:dyDescent="0.25">
      <c r="B292" s="4" t="s">
        <v>1094</v>
      </c>
      <c r="C292" s="20">
        <v>22317.534</v>
      </c>
    </row>
    <row r="293" spans="2:3" x14ac:dyDescent="0.25">
      <c r="B293" s="4" t="s">
        <v>238</v>
      </c>
      <c r="C293" s="20">
        <v>22317.534</v>
      </c>
    </row>
    <row r="294" spans="2:3" x14ac:dyDescent="0.25">
      <c r="B294" s="4" t="s">
        <v>210</v>
      </c>
      <c r="C294" s="20">
        <v>22317.534</v>
      </c>
    </row>
    <row r="295" spans="2:3" x14ac:dyDescent="0.25">
      <c r="B295" s="4" t="s">
        <v>875</v>
      </c>
      <c r="C295" s="20">
        <v>22153.434000000001</v>
      </c>
    </row>
    <row r="296" spans="2:3" x14ac:dyDescent="0.25">
      <c r="B296" s="4" t="s">
        <v>1324</v>
      </c>
      <c r="C296" s="20">
        <v>22153.434000000001</v>
      </c>
    </row>
    <row r="297" spans="2:3" x14ac:dyDescent="0.25">
      <c r="B297" s="4" t="s">
        <v>1618</v>
      </c>
      <c r="C297" s="20">
        <v>22153.434000000001</v>
      </c>
    </row>
    <row r="298" spans="2:3" x14ac:dyDescent="0.25">
      <c r="B298" s="4" t="s">
        <v>585</v>
      </c>
      <c r="C298" s="20">
        <v>22153.434000000001</v>
      </c>
    </row>
    <row r="299" spans="2:3" x14ac:dyDescent="0.25">
      <c r="B299" s="4" t="s">
        <v>1560</v>
      </c>
      <c r="C299" s="20">
        <v>22153.434000000001</v>
      </c>
    </row>
    <row r="300" spans="2:3" x14ac:dyDescent="0.25">
      <c r="B300" s="4" t="s">
        <v>1177</v>
      </c>
      <c r="C300" s="20">
        <v>22153.434000000001</v>
      </c>
    </row>
    <row r="301" spans="2:3" x14ac:dyDescent="0.25">
      <c r="B301" s="4" t="s">
        <v>182</v>
      </c>
      <c r="C301" s="20">
        <v>22153.434000000001</v>
      </c>
    </row>
    <row r="302" spans="2:3" x14ac:dyDescent="0.25">
      <c r="B302" s="4" t="s">
        <v>1125</v>
      </c>
      <c r="C302" s="20">
        <v>21104.636999999999</v>
      </c>
    </row>
    <row r="303" spans="2:3" x14ac:dyDescent="0.25">
      <c r="B303" s="4" t="s">
        <v>823</v>
      </c>
      <c r="C303" s="20">
        <v>21104.636999999999</v>
      </c>
    </row>
    <row r="304" spans="2:3" x14ac:dyDescent="0.25">
      <c r="B304" s="4" t="s">
        <v>1677</v>
      </c>
      <c r="C304" s="20">
        <v>21104.636999999999</v>
      </c>
    </row>
    <row r="305" spans="2:3" x14ac:dyDescent="0.25">
      <c r="B305" s="4" t="s">
        <v>1661</v>
      </c>
      <c r="C305" s="20">
        <v>21104.636999999999</v>
      </c>
    </row>
    <row r="306" spans="2:3" x14ac:dyDescent="0.25">
      <c r="B306" s="4" t="s">
        <v>1096</v>
      </c>
      <c r="C306" s="20">
        <v>21104.636999999999</v>
      </c>
    </row>
    <row r="307" spans="2:3" x14ac:dyDescent="0.25">
      <c r="B307" s="4" t="s">
        <v>833</v>
      </c>
      <c r="C307" s="20">
        <v>21104.636999999999</v>
      </c>
    </row>
    <row r="308" spans="2:3" x14ac:dyDescent="0.25">
      <c r="B308" s="4" t="s">
        <v>1046</v>
      </c>
      <c r="C308" s="20">
        <v>21104.636999999999</v>
      </c>
    </row>
    <row r="309" spans="2:3" x14ac:dyDescent="0.25">
      <c r="B309" s="4" t="s">
        <v>1499</v>
      </c>
      <c r="C309" s="20">
        <v>21104.636999999999</v>
      </c>
    </row>
    <row r="310" spans="2:3" x14ac:dyDescent="0.25">
      <c r="B310" s="4" t="s">
        <v>994</v>
      </c>
      <c r="C310" s="20">
        <v>21104.636999999999</v>
      </c>
    </row>
    <row r="311" spans="2:3" x14ac:dyDescent="0.25">
      <c r="B311" s="4" t="s">
        <v>839</v>
      </c>
      <c r="C311" s="20">
        <v>21104.636999999999</v>
      </c>
    </row>
    <row r="312" spans="2:3" x14ac:dyDescent="0.25">
      <c r="B312" s="4" t="s">
        <v>969</v>
      </c>
      <c r="C312" s="20">
        <v>21104.636999999999</v>
      </c>
    </row>
    <row r="313" spans="2:3" x14ac:dyDescent="0.25">
      <c r="B313" s="4" t="s">
        <v>1468</v>
      </c>
      <c r="C313" s="20">
        <v>21104.636999999999</v>
      </c>
    </row>
    <row r="314" spans="2:3" x14ac:dyDescent="0.25">
      <c r="B314" s="4" t="s">
        <v>1185</v>
      </c>
      <c r="C314" s="20">
        <v>21104.636999999999</v>
      </c>
    </row>
    <row r="315" spans="2:3" x14ac:dyDescent="0.25">
      <c r="B315" s="4" t="s">
        <v>1110</v>
      </c>
      <c r="C315" s="20">
        <v>21104.636999999999</v>
      </c>
    </row>
    <row r="316" spans="2:3" x14ac:dyDescent="0.25">
      <c r="B316" s="4" t="s">
        <v>1462</v>
      </c>
      <c r="C316" s="20">
        <v>21104.636999999999</v>
      </c>
    </row>
    <row r="317" spans="2:3" x14ac:dyDescent="0.25">
      <c r="B317" s="4" t="s">
        <v>1093</v>
      </c>
      <c r="C317" s="20">
        <v>21104.636999999999</v>
      </c>
    </row>
    <row r="318" spans="2:3" x14ac:dyDescent="0.25">
      <c r="B318" s="4" t="s">
        <v>1615</v>
      </c>
      <c r="C318" s="20">
        <v>21104.636999999999</v>
      </c>
    </row>
    <row r="319" spans="2:3" x14ac:dyDescent="0.25">
      <c r="B319" s="4" t="s">
        <v>1087</v>
      </c>
      <c r="C319" s="20">
        <v>21104.636999999999</v>
      </c>
    </row>
    <row r="320" spans="2:3" x14ac:dyDescent="0.25">
      <c r="B320" s="4" t="s">
        <v>1103</v>
      </c>
      <c r="C320" s="20">
        <v>21104.636999999999</v>
      </c>
    </row>
    <row r="321" spans="2:3" x14ac:dyDescent="0.25">
      <c r="B321" s="4" t="s">
        <v>1018</v>
      </c>
      <c r="C321" s="20">
        <v>21104.636999999999</v>
      </c>
    </row>
    <row r="322" spans="2:3" x14ac:dyDescent="0.25">
      <c r="B322" s="4" t="s">
        <v>1214</v>
      </c>
      <c r="C322" s="20">
        <v>21104.636999999999</v>
      </c>
    </row>
    <row r="323" spans="2:3" x14ac:dyDescent="0.25">
      <c r="B323" s="4" t="s">
        <v>511</v>
      </c>
      <c r="C323" s="20">
        <v>21104.636999999999</v>
      </c>
    </row>
    <row r="324" spans="2:3" x14ac:dyDescent="0.25">
      <c r="B324" s="4" t="s">
        <v>1579</v>
      </c>
      <c r="C324" s="20">
        <v>21104.636999999999</v>
      </c>
    </row>
    <row r="325" spans="2:3" x14ac:dyDescent="0.25">
      <c r="B325" s="4" t="s">
        <v>1009</v>
      </c>
      <c r="C325" s="20">
        <v>21104.636999999999</v>
      </c>
    </row>
    <row r="326" spans="2:3" x14ac:dyDescent="0.25">
      <c r="B326" s="4" t="s">
        <v>1437</v>
      </c>
      <c r="C326" s="20">
        <v>21104.636999999999</v>
      </c>
    </row>
    <row r="327" spans="2:3" x14ac:dyDescent="0.25">
      <c r="B327" s="4" t="s">
        <v>1678</v>
      </c>
      <c r="C327" s="20">
        <v>21104.636999999999</v>
      </c>
    </row>
    <row r="328" spans="2:3" x14ac:dyDescent="0.25">
      <c r="B328" s="4" t="s">
        <v>1051</v>
      </c>
      <c r="C328" s="20">
        <v>21104.636999999999</v>
      </c>
    </row>
    <row r="329" spans="2:3" x14ac:dyDescent="0.25">
      <c r="B329" s="4" t="s">
        <v>359</v>
      </c>
      <c r="C329" s="20">
        <v>21104.636999999999</v>
      </c>
    </row>
    <row r="330" spans="2:3" x14ac:dyDescent="0.25">
      <c r="B330" s="4" t="s">
        <v>1090</v>
      </c>
      <c r="C330" s="20">
        <v>21104.636999999999</v>
      </c>
    </row>
    <row r="331" spans="2:3" x14ac:dyDescent="0.25">
      <c r="B331" s="4" t="s">
        <v>1410</v>
      </c>
      <c r="C331" s="20">
        <v>21104.636999999999</v>
      </c>
    </row>
    <row r="332" spans="2:3" x14ac:dyDescent="0.25">
      <c r="B332" s="4" t="s">
        <v>1432</v>
      </c>
      <c r="C332" s="20">
        <v>21104.636999999999</v>
      </c>
    </row>
    <row r="333" spans="2:3" x14ac:dyDescent="0.25">
      <c r="B333" s="4" t="s">
        <v>1047</v>
      </c>
      <c r="C333" s="20">
        <v>21104.636999999999</v>
      </c>
    </row>
    <row r="334" spans="2:3" x14ac:dyDescent="0.25">
      <c r="B334" s="4" t="s">
        <v>1406</v>
      </c>
      <c r="C334" s="20">
        <v>21104.636999999999</v>
      </c>
    </row>
    <row r="335" spans="2:3" x14ac:dyDescent="0.25">
      <c r="B335" s="4" t="s">
        <v>1400</v>
      </c>
      <c r="C335" s="20">
        <v>21104.636999999999</v>
      </c>
    </row>
    <row r="336" spans="2:3" x14ac:dyDescent="0.25">
      <c r="B336" s="4" t="s">
        <v>128</v>
      </c>
      <c r="C336" s="20">
        <v>21104.636999999999</v>
      </c>
    </row>
    <row r="337" spans="2:3" x14ac:dyDescent="0.25">
      <c r="B337" s="4" t="s">
        <v>1109</v>
      </c>
      <c r="C337" s="20">
        <v>21104.636999999999</v>
      </c>
    </row>
    <row r="338" spans="2:3" x14ac:dyDescent="0.25">
      <c r="B338" s="4" t="s">
        <v>316</v>
      </c>
      <c r="C338" s="20">
        <v>21104.636999999999</v>
      </c>
    </row>
    <row r="339" spans="2:3" x14ac:dyDescent="0.25">
      <c r="B339" s="4" t="s">
        <v>150</v>
      </c>
      <c r="C339" s="20">
        <v>21104.636999999999</v>
      </c>
    </row>
    <row r="340" spans="2:3" x14ac:dyDescent="0.25">
      <c r="B340" s="4" t="s">
        <v>329</v>
      </c>
      <c r="C340" s="20">
        <v>21104.636999999999</v>
      </c>
    </row>
    <row r="341" spans="2:3" x14ac:dyDescent="0.25">
      <c r="B341" s="4" t="s">
        <v>1342</v>
      </c>
      <c r="C341" s="20">
        <v>21104.636999999999</v>
      </c>
    </row>
    <row r="342" spans="2:3" x14ac:dyDescent="0.25">
      <c r="B342" s="4" t="s">
        <v>1545</v>
      </c>
      <c r="C342" s="20">
        <v>21104.636999999999</v>
      </c>
    </row>
    <row r="343" spans="2:3" x14ac:dyDescent="0.25">
      <c r="B343" s="4" t="s">
        <v>1696</v>
      </c>
      <c r="C343" s="20">
        <v>20829.698400000001</v>
      </c>
    </row>
    <row r="344" spans="2:3" x14ac:dyDescent="0.25">
      <c r="B344" s="4" t="s">
        <v>498</v>
      </c>
      <c r="C344" s="20">
        <v>20829.698400000001</v>
      </c>
    </row>
    <row r="345" spans="2:3" x14ac:dyDescent="0.25">
      <c r="B345" s="4" t="s">
        <v>477</v>
      </c>
      <c r="C345" s="20">
        <v>20829.698400000001</v>
      </c>
    </row>
    <row r="346" spans="2:3" x14ac:dyDescent="0.25">
      <c r="B346" s="4" t="s">
        <v>1697</v>
      </c>
      <c r="C346" s="20">
        <v>20829.698400000001</v>
      </c>
    </row>
    <row r="347" spans="2:3" x14ac:dyDescent="0.25">
      <c r="B347" s="4" t="s">
        <v>957</v>
      </c>
      <c r="C347" s="20">
        <v>20676.538400000001</v>
      </c>
    </row>
    <row r="348" spans="2:3" x14ac:dyDescent="0.25">
      <c r="B348" s="4" t="s">
        <v>1074</v>
      </c>
      <c r="C348" s="20">
        <v>20676.538400000001</v>
      </c>
    </row>
    <row r="349" spans="2:3" x14ac:dyDescent="0.25">
      <c r="B349" s="4" t="s">
        <v>730</v>
      </c>
      <c r="C349" s="20">
        <v>20676.538400000001</v>
      </c>
    </row>
    <row r="350" spans="2:3" x14ac:dyDescent="0.25">
      <c r="B350" s="4" t="s">
        <v>1558</v>
      </c>
      <c r="C350" s="20">
        <v>20676.538400000001</v>
      </c>
    </row>
    <row r="351" spans="2:3" x14ac:dyDescent="0.25">
      <c r="B351" s="4" t="s">
        <v>1480</v>
      </c>
      <c r="C351" s="20">
        <v>20676.538400000001</v>
      </c>
    </row>
    <row r="352" spans="2:3" x14ac:dyDescent="0.25">
      <c r="B352" s="4" t="s">
        <v>1271</v>
      </c>
      <c r="C352" s="20">
        <v>20676.538400000001</v>
      </c>
    </row>
    <row r="353" spans="2:3" x14ac:dyDescent="0.25">
      <c r="B353" s="4" t="s">
        <v>172</v>
      </c>
      <c r="C353" s="20">
        <v>20676.538400000001</v>
      </c>
    </row>
    <row r="354" spans="2:3" x14ac:dyDescent="0.25">
      <c r="B354" s="4" t="s">
        <v>1222</v>
      </c>
      <c r="C354" s="20">
        <v>20676.538400000001</v>
      </c>
    </row>
    <row r="355" spans="2:3" x14ac:dyDescent="0.25">
      <c r="B355" s="4" t="s">
        <v>126</v>
      </c>
      <c r="C355" s="20">
        <v>20676.538400000001</v>
      </c>
    </row>
    <row r="356" spans="2:3" x14ac:dyDescent="0.25">
      <c r="B356" s="4" t="s">
        <v>1078</v>
      </c>
      <c r="C356" s="20">
        <v>19697.661199999999</v>
      </c>
    </row>
    <row r="357" spans="2:3" x14ac:dyDescent="0.25">
      <c r="B357" s="4" t="s">
        <v>945</v>
      </c>
      <c r="C357" s="20">
        <v>19697.661199999999</v>
      </c>
    </row>
    <row r="358" spans="2:3" x14ac:dyDescent="0.25">
      <c r="B358" s="4" t="s">
        <v>1112</v>
      </c>
      <c r="C358" s="20">
        <v>19697.661199999999</v>
      </c>
    </row>
    <row r="359" spans="2:3" x14ac:dyDescent="0.25">
      <c r="B359" s="4" t="s">
        <v>1385</v>
      </c>
      <c r="C359" s="20">
        <v>19697.661199999999</v>
      </c>
    </row>
    <row r="360" spans="2:3" x14ac:dyDescent="0.25">
      <c r="B360" s="4" t="s">
        <v>1511</v>
      </c>
      <c r="C360" s="20">
        <v>19697.661199999999</v>
      </c>
    </row>
    <row r="361" spans="2:3" x14ac:dyDescent="0.25">
      <c r="B361" s="4" t="s">
        <v>1201</v>
      </c>
      <c r="C361" s="20">
        <v>19697.661199999999</v>
      </c>
    </row>
    <row r="362" spans="2:3" x14ac:dyDescent="0.25">
      <c r="B362" s="4" t="s">
        <v>1049</v>
      </c>
      <c r="C362" s="20">
        <v>19697.661199999999</v>
      </c>
    </row>
    <row r="363" spans="2:3" x14ac:dyDescent="0.25">
      <c r="B363" s="4" t="s">
        <v>838</v>
      </c>
      <c r="C363" s="20">
        <v>19697.661199999999</v>
      </c>
    </row>
    <row r="364" spans="2:3" x14ac:dyDescent="0.25">
      <c r="B364" s="4" t="s">
        <v>1637</v>
      </c>
      <c r="C364" s="20">
        <v>19697.661199999999</v>
      </c>
    </row>
    <row r="365" spans="2:3" x14ac:dyDescent="0.25">
      <c r="B365" s="4" t="s">
        <v>930</v>
      </c>
      <c r="C365" s="20">
        <v>19697.661199999999</v>
      </c>
    </row>
    <row r="366" spans="2:3" x14ac:dyDescent="0.25">
      <c r="B366" s="4" t="s">
        <v>850</v>
      </c>
      <c r="C366" s="20">
        <v>19697.661199999999</v>
      </c>
    </row>
    <row r="367" spans="2:3" x14ac:dyDescent="0.25">
      <c r="B367" s="4" t="s">
        <v>1669</v>
      </c>
      <c r="C367" s="20">
        <v>19697.661199999999</v>
      </c>
    </row>
    <row r="368" spans="2:3" x14ac:dyDescent="0.25">
      <c r="B368" s="4" t="s">
        <v>1228</v>
      </c>
      <c r="C368" s="20">
        <v>19697.661199999999</v>
      </c>
    </row>
    <row r="369" spans="2:3" x14ac:dyDescent="0.25">
      <c r="B369" s="4" t="s">
        <v>1062</v>
      </c>
      <c r="C369" s="20">
        <v>19697.661199999999</v>
      </c>
    </row>
    <row r="370" spans="2:3" x14ac:dyDescent="0.25">
      <c r="B370" s="4" t="s">
        <v>529</v>
      </c>
      <c r="C370" s="20">
        <v>19697.661199999999</v>
      </c>
    </row>
    <row r="371" spans="2:3" x14ac:dyDescent="0.25">
      <c r="B371" s="4" t="s">
        <v>670</v>
      </c>
      <c r="C371" s="20">
        <v>19697.661199999999</v>
      </c>
    </row>
    <row r="372" spans="2:3" x14ac:dyDescent="0.25">
      <c r="B372" s="4" t="s">
        <v>1476</v>
      </c>
      <c r="C372" s="20">
        <v>19697.661199999999</v>
      </c>
    </row>
    <row r="373" spans="2:3" x14ac:dyDescent="0.25">
      <c r="B373" s="4" t="s">
        <v>631</v>
      </c>
      <c r="C373" s="20">
        <v>19697.661199999999</v>
      </c>
    </row>
    <row r="374" spans="2:3" x14ac:dyDescent="0.25">
      <c r="B374" s="4" t="s">
        <v>1454</v>
      </c>
      <c r="C374" s="20">
        <v>19697.661199999999</v>
      </c>
    </row>
    <row r="375" spans="2:3" x14ac:dyDescent="0.25">
      <c r="B375" s="4" t="s">
        <v>1517</v>
      </c>
      <c r="C375" s="20">
        <v>19697.661199999999</v>
      </c>
    </row>
    <row r="376" spans="2:3" x14ac:dyDescent="0.25">
      <c r="B376" s="4" t="s">
        <v>1315</v>
      </c>
      <c r="C376" s="20">
        <v>19697.661199999999</v>
      </c>
    </row>
    <row r="377" spans="2:3" x14ac:dyDescent="0.25">
      <c r="B377" s="4" t="s">
        <v>1346</v>
      </c>
      <c r="C377" s="20">
        <v>19697.661199999999</v>
      </c>
    </row>
    <row r="378" spans="2:3" x14ac:dyDescent="0.25">
      <c r="B378" s="4" t="s">
        <v>1034</v>
      </c>
      <c r="C378" s="20">
        <v>19697.661199999999</v>
      </c>
    </row>
    <row r="379" spans="2:3" x14ac:dyDescent="0.25">
      <c r="B379" s="4" t="s">
        <v>1281</v>
      </c>
      <c r="C379" s="20">
        <v>19697.661199999999</v>
      </c>
    </row>
    <row r="380" spans="2:3" x14ac:dyDescent="0.25">
      <c r="B380" s="4" t="s">
        <v>1490</v>
      </c>
      <c r="C380" s="20">
        <v>19697.661199999999</v>
      </c>
    </row>
    <row r="381" spans="2:3" x14ac:dyDescent="0.25">
      <c r="B381" s="4" t="s">
        <v>1493</v>
      </c>
      <c r="C381" s="20">
        <v>19697.661199999999</v>
      </c>
    </row>
    <row r="382" spans="2:3" x14ac:dyDescent="0.25">
      <c r="B382" s="4" t="s">
        <v>1225</v>
      </c>
      <c r="C382" s="20">
        <v>19697.661199999999</v>
      </c>
    </row>
    <row r="383" spans="2:3" x14ac:dyDescent="0.25">
      <c r="B383" s="4" t="s">
        <v>1543</v>
      </c>
      <c r="C383" s="20">
        <v>19697.661199999999</v>
      </c>
    </row>
    <row r="384" spans="2:3" x14ac:dyDescent="0.25">
      <c r="B384" s="4" t="s">
        <v>1581</v>
      </c>
      <c r="C384" s="20">
        <v>19697.661199999999</v>
      </c>
    </row>
    <row r="385" spans="2:3" x14ac:dyDescent="0.25">
      <c r="B385" s="4" t="s">
        <v>1566</v>
      </c>
      <c r="C385" s="20">
        <v>19697.661199999999</v>
      </c>
    </row>
    <row r="386" spans="2:3" x14ac:dyDescent="0.25">
      <c r="B386" s="4" t="s">
        <v>1765</v>
      </c>
      <c r="C386" s="20">
        <v>19341.862799999999</v>
      </c>
    </row>
    <row r="387" spans="2:3" x14ac:dyDescent="0.25">
      <c r="B387" s="4" t="s">
        <v>1495</v>
      </c>
      <c r="C387" s="20">
        <v>19341.862799999999</v>
      </c>
    </row>
    <row r="388" spans="2:3" x14ac:dyDescent="0.25">
      <c r="B388" s="4" t="s">
        <v>1457</v>
      </c>
      <c r="C388" s="20">
        <v>19341.862799999999</v>
      </c>
    </row>
    <row r="389" spans="2:3" x14ac:dyDescent="0.25">
      <c r="B389" s="4" t="s">
        <v>614</v>
      </c>
      <c r="C389" s="20">
        <v>19341.862799999999</v>
      </c>
    </row>
    <row r="390" spans="2:3" x14ac:dyDescent="0.25">
      <c r="B390" s="4" t="s">
        <v>1381</v>
      </c>
      <c r="C390" s="20">
        <v>19341.862799999999</v>
      </c>
    </row>
    <row r="391" spans="2:3" x14ac:dyDescent="0.25">
      <c r="B391" s="4" t="s">
        <v>1031</v>
      </c>
      <c r="C391" s="20">
        <v>19341.862799999999</v>
      </c>
    </row>
    <row r="392" spans="2:3" x14ac:dyDescent="0.25">
      <c r="B392" s="4" t="s">
        <v>160</v>
      </c>
      <c r="C392" s="20">
        <v>19341.862799999999</v>
      </c>
    </row>
    <row r="393" spans="2:3" x14ac:dyDescent="0.25">
      <c r="B393" s="4" t="s">
        <v>1212</v>
      </c>
      <c r="C393" s="20">
        <v>19341.862799999999</v>
      </c>
    </row>
    <row r="394" spans="2:3" x14ac:dyDescent="0.25">
      <c r="B394" s="4" t="s">
        <v>803</v>
      </c>
      <c r="C394" s="20">
        <v>19199.642800000001</v>
      </c>
    </row>
    <row r="395" spans="2:3" x14ac:dyDescent="0.25">
      <c r="B395" s="4" t="s">
        <v>1559</v>
      </c>
      <c r="C395" s="20">
        <v>19199.642800000001</v>
      </c>
    </row>
    <row r="396" spans="2:3" x14ac:dyDescent="0.25">
      <c r="B396" s="4" t="s">
        <v>1377</v>
      </c>
      <c r="C396" s="20">
        <v>19199.642800000001</v>
      </c>
    </row>
    <row r="397" spans="2:3" x14ac:dyDescent="0.25">
      <c r="B397" s="4" t="s">
        <v>419</v>
      </c>
      <c r="C397" s="20">
        <v>19199.642800000001</v>
      </c>
    </row>
    <row r="398" spans="2:3" x14ac:dyDescent="0.25">
      <c r="B398" s="4" t="s">
        <v>1780</v>
      </c>
      <c r="C398" s="20">
        <v>19199.642800000001</v>
      </c>
    </row>
    <row r="399" spans="2:3" x14ac:dyDescent="0.25">
      <c r="B399" s="4" t="s">
        <v>1366</v>
      </c>
      <c r="C399" s="20">
        <v>19199.642800000001</v>
      </c>
    </row>
    <row r="400" spans="2:3" x14ac:dyDescent="0.25">
      <c r="B400" s="4" t="s">
        <v>1645</v>
      </c>
      <c r="C400" s="20">
        <v>19199.642800000001</v>
      </c>
    </row>
    <row r="401" spans="2:3" x14ac:dyDescent="0.25">
      <c r="B401" s="4" t="s">
        <v>1781</v>
      </c>
      <c r="C401" s="20">
        <v>19199.642800000001</v>
      </c>
    </row>
    <row r="402" spans="2:3" x14ac:dyDescent="0.25">
      <c r="B402" s="4" t="s">
        <v>1215</v>
      </c>
      <c r="C402" s="20">
        <v>19199.642800000001</v>
      </c>
    </row>
    <row r="403" spans="2:3" x14ac:dyDescent="0.25">
      <c r="B403" s="4" t="s">
        <v>1524</v>
      </c>
      <c r="C403" s="20">
        <v>19071.274000000001</v>
      </c>
    </row>
    <row r="404" spans="2:3" x14ac:dyDescent="0.25">
      <c r="B404" s="4" t="s">
        <v>1259</v>
      </c>
      <c r="C404" s="20">
        <v>19071.274000000001</v>
      </c>
    </row>
    <row r="405" spans="2:3" x14ac:dyDescent="0.25">
      <c r="B405" s="4" t="s">
        <v>1786</v>
      </c>
      <c r="C405" s="20">
        <v>19071.274000000001</v>
      </c>
    </row>
    <row r="406" spans="2:3" x14ac:dyDescent="0.25">
      <c r="B406" s="4" t="s">
        <v>1549</v>
      </c>
      <c r="C406" s="20">
        <v>19071.274000000001</v>
      </c>
    </row>
    <row r="407" spans="2:3" x14ac:dyDescent="0.25">
      <c r="B407" s="4" t="s">
        <v>393</v>
      </c>
      <c r="C407" s="20">
        <v>19071.274000000001</v>
      </c>
    </row>
    <row r="408" spans="2:3" x14ac:dyDescent="0.25">
      <c r="B408" s="4" t="s">
        <v>187</v>
      </c>
      <c r="C408" s="20">
        <v>19071.274000000001</v>
      </c>
    </row>
    <row r="409" spans="2:3" x14ac:dyDescent="0.25">
      <c r="B409" s="4" t="s">
        <v>301</v>
      </c>
      <c r="C409" s="20">
        <v>19071.274000000001</v>
      </c>
    </row>
    <row r="410" spans="2:3" x14ac:dyDescent="0.25">
      <c r="B410" s="4" t="s">
        <v>1588</v>
      </c>
      <c r="C410" s="20">
        <v>19071.274000000001</v>
      </c>
    </row>
    <row r="411" spans="2:3" x14ac:dyDescent="0.25">
      <c r="B411" s="4" t="s">
        <v>1643</v>
      </c>
      <c r="C411" s="20">
        <v>18865.763999999999</v>
      </c>
    </row>
    <row r="412" spans="2:3" x14ac:dyDescent="0.25">
      <c r="B412" s="4" t="s">
        <v>962</v>
      </c>
      <c r="C412" s="20">
        <v>18865.763999999999</v>
      </c>
    </row>
    <row r="413" spans="2:3" x14ac:dyDescent="0.25">
      <c r="B413" s="4" t="s">
        <v>1484</v>
      </c>
      <c r="C413" s="20">
        <v>18865.763999999999</v>
      </c>
    </row>
    <row r="414" spans="2:3" x14ac:dyDescent="0.25">
      <c r="B414" s="4" t="s">
        <v>721</v>
      </c>
      <c r="C414" s="20">
        <v>18865.763999999999</v>
      </c>
    </row>
    <row r="415" spans="2:3" x14ac:dyDescent="0.25">
      <c r="B415" s="4" t="s">
        <v>757</v>
      </c>
      <c r="C415" s="20">
        <v>18865.763999999999</v>
      </c>
    </row>
    <row r="416" spans="2:3" x14ac:dyDescent="0.25">
      <c r="B416" s="4" t="s">
        <v>1798</v>
      </c>
      <c r="C416" s="20">
        <v>18865.763999999999</v>
      </c>
    </row>
    <row r="417" spans="2:3" x14ac:dyDescent="0.25">
      <c r="B417" s="4" t="s">
        <v>409</v>
      </c>
      <c r="C417" s="20">
        <v>18865.763999999999</v>
      </c>
    </row>
    <row r="418" spans="2:3" x14ac:dyDescent="0.25">
      <c r="B418" s="4" t="s">
        <v>1401</v>
      </c>
      <c r="C418" s="20">
        <v>18865.763999999999</v>
      </c>
    </row>
    <row r="419" spans="2:3" x14ac:dyDescent="0.25">
      <c r="B419" s="4" t="s">
        <v>1685</v>
      </c>
      <c r="C419" s="20">
        <v>18865.763999999999</v>
      </c>
    </row>
    <row r="420" spans="2:3" x14ac:dyDescent="0.25">
      <c r="B420" s="4" t="s">
        <v>1086</v>
      </c>
      <c r="C420" s="20">
        <v>18865.763999999999</v>
      </c>
    </row>
    <row r="421" spans="2:3" x14ac:dyDescent="0.25">
      <c r="B421" s="4" t="s">
        <v>1720</v>
      </c>
      <c r="C421" s="20">
        <v>18865.763999999999</v>
      </c>
    </row>
    <row r="422" spans="2:3" x14ac:dyDescent="0.25">
      <c r="B422" s="4" t="s">
        <v>252</v>
      </c>
      <c r="C422" s="20">
        <v>18865.763999999999</v>
      </c>
    </row>
    <row r="423" spans="2:3" x14ac:dyDescent="0.25">
      <c r="B423" s="4" t="s">
        <v>1799</v>
      </c>
      <c r="C423" s="20">
        <v>18865.763999999999</v>
      </c>
    </row>
    <row r="424" spans="2:3" x14ac:dyDescent="0.25">
      <c r="B424" s="4" t="s">
        <v>1148</v>
      </c>
      <c r="C424" s="20">
        <v>18865.763999999999</v>
      </c>
    </row>
    <row r="425" spans="2:3" x14ac:dyDescent="0.25">
      <c r="B425" s="4" t="s">
        <v>1353</v>
      </c>
      <c r="C425" s="20">
        <v>18491.272000000001</v>
      </c>
    </row>
    <row r="426" spans="2:3" x14ac:dyDescent="0.25">
      <c r="B426" s="4" t="s">
        <v>1816</v>
      </c>
      <c r="C426" s="20">
        <v>18491.272000000001</v>
      </c>
    </row>
    <row r="427" spans="2:3" x14ac:dyDescent="0.25">
      <c r="B427" s="4" t="s">
        <v>555</v>
      </c>
      <c r="C427" s="20">
        <v>18491.272000000001</v>
      </c>
    </row>
    <row r="428" spans="2:3" x14ac:dyDescent="0.25">
      <c r="B428" s="4" t="s">
        <v>1623</v>
      </c>
      <c r="C428" s="20">
        <v>18491.272000000001</v>
      </c>
    </row>
    <row r="429" spans="2:3" x14ac:dyDescent="0.25">
      <c r="B429" s="4" t="s">
        <v>533</v>
      </c>
      <c r="C429" s="20">
        <v>18491.272000000001</v>
      </c>
    </row>
    <row r="430" spans="2:3" x14ac:dyDescent="0.25">
      <c r="B430" s="4" t="s">
        <v>1065</v>
      </c>
      <c r="C430" s="20">
        <v>18491.272000000001</v>
      </c>
    </row>
    <row r="431" spans="2:3" x14ac:dyDescent="0.25">
      <c r="B431" s="4" t="s">
        <v>1025</v>
      </c>
      <c r="C431" s="20">
        <v>18491.272000000001</v>
      </c>
    </row>
    <row r="432" spans="2:3" x14ac:dyDescent="0.25">
      <c r="B432" s="4" t="s">
        <v>1755</v>
      </c>
      <c r="C432" s="20">
        <v>18491.272000000001</v>
      </c>
    </row>
    <row r="433" spans="2:3" x14ac:dyDescent="0.25">
      <c r="B433" s="4" t="s">
        <v>1349</v>
      </c>
      <c r="C433" s="20">
        <v>18491.272000000001</v>
      </c>
    </row>
    <row r="434" spans="2:3" x14ac:dyDescent="0.25">
      <c r="B434" s="4" t="s">
        <v>199</v>
      </c>
      <c r="C434" s="20">
        <v>18491.272000000001</v>
      </c>
    </row>
    <row r="435" spans="2:3" x14ac:dyDescent="0.25">
      <c r="B435" s="4" t="s">
        <v>1681</v>
      </c>
      <c r="C435" s="20">
        <v>18491.272000000001</v>
      </c>
    </row>
    <row r="436" spans="2:3" x14ac:dyDescent="0.25">
      <c r="B436" s="4" t="s">
        <v>1657</v>
      </c>
      <c r="C436" s="20">
        <v>18491.272000000001</v>
      </c>
    </row>
    <row r="437" spans="2:3" x14ac:dyDescent="0.25">
      <c r="B437" s="4" t="s">
        <v>265</v>
      </c>
      <c r="C437" s="20">
        <v>18491.272000000001</v>
      </c>
    </row>
    <row r="438" spans="2:3" x14ac:dyDescent="0.25">
      <c r="B438" s="4" t="s">
        <v>1830</v>
      </c>
      <c r="C438" s="20">
        <v>18290.685399999998</v>
      </c>
    </row>
    <row r="439" spans="2:3" x14ac:dyDescent="0.25">
      <c r="B439" s="4" t="s">
        <v>1692</v>
      </c>
      <c r="C439" s="20">
        <v>18290.685399999998</v>
      </c>
    </row>
    <row r="440" spans="2:3" x14ac:dyDescent="0.25">
      <c r="B440" s="4" t="s">
        <v>890</v>
      </c>
      <c r="C440" s="20">
        <v>18290.685399999998</v>
      </c>
    </row>
    <row r="441" spans="2:3" x14ac:dyDescent="0.25">
      <c r="B441" s="4" t="s">
        <v>787</v>
      </c>
      <c r="C441" s="20">
        <v>18290.685399999998</v>
      </c>
    </row>
    <row r="442" spans="2:3" x14ac:dyDescent="0.25">
      <c r="B442" s="4" t="s">
        <v>837</v>
      </c>
      <c r="C442" s="20">
        <v>18290.685399999998</v>
      </c>
    </row>
    <row r="443" spans="2:3" x14ac:dyDescent="0.25">
      <c r="B443" s="4" t="s">
        <v>1762</v>
      </c>
      <c r="C443" s="20">
        <v>18290.685399999998</v>
      </c>
    </row>
    <row r="444" spans="2:3" x14ac:dyDescent="0.25">
      <c r="B444" s="4" t="s">
        <v>897</v>
      </c>
      <c r="C444" s="20">
        <v>18290.685399999998</v>
      </c>
    </row>
    <row r="445" spans="2:3" x14ac:dyDescent="0.25">
      <c r="B445" s="4" t="s">
        <v>1190</v>
      </c>
      <c r="C445" s="20">
        <v>18290.685399999998</v>
      </c>
    </row>
    <row r="446" spans="2:3" x14ac:dyDescent="0.25">
      <c r="B446" s="4" t="s">
        <v>1098</v>
      </c>
      <c r="C446" s="20">
        <v>18290.685399999998</v>
      </c>
    </row>
    <row r="447" spans="2:3" x14ac:dyDescent="0.25">
      <c r="B447" s="4" t="s">
        <v>1595</v>
      </c>
      <c r="C447" s="20">
        <v>18290.685399999998</v>
      </c>
    </row>
    <row r="448" spans="2:3" x14ac:dyDescent="0.25">
      <c r="B448" s="4" t="s">
        <v>898</v>
      </c>
      <c r="C448" s="20">
        <v>18290.685399999998</v>
      </c>
    </row>
    <row r="449" spans="2:3" x14ac:dyDescent="0.25">
      <c r="B449" s="4" t="s">
        <v>1829</v>
      </c>
      <c r="C449" s="20">
        <v>18290.685399999998</v>
      </c>
    </row>
    <row r="450" spans="2:3" x14ac:dyDescent="0.25">
      <c r="B450" s="4" t="s">
        <v>1295</v>
      </c>
      <c r="C450" s="20">
        <v>18290.685399999998</v>
      </c>
    </row>
    <row r="451" spans="2:3" x14ac:dyDescent="0.25">
      <c r="B451" s="4" t="s">
        <v>1515</v>
      </c>
      <c r="C451" s="20">
        <v>18290.685399999998</v>
      </c>
    </row>
    <row r="452" spans="2:3" x14ac:dyDescent="0.25">
      <c r="B452" s="4" t="s">
        <v>1591</v>
      </c>
      <c r="C452" s="20">
        <v>18290.685399999998</v>
      </c>
    </row>
    <row r="453" spans="2:3" x14ac:dyDescent="0.25">
      <c r="B453" s="4" t="s">
        <v>1081</v>
      </c>
      <c r="C453" s="20">
        <v>18290.685399999998</v>
      </c>
    </row>
    <row r="454" spans="2:3" x14ac:dyDescent="0.25">
      <c r="B454" s="4" t="s">
        <v>1221</v>
      </c>
      <c r="C454" s="20">
        <v>18290.685399999998</v>
      </c>
    </row>
    <row r="455" spans="2:3" x14ac:dyDescent="0.25">
      <c r="B455" s="4" t="s">
        <v>1111</v>
      </c>
      <c r="C455" s="20">
        <v>18290.685399999998</v>
      </c>
    </row>
    <row r="456" spans="2:3" x14ac:dyDescent="0.25">
      <c r="B456" s="4" t="s">
        <v>1188</v>
      </c>
      <c r="C456" s="20">
        <v>18290.685399999998</v>
      </c>
    </row>
    <row r="457" spans="2:3" x14ac:dyDescent="0.25">
      <c r="B457" s="4" t="s">
        <v>1831</v>
      </c>
      <c r="C457" s="20">
        <v>18290.685399999998</v>
      </c>
    </row>
    <row r="458" spans="2:3" x14ac:dyDescent="0.25">
      <c r="B458" s="4" t="s">
        <v>1367</v>
      </c>
      <c r="C458" s="20">
        <v>18290.685399999998</v>
      </c>
    </row>
    <row r="459" spans="2:3" x14ac:dyDescent="0.25">
      <c r="B459" s="4" t="s">
        <v>622</v>
      </c>
      <c r="C459" s="20">
        <v>18290.685399999998</v>
      </c>
    </row>
    <row r="460" spans="2:3" x14ac:dyDescent="0.25">
      <c r="B460" s="4" t="s">
        <v>1651</v>
      </c>
      <c r="C460" s="20">
        <v>18290.685399999998</v>
      </c>
    </row>
    <row r="461" spans="2:3" x14ac:dyDescent="0.25">
      <c r="B461" s="4" t="s">
        <v>441</v>
      </c>
      <c r="C461" s="20">
        <v>18290.685399999998</v>
      </c>
    </row>
    <row r="462" spans="2:3" x14ac:dyDescent="0.25">
      <c r="B462" s="4" t="s">
        <v>1340</v>
      </c>
      <c r="C462" s="20">
        <v>18290.685399999998</v>
      </c>
    </row>
    <row r="463" spans="2:3" x14ac:dyDescent="0.25">
      <c r="B463" s="4" t="s">
        <v>403</v>
      </c>
      <c r="C463" s="20">
        <v>18290.685399999998</v>
      </c>
    </row>
    <row r="464" spans="2:3" x14ac:dyDescent="0.25">
      <c r="B464" s="4" t="s">
        <v>355</v>
      </c>
      <c r="C464" s="20">
        <v>18290.685399999998</v>
      </c>
    </row>
    <row r="465" spans="2:3" x14ac:dyDescent="0.25">
      <c r="B465" s="4" t="s">
        <v>426</v>
      </c>
      <c r="C465" s="20">
        <v>18290.685399999998</v>
      </c>
    </row>
    <row r="466" spans="2:3" x14ac:dyDescent="0.25">
      <c r="B466" s="4" t="s">
        <v>1276</v>
      </c>
      <c r="C466" s="20">
        <v>18290.685399999998</v>
      </c>
    </row>
    <row r="467" spans="2:3" x14ac:dyDescent="0.25">
      <c r="B467" s="4" t="s">
        <v>1107</v>
      </c>
      <c r="C467" s="20">
        <v>18290.685399999998</v>
      </c>
    </row>
    <row r="468" spans="2:3" x14ac:dyDescent="0.25">
      <c r="B468" s="4" t="s">
        <v>1302</v>
      </c>
      <c r="C468" s="20">
        <v>18290.685399999998</v>
      </c>
    </row>
    <row r="469" spans="2:3" x14ac:dyDescent="0.25">
      <c r="B469" s="4" t="s">
        <v>312</v>
      </c>
      <c r="C469" s="20">
        <v>18290.685399999998</v>
      </c>
    </row>
    <row r="470" spans="2:3" x14ac:dyDescent="0.25">
      <c r="B470" s="4" t="s">
        <v>1743</v>
      </c>
      <c r="C470" s="20">
        <v>18290.685399999998</v>
      </c>
    </row>
    <row r="471" spans="2:3" x14ac:dyDescent="0.25">
      <c r="B471" s="4" t="s">
        <v>1451</v>
      </c>
      <c r="C471" s="20">
        <v>18290.685399999998</v>
      </c>
    </row>
    <row r="472" spans="2:3" x14ac:dyDescent="0.25">
      <c r="B472" s="4" t="s">
        <v>1555</v>
      </c>
      <c r="C472" s="20">
        <v>18290.685399999998</v>
      </c>
    </row>
    <row r="473" spans="2:3" x14ac:dyDescent="0.25">
      <c r="B473" s="4" t="s">
        <v>1171</v>
      </c>
      <c r="C473" s="20">
        <v>18290.685399999998</v>
      </c>
    </row>
    <row r="474" spans="2:3" x14ac:dyDescent="0.25">
      <c r="B474" s="4" t="s">
        <v>1250</v>
      </c>
      <c r="C474" s="20">
        <v>18290.685399999998</v>
      </c>
    </row>
    <row r="475" spans="2:3" x14ac:dyDescent="0.25">
      <c r="B475" s="4" t="s">
        <v>320</v>
      </c>
      <c r="C475" s="20">
        <v>18290.685399999998</v>
      </c>
    </row>
    <row r="476" spans="2:3" x14ac:dyDescent="0.25">
      <c r="B476" s="4" t="s">
        <v>1450</v>
      </c>
      <c r="C476" s="20">
        <v>18290.685399999998</v>
      </c>
    </row>
    <row r="477" spans="2:3" x14ac:dyDescent="0.25">
      <c r="B477" s="4" t="s">
        <v>135</v>
      </c>
      <c r="C477" s="20">
        <v>18290.685399999998</v>
      </c>
    </row>
    <row r="478" spans="2:3" x14ac:dyDescent="0.25">
      <c r="B478" s="4" t="s">
        <v>1071</v>
      </c>
      <c r="C478" s="20">
        <v>18290.685399999998</v>
      </c>
    </row>
    <row r="479" spans="2:3" x14ac:dyDescent="0.25">
      <c r="B479" s="4" t="s">
        <v>124</v>
      </c>
      <c r="C479" s="20">
        <v>18290.685399999998</v>
      </c>
    </row>
    <row r="480" spans="2:3" x14ac:dyDescent="0.25">
      <c r="B480" s="4" t="s">
        <v>769</v>
      </c>
      <c r="C480" s="20">
        <v>18117.710299999999</v>
      </c>
    </row>
    <row r="481" spans="2:3" x14ac:dyDescent="0.25">
      <c r="B481" s="4" t="s">
        <v>1845</v>
      </c>
      <c r="C481" s="20">
        <v>18117.710299999999</v>
      </c>
    </row>
    <row r="482" spans="2:3" x14ac:dyDescent="0.25">
      <c r="B482" s="4" t="s">
        <v>1445</v>
      </c>
      <c r="C482" s="20">
        <v>18117.710299999999</v>
      </c>
    </row>
    <row r="483" spans="2:3" x14ac:dyDescent="0.25">
      <c r="B483" s="4" t="s">
        <v>667</v>
      </c>
      <c r="C483" s="20">
        <v>18117.710299999999</v>
      </c>
    </row>
    <row r="484" spans="2:3" x14ac:dyDescent="0.25">
      <c r="B484" s="4" t="s">
        <v>618</v>
      </c>
      <c r="C484" s="20">
        <v>18117.710299999999</v>
      </c>
    </row>
    <row r="485" spans="2:3" x14ac:dyDescent="0.25">
      <c r="B485" s="4" t="s">
        <v>1380</v>
      </c>
      <c r="C485" s="20">
        <v>18117.710299999999</v>
      </c>
    </row>
    <row r="486" spans="2:3" x14ac:dyDescent="0.25">
      <c r="B486" s="4" t="s">
        <v>168</v>
      </c>
      <c r="C486" s="20">
        <v>18117.710299999999</v>
      </c>
    </row>
    <row r="487" spans="2:3" x14ac:dyDescent="0.25">
      <c r="B487" s="4" t="s">
        <v>325</v>
      </c>
      <c r="C487" s="20">
        <v>18117.710299999999</v>
      </c>
    </row>
    <row r="488" spans="2:3" x14ac:dyDescent="0.25">
      <c r="B488" s="4" t="s">
        <v>759</v>
      </c>
      <c r="C488" s="20">
        <v>17922.4758</v>
      </c>
    </row>
    <row r="489" spans="2:3" x14ac:dyDescent="0.25">
      <c r="B489" s="4" t="s">
        <v>1638</v>
      </c>
      <c r="C489" s="20">
        <v>17922.4758</v>
      </c>
    </row>
    <row r="490" spans="2:3" x14ac:dyDescent="0.25">
      <c r="B490" s="4" t="s">
        <v>1208</v>
      </c>
      <c r="C490" s="20">
        <v>17922.4758</v>
      </c>
    </row>
    <row r="491" spans="2:3" x14ac:dyDescent="0.25">
      <c r="B491" s="4" t="s">
        <v>1135</v>
      </c>
      <c r="C491" s="20">
        <v>17922.4758</v>
      </c>
    </row>
    <row r="492" spans="2:3" x14ac:dyDescent="0.25">
      <c r="B492" s="4" t="s">
        <v>589</v>
      </c>
      <c r="C492" s="20">
        <v>17922.4758</v>
      </c>
    </row>
    <row r="493" spans="2:3" x14ac:dyDescent="0.25">
      <c r="B493" s="4" t="s">
        <v>1854</v>
      </c>
      <c r="C493" s="20">
        <v>17922.4758</v>
      </c>
    </row>
    <row r="494" spans="2:3" x14ac:dyDescent="0.25">
      <c r="B494" s="4" t="s">
        <v>1564</v>
      </c>
      <c r="C494" s="20">
        <v>17922.4758</v>
      </c>
    </row>
    <row r="495" spans="2:3" x14ac:dyDescent="0.25">
      <c r="B495" s="4" t="s">
        <v>389</v>
      </c>
      <c r="C495" s="20">
        <v>17922.4758</v>
      </c>
    </row>
    <row r="496" spans="2:3" x14ac:dyDescent="0.25">
      <c r="B496" s="4" t="s">
        <v>479</v>
      </c>
      <c r="C496" s="20">
        <v>17922.4758</v>
      </c>
    </row>
    <row r="497" spans="2:3" x14ac:dyDescent="0.25">
      <c r="B497" s="4" t="s">
        <v>190</v>
      </c>
      <c r="C497" s="20">
        <v>17922.4758</v>
      </c>
    </row>
    <row r="498" spans="2:3" x14ac:dyDescent="0.25">
      <c r="B498" s="4" t="s">
        <v>310</v>
      </c>
      <c r="C498" s="20">
        <v>17922.4758</v>
      </c>
    </row>
    <row r="499" spans="2:3" x14ac:dyDescent="0.25">
      <c r="B499" s="4" t="s">
        <v>778</v>
      </c>
      <c r="C499" s="20">
        <v>17854.0272</v>
      </c>
    </row>
    <row r="500" spans="2:3" x14ac:dyDescent="0.25">
      <c r="B500" s="4" t="s">
        <v>416</v>
      </c>
      <c r="C500" s="20">
        <v>17854.0272</v>
      </c>
    </row>
    <row r="501" spans="2:3" x14ac:dyDescent="0.25">
      <c r="B501" s="4" t="s">
        <v>768</v>
      </c>
      <c r="C501" s="20">
        <v>17722.747200000002</v>
      </c>
    </row>
    <row r="502" spans="2:3" x14ac:dyDescent="0.25">
      <c r="B502" s="4" t="s">
        <v>720</v>
      </c>
      <c r="C502" s="20">
        <v>17722.747200000002</v>
      </c>
    </row>
    <row r="503" spans="2:3" x14ac:dyDescent="0.25">
      <c r="B503" s="4" t="s">
        <v>570</v>
      </c>
      <c r="C503" s="20">
        <v>17722.747200000002</v>
      </c>
    </row>
    <row r="504" spans="2:3" x14ac:dyDescent="0.25">
      <c r="B504" s="4" t="s">
        <v>1283</v>
      </c>
      <c r="C504" s="20">
        <v>17722.747200000002</v>
      </c>
    </row>
    <row r="505" spans="2:3" x14ac:dyDescent="0.25">
      <c r="B505" s="4" t="s">
        <v>374</v>
      </c>
      <c r="C505" s="20">
        <v>17722.747200000002</v>
      </c>
    </row>
    <row r="506" spans="2:3" x14ac:dyDescent="0.25">
      <c r="B506" s="4" t="s">
        <v>1118</v>
      </c>
      <c r="C506" s="20">
        <v>17566.7084</v>
      </c>
    </row>
    <row r="507" spans="2:3" x14ac:dyDescent="0.25">
      <c r="B507" s="4" t="s">
        <v>934</v>
      </c>
      <c r="C507" s="20">
        <v>17566.7084</v>
      </c>
    </row>
    <row r="508" spans="2:3" x14ac:dyDescent="0.25">
      <c r="B508" s="4" t="s">
        <v>1037</v>
      </c>
      <c r="C508" s="20">
        <v>17566.7084</v>
      </c>
    </row>
    <row r="509" spans="2:3" x14ac:dyDescent="0.25">
      <c r="B509" s="4" t="s">
        <v>625</v>
      </c>
      <c r="C509" s="20">
        <v>17566.7084</v>
      </c>
    </row>
    <row r="510" spans="2:3" x14ac:dyDescent="0.25">
      <c r="B510" s="4" t="s">
        <v>1878</v>
      </c>
      <c r="C510" s="20">
        <v>17566.7084</v>
      </c>
    </row>
    <row r="511" spans="2:3" x14ac:dyDescent="0.25">
      <c r="B511" s="4" t="s">
        <v>1305</v>
      </c>
      <c r="C511" s="20">
        <v>17566.7084</v>
      </c>
    </row>
    <row r="512" spans="2:3" x14ac:dyDescent="0.25">
      <c r="B512" s="4" t="s">
        <v>1004</v>
      </c>
      <c r="C512" s="20">
        <v>17566.7084</v>
      </c>
    </row>
    <row r="513" spans="2:3" x14ac:dyDescent="0.25">
      <c r="B513" s="4" t="s">
        <v>1097</v>
      </c>
      <c r="C513" s="20">
        <v>17566.7084</v>
      </c>
    </row>
    <row r="514" spans="2:3" x14ac:dyDescent="0.25">
      <c r="B514" s="4" t="s">
        <v>1879</v>
      </c>
      <c r="C514" s="20">
        <v>17566.7084</v>
      </c>
    </row>
    <row r="515" spans="2:3" x14ac:dyDescent="0.25">
      <c r="B515" s="4" t="s">
        <v>1562</v>
      </c>
      <c r="C515" s="20">
        <v>17566.7084</v>
      </c>
    </row>
    <row r="516" spans="2:3" x14ac:dyDescent="0.25">
      <c r="B516" s="4" t="s">
        <v>512</v>
      </c>
      <c r="C516" s="20">
        <v>17566.7084</v>
      </c>
    </row>
    <row r="517" spans="2:3" x14ac:dyDescent="0.25">
      <c r="B517" s="4" t="s">
        <v>1652</v>
      </c>
      <c r="C517" s="20">
        <v>17217.574000000001</v>
      </c>
    </row>
    <row r="518" spans="2:3" x14ac:dyDescent="0.25">
      <c r="B518" s="4" t="s">
        <v>1689</v>
      </c>
      <c r="C518" s="20">
        <v>17217.574000000001</v>
      </c>
    </row>
    <row r="519" spans="2:3" x14ac:dyDescent="0.25">
      <c r="B519" s="4" t="s">
        <v>1351</v>
      </c>
      <c r="C519" s="20">
        <v>17217.574000000001</v>
      </c>
    </row>
    <row r="520" spans="2:3" x14ac:dyDescent="0.25">
      <c r="B520" s="4" t="s">
        <v>1608</v>
      </c>
      <c r="C520" s="20">
        <v>17217.574000000001</v>
      </c>
    </row>
    <row r="521" spans="2:3" x14ac:dyDescent="0.25">
      <c r="B521" s="4" t="s">
        <v>820</v>
      </c>
      <c r="C521" s="20">
        <v>17217.574000000001</v>
      </c>
    </row>
    <row r="522" spans="2:3" x14ac:dyDescent="0.25">
      <c r="B522" s="4" t="s">
        <v>1703</v>
      </c>
      <c r="C522" s="20">
        <v>17217.574000000001</v>
      </c>
    </row>
    <row r="523" spans="2:3" x14ac:dyDescent="0.25">
      <c r="B523" s="4" t="s">
        <v>835</v>
      </c>
      <c r="C523" s="20">
        <v>17217.574000000001</v>
      </c>
    </row>
    <row r="524" spans="2:3" x14ac:dyDescent="0.25">
      <c r="B524" s="4" t="s">
        <v>948</v>
      </c>
      <c r="C524" s="20">
        <v>17217.574000000001</v>
      </c>
    </row>
    <row r="525" spans="2:3" x14ac:dyDescent="0.25">
      <c r="B525" s="4" t="s">
        <v>1671</v>
      </c>
      <c r="C525" s="20">
        <v>17217.574000000001</v>
      </c>
    </row>
    <row r="526" spans="2:3" x14ac:dyDescent="0.25">
      <c r="B526" s="4" t="s">
        <v>602</v>
      </c>
      <c r="C526" s="20">
        <v>17217.574000000001</v>
      </c>
    </row>
    <row r="527" spans="2:3" x14ac:dyDescent="0.25">
      <c r="B527" s="4" t="s">
        <v>1723</v>
      </c>
      <c r="C527" s="20">
        <v>17217.574000000001</v>
      </c>
    </row>
    <row r="528" spans="2:3" x14ac:dyDescent="0.25">
      <c r="B528" s="4" t="s">
        <v>1729</v>
      </c>
      <c r="C528" s="20">
        <v>17217.574000000001</v>
      </c>
    </row>
    <row r="529" spans="2:3" x14ac:dyDescent="0.25">
      <c r="B529" s="4" t="s">
        <v>1660</v>
      </c>
      <c r="C529" s="20">
        <v>17217.574000000001</v>
      </c>
    </row>
    <row r="530" spans="2:3" x14ac:dyDescent="0.25">
      <c r="B530" s="4" t="s">
        <v>572</v>
      </c>
      <c r="C530" s="20">
        <v>17217.574000000001</v>
      </c>
    </row>
    <row r="531" spans="2:3" x14ac:dyDescent="0.25">
      <c r="B531" s="4" t="s">
        <v>700</v>
      </c>
      <c r="C531" s="20">
        <v>17217.574000000001</v>
      </c>
    </row>
    <row r="532" spans="2:3" x14ac:dyDescent="0.25">
      <c r="B532" s="4" t="s">
        <v>1634</v>
      </c>
      <c r="C532" s="20">
        <v>17217.574000000001</v>
      </c>
    </row>
    <row r="533" spans="2:3" x14ac:dyDescent="0.25">
      <c r="B533" s="4" t="s">
        <v>1599</v>
      </c>
      <c r="C533" s="20">
        <v>17217.574000000001</v>
      </c>
    </row>
    <row r="534" spans="2:3" x14ac:dyDescent="0.25">
      <c r="B534" s="4" t="s">
        <v>1565</v>
      </c>
      <c r="C534" s="20">
        <v>17217.574000000001</v>
      </c>
    </row>
    <row r="535" spans="2:3" x14ac:dyDescent="0.25">
      <c r="B535" s="4" t="s">
        <v>341</v>
      </c>
      <c r="C535" s="20">
        <v>17217.574000000001</v>
      </c>
    </row>
    <row r="536" spans="2:3" x14ac:dyDescent="0.25">
      <c r="B536" s="4" t="s">
        <v>992</v>
      </c>
      <c r="C536" s="20">
        <v>17217.574000000001</v>
      </c>
    </row>
    <row r="537" spans="2:3" x14ac:dyDescent="0.25">
      <c r="B537" s="4" t="s">
        <v>1606</v>
      </c>
      <c r="C537" s="20">
        <v>17217.574000000001</v>
      </c>
    </row>
    <row r="538" spans="2:3" x14ac:dyDescent="0.25">
      <c r="B538" s="4" t="s">
        <v>1752</v>
      </c>
      <c r="C538" s="20">
        <v>17217.574000000001</v>
      </c>
    </row>
    <row r="539" spans="2:3" x14ac:dyDescent="0.25">
      <c r="B539" s="4" t="s">
        <v>1162</v>
      </c>
      <c r="C539" s="20">
        <v>17217.574000000001</v>
      </c>
    </row>
    <row r="540" spans="2:3" x14ac:dyDescent="0.25">
      <c r="B540" s="4" t="s">
        <v>323</v>
      </c>
      <c r="C540" s="20">
        <v>17217.574000000001</v>
      </c>
    </row>
    <row r="541" spans="2:3" x14ac:dyDescent="0.25">
      <c r="B541" s="4" t="s">
        <v>317</v>
      </c>
      <c r="C541" s="20">
        <v>17217.574000000001</v>
      </c>
    </row>
    <row r="542" spans="2:3" x14ac:dyDescent="0.25">
      <c r="B542" s="4" t="s">
        <v>1264</v>
      </c>
      <c r="C542" s="20">
        <v>17217.574000000001</v>
      </c>
    </row>
    <row r="543" spans="2:3" x14ac:dyDescent="0.25">
      <c r="B543" s="4" t="s">
        <v>302</v>
      </c>
      <c r="C543" s="20">
        <v>17217.574000000001</v>
      </c>
    </row>
    <row r="544" spans="2:3" x14ac:dyDescent="0.25">
      <c r="B544" s="4" t="s">
        <v>227</v>
      </c>
      <c r="C544" s="20">
        <v>17217.574000000001</v>
      </c>
    </row>
    <row r="545" spans="2:3" x14ac:dyDescent="0.25">
      <c r="B545" s="4" t="s">
        <v>257</v>
      </c>
      <c r="C545" s="20">
        <v>17217.574000000001</v>
      </c>
    </row>
    <row r="546" spans="2:3" x14ac:dyDescent="0.25">
      <c r="B546" s="4" t="s">
        <v>151</v>
      </c>
      <c r="C546" s="20">
        <v>17217.574000000001</v>
      </c>
    </row>
    <row r="547" spans="2:3" x14ac:dyDescent="0.25">
      <c r="B547" s="4" t="s">
        <v>1262</v>
      </c>
      <c r="C547" s="20">
        <v>17217.574000000001</v>
      </c>
    </row>
    <row r="548" spans="2:3" x14ac:dyDescent="0.25">
      <c r="B548" s="4" t="s">
        <v>1904</v>
      </c>
      <c r="C548" s="20">
        <v>17164.1466</v>
      </c>
    </row>
    <row r="549" spans="2:3" x14ac:dyDescent="0.25">
      <c r="B549" s="4" t="s">
        <v>678</v>
      </c>
      <c r="C549" s="20">
        <v>17164.1466</v>
      </c>
    </row>
    <row r="550" spans="2:3" x14ac:dyDescent="0.25">
      <c r="B550" s="4" t="s">
        <v>1151</v>
      </c>
      <c r="C550" s="20">
        <v>17164.1466</v>
      </c>
    </row>
    <row r="551" spans="2:3" x14ac:dyDescent="0.25">
      <c r="B551" s="4" t="s">
        <v>1667</v>
      </c>
      <c r="C551" s="20">
        <v>17164.1466</v>
      </c>
    </row>
    <row r="552" spans="2:3" x14ac:dyDescent="0.25">
      <c r="B552" s="4" t="s">
        <v>971</v>
      </c>
      <c r="C552" s="20">
        <v>16979.187600000001</v>
      </c>
    </row>
    <row r="553" spans="2:3" x14ac:dyDescent="0.25">
      <c r="B553" s="4" t="s">
        <v>972</v>
      </c>
      <c r="C553" s="20">
        <v>16979.187600000001</v>
      </c>
    </row>
    <row r="554" spans="2:3" x14ac:dyDescent="0.25">
      <c r="B554" s="4" t="s">
        <v>1146</v>
      </c>
      <c r="C554" s="20">
        <v>16979.187600000001</v>
      </c>
    </row>
    <row r="555" spans="2:3" x14ac:dyDescent="0.25">
      <c r="B555" s="4" t="s">
        <v>1597</v>
      </c>
      <c r="C555" s="20">
        <v>16979.187600000001</v>
      </c>
    </row>
    <row r="556" spans="2:3" x14ac:dyDescent="0.25">
      <c r="B556" s="4" t="s">
        <v>1785</v>
      </c>
      <c r="C556" s="20">
        <v>16979.187600000001</v>
      </c>
    </row>
    <row r="557" spans="2:3" x14ac:dyDescent="0.25">
      <c r="B557" s="4" t="s">
        <v>415</v>
      </c>
      <c r="C557" s="20">
        <v>16979.187600000001</v>
      </c>
    </row>
    <row r="558" spans="2:3" x14ac:dyDescent="0.25">
      <c r="B558" s="4" t="s">
        <v>1063</v>
      </c>
      <c r="C558" s="20">
        <v>16979.187600000001</v>
      </c>
    </row>
    <row r="559" spans="2:3" x14ac:dyDescent="0.25">
      <c r="B559" s="4" t="s">
        <v>1448</v>
      </c>
      <c r="C559" s="20">
        <v>16979.187600000001</v>
      </c>
    </row>
    <row r="560" spans="2:3" x14ac:dyDescent="0.25">
      <c r="B560" s="4" t="s">
        <v>1713</v>
      </c>
      <c r="C560" s="20">
        <v>16979.187600000001</v>
      </c>
    </row>
    <row r="561" spans="2:3" x14ac:dyDescent="0.25">
      <c r="B561" s="4" t="s">
        <v>921</v>
      </c>
      <c r="C561" s="20">
        <v>16883.709599999998</v>
      </c>
    </row>
    <row r="562" spans="2:3" x14ac:dyDescent="0.25">
      <c r="B562" s="4" t="s">
        <v>980</v>
      </c>
      <c r="C562" s="20">
        <v>16883.709599999998</v>
      </c>
    </row>
    <row r="563" spans="2:3" x14ac:dyDescent="0.25">
      <c r="B563" s="4" t="s">
        <v>812</v>
      </c>
      <c r="C563" s="20">
        <v>16883.709599999998</v>
      </c>
    </row>
    <row r="564" spans="2:3" x14ac:dyDescent="0.25">
      <c r="B564" s="4" t="s">
        <v>1131</v>
      </c>
      <c r="C564" s="20">
        <v>16883.709599999998</v>
      </c>
    </row>
    <row r="565" spans="2:3" x14ac:dyDescent="0.25">
      <c r="B565" s="4" t="s">
        <v>1782</v>
      </c>
      <c r="C565" s="20">
        <v>16883.709599999998</v>
      </c>
    </row>
    <row r="566" spans="2:3" x14ac:dyDescent="0.25">
      <c r="B566" s="4" t="s">
        <v>1885</v>
      </c>
      <c r="C566" s="20">
        <v>16883.709599999998</v>
      </c>
    </row>
    <row r="567" spans="2:3" x14ac:dyDescent="0.25">
      <c r="B567" s="4" t="s">
        <v>1492</v>
      </c>
      <c r="C567" s="20">
        <v>16883.709599999998</v>
      </c>
    </row>
    <row r="568" spans="2:3" x14ac:dyDescent="0.25">
      <c r="B568" s="4" t="s">
        <v>1920</v>
      </c>
      <c r="C568" s="20">
        <v>16883.709599999998</v>
      </c>
    </row>
    <row r="569" spans="2:3" x14ac:dyDescent="0.25">
      <c r="B569" s="4" t="s">
        <v>1494</v>
      </c>
      <c r="C569" s="20">
        <v>16883.709599999998</v>
      </c>
    </row>
    <row r="570" spans="2:3" x14ac:dyDescent="0.25">
      <c r="B570" s="4" t="s">
        <v>538</v>
      </c>
      <c r="C570" s="20">
        <v>16883.709599999998</v>
      </c>
    </row>
    <row r="571" spans="2:3" x14ac:dyDescent="0.25">
      <c r="B571" s="4" t="s">
        <v>1708</v>
      </c>
      <c r="C571" s="20">
        <v>16883.709599999998</v>
      </c>
    </row>
    <row r="572" spans="2:3" x14ac:dyDescent="0.25">
      <c r="B572" s="4" t="s">
        <v>1002</v>
      </c>
      <c r="C572" s="20">
        <v>16883.709599999998</v>
      </c>
    </row>
    <row r="573" spans="2:3" x14ac:dyDescent="0.25">
      <c r="B573" s="4" t="s">
        <v>660</v>
      </c>
      <c r="C573" s="20">
        <v>16883.709599999998</v>
      </c>
    </row>
    <row r="574" spans="2:3" x14ac:dyDescent="0.25">
      <c r="B574" s="4" t="s">
        <v>545</v>
      </c>
      <c r="C574" s="20">
        <v>16883.709599999998</v>
      </c>
    </row>
    <row r="575" spans="2:3" x14ac:dyDescent="0.25">
      <c r="B575" s="4" t="s">
        <v>1329</v>
      </c>
      <c r="C575" s="20">
        <v>16883.709599999998</v>
      </c>
    </row>
    <row r="576" spans="2:3" x14ac:dyDescent="0.25">
      <c r="B576" s="4" t="s">
        <v>1569</v>
      </c>
      <c r="C576" s="20">
        <v>16883.709599999998</v>
      </c>
    </row>
    <row r="577" spans="2:3" x14ac:dyDescent="0.25">
      <c r="B577" s="4" t="s">
        <v>698</v>
      </c>
      <c r="C577" s="20">
        <v>16883.709599999998</v>
      </c>
    </row>
    <row r="578" spans="2:3" x14ac:dyDescent="0.25">
      <c r="B578" s="4" t="s">
        <v>1299</v>
      </c>
      <c r="C578" s="20">
        <v>16883.709599999998</v>
      </c>
    </row>
    <row r="579" spans="2:3" x14ac:dyDescent="0.25">
      <c r="B579" s="4" t="s">
        <v>1779</v>
      </c>
      <c r="C579" s="20">
        <v>16883.709599999998</v>
      </c>
    </row>
    <row r="580" spans="2:3" x14ac:dyDescent="0.25">
      <c r="B580" s="4" t="s">
        <v>1168</v>
      </c>
      <c r="C580" s="20">
        <v>16883.709599999998</v>
      </c>
    </row>
    <row r="581" spans="2:3" x14ac:dyDescent="0.25">
      <c r="B581" s="4" t="s">
        <v>342</v>
      </c>
      <c r="C581" s="20">
        <v>16883.709599999998</v>
      </c>
    </row>
    <row r="582" spans="2:3" x14ac:dyDescent="0.25">
      <c r="B582" s="4" t="s">
        <v>1921</v>
      </c>
      <c r="C582" s="20">
        <v>16883.709599999998</v>
      </c>
    </row>
    <row r="583" spans="2:3" x14ac:dyDescent="0.25">
      <c r="B583" s="4" t="s">
        <v>490</v>
      </c>
      <c r="C583" s="20">
        <v>16883.709599999998</v>
      </c>
    </row>
    <row r="584" spans="2:3" x14ac:dyDescent="0.25">
      <c r="B584" s="4" t="s">
        <v>1465</v>
      </c>
      <c r="C584" s="20">
        <v>16883.709599999998</v>
      </c>
    </row>
    <row r="585" spans="2:3" x14ac:dyDescent="0.25">
      <c r="B585" s="4" t="s">
        <v>1364</v>
      </c>
      <c r="C585" s="20">
        <v>16883.709599999998</v>
      </c>
    </row>
    <row r="586" spans="2:3" x14ac:dyDescent="0.25">
      <c r="B586" s="4" t="s">
        <v>1506</v>
      </c>
      <c r="C586" s="20">
        <v>16883.709599999998</v>
      </c>
    </row>
    <row r="587" spans="2:3" x14ac:dyDescent="0.25">
      <c r="B587" s="4" t="s">
        <v>1922</v>
      </c>
      <c r="C587" s="20">
        <v>16883.709599999998</v>
      </c>
    </row>
    <row r="588" spans="2:3" x14ac:dyDescent="0.25">
      <c r="B588" s="4" t="s">
        <v>1318</v>
      </c>
      <c r="C588" s="20">
        <v>16883.709599999998</v>
      </c>
    </row>
    <row r="589" spans="2:3" x14ac:dyDescent="0.25">
      <c r="B589" s="4" t="s">
        <v>989</v>
      </c>
      <c r="C589" s="20">
        <v>16883.709599999998</v>
      </c>
    </row>
    <row r="590" spans="2:3" x14ac:dyDescent="0.25">
      <c r="B590" s="4" t="s">
        <v>338</v>
      </c>
      <c r="C590" s="20">
        <v>16883.709599999998</v>
      </c>
    </row>
    <row r="591" spans="2:3" x14ac:dyDescent="0.25">
      <c r="B591" s="4" t="s">
        <v>1582</v>
      </c>
      <c r="C591" s="20">
        <v>16883.709599999998</v>
      </c>
    </row>
    <row r="592" spans="2:3" x14ac:dyDescent="0.25">
      <c r="B592" s="4" t="s">
        <v>1339</v>
      </c>
      <c r="C592" s="20">
        <v>16883.709599999998</v>
      </c>
    </row>
    <row r="593" spans="2:3" x14ac:dyDescent="0.25">
      <c r="B593" s="4" t="s">
        <v>1142</v>
      </c>
      <c r="C593" s="20">
        <v>16883.709599999998</v>
      </c>
    </row>
    <row r="594" spans="2:3" x14ac:dyDescent="0.25">
      <c r="B594" s="4" t="s">
        <v>266</v>
      </c>
      <c r="C594" s="20">
        <v>16883.709599999998</v>
      </c>
    </row>
    <row r="595" spans="2:3" x14ac:dyDescent="0.25">
      <c r="B595" s="4" t="s">
        <v>1768</v>
      </c>
      <c r="C595" s="20">
        <v>16883.709599999998</v>
      </c>
    </row>
    <row r="596" spans="2:3" x14ac:dyDescent="0.25">
      <c r="B596" s="4" t="s">
        <v>241</v>
      </c>
      <c r="C596" s="20">
        <v>16883.709599999998</v>
      </c>
    </row>
    <row r="597" spans="2:3" x14ac:dyDescent="0.25">
      <c r="B597" s="4" t="s">
        <v>1017</v>
      </c>
      <c r="C597" s="20">
        <v>16642.144799999998</v>
      </c>
    </row>
    <row r="598" spans="2:3" x14ac:dyDescent="0.25">
      <c r="B598" s="4" t="s">
        <v>1933</v>
      </c>
      <c r="C598" s="20">
        <v>16642.144799999998</v>
      </c>
    </row>
    <row r="599" spans="2:3" x14ac:dyDescent="0.25">
      <c r="B599" s="4" t="s">
        <v>587</v>
      </c>
      <c r="C599" s="20">
        <v>16642.144799999998</v>
      </c>
    </row>
    <row r="600" spans="2:3" x14ac:dyDescent="0.25">
      <c r="B600" s="4" t="s">
        <v>1934</v>
      </c>
      <c r="C600" s="20">
        <v>16642.144799999998</v>
      </c>
    </row>
    <row r="601" spans="2:3" x14ac:dyDescent="0.25">
      <c r="B601" s="4" t="s">
        <v>1664</v>
      </c>
      <c r="C601" s="20">
        <v>16642.144799999998</v>
      </c>
    </row>
    <row r="602" spans="2:3" x14ac:dyDescent="0.25">
      <c r="B602" s="4" t="s">
        <v>1633</v>
      </c>
      <c r="C602" s="20">
        <v>16642.144799999998</v>
      </c>
    </row>
    <row r="603" spans="2:3" x14ac:dyDescent="0.25">
      <c r="B603" s="4" t="s">
        <v>213</v>
      </c>
      <c r="C603" s="20">
        <v>16642.144799999998</v>
      </c>
    </row>
    <row r="604" spans="2:3" x14ac:dyDescent="0.25">
      <c r="B604" s="4" t="s">
        <v>1935</v>
      </c>
      <c r="C604" s="20">
        <v>16642.144799999998</v>
      </c>
    </row>
    <row r="605" spans="2:3" x14ac:dyDescent="0.25">
      <c r="B605" s="4" t="s">
        <v>1791</v>
      </c>
      <c r="C605" s="20">
        <v>16642.144799999998</v>
      </c>
    </row>
    <row r="606" spans="2:3" x14ac:dyDescent="0.25">
      <c r="B606" s="4" t="s">
        <v>610</v>
      </c>
      <c r="C606" s="20">
        <v>16366.1916</v>
      </c>
    </row>
    <row r="607" spans="2:3" x14ac:dyDescent="0.25">
      <c r="B607" s="4" t="s">
        <v>1575</v>
      </c>
      <c r="C607" s="20">
        <v>16366.1916</v>
      </c>
    </row>
    <row r="608" spans="2:3" x14ac:dyDescent="0.25">
      <c r="B608" s="4" t="s">
        <v>513</v>
      </c>
      <c r="C608" s="20">
        <v>16366.1916</v>
      </c>
    </row>
    <row r="609" spans="2:3" x14ac:dyDescent="0.25">
      <c r="B609" s="4" t="s">
        <v>1239</v>
      </c>
      <c r="C609" s="20">
        <v>16366.1916</v>
      </c>
    </row>
    <row r="610" spans="2:3" x14ac:dyDescent="0.25">
      <c r="B610" s="4" t="s">
        <v>306</v>
      </c>
      <c r="C610" s="20">
        <v>16366.1916</v>
      </c>
    </row>
    <row r="611" spans="2:3" x14ac:dyDescent="0.25">
      <c r="B611" s="4" t="s">
        <v>1373</v>
      </c>
      <c r="C611" s="20">
        <v>16356.695299999999</v>
      </c>
    </row>
    <row r="612" spans="2:3" x14ac:dyDescent="0.25">
      <c r="B612" s="4" t="s">
        <v>1394</v>
      </c>
      <c r="C612" s="20">
        <v>16356.695299999999</v>
      </c>
    </row>
    <row r="613" spans="2:3" x14ac:dyDescent="0.25">
      <c r="B613" s="4" t="s">
        <v>797</v>
      </c>
      <c r="C613" s="20">
        <v>16356.695299999999</v>
      </c>
    </row>
    <row r="614" spans="2:3" x14ac:dyDescent="0.25">
      <c r="B614" s="4" t="s">
        <v>1226</v>
      </c>
      <c r="C614" s="20">
        <v>16356.695299999999</v>
      </c>
    </row>
    <row r="615" spans="2:3" x14ac:dyDescent="0.25">
      <c r="B615" s="4" t="s">
        <v>999</v>
      </c>
      <c r="C615" s="20">
        <v>16356.695299999999</v>
      </c>
    </row>
    <row r="616" spans="2:3" x14ac:dyDescent="0.25">
      <c r="B616" s="4" t="s">
        <v>1748</v>
      </c>
      <c r="C616" s="20">
        <v>16356.695299999999</v>
      </c>
    </row>
    <row r="617" spans="2:3" x14ac:dyDescent="0.25">
      <c r="B617" s="4" t="s">
        <v>689</v>
      </c>
      <c r="C617" s="20">
        <v>16356.695299999999</v>
      </c>
    </row>
    <row r="618" spans="2:3" x14ac:dyDescent="0.25">
      <c r="B618" s="4" t="s">
        <v>1114</v>
      </c>
      <c r="C618" s="20">
        <v>16356.695299999999</v>
      </c>
    </row>
    <row r="619" spans="2:3" x14ac:dyDescent="0.25">
      <c r="B619" s="4" t="s">
        <v>617</v>
      </c>
      <c r="C619" s="20">
        <v>16356.695299999999</v>
      </c>
    </row>
    <row r="620" spans="2:3" x14ac:dyDescent="0.25">
      <c r="B620" s="4" t="s">
        <v>550</v>
      </c>
      <c r="C620" s="20">
        <v>16356.695299999999</v>
      </c>
    </row>
    <row r="621" spans="2:3" x14ac:dyDescent="0.25">
      <c r="B621" s="4" t="s">
        <v>1718</v>
      </c>
      <c r="C621" s="20">
        <v>16356.695299999999</v>
      </c>
    </row>
    <row r="622" spans="2:3" x14ac:dyDescent="0.25">
      <c r="B622" s="4" t="s">
        <v>1164</v>
      </c>
      <c r="C622" s="20">
        <v>16356.695299999999</v>
      </c>
    </row>
    <row r="623" spans="2:3" x14ac:dyDescent="0.25">
      <c r="B623" s="4" t="s">
        <v>1895</v>
      </c>
      <c r="C623" s="20">
        <v>16356.695299999999</v>
      </c>
    </row>
    <row r="624" spans="2:3" x14ac:dyDescent="0.25">
      <c r="B624" s="4" t="s">
        <v>1335</v>
      </c>
      <c r="C624" s="20">
        <v>16356.695299999999</v>
      </c>
    </row>
    <row r="625" spans="2:3" x14ac:dyDescent="0.25">
      <c r="B625" s="4" t="s">
        <v>1460</v>
      </c>
      <c r="C625" s="20">
        <v>16356.695299999999</v>
      </c>
    </row>
    <row r="626" spans="2:3" x14ac:dyDescent="0.25">
      <c r="B626" s="4" t="s">
        <v>1877</v>
      </c>
      <c r="C626" s="20">
        <v>16356.695299999999</v>
      </c>
    </row>
    <row r="627" spans="2:3" x14ac:dyDescent="0.25">
      <c r="B627" s="4" t="s">
        <v>371</v>
      </c>
      <c r="C627" s="20">
        <v>16356.695299999999</v>
      </c>
    </row>
    <row r="628" spans="2:3" x14ac:dyDescent="0.25">
      <c r="B628" s="4" t="s">
        <v>1607</v>
      </c>
      <c r="C628" s="20">
        <v>16356.695299999999</v>
      </c>
    </row>
    <row r="629" spans="2:3" x14ac:dyDescent="0.25">
      <c r="B629" s="4" t="s">
        <v>237</v>
      </c>
      <c r="C629" s="20">
        <v>16356.695299999999</v>
      </c>
    </row>
    <row r="630" spans="2:3" x14ac:dyDescent="0.25">
      <c r="B630" s="4" t="s">
        <v>1957</v>
      </c>
      <c r="C630" s="20">
        <v>16356.695299999999</v>
      </c>
    </row>
    <row r="631" spans="2:3" x14ac:dyDescent="0.25">
      <c r="B631" s="4" t="s">
        <v>1556</v>
      </c>
      <c r="C631" s="20">
        <v>16356.695299999999</v>
      </c>
    </row>
    <row r="632" spans="2:3" x14ac:dyDescent="0.25">
      <c r="B632" s="4" t="s">
        <v>279</v>
      </c>
      <c r="C632" s="20">
        <v>16356.695299999999</v>
      </c>
    </row>
    <row r="633" spans="2:3" x14ac:dyDescent="0.25">
      <c r="B633" s="4" t="s">
        <v>1753</v>
      </c>
      <c r="C633" s="20">
        <v>16356.695299999999</v>
      </c>
    </row>
    <row r="634" spans="2:3" x14ac:dyDescent="0.25">
      <c r="B634" s="4" t="s">
        <v>849</v>
      </c>
      <c r="C634" s="20">
        <v>16245.8516</v>
      </c>
    </row>
    <row r="635" spans="2:3" x14ac:dyDescent="0.25">
      <c r="B635" s="4" t="s">
        <v>958</v>
      </c>
      <c r="C635" s="20">
        <v>16245.8516</v>
      </c>
    </row>
    <row r="636" spans="2:3" x14ac:dyDescent="0.25">
      <c r="B636" s="4" t="s">
        <v>987</v>
      </c>
      <c r="C636" s="20">
        <v>16245.8516</v>
      </c>
    </row>
    <row r="637" spans="2:3" x14ac:dyDescent="0.25">
      <c r="B637" s="4" t="s">
        <v>669</v>
      </c>
      <c r="C637" s="20">
        <v>16245.8516</v>
      </c>
    </row>
    <row r="638" spans="2:3" x14ac:dyDescent="0.25">
      <c r="B638" s="4" t="s">
        <v>1644</v>
      </c>
      <c r="C638" s="20">
        <v>16245.8516</v>
      </c>
    </row>
    <row r="639" spans="2:3" x14ac:dyDescent="0.25">
      <c r="B639" s="4" t="s">
        <v>1179</v>
      </c>
      <c r="C639" s="20">
        <v>16245.8516</v>
      </c>
    </row>
    <row r="640" spans="2:3" x14ac:dyDescent="0.25">
      <c r="B640" s="4" t="s">
        <v>1508</v>
      </c>
      <c r="C640" s="20">
        <v>16245.8516</v>
      </c>
    </row>
    <row r="641" spans="2:3" x14ac:dyDescent="0.25">
      <c r="B641" s="4" t="s">
        <v>1553</v>
      </c>
      <c r="C641" s="20">
        <v>16245.8516</v>
      </c>
    </row>
    <row r="642" spans="2:3" x14ac:dyDescent="0.25">
      <c r="B642" s="4" t="s">
        <v>1632</v>
      </c>
      <c r="C642" s="20">
        <v>16245.8516</v>
      </c>
    </row>
    <row r="643" spans="2:3" x14ac:dyDescent="0.25">
      <c r="B643" s="4" t="s">
        <v>1425</v>
      </c>
      <c r="C643" s="20">
        <v>16210.582899999999</v>
      </c>
    </row>
    <row r="644" spans="2:3" x14ac:dyDescent="0.25">
      <c r="B644" s="4" t="s">
        <v>1594</v>
      </c>
      <c r="C644" s="20">
        <v>16210.582899999999</v>
      </c>
    </row>
    <row r="645" spans="2:3" x14ac:dyDescent="0.25">
      <c r="B645" s="4" t="s">
        <v>806</v>
      </c>
      <c r="C645" s="20">
        <v>16210.582899999999</v>
      </c>
    </row>
    <row r="646" spans="2:3" x14ac:dyDescent="0.25">
      <c r="B646" s="4" t="s">
        <v>1647</v>
      </c>
      <c r="C646" s="20">
        <v>16210.582899999999</v>
      </c>
    </row>
    <row r="647" spans="2:3" x14ac:dyDescent="0.25">
      <c r="B647" s="4" t="s">
        <v>615</v>
      </c>
      <c r="C647" s="20">
        <v>16210.582899999999</v>
      </c>
    </row>
    <row r="648" spans="2:3" x14ac:dyDescent="0.25">
      <c r="B648" s="4" t="s">
        <v>1286</v>
      </c>
      <c r="C648" s="20">
        <v>16210.582899999999</v>
      </c>
    </row>
    <row r="649" spans="2:3" x14ac:dyDescent="0.25">
      <c r="B649" s="4" t="s">
        <v>452</v>
      </c>
      <c r="C649" s="20">
        <v>16210.582899999999</v>
      </c>
    </row>
    <row r="650" spans="2:3" x14ac:dyDescent="0.25">
      <c r="B650" s="4" t="s">
        <v>1666</v>
      </c>
      <c r="C650" s="20">
        <v>16210.582899999999</v>
      </c>
    </row>
    <row r="651" spans="2:3" x14ac:dyDescent="0.25">
      <c r="B651" s="4" t="s">
        <v>968</v>
      </c>
      <c r="C651" s="20">
        <v>16035.8994</v>
      </c>
    </row>
    <row r="652" spans="2:3" x14ac:dyDescent="0.25">
      <c r="B652" s="4" t="s">
        <v>1984</v>
      </c>
      <c r="C652" s="20">
        <v>16035.8994</v>
      </c>
    </row>
    <row r="653" spans="2:3" x14ac:dyDescent="0.25">
      <c r="B653" s="4" t="s">
        <v>1985</v>
      </c>
      <c r="C653" s="20">
        <v>16035.8994</v>
      </c>
    </row>
    <row r="654" spans="2:3" x14ac:dyDescent="0.25">
      <c r="B654" s="4" t="s">
        <v>1202</v>
      </c>
      <c r="C654" s="20">
        <v>16035.8994</v>
      </c>
    </row>
    <row r="655" spans="2:3" x14ac:dyDescent="0.25">
      <c r="B655" s="4" t="s">
        <v>1655</v>
      </c>
      <c r="C655" s="20">
        <v>16035.8994</v>
      </c>
    </row>
    <row r="656" spans="2:3" x14ac:dyDescent="0.25">
      <c r="B656" s="4" t="s">
        <v>1386</v>
      </c>
      <c r="C656" s="20">
        <v>16035.8994</v>
      </c>
    </row>
    <row r="657" spans="2:3" x14ac:dyDescent="0.25">
      <c r="B657" s="4" t="s">
        <v>1503</v>
      </c>
      <c r="C657" s="20">
        <v>16035.8994</v>
      </c>
    </row>
    <row r="658" spans="2:3" x14ac:dyDescent="0.25">
      <c r="B658" s="4" t="s">
        <v>1084</v>
      </c>
      <c r="C658" s="20">
        <v>16035.8994</v>
      </c>
    </row>
    <row r="659" spans="2:3" x14ac:dyDescent="0.25">
      <c r="B659" s="4" t="s">
        <v>332</v>
      </c>
      <c r="C659" s="20">
        <v>16035.8994</v>
      </c>
    </row>
    <row r="660" spans="2:3" x14ac:dyDescent="0.25">
      <c r="B660" s="4" t="s">
        <v>159</v>
      </c>
      <c r="C660" s="20">
        <v>16035.8994</v>
      </c>
    </row>
    <row r="661" spans="2:3" x14ac:dyDescent="0.25">
      <c r="B661" s="4" t="s">
        <v>155</v>
      </c>
      <c r="C661" s="20">
        <v>16035.8994</v>
      </c>
    </row>
    <row r="662" spans="2:3" x14ac:dyDescent="0.25">
      <c r="B662" s="4" t="s">
        <v>779</v>
      </c>
      <c r="C662" s="20">
        <v>15717.581200000001</v>
      </c>
    </row>
    <row r="663" spans="2:3" x14ac:dyDescent="0.25">
      <c r="B663" s="4" t="s">
        <v>1865</v>
      </c>
      <c r="C663" s="20">
        <v>15717.581200000001</v>
      </c>
    </row>
    <row r="664" spans="2:3" x14ac:dyDescent="0.25">
      <c r="B664" s="4" t="s">
        <v>1856</v>
      </c>
      <c r="C664" s="20">
        <v>15717.581200000001</v>
      </c>
    </row>
    <row r="665" spans="2:3" x14ac:dyDescent="0.25">
      <c r="B665" s="4" t="s">
        <v>1384</v>
      </c>
      <c r="C665" s="20">
        <v>15717.581200000001</v>
      </c>
    </row>
    <row r="666" spans="2:3" x14ac:dyDescent="0.25">
      <c r="B666" s="4" t="s">
        <v>822</v>
      </c>
      <c r="C666" s="20">
        <v>15717.581200000001</v>
      </c>
    </row>
    <row r="667" spans="2:3" x14ac:dyDescent="0.25">
      <c r="B667" s="4" t="s">
        <v>677</v>
      </c>
      <c r="C667" s="20">
        <v>15717.581200000001</v>
      </c>
    </row>
    <row r="668" spans="2:3" x14ac:dyDescent="0.25">
      <c r="B668" s="4" t="s">
        <v>2003</v>
      </c>
      <c r="C668" s="20">
        <v>15717.581200000001</v>
      </c>
    </row>
    <row r="669" spans="2:3" x14ac:dyDescent="0.25">
      <c r="B669" s="4" t="s">
        <v>674</v>
      </c>
      <c r="C669" s="20">
        <v>15717.581200000001</v>
      </c>
    </row>
    <row r="670" spans="2:3" x14ac:dyDescent="0.25">
      <c r="B670" s="4" t="s">
        <v>1875</v>
      </c>
      <c r="C670" s="20">
        <v>15717.581200000001</v>
      </c>
    </row>
    <row r="671" spans="2:3" x14ac:dyDescent="0.25">
      <c r="B671" s="4" t="s">
        <v>1953</v>
      </c>
      <c r="C671" s="20">
        <v>15717.581200000001</v>
      </c>
    </row>
    <row r="672" spans="2:3" x14ac:dyDescent="0.25">
      <c r="B672" s="4" t="s">
        <v>1737</v>
      </c>
      <c r="C672" s="20">
        <v>15717.581200000001</v>
      </c>
    </row>
    <row r="673" spans="2:3" x14ac:dyDescent="0.25">
      <c r="B673" s="4" t="s">
        <v>363</v>
      </c>
      <c r="C673" s="20">
        <v>15717.581200000001</v>
      </c>
    </row>
    <row r="674" spans="2:3" x14ac:dyDescent="0.25">
      <c r="B674" s="4" t="s">
        <v>1014</v>
      </c>
      <c r="C674" s="20">
        <v>15717.581200000001</v>
      </c>
    </row>
    <row r="675" spans="2:3" x14ac:dyDescent="0.25">
      <c r="B675" s="4" t="s">
        <v>169</v>
      </c>
      <c r="C675" s="20">
        <v>15717.581200000001</v>
      </c>
    </row>
    <row r="676" spans="2:3" x14ac:dyDescent="0.25">
      <c r="B676" s="4" t="s">
        <v>1848</v>
      </c>
      <c r="C676" s="20">
        <v>15717.581200000001</v>
      </c>
    </row>
    <row r="677" spans="2:3" x14ac:dyDescent="0.25">
      <c r="B677" s="4" t="s">
        <v>1690</v>
      </c>
      <c r="C677" s="20">
        <v>15717.581200000001</v>
      </c>
    </row>
    <row r="678" spans="2:3" x14ac:dyDescent="0.25">
      <c r="B678" s="4" t="s">
        <v>1616</v>
      </c>
      <c r="C678" s="20">
        <v>15495.8166</v>
      </c>
    </row>
    <row r="679" spans="2:3" x14ac:dyDescent="0.25">
      <c r="B679" s="4" t="s">
        <v>979</v>
      </c>
      <c r="C679" s="20">
        <v>15495.8166</v>
      </c>
    </row>
    <row r="680" spans="2:3" x14ac:dyDescent="0.25">
      <c r="B680" s="4" t="s">
        <v>1433</v>
      </c>
      <c r="C680" s="20">
        <v>15495.8166</v>
      </c>
    </row>
    <row r="681" spans="2:3" x14ac:dyDescent="0.25">
      <c r="B681" s="4" t="s">
        <v>1868</v>
      </c>
      <c r="C681" s="20">
        <v>15495.8166</v>
      </c>
    </row>
    <row r="682" spans="2:3" x14ac:dyDescent="0.25">
      <c r="B682" s="4" t="s">
        <v>1224</v>
      </c>
      <c r="C682" s="20">
        <v>15495.8166</v>
      </c>
    </row>
    <row r="683" spans="2:3" x14ac:dyDescent="0.25">
      <c r="B683" s="4" t="s">
        <v>1149</v>
      </c>
      <c r="C683" s="20">
        <v>15495.8166</v>
      </c>
    </row>
    <row r="684" spans="2:3" x14ac:dyDescent="0.25">
      <c r="B684" s="4" t="s">
        <v>799</v>
      </c>
      <c r="C684" s="20">
        <v>15495.8166</v>
      </c>
    </row>
    <row r="685" spans="2:3" x14ac:dyDescent="0.25">
      <c r="B685" s="4" t="s">
        <v>1083</v>
      </c>
      <c r="C685" s="20">
        <v>15495.8166</v>
      </c>
    </row>
    <row r="686" spans="2:3" x14ac:dyDescent="0.25">
      <c r="B686" s="4" t="s">
        <v>2015</v>
      </c>
      <c r="C686" s="20">
        <v>15495.8166</v>
      </c>
    </row>
    <row r="687" spans="2:3" x14ac:dyDescent="0.25">
      <c r="B687" s="4" t="s">
        <v>886</v>
      </c>
      <c r="C687" s="20">
        <v>15495.8166</v>
      </c>
    </row>
    <row r="688" spans="2:3" x14ac:dyDescent="0.25">
      <c r="B688" s="4" t="s">
        <v>1705</v>
      </c>
      <c r="C688" s="20">
        <v>15495.8166</v>
      </c>
    </row>
    <row r="689" spans="2:3" x14ac:dyDescent="0.25">
      <c r="B689" s="4" t="s">
        <v>1931</v>
      </c>
      <c r="C689" s="20">
        <v>15495.8166</v>
      </c>
    </row>
    <row r="690" spans="2:3" x14ac:dyDescent="0.25">
      <c r="B690" s="4" t="s">
        <v>1641</v>
      </c>
      <c r="C690" s="20">
        <v>15495.8166</v>
      </c>
    </row>
    <row r="691" spans="2:3" x14ac:dyDescent="0.25">
      <c r="B691" s="4" t="s">
        <v>1150</v>
      </c>
      <c r="C691" s="20">
        <v>15495.8166</v>
      </c>
    </row>
    <row r="692" spans="2:3" x14ac:dyDescent="0.25">
      <c r="B692" s="4" t="s">
        <v>1132</v>
      </c>
      <c r="C692" s="20">
        <v>15495.8166</v>
      </c>
    </row>
    <row r="693" spans="2:3" x14ac:dyDescent="0.25">
      <c r="B693" s="4" t="s">
        <v>542</v>
      </c>
      <c r="C693" s="20">
        <v>15495.8166</v>
      </c>
    </row>
    <row r="694" spans="2:3" x14ac:dyDescent="0.25">
      <c r="B694" s="4" t="s">
        <v>1587</v>
      </c>
      <c r="C694" s="20">
        <v>15495.8166</v>
      </c>
    </row>
    <row r="695" spans="2:3" x14ac:dyDescent="0.25">
      <c r="B695" s="4" t="s">
        <v>576</v>
      </c>
      <c r="C695" s="20">
        <v>15495.8166</v>
      </c>
    </row>
    <row r="696" spans="2:3" x14ac:dyDescent="0.25">
      <c r="B696" s="4" t="s">
        <v>1938</v>
      </c>
      <c r="C696" s="20">
        <v>15495.8166</v>
      </c>
    </row>
    <row r="697" spans="2:3" x14ac:dyDescent="0.25">
      <c r="B697" s="4" t="s">
        <v>1459</v>
      </c>
      <c r="C697" s="20">
        <v>15495.8166</v>
      </c>
    </row>
    <row r="698" spans="2:3" x14ac:dyDescent="0.25">
      <c r="B698" s="4" t="s">
        <v>1393</v>
      </c>
      <c r="C698" s="20">
        <v>15495.8166</v>
      </c>
    </row>
    <row r="699" spans="2:3" x14ac:dyDescent="0.25">
      <c r="B699" s="4" t="s">
        <v>1404</v>
      </c>
      <c r="C699" s="20">
        <v>15495.8166</v>
      </c>
    </row>
    <row r="700" spans="2:3" x14ac:dyDescent="0.25">
      <c r="B700" s="4" t="s">
        <v>1717</v>
      </c>
      <c r="C700" s="20">
        <v>15495.8166</v>
      </c>
    </row>
    <row r="701" spans="2:3" x14ac:dyDescent="0.25">
      <c r="B701" s="4" t="s">
        <v>1284</v>
      </c>
      <c r="C701" s="20">
        <v>15495.8166</v>
      </c>
    </row>
    <row r="702" spans="2:3" x14ac:dyDescent="0.25">
      <c r="B702" s="4" t="s">
        <v>1537</v>
      </c>
      <c r="C702" s="20">
        <v>15495.8166</v>
      </c>
    </row>
    <row r="703" spans="2:3" x14ac:dyDescent="0.25">
      <c r="B703" s="4" t="s">
        <v>192</v>
      </c>
      <c r="C703" s="20">
        <v>15495.8166</v>
      </c>
    </row>
    <row r="704" spans="2:3" x14ac:dyDescent="0.25">
      <c r="B704" s="4" t="s">
        <v>1725</v>
      </c>
      <c r="C704" s="20">
        <v>15495.8166</v>
      </c>
    </row>
    <row r="705" spans="2:3" x14ac:dyDescent="0.25">
      <c r="B705" s="4" t="s">
        <v>1930</v>
      </c>
      <c r="C705" s="20">
        <v>15495.8166</v>
      </c>
    </row>
    <row r="706" spans="2:3" x14ac:dyDescent="0.25">
      <c r="B706" s="4" t="s">
        <v>1356</v>
      </c>
      <c r="C706" s="20">
        <v>15495.8166</v>
      </c>
    </row>
    <row r="707" spans="2:3" x14ac:dyDescent="0.25">
      <c r="B707" s="4" t="s">
        <v>1876</v>
      </c>
      <c r="C707" s="20">
        <v>15495.8166</v>
      </c>
    </row>
    <row r="708" spans="2:3" x14ac:dyDescent="0.25">
      <c r="B708" s="4" t="s">
        <v>907</v>
      </c>
      <c r="C708" s="20">
        <v>15476.7338</v>
      </c>
    </row>
    <row r="709" spans="2:3" x14ac:dyDescent="0.25">
      <c r="B709" s="4" t="s">
        <v>807</v>
      </c>
      <c r="C709" s="20">
        <v>15476.7338</v>
      </c>
    </row>
    <row r="710" spans="2:3" x14ac:dyDescent="0.25">
      <c r="B710" s="4" t="s">
        <v>1502</v>
      </c>
      <c r="C710" s="20">
        <v>15476.7338</v>
      </c>
    </row>
    <row r="711" spans="2:3" x14ac:dyDescent="0.25">
      <c r="B711" s="4" t="s">
        <v>947</v>
      </c>
      <c r="C711" s="20">
        <v>15476.7338</v>
      </c>
    </row>
    <row r="712" spans="2:3" x14ac:dyDescent="0.25">
      <c r="B712" s="4" t="s">
        <v>2018</v>
      </c>
      <c r="C712" s="20">
        <v>15476.7338</v>
      </c>
    </row>
    <row r="713" spans="2:3" x14ac:dyDescent="0.25">
      <c r="B713" s="4" t="s">
        <v>1871</v>
      </c>
      <c r="C713" s="20">
        <v>15476.7338</v>
      </c>
    </row>
    <row r="714" spans="2:3" x14ac:dyDescent="0.25">
      <c r="B714" s="4" t="s">
        <v>1154</v>
      </c>
      <c r="C714" s="20">
        <v>15476.7338</v>
      </c>
    </row>
    <row r="715" spans="2:3" x14ac:dyDescent="0.25">
      <c r="B715" s="4" t="s">
        <v>1195</v>
      </c>
      <c r="C715" s="20">
        <v>15476.7338</v>
      </c>
    </row>
    <row r="716" spans="2:3" x14ac:dyDescent="0.25">
      <c r="B716" s="4" t="s">
        <v>1331</v>
      </c>
      <c r="C716" s="20">
        <v>15476.7338</v>
      </c>
    </row>
    <row r="717" spans="2:3" x14ac:dyDescent="0.25">
      <c r="B717" s="4" t="s">
        <v>912</v>
      </c>
      <c r="C717" s="20">
        <v>15476.7338</v>
      </c>
    </row>
    <row r="718" spans="2:3" x14ac:dyDescent="0.25">
      <c r="B718" s="4" t="s">
        <v>1115</v>
      </c>
      <c r="C718" s="20">
        <v>15476.7338</v>
      </c>
    </row>
    <row r="719" spans="2:3" x14ac:dyDescent="0.25">
      <c r="B719" s="4" t="s">
        <v>862</v>
      </c>
      <c r="C719" s="20">
        <v>15476.7338</v>
      </c>
    </row>
    <row r="720" spans="2:3" x14ac:dyDescent="0.25">
      <c r="B720" s="4" t="s">
        <v>1624</v>
      </c>
      <c r="C720" s="20">
        <v>15476.7338</v>
      </c>
    </row>
    <row r="721" spans="2:3" x14ac:dyDescent="0.25">
      <c r="B721" s="4" t="s">
        <v>2019</v>
      </c>
      <c r="C721" s="20">
        <v>15476.7338</v>
      </c>
    </row>
    <row r="722" spans="2:3" x14ac:dyDescent="0.25">
      <c r="B722" s="4" t="s">
        <v>988</v>
      </c>
      <c r="C722" s="20">
        <v>15476.7338</v>
      </c>
    </row>
    <row r="723" spans="2:3" x14ac:dyDescent="0.25">
      <c r="B723" s="4" t="s">
        <v>1206</v>
      </c>
      <c r="C723" s="20">
        <v>15476.7338</v>
      </c>
    </row>
    <row r="724" spans="2:3" x14ac:dyDescent="0.25">
      <c r="B724" s="4" t="s">
        <v>584</v>
      </c>
      <c r="C724" s="20">
        <v>15476.7338</v>
      </c>
    </row>
    <row r="725" spans="2:3" x14ac:dyDescent="0.25">
      <c r="B725" s="4" t="s">
        <v>1143</v>
      </c>
      <c r="C725" s="20">
        <v>15476.7338</v>
      </c>
    </row>
    <row r="726" spans="2:3" x14ac:dyDescent="0.25">
      <c r="B726" s="4" t="s">
        <v>567</v>
      </c>
      <c r="C726" s="20">
        <v>15476.7338</v>
      </c>
    </row>
    <row r="727" spans="2:3" x14ac:dyDescent="0.25">
      <c r="B727" s="4" t="s">
        <v>2017</v>
      </c>
      <c r="C727" s="20">
        <v>15476.7338</v>
      </c>
    </row>
    <row r="728" spans="2:3" x14ac:dyDescent="0.25">
      <c r="B728" s="4" t="s">
        <v>699</v>
      </c>
      <c r="C728" s="20">
        <v>15476.7338</v>
      </c>
    </row>
    <row r="729" spans="2:3" x14ac:dyDescent="0.25">
      <c r="B729" s="4" t="s">
        <v>1129</v>
      </c>
      <c r="C729" s="20">
        <v>15476.7338</v>
      </c>
    </row>
    <row r="730" spans="2:3" x14ac:dyDescent="0.25">
      <c r="B730" s="4" t="s">
        <v>1897</v>
      </c>
      <c r="C730" s="20">
        <v>15476.7338</v>
      </c>
    </row>
    <row r="731" spans="2:3" x14ac:dyDescent="0.25">
      <c r="B731" s="4" t="s">
        <v>1813</v>
      </c>
      <c r="C731" s="20">
        <v>15476.7338</v>
      </c>
    </row>
    <row r="732" spans="2:3" x14ac:dyDescent="0.25">
      <c r="B732" s="4" t="s">
        <v>632</v>
      </c>
      <c r="C732" s="20">
        <v>15476.7338</v>
      </c>
    </row>
    <row r="733" spans="2:3" x14ac:dyDescent="0.25">
      <c r="B733" s="4" t="s">
        <v>1467</v>
      </c>
      <c r="C733" s="20">
        <v>15476.7338</v>
      </c>
    </row>
    <row r="734" spans="2:3" x14ac:dyDescent="0.25">
      <c r="B734" s="4" t="s">
        <v>1962</v>
      </c>
      <c r="C734" s="20">
        <v>15476.7338</v>
      </c>
    </row>
    <row r="735" spans="2:3" x14ac:dyDescent="0.25">
      <c r="B735" s="4" t="s">
        <v>1679</v>
      </c>
      <c r="C735" s="20">
        <v>15476.7338</v>
      </c>
    </row>
    <row r="736" spans="2:3" x14ac:dyDescent="0.25">
      <c r="B736" s="4" t="s">
        <v>468</v>
      </c>
      <c r="C736" s="20">
        <v>15476.7338</v>
      </c>
    </row>
    <row r="737" spans="2:3" x14ac:dyDescent="0.25">
      <c r="B737" s="4" t="s">
        <v>507</v>
      </c>
      <c r="C737" s="20">
        <v>15476.7338</v>
      </c>
    </row>
    <row r="738" spans="2:3" x14ac:dyDescent="0.25">
      <c r="B738" s="4" t="s">
        <v>1217</v>
      </c>
      <c r="C738" s="20">
        <v>15476.7338</v>
      </c>
    </row>
    <row r="739" spans="2:3" x14ac:dyDescent="0.25">
      <c r="B739" s="4" t="s">
        <v>2020</v>
      </c>
      <c r="C739" s="20">
        <v>15476.7338</v>
      </c>
    </row>
    <row r="740" spans="2:3" x14ac:dyDescent="0.25">
      <c r="B740" s="4" t="s">
        <v>1172</v>
      </c>
      <c r="C740" s="20">
        <v>15476.7338</v>
      </c>
    </row>
    <row r="741" spans="2:3" x14ac:dyDescent="0.25">
      <c r="B741" s="4" t="s">
        <v>1812</v>
      </c>
      <c r="C741" s="20">
        <v>15476.7338</v>
      </c>
    </row>
    <row r="742" spans="2:3" x14ac:dyDescent="0.25">
      <c r="B742" s="4" t="s">
        <v>170</v>
      </c>
      <c r="C742" s="20">
        <v>15476.7338</v>
      </c>
    </row>
    <row r="743" spans="2:3" x14ac:dyDescent="0.25">
      <c r="B743" s="4" t="s">
        <v>228</v>
      </c>
      <c r="C743" s="20">
        <v>15476.7338</v>
      </c>
    </row>
    <row r="744" spans="2:3" x14ac:dyDescent="0.25">
      <c r="B744" s="4" t="s">
        <v>1862</v>
      </c>
      <c r="C744" s="20">
        <v>15476.7338</v>
      </c>
    </row>
    <row r="745" spans="2:3" x14ac:dyDescent="0.25">
      <c r="B745" s="4" t="s">
        <v>1714</v>
      </c>
      <c r="C745" s="20">
        <v>15476.7338</v>
      </c>
    </row>
    <row r="746" spans="2:3" x14ac:dyDescent="0.25">
      <c r="B746" s="4" t="s">
        <v>167</v>
      </c>
      <c r="C746" s="20">
        <v>15476.7338</v>
      </c>
    </row>
    <row r="747" spans="2:3" x14ac:dyDescent="0.25">
      <c r="B747" s="4" t="s">
        <v>271</v>
      </c>
      <c r="C747" s="20">
        <v>15476.7338</v>
      </c>
    </row>
    <row r="748" spans="2:3" x14ac:dyDescent="0.25">
      <c r="B748" s="4" t="s">
        <v>1901</v>
      </c>
      <c r="C748" s="20">
        <v>15257.019200000001</v>
      </c>
    </row>
    <row r="749" spans="2:3" x14ac:dyDescent="0.25">
      <c r="B749" s="4" t="s">
        <v>2031</v>
      </c>
      <c r="C749" s="20">
        <v>15257.019200000001</v>
      </c>
    </row>
    <row r="750" spans="2:3" x14ac:dyDescent="0.25">
      <c r="B750" s="4" t="s">
        <v>742</v>
      </c>
      <c r="C750" s="20">
        <v>15257.019200000001</v>
      </c>
    </row>
    <row r="751" spans="2:3" x14ac:dyDescent="0.25">
      <c r="B751" s="4" t="s">
        <v>1688</v>
      </c>
      <c r="C751" s="20">
        <v>15257.019200000001</v>
      </c>
    </row>
    <row r="752" spans="2:3" x14ac:dyDescent="0.25">
      <c r="B752" s="4" t="s">
        <v>1551</v>
      </c>
      <c r="C752" s="20">
        <v>15257.019200000001</v>
      </c>
    </row>
    <row r="753" spans="2:3" x14ac:dyDescent="0.25">
      <c r="B753" s="4" t="s">
        <v>1479</v>
      </c>
      <c r="C753" s="20">
        <v>15257.019200000001</v>
      </c>
    </row>
    <row r="754" spans="2:3" x14ac:dyDescent="0.25">
      <c r="B754" s="4" t="s">
        <v>1913</v>
      </c>
      <c r="C754" s="20">
        <v>15257.019200000001</v>
      </c>
    </row>
    <row r="755" spans="2:3" x14ac:dyDescent="0.25">
      <c r="B755" s="4" t="s">
        <v>1076</v>
      </c>
      <c r="C755" s="20">
        <v>15257.019200000001</v>
      </c>
    </row>
    <row r="756" spans="2:3" x14ac:dyDescent="0.25">
      <c r="B756" s="4" t="s">
        <v>1328</v>
      </c>
      <c r="C756" s="20">
        <v>15257.019200000001</v>
      </c>
    </row>
    <row r="757" spans="2:3" x14ac:dyDescent="0.25">
      <c r="B757" s="4" t="s">
        <v>1469</v>
      </c>
      <c r="C757" s="20">
        <v>15092.611199999999</v>
      </c>
    </row>
    <row r="758" spans="2:3" x14ac:dyDescent="0.25">
      <c r="B758" s="4" t="s">
        <v>1905</v>
      </c>
      <c r="C758" s="20">
        <v>15092.611199999999</v>
      </c>
    </row>
    <row r="759" spans="2:3" x14ac:dyDescent="0.25">
      <c r="B759" s="4" t="s">
        <v>1514</v>
      </c>
      <c r="C759" s="20">
        <v>15092.611199999999</v>
      </c>
    </row>
    <row r="760" spans="2:3" x14ac:dyDescent="0.25">
      <c r="B760" s="4" t="s">
        <v>1648</v>
      </c>
      <c r="C760" s="20">
        <v>15092.611199999999</v>
      </c>
    </row>
    <row r="761" spans="2:3" x14ac:dyDescent="0.25">
      <c r="B761" s="4" t="s">
        <v>547</v>
      </c>
      <c r="C761" s="20">
        <v>15092.611199999999</v>
      </c>
    </row>
    <row r="762" spans="2:3" x14ac:dyDescent="0.25">
      <c r="B762" s="4" t="s">
        <v>1277</v>
      </c>
      <c r="C762" s="20">
        <v>15092.611199999999</v>
      </c>
    </row>
    <row r="763" spans="2:3" x14ac:dyDescent="0.25">
      <c r="B763" s="4" t="s">
        <v>476</v>
      </c>
      <c r="C763" s="20">
        <v>15092.611199999999</v>
      </c>
    </row>
    <row r="764" spans="2:3" x14ac:dyDescent="0.25">
      <c r="B764" s="4" t="s">
        <v>260</v>
      </c>
      <c r="C764" s="20">
        <v>15092.611199999999</v>
      </c>
    </row>
    <row r="765" spans="2:3" x14ac:dyDescent="0.25">
      <c r="B765" s="4" t="s">
        <v>222</v>
      </c>
      <c r="C765" s="20">
        <v>15092.611199999999</v>
      </c>
    </row>
    <row r="766" spans="2:3" x14ac:dyDescent="0.25">
      <c r="B766" s="4" t="s">
        <v>282</v>
      </c>
      <c r="C766" s="20">
        <v>15092.611199999999</v>
      </c>
    </row>
    <row r="767" spans="2:3" x14ac:dyDescent="0.25">
      <c r="B767" s="4" t="s">
        <v>1746</v>
      </c>
      <c r="C767" s="20">
        <v>15092.611199999999</v>
      </c>
    </row>
    <row r="768" spans="2:3" x14ac:dyDescent="0.25">
      <c r="B768" s="4" t="s">
        <v>1693</v>
      </c>
      <c r="C768" s="20">
        <v>14878.356</v>
      </c>
    </row>
    <row r="769" spans="2:3" x14ac:dyDescent="0.25">
      <c r="B769" s="4" t="s">
        <v>1801</v>
      </c>
      <c r="C769" s="20">
        <v>14878.356</v>
      </c>
    </row>
    <row r="770" spans="2:3" x14ac:dyDescent="0.25">
      <c r="B770" s="4" t="s">
        <v>1818</v>
      </c>
      <c r="C770" s="20">
        <v>14878.356</v>
      </c>
    </row>
    <row r="771" spans="2:3" x14ac:dyDescent="0.25">
      <c r="B771" s="4" t="s">
        <v>1777</v>
      </c>
      <c r="C771" s="20">
        <v>14878.356</v>
      </c>
    </row>
    <row r="772" spans="2:3" x14ac:dyDescent="0.25">
      <c r="B772" s="4" t="s">
        <v>202</v>
      </c>
      <c r="C772" s="20">
        <v>14878.356</v>
      </c>
    </row>
    <row r="773" spans="2:3" x14ac:dyDescent="0.25">
      <c r="B773" s="4" t="s">
        <v>788</v>
      </c>
      <c r="C773" s="20">
        <v>14793.017599999999</v>
      </c>
    </row>
    <row r="774" spans="2:3" x14ac:dyDescent="0.25">
      <c r="B774" s="4" t="s">
        <v>1456</v>
      </c>
      <c r="C774" s="20">
        <v>14793.017599999999</v>
      </c>
    </row>
    <row r="775" spans="2:3" x14ac:dyDescent="0.25">
      <c r="B775" s="4" t="s">
        <v>2056</v>
      </c>
      <c r="C775" s="20">
        <v>14793.017599999999</v>
      </c>
    </row>
    <row r="776" spans="2:3" x14ac:dyDescent="0.25">
      <c r="B776" s="4" t="s">
        <v>1659</v>
      </c>
      <c r="C776" s="20">
        <v>14793.017599999999</v>
      </c>
    </row>
    <row r="777" spans="2:3" x14ac:dyDescent="0.25">
      <c r="B777" s="4" t="s">
        <v>1841</v>
      </c>
      <c r="C777" s="20">
        <v>14793.017599999999</v>
      </c>
    </row>
    <row r="778" spans="2:3" x14ac:dyDescent="0.25">
      <c r="B778" s="4" t="s">
        <v>986</v>
      </c>
      <c r="C778" s="20">
        <v>14793.017599999999</v>
      </c>
    </row>
    <row r="779" spans="2:3" x14ac:dyDescent="0.25">
      <c r="B779" s="4" t="s">
        <v>1910</v>
      </c>
      <c r="C779" s="20">
        <v>14793.017599999999</v>
      </c>
    </row>
    <row r="780" spans="2:3" x14ac:dyDescent="0.25">
      <c r="B780" s="4" t="s">
        <v>648</v>
      </c>
      <c r="C780" s="20">
        <v>14793.017599999999</v>
      </c>
    </row>
    <row r="781" spans="2:3" x14ac:dyDescent="0.25">
      <c r="B781" s="4" t="s">
        <v>1170</v>
      </c>
      <c r="C781" s="20">
        <v>14793.017599999999</v>
      </c>
    </row>
    <row r="782" spans="2:3" x14ac:dyDescent="0.25">
      <c r="B782" s="4" t="s">
        <v>1099</v>
      </c>
      <c r="C782" s="20">
        <v>14793.017599999999</v>
      </c>
    </row>
    <row r="783" spans="2:3" x14ac:dyDescent="0.25">
      <c r="B783" s="4" t="s">
        <v>560</v>
      </c>
      <c r="C783" s="20">
        <v>14793.017599999999</v>
      </c>
    </row>
    <row r="784" spans="2:3" x14ac:dyDescent="0.25">
      <c r="B784" s="4" t="s">
        <v>1040</v>
      </c>
      <c r="C784" s="20">
        <v>14793.017599999999</v>
      </c>
    </row>
    <row r="785" spans="2:3" x14ac:dyDescent="0.25">
      <c r="B785" s="4" t="s">
        <v>1360</v>
      </c>
      <c r="C785" s="20">
        <v>14793.017599999999</v>
      </c>
    </row>
    <row r="786" spans="2:3" x14ac:dyDescent="0.25">
      <c r="B786" s="4" t="s">
        <v>313</v>
      </c>
      <c r="C786" s="20">
        <v>14793.017599999999</v>
      </c>
    </row>
    <row r="787" spans="2:3" x14ac:dyDescent="0.25">
      <c r="B787" s="4" t="s">
        <v>220</v>
      </c>
      <c r="C787" s="20">
        <v>14793.017599999999</v>
      </c>
    </row>
    <row r="788" spans="2:3" x14ac:dyDescent="0.25">
      <c r="B788" s="4" t="s">
        <v>795</v>
      </c>
      <c r="C788" s="20">
        <v>14768.956</v>
      </c>
    </row>
    <row r="789" spans="2:3" x14ac:dyDescent="0.25">
      <c r="B789" s="4" t="s">
        <v>828</v>
      </c>
      <c r="C789" s="20">
        <v>14768.956</v>
      </c>
    </row>
    <row r="790" spans="2:3" x14ac:dyDescent="0.25">
      <c r="B790" s="4" t="s">
        <v>756</v>
      </c>
      <c r="C790" s="20">
        <v>14768.956</v>
      </c>
    </row>
    <row r="791" spans="2:3" x14ac:dyDescent="0.25">
      <c r="B791" s="4" t="s">
        <v>579</v>
      </c>
      <c r="C791" s="20">
        <v>14768.956</v>
      </c>
    </row>
    <row r="792" spans="2:3" x14ac:dyDescent="0.25">
      <c r="B792" s="4" t="s">
        <v>541</v>
      </c>
      <c r="C792" s="20">
        <v>14768.956</v>
      </c>
    </row>
    <row r="793" spans="2:3" x14ac:dyDescent="0.25">
      <c r="B793" s="4" t="s">
        <v>1519</v>
      </c>
      <c r="C793" s="20">
        <v>14768.956</v>
      </c>
    </row>
    <row r="794" spans="2:3" x14ac:dyDescent="0.25">
      <c r="B794" s="4" t="s">
        <v>2057</v>
      </c>
      <c r="C794" s="20">
        <v>14768.956</v>
      </c>
    </row>
    <row r="795" spans="2:3" x14ac:dyDescent="0.25">
      <c r="B795" s="4" t="s">
        <v>1327</v>
      </c>
      <c r="C795" s="20">
        <v>14768.956</v>
      </c>
    </row>
    <row r="796" spans="2:3" x14ac:dyDescent="0.25">
      <c r="B796" s="4" t="s">
        <v>885</v>
      </c>
      <c r="C796" s="20">
        <v>14634.937900000001</v>
      </c>
    </row>
    <row r="797" spans="2:3" x14ac:dyDescent="0.25">
      <c r="B797" s="4" t="s">
        <v>1902</v>
      </c>
      <c r="C797" s="20">
        <v>14634.937900000001</v>
      </c>
    </row>
    <row r="798" spans="2:3" x14ac:dyDescent="0.25">
      <c r="B798" s="4" t="s">
        <v>1722</v>
      </c>
      <c r="C798" s="20">
        <v>14634.937900000001</v>
      </c>
    </row>
    <row r="799" spans="2:3" x14ac:dyDescent="0.25">
      <c r="B799" s="4" t="s">
        <v>764</v>
      </c>
      <c r="C799" s="20">
        <v>14634.937900000001</v>
      </c>
    </row>
    <row r="800" spans="2:3" x14ac:dyDescent="0.25">
      <c r="B800" s="4" t="s">
        <v>1849</v>
      </c>
      <c r="C800" s="20">
        <v>14634.937900000001</v>
      </c>
    </row>
    <row r="801" spans="2:3" x14ac:dyDescent="0.25">
      <c r="B801" s="4" t="s">
        <v>709</v>
      </c>
      <c r="C801" s="20">
        <v>14634.937900000001</v>
      </c>
    </row>
    <row r="802" spans="2:3" x14ac:dyDescent="0.25">
      <c r="B802" s="4" t="s">
        <v>2064</v>
      </c>
      <c r="C802" s="20">
        <v>14634.937900000001</v>
      </c>
    </row>
    <row r="803" spans="2:3" x14ac:dyDescent="0.25">
      <c r="B803" s="4" t="s">
        <v>526</v>
      </c>
      <c r="C803" s="20">
        <v>14634.937900000001</v>
      </c>
    </row>
    <row r="804" spans="2:3" x14ac:dyDescent="0.25">
      <c r="B804" s="4" t="s">
        <v>752</v>
      </c>
      <c r="C804" s="20">
        <v>14634.937900000001</v>
      </c>
    </row>
    <row r="805" spans="2:3" x14ac:dyDescent="0.25">
      <c r="B805" s="4" t="s">
        <v>2065</v>
      </c>
      <c r="C805" s="20">
        <v>14634.937900000001</v>
      </c>
    </row>
    <row r="806" spans="2:3" x14ac:dyDescent="0.25">
      <c r="B806" s="4" t="s">
        <v>1309</v>
      </c>
      <c r="C806" s="20">
        <v>14634.937900000001</v>
      </c>
    </row>
    <row r="807" spans="2:3" x14ac:dyDescent="0.25">
      <c r="B807" s="4" t="s">
        <v>562</v>
      </c>
      <c r="C807" s="20">
        <v>14634.937900000001</v>
      </c>
    </row>
    <row r="808" spans="2:3" x14ac:dyDescent="0.25">
      <c r="B808" s="4" t="s">
        <v>559</v>
      </c>
      <c r="C808" s="20">
        <v>14634.937900000001</v>
      </c>
    </row>
    <row r="809" spans="2:3" x14ac:dyDescent="0.25">
      <c r="B809" s="4" t="s">
        <v>2032</v>
      </c>
      <c r="C809" s="20">
        <v>14634.937900000001</v>
      </c>
    </row>
    <row r="810" spans="2:3" x14ac:dyDescent="0.25">
      <c r="B810" s="4" t="s">
        <v>1481</v>
      </c>
      <c r="C810" s="20">
        <v>14634.937900000001</v>
      </c>
    </row>
    <row r="811" spans="2:3" x14ac:dyDescent="0.25">
      <c r="B811" s="4" t="s">
        <v>385</v>
      </c>
      <c r="C811" s="20">
        <v>14634.937900000001</v>
      </c>
    </row>
    <row r="812" spans="2:3" x14ac:dyDescent="0.25">
      <c r="B812" s="4" t="s">
        <v>1230</v>
      </c>
      <c r="C812" s="20">
        <v>14634.937900000001</v>
      </c>
    </row>
    <row r="813" spans="2:3" x14ac:dyDescent="0.25">
      <c r="B813" s="4" t="s">
        <v>1947</v>
      </c>
      <c r="C813" s="20">
        <v>14634.937900000001</v>
      </c>
    </row>
    <row r="814" spans="2:3" x14ac:dyDescent="0.25">
      <c r="B814" s="4" t="s">
        <v>1996</v>
      </c>
      <c r="C814" s="20">
        <v>14634.937900000001</v>
      </c>
    </row>
    <row r="815" spans="2:3" x14ac:dyDescent="0.25">
      <c r="B815" s="4" t="s">
        <v>1674</v>
      </c>
      <c r="C815" s="20">
        <v>14634.937900000001</v>
      </c>
    </row>
    <row r="816" spans="2:3" x14ac:dyDescent="0.25">
      <c r="B816" s="4" t="s">
        <v>1893</v>
      </c>
      <c r="C816" s="20">
        <v>14634.937900000001</v>
      </c>
    </row>
    <row r="817" spans="2:3" x14ac:dyDescent="0.25">
      <c r="B817" s="4" t="s">
        <v>343</v>
      </c>
      <c r="C817" s="20">
        <v>14634.937900000001</v>
      </c>
    </row>
    <row r="818" spans="2:3" x14ac:dyDescent="0.25">
      <c r="B818" s="4" t="s">
        <v>1466</v>
      </c>
      <c r="C818" s="20">
        <v>14634.937900000001</v>
      </c>
    </row>
    <row r="819" spans="2:3" x14ac:dyDescent="0.25">
      <c r="B819" s="4" t="s">
        <v>1861</v>
      </c>
      <c r="C819" s="20">
        <v>14634.937900000001</v>
      </c>
    </row>
    <row r="820" spans="2:3" x14ac:dyDescent="0.25">
      <c r="B820" s="4" t="s">
        <v>294</v>
      </c>
      <c r="C820" s="20">
        <v>14634.937900000001</v>
      </c>
    </row>
    <row r="821" spans="2:3" x14ac:dyDescent="0.25">
      <c r="B821" s="4" t="s">
        <v>1141</v>
      </c>
      <c r="C821" s="20">
        <v>14634.937900000001</v>
      </c>
    </row>
    <row r="822" spans="2:3" x14ac:dyDescent="0.25">
      <c r="B822" s="4" t="s">
        <v>330</v>
      </c>
      <c r="C822" s="20">
        <v>14634.937900000001</v>
      </c>
    </row>
    <row r="823" spans="2:3" x14ac:dyDescent="0.25">
      <c r="B823" s="4" t="s">
        <v>2066</v>
      </c>
      <c r="C823" s="20">
        <v>14634.937900000001</v>
      </c>
    </row>
    <row r="824" spans="2:3" x14ac:dyDescent="0.25">
      <c r="B824" s="4" t="s">
        <v>193</v>
      </c>
      <c r="C824" s="20">
        <v>14634.937900000001</v>
      </c>
    </row>
    <row r="825" spans="2:3" x14ac:dyDescent="0.25">
      <c r="B825" s="4" t="s">
        <v>1325</v>
      </c>
      <c r="C825" s="20">
        <v>14303.4555</v>
      </c>
    </row>
    <row r="826" spans="2:3" x14ac:dyDescent="0.25">
      <c r="B826" s="4" t="s">
        <v>731</v>
      </c>
      <c r="C826" s="20">
        <v>14303.4555</v>
      </c>
    </row>
    <row r="827" spans="2:3" x14ac:dyDescent="0.25">
      <c r="B827" s="4" t="s">
        <v>1932</v>
      </c>
      <c r="C827" s="20">
        <v>14303.4555</v>
      </c>
    </row>
    <row r="828" spans="2:3" x14ac:dyDescent="0.25">
      <c r="B828" s="4" t="s">
        <v>608</v>
      </c>
      <c r="C828" s="20">
        <v>14303.4555</v>
      </c>
    </row>
    <row r="829" spans="2:3" x14ac:dyDescent="0.25">
      <c r="B829" s="4" t="s">
        <v>701</v>
      </c>
      <c r="C829" s="20">
        <v>14303.4555</v>
      </c>
    </row>
    <row r="830" spans="2:3" x14ac:dyDescent="0.25">
      <c r="B830" s="4" t="s">
        <v>1990</v>
      </c>
      <c r="C830" s="20">
        <v>14303.4555</v>
      </c>
    </row>
    <row r="831" spans="2:3" x14ac:dyDescent="0.25">
      <c r="B831" s="4" t="s">
        <v>1345</v>
      </c>
      <c r="C831" s="20">
        <v>14149.323</v>
      </c>
    </row>
    <row r="832" spans="2:3" x14ac:dyDescent="0.25">
      <c r="B832" s="4" t="s">
        <v>1120</v>
      </c>
      <c r="C832" s="20">
        <v>14149.323</v>
      </c>
    </row>
    <row r="833" spans="2:3" x14ac:dyDescent="0.25">
      <c r="B833" s="4" t="s">
        <v>2008</v>
      </c>
      <c r="C833" s="20">
        <v>14149.323</v>
      </c>
    </row>
    <row r="834" spans="2:3" x14ac:dyDescent="0.25">
      <c r="B834" s="4" t="s">
        <v>524</v>
      </c>
      <c r="C834" s="20">
        <v>14149.323</v>
      </c>
    </row>
    <row r="835" spans="2:3" x14ac:dyDescent="0.25">
      <c r="B835" s="4" t="s">
        <v>532</v>
      </c>
      <c r="C835" s="20">
        <v>14149.323</v>
      </c>
    </row>
    <row r="836" spans="2:3" x14ac:dyDescent="0.25">
      <c r="B836" s="4" t="s">
        <v>1884</v>
      </c>
      <c r="C836" s="20">
        <v>14149.323</v>
      </c>
    </row>
    <row r="837" spans="2:3" x14ac:dyDescent="0.25">
      <c r="B837" s="4" t="s">
        <v>1835</v>
      </c>
      <c r="C837" s="20">
        <v>14069.758</v>
      </c>
    </row>
    <row r="838" spans="2:3" x14ac:dyDescent="0.25">
      <c r="B838" s="4" t="s">
        <v>2025</v>
      </c>
      <c r="C838" s="20">
        <v>14069.758</v>
      </c>
    </row>
    <row r="839" spans="2:3" x14ac:dyDescent="0.25">
      <c r="B839" s="4" t="s">
        <v>2097</v>
      </c>
      <c r="C839" s="20">
        <v>14069.758</v>
      </c>
    </row>
    <row r="840" spans="2:3" x14ac:dyDescent="0.25">
      <c r="B840" s="4" t="s">
        <v>959</v>
      </c>
      <c r="C840" s="20">
        <v>14069.758</v>
      </c>
    </row>
    <row r="841" spans="2:3" x14ac:dyDescent="0.25">
      <c r="B841" s="4" t="s">
        <v>2096</v>
      </c>
      <c r="C841" s="20">
        <v>14069.758</v>
      </c>
    </row>
    <row r="842" spans="2:3" x14ac:dyDescent="0.25">
      <c r="B842" s="4" t="s">
        <v>1000</v>
      </c>
      <c r="C842" s="20">
        <v>14069.758</v>
      </c>
    </row>
    <row r="843" spans="2:3" x14ac:dyDescent="0.25">
      <c r="B843" s="4" t="s">
        <v>1596</v>
      </c>
      <c r="C843" s="20">
        <v>14069.758</v>
      </c>
    </row>
    <row r="844" spans="2:3" x14ac:dyDescent="0.25">
      <c r="B844" s="4" t="s">
        <v>1371</v>
      </c>
      <c r="C844" s="20">
        <v>14069.758</v>
      </c>
    </row>
    <row r="845" spans="2:3" x14ac:dyDescent="0.25">
      <c r="B845" s="4" t="s">
        <v>1287</v>
      </c>
      <c r="C845" s="20">
        <v>14069.758</v>
      </c>
    </row>
    <row r="846" spans="2:3" x14ac:dyDescent="0.25">
      <c r="B846" s="4" t="s">
        <v>1583</v>
      </c>
      <c r="C846" s="20">
        <v>14069.758</v>
      </c>
    </row>
    <row r="847" spans="2:3" x14ac:dyDescent="0.25">
      <c r="B847" s="4" t="s">
        <v>1642</v>
      </c>
      <c r="C847" s="20">
        <v>14069.758</v>
      </c>
    </row>
    <row r="848" spans="2:3" x14ac:dyDescent="0.25">
      <c r="B848" s="4" t="s">
        <v>1426</v>
      </c>
      <c r="C848" s="20">
        <v>14069.758</v>
      </c>
    </row>
    <row r="849" spans="2:3" x14ac:dyDescent="0.25">
      <c r="B849" s="4" t="s">
        <v>1706</v>
      </c>
      <c r="C849" s="20">
        <v>14069.758</v>
      </c>
    </row>
    <row r="850" spans="2:3" x14ac:dyDescent="0.25">
      <c r="B850" s="4" t="s">
        <v>1658</v>
      </c>
      <c r="C850" s="20">
        <v>14069.758</v>
      </c>
    </row>
    <row r="851" spans="2:3" x14ac:dyDescent="0.25">
      <c r="B851" s="4" t="s">
        <v>1827</v>
      </c>
      <c r="C851" s="20">
        <v>14069.758</v>
      </c>
    </row>
    <row r="852" spans="2:3" x14ac:dyDescent="0.25">
      <c r="B852" s="4" t="s">
        <v>722</v>
      </c>
      <c r="C852" s="20">
        <v>14069.758</v>
      </c>
    </row>
    <row r="853" spans="2:3" x14ac:dyDescent="0.25">
      <c r="B853" s="4" t="s">
        <v>2098</v>
      </c>
      <c r="C853" s="20">
        <v>14069.758</v>
      </c>
    </row>
    <row r="854" spans="2:3" x14ac:dyDescent="0.25">
      <c r="B854" s="4" t="s">
        <v>2045</v>
      </c>
      <c r="C854" s="20">
        <v>14069.758</v>
      </c>
    </row>
    <row r="855" spans="2:3" x14ac:dyDescent="0.25">
      <c r="B855" s="4" t="s">
        <v>1860</v>
      </c>
      <c r="C855" s="20">
        <v>14069.758</v>
      </c>
    </row>
    <row r="856" spans="2:3" x14ac:dyDescent="0.25">
      <c r="B856" s="4" t="s">
        <v>2036</v>
      </c>
      <c r="C856" s="20">
        <v>14069.758</v>
      </c>
    </row>
    <row r="857" spans="2:3" x14ac:dyDescent="0.25">
      <c r="B857" s="4" t="s">
        <v>2077</v>
      </c>
      <c r="C857" s="20">
        <v>14069.758</v>
      </c>
    </row>
    <row r="858" spans="2:3" x14ac:dyDescent="0.25">
      <c r="B858" s="4" t="s">
        <v>1628</v>
      </c>
      <c r="C858" s="20">
        <v>14069.758</v>
      </c>
    </row>
    <row r="859" spans="2:3" x14ac:dyDescent="0.25">
      <c r="B859" s="4" t="s">
        <v>1767</v>
      </c>
      <c r="C859" s="20">
        <v>14069.758</v>
      </c>
    </row>
    <row r="860" spans="2:3" x14ac:dyDescent="0.25">
      <c r="B860" s="4" t="s">
        <v>1414</v>
      </c>
      <c r="C860" s="20">
        <v>14069.758</v>
      </c>
    </row>
    <row r="861" spans="2:3" x14ac:dyDescent="0.25">
      <c r="B861" s="4" t="s">
        <v>368</v>
      </c>
      <c r="C861" s="20">
        <v>14069.758</v>
      </c>
    </row>
    <row r="862" spans="2:3" x14ac:dyDescent="0.25">
      <c r="B862" s="4" t="s">
        <v>2099</v>
      </c>
      <c r="C862" s="20">
        <v>14069.758</v>
      </c>
    </row>
    <row r="863" spans="2:3" x14ac:dyDescent="0.25">
      <c r="B863" s="4" t="s">
        <v>1773</v>
      </c>
      <c r="C863" s="20">
        <v>14069.758</v>
      </c>
    </row>
    <row r="864" spans="2:3" x14ac:dyDescent="0.25">
      <c r="B864" s="4" t="s">
        <v>1590</v>
      </c>
      <c r="C864" s="20">
        <v>14069.758</v>
      </c>
    </row>
    <row r="865" spans="2:3" x14ac:dyDescent="0.25">
      <c r="B865" s="4" t="s">
        <v>392</v>
      </c>
      <c r="C865" s="20">
        <v>14069.758</v>
      </c>
    </row>
    <row r="866" spans="2:3" x14ac:dyDescent="0.25">
      <c r="B866" s="4" t="s">
        <v>348</v>
      </c>
      <c r="C866" s="20">
        <v>14069.758</v>
      </c>
    </row>
    <row r="867" spans="2:3" x14ac:dyDescent="0.25">
      <c r="B867" s="4" t="s">
        <v>1312</v>
      </c>
      <c r="C867" s="20">
        <v>14069.758</v>
      </c>
    </row>
    <row r="868" spans="2:3" x14ac:dyDescent="0.25">
      <c r="B868" s="4" t="s">
        <v>290</v>
      </c>
      <c r="C868" s="20">
        <v>14069.758</v>
      </c>
    </row>
    <row r="869" spans="2:3" x14ac:dyDescent="0.25">
      <c r="B869" s="4" t="s">
        <v>1793</v>
      </c>
      <c r="C869" s="20">
        <v>14069.758</v>
      </c>
    </row>
    <row r="870" spans="2:3" x14ac:dyDescent="0.25">
      <c r="B870" s="4" t="s">
        <v>1961</v>
      </c>
      <c r="C870" s="20">
        <v>14069.758</v>
      </c>
    </row>
    <row r="871" spans="2:3" x14ac:dyDescent="0.25">
      <c r="B871" s="4" t="s">
        <v>1344</v>
      </c>
      <c r="C871" s="20">
        <v>14069.758</v>
      </c>
    </row>
    <row r="872" spans="2:3" x14ac:dyDescent="0.25">
      <c r="B872" s="4" t="s">
        <v>1409</v>
      </c>
      <c r="C872" s="20">
        <v>14069.758</v>
      </c>
    </row>
    <row r="873" spans="2:3" x14ac:dyDescent="0.25">
      <c r="B873" s="4" t="s">
        <v>1873</v>
      </c>
      <c r="C873" s="20">
        <v>14069.758</v>
      </c>
    </row>
    <row r="874" spans="2:3" x14ac:dyDescent="0.25">
      <c r="B874" s="4" t="s">
        <v>331</v>
      </c>
      <c r="C874" s="20">
        <v>14069.758</v>
      </c>
    </row>
    <row r="875" spans="2:3" x14ac:dyDescent="0.25">
      <c r="B875" s="4" t="s">
        <v>2100</v>
      </c>
      <c r="C875" s="20">
        <v>14069.758</v>
      </c>
    </row>
    <row r="876" spans="2:3" x14ac:dyDescent="0.25">
      <c r="B876" s="4" t="s">
        <v>1833</v>
      </c>
      <c r="C876" s="20">
        <v>14069.758</v>
      </c>
    </row>
    <row r="877" spans="2:3" x14ac:dyDescent="0.25">
      <c r="B877" s="4" t="s">
        <v>1440</v>
      </c>
      <c r="C877" s="20">
        <v>14069.758</v>
      </c>
    </row>
    <row r="878" spans="2:3" x14ac:dyDescent="0.25">
      <c r="B878" s="4" t="s">
        <v>1955</v>
      </c>
      <c r="C878" s="20">
        <v>14069.758</v>
      </c>
    </row>
    <row r="879" spans="2:3" x14ac:dyDescent="0.25">
      <c r="B879" s="4" t="s">
        <v>137</v>
      </c>
      <c r="C879" s="20">
        <v>14069.758</v>
      </c>
    </row>
    <row r="880" spans="2:3" x14ac:dyDescent="0.25">
      <c r="B880" s="4" t="s">
        <v>1711</v>
      </c>
      <c r="C880" s="20">
        <v>14069.758</v>
      </c>
    </row>
    <row r="881" spans="2:3" x14ac:dyDescent="0.25">
      <c r="B881" s="4" t="s">
        <v>224</v>
      </c>
      <c r="C881" s="20">
        <v>14069.758</v>
      </c>
    </row>
    <row r="882" spans="2:3" x14ac:dyDescent="0.25">
      <c r="B882" s="4" t="s">
        <v>737</v>
      </c>
      <c r="C882" s="20">
        <v>13868.454</v>
      </c>
    </row>
    <row r="883" spans="2:3" x14ac:dyDescent="0.25">
      <c r="B883" s="4" t="s">
        <v>1403</v>
      </c>
      <c r="C883" s="20">
        <v>13868.454</v>
      </c>
    </row>
    <row r="884" spans="2:3" x14ac:dyDescent="0.25">
      <c r="B884" s="4" t="s">
        <v>1888</v>
      </c>
      <c r="C884" s="20">
        <v>13868.454</v>
      </c>
    </row>
    <row r="885" spans="2:3" x14ac:dyDescent="0.25">
      <c r="B885" s="4" t="s">
        <v>1949</v>
      </c>
      <c r="C885" s="20">
        <v>13868.454</v>
      </c>
    </row>
    <row r="886" spans="2:3" x14ac:dyDescent="0.25">
      <c r="B886" s="4" t="s">
        <v>358</v>
      </c>
      <c r="C886" s="20">
        <v>13868.454</v>
      </c>
    </row>
    <row r="887" spans="2:3" x14ac:dyDescent="0.25">
      <c r="B887" s="4" t="s">
        <v>405</v>
      </c>
      <c r="C887" s="20">
        <v>13868.454</v>
      </c>
    </row>
    <row r="888" spans="2:3" x14ac:dyDescent="0.25">
      <c r="B888" s="4" t="s">
        <v>1240</v>
      </c>
      <c r="C888" s="20">
        <v>13868.454</v>
      </c>
    </row>
    <row r="889" spans="2:3" x14ac:dyDescent="0.25">
      <c r="B889" s="4" t="s">
        <v>291</v>
      </c>
      <c r="C889" s="20">
        <v>13868.454</v>
      </c>
    </row>
    <row r="890" spans="2:3" x14ac:dyDescent="0.25">
      <c r="B890" s="4" t="s">
        <v>1735</v>
      </c>
      <c r="C890" s="20">
        <v>13868.454</v>
      </c>
    </row>
    <row r="891" spans="2:3" x14ac:dyDescent="0.25">
      <c r="B891" s="4" t="s">
        <v>1102</v>
      </c>
      <c r="C891" s="20">
        <v>13868.454</v>
      </c>
    </row>
    <row r="892" spans="2:3" x14ac:dyDescent="0.25">
      <c r="B892" s="4" t="s">
        <v>280</v>
      </c>
      <c r="C892" s="20">
        <v>13868.454</v>
      </c>
    </row>
    <row r="893" spans="2:3" x14ac:dyDescent="0.25">
      <c r="B893" s="4" t="s">
        <v>920</v>
      </c>
      <c r="C893" s="20">
        <v>13774.0592</v>
      </c>
    </row>
    <row r="894" spans="2:3" x14ac:dyDescent="0.25">
      <c r="B894" s="4" t="s">
        <v>633</v>
      </c>
      <c r="C894" s="20">
        <v>13774.0592</v>
      </c>
    </row>
    <row r="895" spans="2:3" x14ac:dyDescent="0.25">
      <c r="B895" s="4" t="s">
        <v>1080</v>
      </c>
      <c r="C895" s="20">
        <v>13774.0592</v>
      </c>
    </row>
    <row r="896" spans="2:3" x14ac:dyDescent="0.25">
      <c r="B896" s="4" t="s">
        <v>1273</v>
      </c>
      <c r="C896" s="20">
        <v>13774.0592</v>
      </c>
    </row>
    <row r="897" spans="2:3" x14ac:dyDescent="0.25">
      <c r="B897" s="4" t="s">
        <v>1374</v>
      </c>
      <c r="C897" s="20">
        <v>13774.0592</v>
      </c>
    </row>
    <row r="898" spans="2:3" x14ac:dyDescent="0.25">
      <c r="B898" s="4" t="s">
        <v>647</v>
      </c>
      <c r="C898" s="20">
        <v>13774.0592</v>
      </c>
    </row>
    <row r="899" spans="2:3" x14ac:dyDescent="0.25">
      <c r="B899" s="4" t="s">
        <v>2037</v>
      </c>
      <c r="C899" s="20">
        <v>13774.0592</v>
      </c>
    </row>
    <row r="900" spans="2:3" x14ac:dyDescent="0.25">
      <c r="B900" s="4" t="s">
        <v>370</v>
      </c>
      <c r="C900" s="20">
        <v>13774.0592</v>
      </c>
    </row>
    <row r="901" spans="2:3" x14ac:dyDescent="0.25">
      <c r="B901" s="4" t="s">
        <v>1915</v>
      </c>
      <c r="C901" s="20">
        <v>13774.0592</v>
      </c>
    </row>
    <row r="902" spans="2:3" x14ac:dyDescent="0.25">
      <c r="B902" s="4" t="s">
        <v>1954</v>
      </c>
      <c r="C902" s="20">
        <v>13774.0592</v>
      </c>
    </row>
    <row r="903" spans="2:3" x14ac:dyDescent="0.25">
      <c r="B903" s="4" t="s">
        <v>1077</v>
      </c>
      <c r="C903" s="20">
        <v>13774.0592</v>
      </c>
    </row>
    <row r="904" spans="2:3" x14ac:dyDescent="0.25">
      <c r="B904" s="4" t="s">
        <v>1927</v>
      </c>
      <c r="C904" s="20">
        <v>13774.0592</v>
      </c>
    </row>
    <row r="905" spans="2:3" x14ac:dyDescent="0.25">
      <c r="B905" s="4" t="s">
        <v>326</v>
      </c>
      <c r="C905" s="20">
        <v>13774.0592</v>
      </c>
    </row>
    <row r="906" spans="2:3" x14ac:dyDescent="0.25">
      <c r="B906" s="4" t="s">
        <v>1874</v>
      </c>
      <c r="C906" s="20">
        <v>13774.0592</v>
      </c>
    </row>
    <row r="907" spans="2:3" x14ac:dyDescent="0.25">
      <c r="B907" s="4" t="s">
        <v>328</v>
      </c>
      <c r="C907" s="20">
        <v>13774.0592</v>
      </c>
    </row>
    <row r="908" spans="2:3" x14ac:dyDescent="0.25">
      <c r="B908" s="4" t="s">
        <v>157</v>
      </c>
      <c r="C908" s="20">
        <v>13774.0592</v>
      </c>
    </row>
    <row r="909" spans="2:3" x14ac:dyDescent="0.25">
      <c r="B909" s="4" t="s">
        <v>940</v>
      </c>
      <c r="C909" s="20">
        <v>13390.520399999999</v>
      </c>
    </row>
    <row r="910" spans="2:3" x14ac:dyDescent="0.25">
      <c r="B910" s="4" t="s">
        <v>1970</v>
      </c>
      <c r="C910" s="20">
        <v>13390.520399999999</v>
      </c>
    </row>
    <row r="911" spans="2:3" x14ac:dyDescent="0.25">
      <c r="B911" s="4" t="s">
        <v>366</v>
      </c>
      <c r="C911" s="20">
        <v>13390.520399999999</v>
      </c>
    </row>
    <row r="912" spans="2:3" x14ac:dyDescent="0.25">
      <c r="B912" s="4" t="s">
        <v>304</v>
      </c>
      <c r="C912" s="20">
        <v>13390.520399999999</v>
      </c>
    </row>
    <row r="913" spans="2:3" x14ac:dyDescent="0.25">
      <c r="B913" s="4" t="s">
        <v>1407</v>
      </c>
      <c r="C913" s="20">
        <v>13349.891799999999</v>
      </c>
    </row>
    <row r="914" spans="2:3" x14ac:dyDescent="0.25">
      <c r="B914" s="4" t="s">
        <v>891</v>
      </c>
      <c r="C914" s="20">
        <v>13349.891799999999</v>
      </c>
    </row>
    <row r="915" spans="2:3" x14ac:dyDescent="0.25">
      <c r="B915" s="4" t="s">
        <v>1435</v>
      </c>
      <c r="C915" s="20">
        <v>13349.891799999999</v>
      </c>
    </row>
    <row r="916" spans="2:3" x14ac:dyDescent="0.25">
      <c r="B916" s="4" t="s">
        <v>1796</v>
      </c>
      <c r="C916" s="20">
        <v>13349.891799999999</v>
      </c>
    </row>
    <row r="917" spans="2:3" x14ac:dyDescent="0.25">
      <c r="B917" s="4" t="s">
        <v>1810</v>
      </c>
      <c r="C917" s="20">
        <v>13349.891799999999</v>
      </c>
    </row>
    <row r="918" spans="2:3" x14ac:dyDescent="0.25">
      <c r="B918" s="4" t="s">
        <v>1229</v>
      </c>
      <c r="C918" s="20">
        <v>13349.891799999999</v>
      </c>
    </row>
    <row r="919" spans="2:3" x14ac:dyDescent="0.25">
      <c r="B919" s="4" t="s">
        <v>1975</v>
      </c>
      <c r="C919" s="20">
        <v>13349.891799999999</v>
      </c>
    </row>
    <row r="920" spans="2:3" x14ac:dyDescent="0.25">
      <c r="B920" s="4" t="s">
        <v>1254</v>
      </c>
      <c r="C920" s="20">
        <v>13349.891799999999</v>
      </c>
    </row>
    <row r="921" spans="2:3" x14ac:dyDescent="0.25">
      <c r="B921" s="4" t="s">
        <v>205</v>
      </c>
      <c r="C921" s="20">
        <v>13349.891799999999</v>
      </c>
    </row>
    <row r="922" spans="2:3" x14ac:dyDescent="0.25">
      <c r="B922" s="4" t="s">
        <v>267</v>
      </c>
      <c r="C922" s="20">
        <v>13349.891799999999</v>
      </c>
    </row>
    <row r="923" spans="2:3" x14ac:dyDescent="0.25">
      <c r="B923" s="4" t="s">
        <v>1330</v>
      </c>
      <c r="C923" s="20">
        <v>13349.891799999999</v>
      </c>
    </row>
    <row r="924" spans="2:3" x14ac:dyDescent="0.25">
      <c r="B924" s="4" t="s">
        <v>256</v>
      </c>
      <c r="C924" s="20">
        <v>13349.891799999999</v>
      </c>
    </row>
    <row r="925" spans="2:3" x14ac:dyDescent="0.25">
      <c r="B925" s="4" t="s">
        <v>802</v>
      </c>
      <c r="C925" s="20">
        <v>13292.0604</v>
      </c>
    </row>
    <row r="926" spans="2:3" x14ac:dyDescent="0.25">
      <c r="B926" s="4" t="s">
        <v>1811</v>
      </c>
      <c r="C926" s="20">
        <v>13292.0604</v>
      </c>
    </row>
    <row r="927" spans="2:3" x14ac:dyDescent="0.25">
      <c r="B927" s="4" t="s">
        <v>373</v>
      </c>
      <c r="C927" s="20">
        <v>13292.0604</v>
      </c>
    </row>
    <row r="928" spans="2:3" x14ac:dyDescent="0.25">
      <c r="B928" s="4" t="s">
        <v>1747</v>
      </c>
      <c r="C928" s="20">
        <v>13292.0604</v>
      </c>
    </row>
    <row r="929" spans="2:3" x14ac:dyDescent="0.25">
      <c r="B929" s="4" t="s">
        <v>2151</v>
      </c>
      <c r="C929" s="20">
        <v>13206.034799999999</v>
      </c>
    </row>
    <row r="930" spans="2:3" x14ac:dyDescent="0.25">
      <c r="B930" s="4" t="s">
        <v>1417</v>
      </c>
      <c r="C930" s="20">
        <v>13206.034799999999</v>
      </c>
    </row>
    <row r="931" spans="2:3" x14ac:dyDescent="0.25">
      <c r="B931" s="4" t="s">
        <v>1620</v>
      </c>
      <c r="C931" s="20">
        <v>13206.034799999999</v>
      </c>
    </row>
    <row r="932" spans="2:3" x14ac:dyDescent="0.25">
      <c r="B932" s="4" t="s">
        <v>605</v>
      </c>
      <c r="C932" s="20">
        <v>13206.034799999999</v>
      </c>
    </row>
    <row r="933" spans="2:3" x14ac:dyDescent="0.25">
      <c r="B933" s="4" t="s">
        <v>1709</v>
      </c>
      <c r="C933" s="20">
        <v>13206.034799999999</v>
      </c>
    </row>
    <row r="934" spans="2:3" x14ac:dyDescent="0.25">
      <c r="B934" s="4" t="s">
        <v>450</v>
      </c>
      <c r="C934" s="20">
        <v>13206.034799999999</v>
      </c>
    </row>
    <row r="935" spans="2:3" x14ac:dyDescent="0.25">
      <c r="B935" s="4" t="s">
        <v>1675</v>
      </c>
      <c r="C935" s="20">
        <v>13206.034799999999</v>
      </c>
    </row>
    <row r="936" spans="2:3" x14ac:dyDescent="0.25">
      <c r="B936" s="4" t="s">
        <v>437</v>
      </c>
      <c r="C936" s="20">
        <v>13206.034799999999</v>
      </c>
    </row>
    <row r="937" spans="2:3" x14ac:dyDescent="0.25">
      <c r="B937" s="4" t="s">
        <v>2095</v>
      </c>
      <c r="C937" s="20">
        <v>13206.034799999999</v>
      </c>
    </row>
    <row r="938" spans="2:3" x14ac:dyDescent="0.25">
      <c r="B938" s="4" t="s">
        <v>1605</v>
      </c>
      <c r="C938" s="20">
        <v>13206.034799999999</v>
      </c>
    </row>
    <row r="939" spans="2:3" x14ac:dyDescent="0.25">
      <c r="B939" s="4" t="s">
        <v>171</v>
      </c>
      <c r="C939" s="20">
        <v>13206.034799999999</v>
      </c>
    </row>
    <row r="940" spans="2:3" x14ac:dyDescent="0.25">
      <c r="B940" s="4" t="s">
        <v>212</v>
      </c>
      <c r="C940" s="20">
        <v>13206.034799999999</v>
      </c>
    </row>
    <row r="941" spans="2:3" x14ac:dyDescent="0.25">
      <c r="B941" s="4" t="s">
        <v>2172</v>
      </c>
      <c r="C941" s="20">
        <v>12943.8904</v>
      </c>
    </row>
    <row r="942" spans="2:3" x14ac:dyDescent="0.25">
      <c r="B942" s="4" t="s">
        <v>2022</v>
      </c>
      <c r="C942" s="20">
        <v>12943.8904</v>
      </c>
    </row>
    <row r="943" spans="2:3" x14ac:dyDescent="0.25">
      <c r="B943" s="4" t="s">
        <v>578</v>
      </c>
      <c r="C943" s="20">
        <v>12943.8904</v>
      </c>
    </row>
    <row r="944" spans="2:3" x14ac:dyDescent="0.25">
      <c r="B944" s="4" t="s">
        <v>483</v>
      </c>
      <c r="C944" s="20">
        <v>12943.8904</v>
      </c>
    </row>
    <row r="945" spans="2:3" x14ac:dyDescent="0.25">
      <c r="B945" s="4" t="s">
        <v>484</v>
      </c>
      <c r="C945" s="20">
        <v>12943.8904</v>
      </c>
    </row>
    <row r="946" spans="2:3" x14ac:dyDescent="0.25">
      <c r="B946" s="4" t="s">
        <v>458</v>
      </c>
      <c r="C946" s="20">
        <v>12943.8904</v>
      </c>
    </row>
    <row r="947" spans="2:3" x14ac:dyDescent="0.25">
      <c r="B947" s="4" t="s">
        <v>1552</v>
      </c>
      <c r="C947" s="20">
        <v>12943.8904</v>
      </c>
    </row>
    <row r="948" spans="2:3" x14ac:dyDescent="0.25">
      <c r="B948" s="4" t="s">
        <v>887</v>
      </c>
      <c r="C948" s="20">
        <v>12913.1805</v>
      </c>
    </row>
    <row r="949" spans="2:3" x14ac:dyDescent="0.25">
      <c r="B949" s="4" t="s">
        <v>2129</v>
      </c>
      <c r="C949" s="20">
        <v>12913.1805</v>
      </c>
    </row>
    <row r="950" spans="2:3" x14ac:dyDescent="0.25">
      <c r="B950" s="4" t="s">
        <v>1379</v>
      </c>
      <c r="C950" s="20">
        <v>12913.1805</v>
      </c>
    </row>
    <row r="951" spans="2:3" x14ac:dyDescent="0.25">
      <c r="B951" s="4" t="s">
        <v>1945</v>
      </c>
      <c r="C951" s="20">
        <v>12913.1805</v>
      </c>
    </row>
    <row r="952" spans="2:3" x14ac:dyDescent="0.25">
      <c r="B952" s="4" t="s">
        <v>1526</v>
      </c>
      <c r="C952" s="20">
        <v>12913.1805</v>
      </c>
    </row>
    <row r="953" spans="2:3" x14ac:dyDescent="0.25">
      <c r="B953" s="4" t="s">
        <v>1520</v>
      </c>
      <c r="C953" s="20">
        <v>12913.1805</v>
      </c>
    </row>
    <row r="954" spans="2:3" x14ac:dyDescent="0.25">
      <c r="B954" s="4" t="s">
        <v>1728</v>
      </c>
      <c r="C954" s="20">
        <v>12913.1805</v>
      </c>
    </row>
    <row r="955" spans="2:3" x14ac:dyDescent="0.25">
      <c r="B955" s="4" t="s">
        <v>1036</v>
      </c>
      <c r="C955" s="20">
        <v>12913.1805</v>
      </c>
    </row>
    <row r="956" spans="2:3" x14ac:dyDescent="0.25">
      <c r="B956" s="4" t="s">
        <v>566</v>
      </c>
      <c r="C956" s="20">
        <v>12913.1805</v>
      </c>
    </row>
    <row r="957" spans="2:3" x14ac:dyDescent="0.25">
      <c r="B957" s="4" t="s">
        <v>525</v>
      </c>
      <c r="C957" s="20">
        <v>12913.1805</v>
      </c>
    </row>
    <row r="958" spans="2:3" x14ac:dyDescent="0.25">
      <c r="B958" s="4" t="s">
        <v>2174</v>
      </c>
      <c r="C958" s="20">
        <v>12913.1805</v>
      </c>
    </row>
    <row r="959" spans="2:3" x14ac:dyDescent="0.25">
      <c r="B959" s="4" t="s">
        <v>1282</v>
      </c>
      <c r="C959" s="20">
        <v>12913.1805</v>
      </c>
    </row>
    <row r="960" spans="2:3" x14ac:dyDescent="0.25">
      <c r="B960" s="4" t="s">
        <v>233</v>
      </c>
      <c r="C960" s="20">
        <v>12913.1805</v>
      </c>
    </row>
    <row r="961" spans="2:3" x14ac:dyDescent="0.25">
      <c r="B961" s="4" t="s">
        <v>149</v>
      </c>
      <c r="C961" s="20">
        <v>12913.1805</v>
      </c>
    </row>
    <row r="962" spans="2:3" x14ac:dyDescent="0.25">
      <c r="B962" s="4" t="s">
        <v>1333</v>
      </c>
      <c r="C962" s="20">
        <v>12913.1805</v>
      </c>
    </row>
    <row r="963" spans="2:3" x14ac:dyDescent="0.25">
      <c r="B963" s="4" t="s">
        <v>2175</v>
      </c>
      <c r="C963" s="20">
        <v>12913.1805</v>
      </c>
    </row>
    <row r="964" spans="2:3" x14ac:dyDescent="0.25">
      <c r="B964" s="4" t="s">
        <v>1993</v>
      </c>
      <c r="C964" s="20">
        <v>12913.1805</v>
      </c>
    </row>
    <row r="965" spans="2:3" x14ac:dyDescent="0.25">
      <c r="B965" s="4" t="s">
        <v>142</v>
      </c>
      <c r="C965" s="20">
        <v>12913.1805</v>
      </c>
    </row>
    <row r="966" spans="2:3" x14ac:dyDescent="0.25">
      <c r="B966" s="4" t="s">
        <v>144</v>
      </c>
      <c r="C966" s="20">
        <v>12913.1805</v>
      </c>
    </row>
    <row r="967" spans="2:3" x14ac:dyDescent="0.25">
      <c r="B967" s="4" t="s">
        <v>1716</v>
      </c>
      <c r="C967" s="20">
        <v>12913.1805</v>
      </c>
    </row>
    <row r="968" spans="2:3" x14ac:dyDescent="0.25">
      <c r="B968" s="4" t="s">
        <v>1412</v>
      </c>
      <c r="C968" s="20">
        <v>12662.7822</v>
      </c>
    </row>
    <row r="969" spans="2:3" x14ac:dyDescent="0.25">
      <c r="B969" s="4" t="s">
        <v>2040</v>
      </c>
      <c r="C969" s="20">
        <v>12662.7822</v>
      </c>
    </row>
    <row r="970" spans="2:3" x14ac:dyDescent="0.25">
      <c r="B970" s="4" t="s">
        <v>1853</v>
      </c>
      <c r="C970" s="20">
        <v>12662.7822</v>
      </c>
    </row>
    <row r="971" spans="2:3" x14ac:dyDescent="0.25">
      <c r="B971" s="4" t="s">
        <v>883</v>
      </c>
      <c r="C971" s="20">
        <v>12662.7822</v>
      </c>
    </row>
    <row r="972" spans="2:3" x14ac:dyDescent="0.25">
      <c r="B972" s="4" t="s">
        <v>2120</v>
      </c>
      <c r="C972" s="20">
        <v>12662.7822</v>
      </c>
    </row>
    <row r="973" spans="2:3" x14ac:dyDescent="0.25">
      <c r="B973" s="4" t="s">
        <v>2187</v>
      </c>
      <c r="C973" s="20">
        <v>12662.7822</v>
      </c>
    </row>
    <row r="974" spans="2:3" x14ac:dyDescent="0.25">
      <c r="B974" s="4" t="s">
        <v>1442</v>
      </c>
      <c r="C974" s="20">
        <v>12662.7822</v>
      </c>
    </row>
    <row r="975" spans="2:3" x14ac:dyDescent="0.25">
      <c r="B975" s="4" t="s">
        <v>846</v>
      </c>
      <c r="C975" s="20">
        <v>12662.7822</v>
      </c>
    </row>
    <row r="976" spans="2:3" x14ac:dyDescent="0.25">
      <c r="B976" s="4" t="s">
        <v>776</v>
      </c>
      <c r="C976" s="20">
        <v>12662.7822</v>
      </c>
    </row>
    <row r="977" spans="2:3" x14ac:dyDescent="0.25">
      <c r="B977" s="4" t="s">
        <v>1977</v>
      </c>
      <c r="C977" s="20">
        <v>12662.7822</v>
      </c>
    </row>
    <row r="978" spans="2:3" x14ac:dyDescent="0.25">
      <c r="B978" s="4" t="s">
        <v>1189</v>
      </c>
      <c r="C978" s="20">
        <v>12662.7822</v>
      </c>
    </row>
    <row r="979" spans="2:3" x14ac:dyDescent="0.25">
      <c r="B979" s="4" t="s">
        <v>903</v>
      </c>
      <c r="C979" s="20">
        <v>12662.7822</v>
      </c>
    </row>
    <row r="980" spans="2:3" x14ac:dyDescent="0.25">
      <c r="B980" s="4" t="s">
        <v>818</v>
      </c>
      <c r="C980" s="20">
        <v>12662.7822</v>
      </c>
    </row>
    <row r="981" spans="2:3" x14ac:dyDescent="0.25">
      <c r="B981" s="4" t="s">
        <v>1266</v>
      </c>
      <c r="C981" s="20">
        <v>12662.7822</v>
      </c>
    </row>
    <row r="982" spans="2:3" x14ac:dyDescent="0.25">
      <c r="B982" s="4" t="s">
        <v>641</v>
      </c>
      <c r="C982" s="20">
        <v>12662.7822</v>
      </c>
    </row>
    <row r="983" spans="2:3" x14ac:dyDescent="0.25">
      <c r="B983" s="4" t="s">
        <v>662</v>
      </c>
      <c r="C983" s="20">
        <v>12662.7822</v>
      </c>
    </row>
    <row r="984" spans="2:3" x14ac:dyDescent="0.25">
      <c r="B984" s="4" t="s">
        <v>640</v>
      </c>
      <c r="C984" s="20">
        <v>12662.7822</v>
      </c>
    </row>
    <row r="985" spans="2:3" x14ac:dyDescent="0.25">
      <c r="B985" s="4" t="s">
        <v>1998</v>
      </c>
      <c r="C985" s="20">
        <v>12662.7822</v>
      </c>
    </row>
    <row r="986" spans="2:3" x14ac:dyDescent="0.25">
      <c r="B986" s="4" t="s">
        <v>1976</v>
      </c>
      <c r="C986" s="20">
        <v>12662.7822</v>
      </c>
    </row>
    <row r="987" spans="2:3" x14ac:dyDescent="0.25">
      <c r="B987" s="4" t="s">
        <v>1916</v>
      </c>
      <c r="C987" s="20">
        <v>12662.7822</v>
      </c>
    </row>
    <row r="988" spans="2:3" x14ac:dyDescent="0.25">
      <c r="B988" s="4" t="s">
        <v>2188</v>
      </c>
      <c r="C988" s="20">
        <v>12662.7822</v>
      </c>
    </row>
    <row r="989" spans="2:3" x14ac:dyDescent="0.25">
      <c r="B989" s="4" t="s">
        <v>2111</v>
      </c>
      <c r="C989" s="20">
        <v>12662.7822</v>
      </c>
    </row>
    <row r="990" spans="2:3" x14ac:dyDescent="0.25">
      <c r="B990" s="4" t="s">
        <v>1308</v>
      </c>
      <c r="C990" s="20">
        <v>12662.7822</v>
      </c>
    </row>
    <row r="991" spans="2:3" x14ac:dyDescent="0.25">
      <c r="B991" s="4" t="s">
        <v>1542</v>
      </c>
      <c r="C991" s="20">
        <v>12662.7822</v>
      </c>
    </row>
    <row r="992" spans="2:3" x14ac:dyDescent="0.25">
      <c r="B992" s="4" t="s">
        <v>1269</v>
      </c>
      <c r="C992" s="20">
        <v>12662.7822</v>
      </c>
    </row>
    <row r="993" spans="2:3" x14ac:dyDescent="0.25">
      <c r="B993" s="4" t="s">
        <v>1332</v>
      </c>
      <c r="C993" s="20">
        <v>12662.7822</v>
      </c>
    </row>
    <row r="994" spans="2:3" x14ac:dyDescent="0.25">
      <c r="B994" s="4" t="s">
        <v>1680</v>
      </c>
      <c r="C994" s="20">
        <v>12662.7822</v>
      </c>
    </row>
    <row r="995" spans="2:3" x14ac:dyDescent="0.25">
      <c r="B995" s="4" t="s">
        <v>362</v>
      </c>
      <c r="C995" s="20">
        <v>12662.7822</v>
      </c>
    </row>
    <row r="996" spans="2:3" x14ac:dyDescent="0.25">
      <c r="B996" s="4" t="s">
        <v>1194</v>
      </c>
      <c r="C996" s="20">
        <v>12662.7822</v>
      </c>
    </row>
    <row r="997" spans="2:3" x14ac:dyDescent="0.25">
      <c r="B997" s="4" t="s">
        <v>1958</v>
      </c>
      <c r="C997" s="20">
        <v>12662.7822</v>
      </c>
    </row>
    <row r="998" spans="2:3" x14ac:dyDescent="0.25">
      <c r="B998" s="4" t="s">
        <v>1665</v>
      </c>
      <c r="C998" s="20">
        <v>12662.7822</v>
      </c>
    </row>
    <row r="999" spans="2:3" x14ac:dyDescent="0.25">
      <c r="B999" s="4" t="s">
        <v>340</v>
      </c>
      <c r="C999" s="20">
        <v>12662.7822</v>
      </c>
    </row>
    <row r="1000" spans="2:3" x14ac:dyDescent="0.25">
      <c r="B1000" s="4" t="s">
        <v>2063</v>
      </c>
      <c r="C1000" s="20">
        <v>12662.7822</v>
      </c>
    </row>
    <row r="1001" spans="2:3" x14ac:dyDescent="0.25">
      <c r="B1001" s="4" t="s">
        <v>1431</v>
      </c>
      <c r="C1001" s="20">
        <v>12662.7822</v>
      </c>
    </row>
    <row r="1002" spans="2:3" x14ac:dyDescent="0.25">
      <c r="B1002" s="4" t="s">
        <v>1630</v>
      </c>
      <c r="C1002" s="20">
        <v>12662.7822</v>
      </c>
    </row>
    <row r="1003" spans="2:3" x14ac:dyDescent="0.25">
      <c r="B1003" s="4" t="s">
        <v>1859</v>
      </c>
      <c r="C1003" s="20">
        <v>12662.7822</v>
      </c>
    </row>
    <row r="1004" spans="2:3" x14ac:dyDescent="0.25">
      <c r="B1004" s="4" t="s">
        <v>185</v>
      </c>
      <c r="C1004" s="20">
        <v>12662.7822</v>
      </c>
    </row>
    <row r="1005" spans="2:3" x14ac:dyDescent="0.25">
      <c r="B1005" s="4" t="s">
        <v>1635</v>
      </c>
      <c r="C1005" s="20">
        <v>12662.7822</v>
      </c>
    </row>
    <row r="1006" spans="2:3" x14ac:dyDescent="0.25">
      <c r="B1006" s="4" t="s">
        <v>1232</v>
      </c>
      <c r="C1006" s="20">
        <v>12662.7822</v>
      </c>
    </row>
    <row r="1007" spans="2:3" x14ac:dyDescent="0.25">
      <c r="B1007" s="4" t="s">
        <v>1334</v>
      </c>
      <c r="C1007" s="20">
        <v>12662.7822</v>
      </c>
    </row>
    <row r="1008" spans="2:3" x14ac:dyDescent="0.25">
      <c r="B1008" s="4" t="s">
        <v>1761</v>
      </c>
      <c r="C1008" s="20">
        <v>12662.7822</v>
      </c>
    </row>
    <row r="1009" spans="2:3" x14ac:dyDescent="0.25">
      <c r="B1009" s="4" t="s">
        <v>2201</v>
      </c>
      <c r="C1009" s="20">
        <v>12396.328100000001</v>
      </c>
    </row>
    <row r="1010" spans="2:3" x14ac:dyDescent="0.25">
      <c r="B1010" s="4" t="s">
        <v>1066</v>
      </c>
      <c r="C1010" s="20">
        <v>12396.328100000001</v>
      </c>
    </row>
    <row r="1011" spans="2:3" x14ac:dyDescent="0.25">
      <c r="B1011" s="4" t="s">
        <v>1436</v>
      </c>
      <c r="C1011" s="20">
        <v>12396.328100000001</v>
      </c>
    </row>
    <row r="1012" spans="2:3" x14ac:dyDescent="0.25">
      <c r="B1012" s="4" t="s">
        <v>1395</v>
      </c>
      <c r="C1012" s="20">
        <v>12396.328100000001</v>
      </c>
    </row>
    <row r="1013" spans="2:3" x14ac:dyDescent="0.25">
      <c r="B1013" s="4" t="s">
        <v>1731</v>
      </c>
      <c r="C1013" s="20">
        <v>12396.328100000001</v>
      </c>
    </row>
    <row r="1014" spans="2:3" x14ac:dyDescent="0.25">
      <c r="B1014" s="4" t="s">
        <v>427</v>
      </c>
      <c r="C1014" s="20">
        <v>12396.328100000001</v>
      </c>
    </row>
    <row r="1015" spans="2:3" x14ac:dyDescent="0.25">
      <c r="B1015" s="4" t="s">
        <v>1203</v>
      </c>
      <c r="C1015" s="20">
        <v>12396.328100000001</v>
      </c>
    </row>
    <row r="1016" spans="2:3" x14ac:dyDescent="0.25">
      <c r="B1016" s="4" t="s">
        <v>1852</v>
      </c>
      <c r="C1016" s="20">
        <v>12396.328100000001</v>
      </c>
    </row>
    <row r="1017" spans="2:3" x14ac:dyDescent="0.25">
      <c r="B1017" s="4" t="s">
        <v>1298</v>
      </c>
      <c r="C1017" s="20">
        <v>12396.328100000001</v>
      </c>
    </row>
    <row r="1018" spans="2:3" x14ac:dyDescent="0.25">
      <c r="B1018" s="4" t="s">
        <v>2079</v>
      </c>
      <c r="C1018" s="20">
        <v>12396.328100000001</v>
      </c>
    </row>
    <row r="1019" spans="2:3" x14ac:dyDescent="0.25">
      <c r="B1019" s="4" t="s">
        <v>1306</v>
      </c>
      <c r="C1019" s="20">
        <v>12396.328100000001</v>
      </c>
    </row>
    <row r="1020" spans="2:3" x14ac:dyDescent="0.25">
      <c r="B1020" s="4" t="s">
        <v>1838</v>
      </c>
      <c r="C1020" s="20">
        <v>12396.328100000001</v>
      </c>
    </row>
    <row r="1021" spans="2:3" x14ac:dyDescent="0.25">
      <c r="B1021" s="4" t="s">
        <v>2132</v>
      </c>
      <c r="C1021" s="20">
        <v>12396.328100000001</v>
      </c>
    </row>
    <row r="1022" spans="2:3" x14ac:dyDescent="0.25">
      <c r="B1022" s="4" t="s">
        <v>826</v>
      </c>
      <c r="C1022" s="20">
        <v>12262.7466</v>
      </c>
    </row>
    <row r="1023" spans="2:3" x14ac:dyDescent="0.25">
      <c r="B1023" s="4" t="s">
        <v>1834</v>
      </c>
      <c r="C1023" s="20">
        <v>12262.7466</v>
      </c>
    </row>
    <row r="1024" spans="2:3" x14ac:dyDescent="0.25">
      <c r="B1024" s="4" t="s">
        <v>982</v>
      </c>
      <c r="C1024" s="20">
        <v>12262.7466</v>
      </c>
    </row>
    <row r="1025" spans="2:3" x14ac:dyDescent="0.25">
      <c r="B1025" s="4" t="s">
        <v>1676</v>
      </c>
      <c r="C1025" s="20">
        <v>12262.7466</v>
      </c>
    </row>
    <row r="1026" spans="2:3" x14ac:dyDescent="0.25">
      <c r="B1026" s="4" t="s">
        <v>2087</v>
      </c>
      <c r="C1026" s="20">
        <v>12262.7466</v>
      </c>
    </row>
    <row r="1027" spans="2:3" x14ac:dyDescent="0.25">
      <c r="B1027" s="4" t="s">
        <v>2108</v>
      </c>
      <c r="C1027" s="20">
        <v>12262.7466</v>
      </c>
    </row>
    <row r="1028" spans="2:3" x14ac:dyDescent="0.25">
      <c r="B1028" s="4" t="s">
        <v>1153</v>
      </c>
      <c r="C1028" s="20">
        <v>12262.7466</v>
      </c>
    </row>
    <row r="1029" spans="2:3" x14ac:dyDescent="0.25">
      <c r="B1029" s="4" t="s">
        <v>1989</v>
      </c>
      <c r="C1029" s="20">
        <v>12262.7466</v>
      </c>
    </row>
    <row r="1030" spans="2:3" x14ac:dyDescent="0.25">
      <c r="B1030" s="4" t="s">
        <v>2213</v>
      </c>
      <c r="C1030" s="20">
        <v>12262.7466</v>
      </c>
    </row>
    <row r="1031" spans="2:3" x14ac:dyDescent="0.25">
      <c r="B1031" s="4" t="s">
        <v>2214</v>
      </c>
      <c r="C1031" s="20">
        <v>12262.7466</v>
      </c>
    </row>
    <row r="1032" spans="2:3" x14ac:dyDescent="0.25">
      <c r="B1032" s="4" t="s">
        <v>557</v>
      </c>
      <c r="C1032" s="20">
        <v>12262.7466</v>
      </c>
    </row>
    <row r="1033" spans="2:3" x14ac:dyDescent="0.25">
      <c r="B1033" s="4" t="s">
        <v>1449</v>
      </c>
      <c r="C1033" s="20">
        <v>12262.7466</v>
      </c>
    </row>
    <row r="1034" spans="2:3" x14ac:dyDescent="0.25">
      <c r="B1034" s="4" t="s">
        <v>1182</v>
      </c>
      <c r="C1034" s="20">
        <v>12262.7466</v>
      </c>
    </row>
    <row r="1035" spans="2:3" x14ac:dyDescent="0.25">
      <c r="B1035" s="4" t="s">
        <v>369</v>
      </c>
      <c r="C1035" s="20">
        <v>12262.7466</v>
      </c>
    </row>
    <row r="1036" spans="2:3" x14ac:dyDescent="0.25">
      <c r="B1036" s="4" t="s">
        <v>1368</v>
      </c>
      <c r="C1036" s="20">
        <v>12262.7466</v>
      </c>
    </row>
    <row r="1037" spans="2:3" x14ac:dyDescent="0.25">
      <c r="B1037" s="4" t="s">
        <v>1522</v>
      </c>
      <c r="C1037" s="20">
        <v>12262.7466</v>
      </c>
    </row>
    <row r="1038" spans="2:3" x14ac:dyDescent="0.25">
      <c r="B1038" s="4" t="s">
        <v>1307</v>
      </c>
      <c r="C1038" s="20">
        <v>12262.7466</v>
      </c>
    </row>
    <row r="1039" spans="2:3" x14ac:dyDescent="0.25">
      <c r="B1039" s="4" t="s">
        <v>2086</v>
      </c>
      <c r="C1039" s="20">
        <v>12262.7466</v>
      </c>
    </row>
    <row r="1040" spans="2:3" x14ac:dyDescent="0.25">
      <c r="B1040" s="4" t="s">
        <v>1387</v>
      </c>
      <c r="C1040" s="20">
        <v>12262.7466</v>
      </c>
    </row>
    <row r="1041" spans="2:3" x14ac:dyDescent="0.25">
      <c r="B1041" s="4" t="s">
        <v>133</v>
      </c>
      <c r="C1041" s="20">
        <v>12262.7466</v>
      </c>
    </row>
    <row r="1042" spans="2:3" x14ac:dyDescent="0.25">
      <c r="B1042" s="4" t="s">
        <v>939</v>
      </c>
      <c r="C1042" s="20">
        <v>12052.301799999999</v>
      </c>
    </row>
    <row r="1043" spans="2:3" x14ac:dyDescent="0.25">
      <c r="B1043" s="4" t="s">
        <v>766</v>
      </c>
      <c r="C1043" s="20">
        <v>12052.301799999999</v>
      </c>
    </row>
    <row r="1044" spans="2:3" x14ac:dyDescent="0.25">
      <c r="B1044" s="4" t="s">
        <v>2102</v>
      </c>
      <c r="C1044" s="20">
        <v>12052.301799999999</v>
      </c>
    </row>
    <row r="1045" spans="2:3" x14ac:dyDescent="0.25">
      <c r="B1045" s="4" t="s">
        <v>2224</v>
      </c>
      <c r="C1045" s="20">
        <v>12052.301799999999</v>
      </c>
    </row>
    <row r="1046" spans="2:3" x14ac:dyDescent="0.25">
      <c r="B1046" s="4" t="s">
        <v>1200</v>
      </c>
      <c r="C1046" s="20">
        <v>12052.301799999999</v>
      </c>
    </row>
    <row r="1047" spans="2:3" x14ac:dyDescent="0.25">
      <c r="B1047" s="4" t="s">
        <v>745</v>
      </c>
      <c r="C1047" s="20">
        <v>12052.301799999999</v>
      </c>
    </row>
    <row r="1048" spans="2:3" x14ac:dyDescent="0.25">
      <c r="B1048" s="4" t="s">
        <v>649</v>
      </c>
      <c r="C1048" s="20">
        <v>12052.301799999999</v>
      </c>
    </row>
    <row r="1049" spans="2:3" x14ac:dyDescent="0.25">
      <c r="B1049" s="4" t="s">
        <v>588</v>
      </c>
      <c r="C1049" s="20">
        <v>12052.301799999999</v>
      </c>
    </row>
    <row r="1050" spans="2:3" x14ac:dyDescent="0.25">
      <c r="B1050" s="4" t="s">
        <v>2117</v>
      </c>
      <c r="C1050" s="20">
        <v>12052.301799999999</v>
      </c>
    </row>
    <row r="1051" spans="2:3" x14ac:dyDescent="0.25">
      <c r="B1051" s="4" t="s">
        <v>2044</v>
      </c>
      <c r="C1051" s="20">
        <v>12052.301799999999</v>
      </c>
    </row>
    <row r="1052" spans="2:3" x14ac:dyDescent="0.25">
      <c r="B1052" s="4" t="s">
        <v>620</v>
      </c>
      <c r="C1052" s="20">
        <v>12052.301799999999</v>
      </c>
    </row>
    <row r="1053" spans="2:3" x14ac:dyDescent="0.25">
      <c r="B1053" s="4" t="s">
        <v>487</v>
      </c>
      <c r="C1053" s="20">
        <v>12052.301799999999</v>
      </c>
    </row>
    <row r="1054" spans="2:3" x14ac:dyDescent="0.25">
      <c r="B1054" s="4" t="s">
        <v>1290</v>
      </c>
      <c r="C1054" s="20">
        <v>12052.301799999999</v>
      </c>
    </row>
    <row r="1055" spans="2:3" x14ac:dyDescent="0.25">
      <c r="B1055" s="4" t="s">
        <v>1815</v>
      </c>
      <c r="C1055" s="20">
        <v>12052.301799999999</v>
      </c>
    </row>
    <row r="1056" spans="2:3" x14ac:dyDescent="0.25">
      <c r="B1056" s="4" t="s">
        <v>1207</v>
      </c>
      <c r="C1056" s="20">
        <v>12052.301799999999</v>
      </c>
    </row>
    <row r="1057" spans="2:3" x14ac:dyDescent="0.25">
      <c r="B1057" s="4" t="s">
        <v>298</v>
      </c>
      <c r="C1057" s="20">
        <v>12052.301799999999</v>
      </c>
    </row>
    <row r="1058" spans="2:3" x14ac:dyDescent="0.25">
      <c r="B1058" s="4" t="s">
        <v>1261</v>
      </c>
      <c r="C1058" s="20">
        <v>12052.301799999999</v>
      </c>
    </row>
    <row r="1059" spans="2:3" x14ac:dyDescent="0.25">
      <c r="B1059" s="4" t="s">
        <v>1352</v>
      </c>
      <c r="C1059" s="20">
        <v>12052.301799999999</v>
      </c>
    </row>
    <row r="1060" spans="2:3" x14ac:dyDescent="0.25">
      <c r="B1060" s="4" t="s">
        <v>148</v>
      </c>
      <c r="C1060" s="20">
        <v>12052.301799999999</v>
      </c>
    </row>
    <row r="1061" spans="2:3" x14ac:dyDescent="0.25">
      <c r="B1061" s="4" t="s">
        <v>2104</v>
      </c>
      <c r="C1061" s="20">
        <v>12019.326800000001</v>
      </c>
    </row>
    <row r="1062" spans="2:3" x14ac:dyDescent="0.25">
      <c r="B1062" s="4" t="s">
        <v>973</v>
      </c>
      <c r="C1062" s="20">
        <v>12019.326800000001</v>
      </c>
    </row>
    <row r="1063" spans="2:3" x14ac:dyDescent="0.25">
      <c r="B1063" s="4" t="s">
        <v>2076</v>
      </c>
      <c r="C1063" s="20">
        <v>12019.326800000001</v>
      </c>
    </row>
    <row r="1064" spans="2:3" x14ac:dyDescent="0.25">
      <c r="B1064" s="4" t="s">
        <v>910</v>
      </c>
      <c r="C1064" s="20">
        <v>12019.326800000001</v>
      </c>
    </row>
    <row r="1065" spans="2:3" x14ac:dyDescent="0.25">
      <c r="B1065" s="4" t="s">
        <v>1210</v>
      </c>
      <c r="C1065" s="20">
        <v>12019.326800000001</v>
      </c>
    </row>
    <row r="1066" spans="2:3" x14ac:dyDescent="0.25">
      <c r="B1066" s="4" t="s">
        <v>695</v>
      </c>
      <c r="C1066" s="20">
        <v>12019.326800000001</v>
      </c>
    </row>
    <row r="1067" spans="2:3" x14ac:dyDescent="0.25">
      <c r="B1067" s="4" t="s">
        <v>2206</v>
      </c>
      <c r="C1067" s="20">
        <v>12019.326800000001</v>
      </c>
    </row>
    <row r="1068" spans="2:3" x14ac:dyDescent="0.25">
      <c r="B1068" s="4" t="s">
        <v>574</v>
      </c>
      <c r="C1068" s="20">
        <v>12019.326800000001</v>
      </c>
    </row>
    <row r="1069" spans="2:3" x14ac:dyDescent="0.25">
      <c r="B1069" s="4" t="s">
        <v>1870</v>
      </c>
      <c r="C1069" s="20">
        <v>12019.326800000001</v>
      </c>
    </row>
    <row r="1070" spans="2:3" x14ac:dyDescent="0.25">
      <c r="B1070" s="4" t="s">
        <v>2181</v>
      </c>
      <c r="C1070" s="20">
        <v>12019.326800000001</v>
      </c>
    </row>
    <row r="1071" spans="2:3" x14ac:dyDescent="0.25">
      <c r="B1071" s="4" t="s">
        <v>2228</v>
      </c>
      <c r="C1071" s="20">
        <v>12019.326800000001</v>
      </c>
    </row>
    <row r="1072" spans="2:3" x14ac:dyDescent="0.25">
      <c r="B1072" s="4" t="s">
        <v>1101</v>
      </c>
      <c r="C1072" s="20">
        <v>12019.326800000001</v>
      </c>
    </row>
    <row r="1073" spans="2:3" x14ac:dyDescent="0.25">
      <c r="B1073" s="4" t="s">
        <v>377</v>
      </c>
      <c r="C1073" s="20">
        <v>12019.326800000001</v>
      </c>
    </row>
    <row r="1074" spans="2:3" x14ac:dyDescent="0.25">
      <c r="B1074" s="4" t="s">
        <v>2081</v>
      </c>
      <c r="C1074" s="20">
        <v>12019.326800000001</v>
      </c>
    </row>
    <row r="1075" spans="2:3" x14ac:dyDescent="0.25">
      <c r="B1075" s="4" t="s">
        <v>1840</v>
      </c>
      <c r="C1075" s="20">
        <v>12019.326800000001</v>
      </c>
    </row>
    <row r="1076" spans="2:3" x14ac:dyDescent="0.25">
      <c r="B1076" s="4" t="s">
        <v>2176</v>
      </c>
      <c r="C1076" s="20">
        <v>12019.326800000001</v>
      </c>
    </row>
    <row r="1077" spans="2:3" x14ac:dyDescent="0.25">
      <c r="B1077" s="4" t="s">
        <v>856</v>
      </c>
      <c r="C1077" s="20">
        <v>11902.684800000001</v>
      </c>
    </row>
    <row r="1078" spans="2:3" x14ac:dyDescent="0.25">
      <c r="B1078" s="4" t="s">
        <v>1015</v>
      </c>
      <c r="C1078" s="20">
        <v>11902.684800000001</v>
      </c>
    </row>
    <row r="1079" spans="2:3" x14ac:dyDescent="0.25">
      <c r="B1079" s="4" t="s">
        <v>1912</v>
      </c>
      <c r="C1079" s="20">
        <v>11902.684800000001</v>
      </c>
    </row>
    <row r="1080" spans="2:3" x14ac:dyDescent="0.25">
      <c r="B1080" s="4" t="s">
        <v>2068</v>
      </c>
      <c r="C1080" s="20">
        <v>11902.684800000001</v>
      </c>
    </row>
    <row r="1081" spans="2:3" x14ac:dyDescent="0.25">
      <c r="B1081" s="4" t="s">
        <v>777</v>
      </c>
      <c r="C1081" s="20">
        <v>11815.1648</v>
      </c>
    </row>
    <row r="1082" spans="2:3" x14ac:dyDescent="0.25">
      <c r="B1082" s="4" t="s">
        <v>489</v>
      </c>
      <c r="C1082" s="20">
        <v>11815.1648</v>
      </c>
    </row>
    <row r="1083" spans="2:3" x14ac:dyDescent="0.25">
      <c r="B1083" s="4" t="s">
        <v>425</v>
      </c>
      <c r="C1083" s="20">
        <v>11815.1648</v>
      </c>
    </row>
    <row r="1084" spans="2:3" x14ac:dyDescent="0.25">
      <c r="B1084" s="4" t="s">
        <v>1548</v>
      </c>
      <c r="C1084" s="20">
        <v>11815.1648</v>
      </c>
    </row>
    <row r="1085" spans="2:3" x14ac:dyDescent="0.25">
      <c r="B1085" s="4" t="s">
        <v>1043</v>
      </c>
      <c r="C1085" s="20">
        <v>11815.1648</v>
      </c>
    </row>
    <row r="1086" spans="2:3" x14ac:dyDescent="0.25">
      <c r="B1086" s="4" t="s">
        <v>2265</v>
      </c>
      <c r="C1086" s="20">
        <v>11442.7644</v>
      </c>
    </row>
    <row r="1087" spans="2:3" x14ac:dyDescent="0.25">
      <c r="B1087" s="4" t="s">
        <v>908</v>
      </c>
      <c r="C1087" s="20">
        <v>11442.7644</v>
      </c>
    </row>
    <row r="1088" spans="2:3" x14ac:dyDescent="0.25">
      <c r="B1088" s="4" t="s">
        <v>1213</v>
      </c>
      <c r="C1088" s="20">
        <v>11442.7644</v>
      </c>
    </row>
    <row r="1089" spans="2:3" x14ac:dyDescent="0.25">
      <c r="B1089" s="4" t="s">
        <v>1439</v>
      </c>
      <c r="C1089" s="20">
        <v>11442.7644</v>
      </c>
    </row>
    <row r="1090" spans="2:3" x14ac:dyDescent="0.25">
      <c r="B1090" s="4" t="s">
        <v>1992</v>
      </c>
      <c r="C1090" s="20">
        <v>11442.7644</v>
      </c>
    </row>
    <row r="1091" spans="2:3" x14ac:dyDescent="0.25">
      <c r="B1091" s="4" t="s">
        <v>706</v>
      </c>
      <c r="C1091" s="20">
        <v>11442.7644</v>
      </c>
    </row>
    <row r="1092" spans="2:3" x14ac:dyDescent="0.25">
      <c r="B1092" s="4" t="s">
        <v>2266</v>
      </c>
      <c r="C1092" s="20">
        <v>11442.7644</v>
      </c>
    </row>
    <row r="1093" spans="2:3" x14ac:dyDescent="0.25">
      <c r="B1093" s="4" t="s">
        <v>2014</v>
      </c>
      <c r="C1093" s="20">
        <v>11442.7644</v>
      </c>
    </row>
    <row r="1094" spans="2:3" x14ac:dyDescent="0.25">
      <c r="B1094" s="4" t="s">
        <v>1193</v>
      </c>
      <c r="C1094" s="20">
        <v>11442.7644</v>
      </c>
    </row>
    <row r="1095" spans="2:3" x14ac:dyDescent="0.25">
      <c r="B1095" s="4" t="s">
        <v>1917</v>
      </c>
      <c r="C1095" s="20">
        <v>11442.7644</v>
      </c>
    </row>
    <row r="1096" spans="2:3" x14ac:dyDescent="0.25">
      <c r="B1096" s="4" t="s">
        <v>215</v>
      </c>
      <c r="C1096" s="20">
        <v>11442.7644</v>
      </c>
    </row>
    <row r="1097" spans="2:3" x14ac:dyDescent="0.25">
      <c r="B1097" s="4" t="s">
        <v>2199</v>
      </c>
      <c r="C1097" s="20">
        <v>11319.4584</v>
      </c>
    </row>
    <row r="1098" spans="2:3" x14ac:dyDescent="0.25">
      <c r="B1098" s="4" t="s">
        <v>2195</v>
      </c>
      <c r="C1098" s="20">
        <v>11319.4584</v>
      </c>
    </row>
    <row r="1099" spans="2:3" x14ac:dyDescent="0.25">
      <c r="B1099" s="4" t="s">
        <v>866</v>
      </c>
      <c r="C1099" s="20">
        <v>11319.4584</v>
      </c>
    </row>
    <row r="1100" spans="2:3" x14ac:dyDescent="0.25">
      <c r="B1100" s="4" t="s">
        <v>889</v>
      </c>
      <c r="C1100" s="20">
        <v>11319.4584</v>
      </c>
    </row>
    <row r="1101" spans="2:3" x14ac:dyDescent="0.25">
      <c r="B1101" s="4" t="s">
        <v>1370</v>
      </c>
      <c r="C1101" s="20">
        <v>11319.4584</v>
      </c>
    </row>
    <row r="1102" spans="2:3" x14ac:dyDescent="0.25">
      <c r="B1102" s="4" t="s">
        <v>858</v>
      </c>
      <c r="C1102" s="20">
        <v>11319.4584</v>
      </c>
    </row>
    <row r="1103" spans="2:3" x14ac:dyDescent="0.25">
      <c r="B1103" s="4" t="s">
        <v>561</v>
      </c>
      <c r="C1103" s="20">
        <v>11319.4584</v>
      </c>
    </row>
    <row r="1104" spans="2:3" x14ac:dyDescent="0.25">
      <c r="B1104" s="4" t="s">
        <v>621</v>
      </c>
      <c r="C1104" s="20">
        <v>11319.4584</v>
      </c>
    </row>
    <row r="1105" spans="2:3" x14ac:dyDescent="0.25">
      <c r="B1105" s="4" t="s">
        <v>466</v>
      </c>
      <c r="C1105" s="20">
        <v>11319.4584</v>
      </c>
    </row>
    <row r="1106" spans="2:3" x14ac:dyDescent="0.25">
      <c r="B1106" s="4" t="s">
        <v>2268</v>
      </c>
      <c r="C1106" s="20">
        <v>11319.4584</v>
      </c>
    </row>
    <row r="1107" spans="2:3" x14ac:dyDescent="0.25">
      <c r="B1107" s="4" t="s">
        <v>2269</v>
      </c>
      <c r="C1107" s="20">
        <v>11319.4584</v>
      </c>
    </row>
    <row r="1108" spans="2:3" x14ac:dyDescent="0.25">
      <c r="B1108" s="4" t="s">
        <v>1719</v>
      </c>
      <c r="C1108" s="20">
        <v>11255.806399999999</v>
      </c>
    </row>
    <row r="1109" spans="2:3" x14ac:dyDescent="0.25">
      <c r="B1109" s="4" t="s">
        <v>2041</v>
      </c>
      <c r="C1109" s="20">
        <v>11255.806399999999</v>
      </c>
    </row>
    <row r="1110" spans="2:3" x14ac:dyDescent="0.25">
      <c r="B1110" s="4" t="s">
        <v>902</v>
      </c>
      <c r="C1110" s="20">
        <v>11255.806399999999</v>
      </c>
    </row>
    <row r="1111" spans="2:3" x14ac:dyDescent="0.25">
      <c r="B1111" s="4" t="s">
        <v>816</v>
      </c>
      <c r="C1111" s="20">
        <v>11255.806399999999</v>
      </c>
    </row>
    <row r="1112" spans="2:3" x14ac:dyDescent="0.25">
      <c r="B1112" s="4" t="s">
        <v>905</v>
      </c>
      <c r="C1112" s="20">
        <v>11255.806399999999</v>
      </c>
    </row>
    <row r="1113" spans="2:3" x14ac:dyDescent="0.25">
      <c r="B1113" s="4" t="s">
        <v>1972</v>
      </c>
      <c r="C1113" s="20">
        <v>11255.806399999999</v>
      </c>
    </row>
    <row r="1114" spans="2:3" x14ac:dyDescent="0.25">
      <c r="B1114" s="4" t="s">
        <v>1866</v>
      </c>
      <c r="C1114" s="20">
        <v>11255.806399999999</v>
      </c>
    </row>
    <row r="1115" spans="2:3" x14ac:dyDescent="0.25">
      <c r="B1115" s="4" t="s">
        <v>1236</v>
      </c>
      <c r="C1115" s="20">
        <v>11255.806399999999</v>
      </c>
    </row>
    <row r="1116" spans="2:3" x14ac:dyDescent="0.25">
      <c r="B1116" s="4" t="s">
        <v>1855</v>
      </c>
      <c r="C1116" s="20">
        <v>11255.806399999999</v>
      </c>
    </row>
    <row r="1117" spans="2:3" x14ac:dyDescent="0.25">
      <c r="B1117" s="4" t="s">
        <v>2021</v>
      </c>
      <c r="C1117" s="20">
        <v>11255.806399999999</v>
      </c>
    </row>
    <row r="1118" spans="2:3" x14ac:dyDescent="0.25">
      <c r="B1118" s="4" t="s">
        <v>1732</v>
      </c>
      <c r="C1118" s="20">
        <v>11255.806399999999</v>
      </c>
    </row>
    <row r="1119" spans="2:3" x14ac:dyDescent="0.25">
      <c r="B1119" s="4" t="s">
        <v>1452</v>
      </c>
      <c r="C1119" s="20">
        <v>11255.806399999999</v>
      </c>
    </row>
    <row r="1120" spans="2:3" x14ac:dyDescent="0.25">
      <c r="B1120" s="4" t="s">
        <v>1952</v>
      </c>
      <c r="C1120" s="20">
        <v>11255.806399999999</v>
      </c>
    </row>
    <row r="1121" spans="2:3" x14ac:dyDescent="0.25">
      <c r="B1121" s="4" t="s">
        <v>1390</v>
      </c>
      <c r="C1121" s="20">
        <v>11255.806399999999</v>
      </c>
    </row>
    <row r="1122" spans="2:3" x14ac:dyDescent="0.25">
      <c r="B1122" s="4" t="s">
        <v>1470</v>
      </c>
      <c r="C1122" s="20">
        <v>11255.806399999999</v>
      </c>
    </row>
    <row r="1123" spans="2:3" x14ac:dyDescent="0.25">
      <c r="B1123" s="4" t="s">
        <v>1321</v>
      </c>
      <c r="C1123" s="20">
        <v>11255.806399999999</v>
      </c>
    </row>
    <row r="1124" spans="2:3" x14ac:dyDescent="0.25">
      <c r="B1124" s="4" t="s">
        <v>569</v>
      </c>
      <c r="C1124" s="20">
        <v>11255.806399999999</v>
      </c>
    </row>
    <row r="1125" spans="2:3" x14ac:dyDescent="0.25">
      <c r="B1125" s="4" t="s">
        <v>1939</v>
      </c>
      <c r="C1125" s="20">
        <v>11255.806399999999</v>
      </c>
    </row>
    <row r="1126" spans="2:3" x14ac:dyDescent="0.25">
      <c r="B1126" s="4" t="s">
        <v>2105</v>
      </c>
      <c r="C1126" s="20">
        <v>11255.806399999999</v>
      </c>
    </row>
    <row r="1127" spans="2:3" x14ac:dyDescent="0.25">
      <c r="B1127" s="4" t="s">
        <v>462</v>
      </c>
      <c r="C1127" s="20">
        <v>11255.806399999999</v>
      </c>
    </row>
    <row r="1128" spans="2:3" x14ac:dyDescent="0.25">
      <c r="B1128" s="4" t="s">
        <v>2230</v>
      </c>
      <c r="C1128" s="20">
        <v>11255.806399999999</v>
      </c>
    </row>
    <row r="1129" spans="2:3" x14ac:dyDescent="0.25">
      <c r="B1129" s="4" t="s">
        <v>1982</v>
      </c>
      <c r="C1129" s="20">
        <v>11255.806399999999</v>
      </c>
    </row>
    <row r="1130" spans="2:3" x14ac:dyDescent="0.25">
      <c r="B1130" s="4" t="s">
        <v>375</v>
      </c>
      <c r="C1130" s="20">
        <v>11255.806399999999</v>
      </c>
    </row>
    <row r="1131" spans="2:3" x14ac:dyDescent="0.25">
      <c r="B1131" s="4" t="s">
        <v>2243</v>
      </c>
      <c r="C1131" s="20">
        <v>11255.806399999999</v>
      </c>
    </row>
    <row r="1132" spans="2:3" x14ac:dyDescent="0.25">
      <c r="B1132" s="4" t="s">
        <v>445</v>
      </c>
      <c r="C1132" s="20">
        <v>11255.806399999999</v>
      </c>
    </row>
    <row r="1133" spans="2:3" x14ac:dyDescent="0.25">
      <c r="B1133" s="4" t="s">
        <v>2011</v>
      </c>
      <c r="C1133" s="20">
        <v>11255.806399999999</v>
      </c>
    </row>
    <row r="1134" spans="2:3" x14ac:dyDescent="0.25">
      <c r="B1134" s="4" t="s">
        <v>1663</v>
      </c>
      <c r="C1134" s="20">
        <v>11255.806399999999</v>
      </c>
    </row>
    <row r="1135" spans="2:3" x14ac:dyDescent="0.25">
      <c r="B1135" s="4" t="s">
        <v>2210</v>
      </c>
      <c r="C1135" s="20">
        <v>11255.806399999999</v>
      </c>
    </row>
    <row r="1136" spans="2:3" x14ac:dyDescent="0.25">
      <c r="B1136" s="4" t="s">
        <v>412</v>
      </c>
      <c r="C1136" s="20">
        <v>11255.806399999999</v>
      </c>
    </row>
    <row r="1137" spans="2:3" x14ac:dyDescent="0.25">
      <c r="B1137" s="4" t="s">
        <v>2276</v>
      </c>
      <c r="C1137" s="20">
        <v>11255.806399999999</v>
      </c>
    </row>
    <row r="1138" spans="2:3" x14ac:dyDescent="0.25">
      <c r="B1138" s="4" t="s">
        <v>161</v>
      </c>
      <c r="C1138" s="20">
        <v>11255.806399999999</v>
      </c>
    </row>
    <row r="1139" spans="2:3" x14ac:dyDescent="0.25">
      <c r="B1139" s="4" t="s">
        <v>1272</v>
      </c>
      <c r="C1139" s="20">
        <v>11255.806399999999</v>
      </c>
    </row>
    <row r="1140" spans="2:3" x14ac:dyDescent="0.25">
      <c r="B1140" s="4" t="s">
        <v>1268</v>
      </c>
      <c r="C1140" s="20">
        <v>11255.806399999999</v>
      </c>
    </row>
    <row r="1141" spans="2:3" x14ac:dyDescent="0.25">
      <c r="B1141" s="4" t="s">
        <v>1803</v>
      </c>
      <c r="C1141" s="20">
        <v>11255.806399999999</v>
      </c>
    </row>
    <row r="1142" spans="2:3" x14ac:dyDescent="0.25">
      <c r="B1142" s="4" t="s">
        <v>2046</v>
      </c>
      <c r="C1142" s="20">
        <v>11255.806399999999</v>
      </c>
    </row>
    <row r="1143" spans="2:3" x14ac:dyDescent="0.25">
      <c r="B1143" s="4" t="s">
        <v>2277</v>
      </c>
      <c r="C1143" s="20">
        <v>11255.806399999999</v>
      </c>
    </row>
    <row r="1144" spans="2:3" x14ac:dyDescent="0.25">
      <c r="B1144" s="4" t="s">
        <v>1734</v>
      </c>
      <c r="C1144" s="20">
        <v>11255.806399999999</v>
      </c>
    </row>
    <row r="1145" spans="2:3" x14ac:dyDescent="0.25">
      <c r="B1145" s="4" t="s">
        <v>2073</v>
      </c>
      <c r="C1145" s="20">
        <v>11255.806399999999</v>
      </c>
    </row>
    <row r="1146" spans="2:3" x14ac:dyDescent="0.25">
      <c r="B1146" s="4" t="s">
        <v>952</v>
      </c>
      <c r="C1146" s="20">
        <v>11191.4231</v>
      </c>
    </row>
    <row r="1147" spans="2:3" x14ac:dyDescent="0.25">
      <c r="B1147" s="4" t="s">
        <v>1964</v>
      </c>
      <c r="C1147" s="20">
        <v>11191.4231</v>
      </c>
    </row>
    <row r="1148" spans="2:3" x14ac:dyDescent="0.25">
      <c r="B1148" s="4" t="s">
        <v>2123</v>
      </c>
      <c r="C1148" s="20">
        <v>11191.4231</v>
      </c>
    </row>
    <row r="1149" spans="2:3" x14ac:dyDescent="0.25">
      <c r="B1149" s="4" t="s">
        <v>596</v>
      </c>
      <c r="C1149" s="20">
        <v>11191.4231</v>
      </c>
    </row>
    <row r="1150" spans="2:3" x14ac:dyDescent="0.25">
      <c r="B1150" s="4" t="s">
        <v>1733</v>
      </c>
      <c r="C1150" s="20">
        <v>11191.4231</v>
      </c>
    </row>
    <row r="1151" spans="2:3" x14ac:dyDescent="0.25">
      <c r="B1151" s="4" t="s">
        <v>530</v>
      </c>
      <c r="C1151" s="20">
        <v>11191.4231</v>
      </c>
    </row>
    <row r="1152" spans="2:3" x14ac:dyDescent="0.25">
      <c r="B1152" s="4" t="s">
        <v>534</v>
      </c>
      <c r="C1152" s="20">
        <v>11191.4231</v>
      </c>
    </row>
    <row r="1153" spans="2:3" x14ac:dyDescent="0.25">
      <c r="B1153" s="4" t="s">
        <v>2075</v>
      </c>
      <c r="C1153" s="20">
        <v>11191.4231</v>
      </c>
    </row>
    <row r="1154" spans="2:3" x14ac:dyDescent="0.25">
      <c r="B1154" s="4" t="s">
        <v>2281</v>
      </c>
      <c r="C1154" s="20">
        <v>11191.4231</v>
      </c>
    </row>
    <row r="1155" spans="2:3" x14ac:dyDescent="0.25">
      <c r="B1155" s="4" t="s">
        <v>404</v>
      </c>
      <c r="C1155" s="20">
        <v>11191.4231</v>
      </c>
    </row>
    <row r="1156" spans="2:3" x14ac:dyDescent="0.25">
      <c r="B1156" s="4" t="s">
        <v>2010</v>
      </c>
      <c r="C1156" s="20">
        <v>11191.4231</v>
      </c>
    </row>
    <row r="1157" spans="2:3" x14ac:dyDescent="0.25">
      <c r="B1157" s="4" t="s">
        <v>1726</v>
      </c>
      <c r="C1157" s="20">
        <v>11191.4231</v>
      </c>
    </row>
    <row r="1158" spans="2:3" x14ac:dyDescent="0.25">
      <c r="B1158" s="4" t="s">
        <v>1363</v>
      </c>
      <c r="C1158" s="20">
        <v>11191.4231</v>
      </c>
    </row>
    <row r="1159" spans="2:3" x14ac:dyDescent="0.25">
      <c r="B1159" s="4" t="s">
        <v>272</v>
      </c>
      <c r="C1159" s="20">
        <v>11191.4231</v>
      </c>
    </row>
    <row r="1160" spans="2:3" x14ac:dyDescent="0.25">
      <c r="B1160" s="4" t="s">
        <v>2205</v>
      </c>
      <c r="C1160" s="20">
        <v>11094.763199999999</v>
      </c>
    </row>
    <row r="1161" spans="2:3" x14ac:dyDescent="0.25">
      <c r="B1161" s="4" t="s">
        <v>2163</v>
      </c>
      <c r="C1161" s="20">
        <v>11094.763199999999</v>
      </c>
    </row>
    <row r="1162" spans="2:3" x14ac:dyDescent="0.25">
      <c r="B1162" s="4" t="s">
        <v>718</v>
      </c>
      <c r="C1162" s="20">
        <v>11094.763199999999</v>
      </c>
    </row>
    <row r="1163" spans="2:3" x14ac:dyDescent="0.25">
      <c r="B1163" s="4" t="s">
        <v>546</v>
      </c>
      <c r="C1163" s="20">
        <v>11094.763199999999</v>
      </c>
    </row>
    <row r="1164" spans="2:3" x14ac:dyDescent="0.25">
      <c r="B1164" s="4" t="s">
        <v>565</v>
      </c>
      <c r="C1164" s="20">
        <v>11094.763199999999</v>
      </c>
    </row>
    <row r="1165" spans="2:3" x14ac:dyDescent="0.25">
      <c r="B1165" s="4" t="s">
        <v>2153</v>
      </c>
      <c r="C1165" s="20">
        <v>11094.763199999999</v>
      </c>
    </row>
    <row r="1166" spans="2:3" x14ac:dyDescent="0.25">
      <c r="B1166" s="4" t="s">
        <v>1453</v>
      </c>
      <c r="C1166" s="20">
        <v>11094.763199999999</v>
      </c>
    </row>
    <row r="1167" spans="2:3" x14ac:dyDescent="0.25">
      <c r="B1167" s="4" t="s">
        <v>259</v>
      </c>
      <c r="C1167" s="20">
        <v>11094.763199999999</v>
      </c>
    </row>
    <row r="1168" spans="2:3" x14ac:dyDescent="0.25">
      <c r="B1168" s="4" t="s">
        <v>2286</v>
      </c>
      <c r="C1168" s="20">
        <v>11094.763199999999</v>
      </c>
    </row>
    <row r="1169" spans="2:3" x14ac:dyDescent="0.25">
      <c r="B1169" s="4" t="s">
        <v>1256</v>
      </c>
      <c r="C1169" s="20">
        <v>11094.763199999999</v>
      </c>
    </row>
    <row r="1170" spans="2:3" x14ac:dyDescent="0.25">
      <c r="B1170" s="4" t="s">
        <v>1701</v>
      </c>
      <c r="C1170" s="20">
        <v>10489.200699999999</v>
      </c>
    </row>
    <row r="1171" spans="2:3" x14ac:dyDescent="0.25">
      <c r="B1171" s="4" t="s">
        <v>977</v>
      </c>
      <c r="C1171" s="20">
        <v>10489.200699999999</v>
      </c>
    </row>
    <row r="1172" spans="2:3" x14ac:dyDescent="0.25">
      <c r="B1172" s="4" t="s">
        <v>2133</v>
      </c>
      <c r="C1172" s="20">
        <v>10489.200699999999</v>
      </c>
    </row>
    <row r="1173" spans="2:3" x14ac:dyDescent="0.25">
      <c r="B1173" s="4" t="s">
        <v>2152</v>
      </c>
      <c r="C1173" s="20">
        <v>10489.200699999999</v>
      </c>
    </row>
    <row r="1174" spans="2:3" x14ac:dyDescent="0.25">
      <c r="B1174" s="4" t="s">
        <v>2333</v>
      </c>
      <c r="C1174" s="20">
        <v>10489.200699999999</v>
      </c>
    </row>
    <row r="1175" spans="2:3" x14ac:dyDescent="0.25">
      <c r="B1175" s="4" t="s">
        <v>2218</v>
      </c>
      <c r="C1175" s="20">
        <v>10489.200699999999</v>
      </c>
    </row>
    <row r="1176" spans="2:3" x14ac:dyDescent="0.25">
      <c r="B1176" s="4" t="s">
        <v>2190</v>
      </c>
      <c r="C1176" s="20">
        <v>10489.200699999999</v>
      </c>
    </row>
    <row r="1177" spans="2:3" x14ac:dyDescent="0.25">
      <c r="B1177" s="4" t="s">
        <v>234</v>
      </c>
      <c r="C1177" s="20">
        <v>10489.200699999999</v>
      </c>
    </row>
    <row r="1178" spans="2:3" x14ac:dyDescent="0.25">
      <c r="B1178" s="4" t="s">
        <v>226</v>
      </c>
      <c r="C1178" s="20">
        <v>10489.200699999999</v>
      </c>
    </row>
    <row r="1179" spans="2:3" x14ac:dyDescent="0.25">
      <c r="B1179" s="4" t="s">
        <v>851</v>
      </c>
      <c r="C1179" s="20">
        <v>10414.849200000001</v>
      </c>
    </row>
    <row r="1180" spans="2:3" x14ac:dyDescent="0.25">
      <c r="B1180" s="4" t="s">
        <v>1354</v>
      </c>
      <c r="C1180" s="20">
        <v>10414.849200000001</v>
      </c>
    </row>
    <row r="1181" spans="2:3" x14ac:dyDescent="0.25">
      <c r="B1181" s="4" t="s">
        <v>436</v>
      </c>
      <c r="C1181" s="20">
        <v>10414.849200000001</v>
      </c>
    </row>
    <row r="1182" spans="2:3" x14ac:dyDescent="0.25">
      <c r="B1182" s="4" t="s">
        <v>354</v>
      </c>
      <c r="C1182" s="20">
        <v>10414.849200000001</v>
      </c>
    </row>
    <row r="1183" spans="2:3" x14ac:dyDescent="0.25">
      <c r="B1183" s="4" t="s">
        <v>1105</v>
      </c>
      <c r="C1183" s="20">
        <v>10414.849200000001</v>
      </c>
    </row>
    <row r="1184" spans="2:3" x14ac:dyDescent="0.25">
      <c r="B1184" s="4" t="s">
        <v>2128</v>
      </c>
      <c r="C1184" s="20">
        <v>10376.1702</v>
      </c>
    </row>
    <row r="1185" spans="2:3" x14ac:dyDescent="0.25">
      <c r="B1185" s="4" t="s">
        <v>2215</v>
      </c>
      <c r="C1185" s="20">
        <v>10376.1702</v>
      </c>
    </row>
    <row r="1186" spans="2:3" x14ac:dyDescent="0.25">
      <c r="B1186" s="4" t="s">
        <v>2341</v>
      </c>
      <c r="C1186" s="20">
        <v>10376.1702</v>
      </c>
    </row>
    <row r="1187" spans="2:3" x14ac:dyDescent="0.25">
      <c r="B1187" s="4" t="s">
        <v>1244</v>
      </c>
      <c r="C1187" s="20">
        <v>10376.1702</v>
      </c>
    </row>
    <row r="1188" spans="2:3" x14ac:dyDescent="0.25">
      <c r="B1188" s="4" t="s">
        <v>1987</v>
      </c>
      <c r="C1188" s="20">
        <v>10376.1702</v>
      </c>
    </row>
    <row r="1189" spans="2:3" x14ac:dyDescent="0.25">
      <c r="B1189" s="4" t="s">
        <v>683</v>
      </c>
      <c r="C1189" s="20">
        <v>10376.1702</v>
      </c>
    </row>
    <row r="1190" spans="2:3" x14ac:dyDescent="0.25">
      <c r="B1190" s="4" t="s">
        <v>2033</v>
      </c>
      <c r="C1190" s="20">
        <v>10376.1702</v>
      </c>
    </row>
    <row r="1191" spans="2:3" x14ac:dyDescent="0.25">
      <c r="B1191" s="4" t="s">
        <v>478</v>
      </c>
      <c r="C1191" s="20">
        <v>10376.1702</v>
      </c>
    </row>
    <row r="1192" spans="2:3" x14ac:dyDescent="0.25">
      <c r="B1192" s="4" t="s">
        <v>2197</v>
      </c>
      <c r="C1192" s="20">
        <v>10376.1702</v>
      </c>
    </row>
    <row r="1193" spans="2:3" x14ac:dyDescent="0.25">
      <c r="B1193" s="4" t="s">
        <v>1806</v>
      </c>
      <c r="C1193" s="20">
        <v>10376.1702</v>
      </c>
    </row>
    <row r="1194" spans="2:3" x14ac:dyDescent="0.25">
      <c r="B1194" s="4" t="s">
        <v>2127</v>
      </c>
      <c r="C1194" s="20">
        <v>10376.1702</v>
      </c>
    </row>
    <row r="1195" spans="2:3" x14ac:dyDescent="0.25">
      <c r="B1195" s="4" t="s">
        <v>315</v>
      </c>
      <c r="C1195" s="20">
        <v>10376.1702</v>
      </c>
    </row>
    <row r="1196" spans="2:3" x14ac:dyDescent="0.25">
      <c r="B1196" s="4" t="s">
        <v>263</v>
      </c>
      <c r="C1196" s="20">
        <v>10376.1702</v>
      </c>
    </row>
    <row r="1197" spans="2:3" x14ac:dyDescent="0.25">
      <c r="B1197" s="4" t="s">
        <v>1751</v>
      </c>
      <c r="C1197" s="20">
        <v>10376.1702</v>
      </c>
    </row>
    <row r="1198" spans="2:3" x14ac:dyDescent="0.25">
      <c r="B1198" s="4" t="s">
        <v>2001</v>
      </c>
      <c r="C1198" s="20">
        <v>10376.1702</v>
      </c>
    </row>
    <row r="1199" spans="2:3" x14ac:dyDescent="0.25">
      <c r="B1199" s="4" t="s">
        <v>1082</v>
      </c>
      <c r="C1199" s="20">
        <v>10338.269200000001</v>
      </c>
    </row>
    <row r="1200" spans="2:3" x14ac:dyDescent="0.25">
      <c r="B1200" s="4" t="s">
        <v>2345</v>
      </c>
      <c r="C1200" s="20">
        <v>10338.269200000001</v>
      </c>
    </row>
    <row r="1201" spans="2:3" x14ac:dyDescent="0.25">
      <c r="B1201" s="4" t="s">
        <v>950</v>
      </c>
      <c r="C1201" s="20">
        <v>10338.269200000001</v>
      </c>
    </row>
    <row r="1202" spans="2:3" x14ac:dyDescent="0.25">
      <c r="B1202" s="4" t="s">
        <v>501</v>
      </c>
      <c r="C1202" s="20">
        <v>10338.269200000001</v>
      </c>
    </row>
    <row r="1203" spans="2:3" x14ac:dyDescent="0.25">
      <c r="B1203" s="4" t="s">
        <v>1402</v>
      </c>
      <c r="C1203" s="20">
        <v>10338.269200000001</v>
      </c>
    </row>
    <row r="1204" spans="2:3" x14ac:dyDescent="0.25">
      <c r="B1204" s="4" t="s">
        <v>482</v>
      </c>
      <c r="C1204" s="20">
        <v>10338.269200000001</v>
      </c>
    </row>
    <row r="1205" spans="2:3" x14ac:dyDescent="0.25">
      <c r="B1205" s="4" t="s">
        <v>2346</v>
      </c>
      <c r="C1205" s="20">
        <v>10338.269200000001</v>
      </c>
    </row>
    <row r="1206" spans="2:3" x14ac:dyDescent="0.25">
      <c r="B1206" s="4" t="s">
        <v>796</v>
      </c>
      <c r="C1206" s="20">
        <v>10330.544400000001</v>
      </c>
    </row>
    <row r="1207" spans="2:3" x14ac:dyDescent="0.25">
      <c r="B1207" s="4" t="s">
        <v>1045</v>
      </c>
      <c r="C1207" s="20">
        <v>10330.544400000001</v>
      </c>
    </row>
    <row r="1208" spans="2:3" x14ac:dyDescent="0.25">
      <c r="B1208" s="4" t="s">
        <v>855</v>
      </c>
      <c r="C1208" s="20">
        <v>10330.544400000001</v>
      </c>
    </row>
    <row r="1209" spans="2:3" x14ac:dyDescent="0.25">
      <c r="B1209" s="4" t="s">
        <v>2196</v>
      </c>
      <c r="C1209" s="20">
        <v>10330.544400000001</v>
      </c>
    </row>
    <row r="1210" spans="2:3" x14ac:dyDescent="0.25">
      <c r="B1210" s="4" t="s">
        <v>1186</v>
      </c>
      <c r="C1210" s="20">
        <v>10330.544400000001</v>
      </c>
    </row>
    <row r="1211" spans="2:3" x14ac:dyDescent="0.25">
      <c r="B1211" s="4" t="s">
        <v>743</v>
      </c>
      <c r="C1211" s="20">
        <v>10330.544400000001</v>
      </c>
    </row>
    <row r="1212" spans="2:3" x14ac:dyDescent="0.25">
      <c r="B1212" s="4" t="s">
        <v>2347</v>
      </c>
      <c r="C1212" s="20">
        <v>10330.544400000001</v>
      </c>
    </row>
    <row r="1213" spans="2:3" x14ac:dyDescent="0.25">
      <c r="B1213" s="4" t="s">
        <v>1314</v>
      </c>
      <c r="C1213" s="20">
        <v>10330.544400000001</v>
      </c>
    </row>
    <row r="1214" spans="2:3" x14ac:dyDescent="0.25">
      <c r="B1214" s="4" t="s">
        <v>499</v>
      </c>
      <c r="C1214" s="20">
        <v>10330.544400000001</v>
      </c>
    </row>
    <row r="1215" spans="2:3" x14ac:dyDescent="0.25">
      <c r="B1215" s="4" t="s">
        <v>1294</v>
      </c>
      <c r="C1215" s="20">
        <v>10330.544400000001</v>
      </c>
    </row>
    <row r="1216" spans="2:3" x14ac:dyDescent="0.25">
      <c r="B1216" s="4" t="s">
        <v>1285</v>
      </c>
      <c r="C1216" s="20">
        <v>10330.544400000001</v>
      </c>
    </row>
    <row r="1217" spans="2:3" x14ac:dyDescent="0.25">
      <c r="B1217" s="4" t="s">
        <v>2194</v>
      </c>
      <c r="C1217" s="20">
        <v>10330.544400000001</v>
      </c>
    </row>
    <row r="1218" spans="2:3" x14ac:dyDescent="0.25">
      <c r="B1218" s="4" t="s">
        <v>264</v>
      </c>
      <c r="C1218" s="20">
        <v>10330.544400000001</v>
      </c>
    </row>
    <row r="1219" spans="2:3" x14ac:dyDescent="0.25">
      <c r="B1219" s="4" t="s">
        <v>240</v>
      </c>
      <c r="C1219" s="20">
        <v>10330.544400000001</v>
      </c>
    </row>
    <row r="1220" spans="2:3" x14ac:dyDescent="0.25">
      <c r="B1220" s="4" t="s">
        <v>230</v>
      </c>
      <c r="C1220" s="20">
        <v>10330.544400000001</v>
      </c>
    </row>
    <row r="1221" spans="2:3" x14ac:dyDescent="0.25">
      <c r="B1221" s="4" t="s">
        <v>206</v>
      </c>
      <c r="C1221" s="20">
        <v>10330.544400000001</v>
      </c>
    </row>
    <row r="1222" spans="2:3" x14ac:dyDescent="0.25">
      <c r="B1222" s="4" t="s">
        <v>1487</v>
      </c>
      <c r="C1222" s="20">
        <v>10170.1996</v>
      </c>
    </row>
    <row r="1223" spans="2:3" x14ac:dyDescent="0.25">
      <c r="B1223" s="4" t="s">
        <v>1139</v>
      </c>
      <c r="C1223" s="20">
        <v>10170.1996</v>
      </c>
    </row>
    <row r="1224" spans="2:3" x14ac:dyDescent="0.25">
      <c r="B1224" s="4" t="s">
        <v>1255</v>
      </c>
      <c r="C1224" s="20">
        <v>10170.1996</v>
      </c>
    </row>
    <row r="1225" spans="2:3" x14ac:dyDescent="0.25">
      <c r="B1225" s="4" t="s">
        <v>442</v>
      </c>
      <c r="C1225" s="20">
        <v>10170.1996</v>
      </c>
    </row>
    <row r="1226" spans="2:3" x14ac:dyDescent="0.25">
      <c r="B1226" s="4" t="s">
        <v>1369</v>
      </c>
      <c r="C1226" s="20">
        <v>10170.1996</v>
      </c>
    </row>
    <row r="1227" spans="2:3" x14ac:dyDescent="0.25">
      <c r="B1227" s="4" t="s">
        <v>239</v>
      </c>
      <c r="C1227" s="20">
        <v>10170.1996</v>
      </c>
    </row>
    <row r="1228" spans="2:3" x14ac:dyDescent="0.25">
      <c r="B1228" s="4" t="s">
        <v>1447</v>
      </c>
      <c r="C1228" s="20">
        <v>10170.1996</v>
      </c>
    </row>
    <row r="1229" spans="2:3" x14ac:dyDescent="0.25">
      <c r="B1229" s="4" t="s">
        <v>274</v>
      </c>
      <c r="C1229" s="20">
        <v>10170.1996</v>
      </c>
    </row>
    <row r="1230" spans="2:3" x14ac:dyDescent="0.25">
      <c r="B1230" s="4" t="s">
        <v>165</v>
      </c>
      <c r="C1230" s="20">
        <v>10170.1996</v>
      </c>
    </row>
    <row r="1231" spans="2:3" x14ac:dyDescent="0.25">
      <c r="B1231" s="4" t="s">
        <v>194</v>
      </c>
      <c r="C1231" s="20">
        <v>10170.1996</v>
      </c>
    </row>
    <row r="1232" spans="2:3" x14ac:dyDescent="0.25">
      <c r="B1232" s="4" t="s">
        <v>1152</v>
      </c>
      <c r="C1232" s="20">
        <v>10170.1996</v>
      </c>
    </row>
    <row r="1233" spans="2:3" x14ac:dyDescent="0.25">
      <c r="B1233" s="4" t="s">
        <v>2143</v>
      </c>
      <c r="C1233" s="20">
        <v>10170.1996</v>
      </c>
    </row>
    <row r="1234" spans="2:3" x14ac:dyDescent="0.25">
      <c r="B1234" s="4" t="s">
        <v>2092</v>
      </c>
      <c r="C1234" s="20">
        <v>9848.8305999999993</v>
      </c>
    </row>
    <row r="1235" spans="2:3" x14ac:dyDescent="0.25">
      <c r="B1235" s="4" t="s">
        <v>1270</v>
      </c>
      <c r="C1235" s="20">
        <v>9848.8305999999993</v>
      </c>
    </row>
    <row r="1236" spans="2:3" x14ac:dyDescent="0.25">
      <c r="B1236" s="4" t="s">
        <v>2221</v>
      </c>
      <c r="C1236" s="20">
        <v>9848.8305999999993</v>
      </c>
    </row>
    <row r="1237" spans="2:3" x14ac:dyDescent="0.25">
      <c r="B1237" s="4" t="s">
        <v>879</v>
      </c>
      <c r="C1237" s="20">
        <v>9848.8305999999993</v>
      </c>
    </row>
    <row r="1238" spans="2:3" x14ac:dyDescent="0.25">
      <c r="B1238" s="4" t="s">
        <v>1636</v>
      </c>
      <c r="C1238" s="20">
        <v>9848.8305999999993</v>
      </c>
    </row>
    <row r="1239" spans="2:3" x14ac:dyDescent="0.25">
      <c r="B1239" s="4" t="s">
        <v>2376</v>
      </c>
      <c r="C1239" s="20">
        <v>9848.8305999999993</v>
      </c>
    </row>
    <row r="1240" spans="2:3" x14ac:dyDescent="0.25">
      <c r="B1240" s="4" t="s">
        <v>844</v>
      </c>
      <c r="C1240" s="20">
        <v>9848.8305999999993</v>
      </c>
    </row>
    <row r="1241" spans="2:3" x14ac:dyDescent="0.25">
      <c r="B1241" s="4" t="s">
        <v>2305</v>
      </c>
      <c r="C1241" s="20">
        <v>9848.8305999999993</v>
      </c>
    </row>
    <row r="1242" spans="2:3" x14ac:dyDescent="0.25">
      <c r="B1242" s="4" t="s">
        <v>2013</v>
      </c>
      <c r="C1242" s="20">
        <v>9848.8305999999993</v>
      </c>
    </row>
    <row r="1243" spans="2:3" x14ac:dyDescent="0.25">
      <c r="B1243" s="4" t="s">
        <v>2377</v>
      </c>
      <c r="C1243" s="20">
        <v>9848.8305999999993</v>
      </c>
    </row>
    <row r="1244" spans="2:3" x14ac:dyDescent="0.25">
      <c r="B1244" s="4" t="s">
        <v>2122</v>
      </c>
      <c r="C1244" s="20">
        <v>9848.8305999999993</v>
      </c>
    </row>
    <row r="1245" spans="2:3" x14ac:dyDescent="0.25">
      <c r="B1245" s="4" t="s">
        <v>717</v>
      </c>
      <c r="C1245" s="20">
        <v>9848.8305999999993</v>
      </c>
    </row>
    <row r="1246" spans="2:3" x14ac:dyDescent="0.25">
      <c r="B1246" s="4" t="s">
        <v>2170</v>
      </c>
      <c r="C1246" s="20">
        <v>9848.8305999999993</v>
      </c>
    </row>
    <row r="1247" spans="2:3" x14ac:dyDescent="0.25">
      <c r="B1247" s="4" t="s">
        <v>624</v>
      </c>
      <c r="C1247" s="20">
        <v>9848.8305999999993</v>
      </c>
    </row>
    <row r="1248" spans="2:3" x14ac:dyDescent="0.25">
      <c r="B1248" s="4" t="s">
        <v>592</v>
      </c>
      <c r="C1248" s="20">
        <v>9848.8305999999993</v>
      </c>
    </row>
    <row r="1249" spans="2:3" x14ac:dyDescent="0.25">
      <c r="B1249" s="4" t="s">
        <v>544</v>
      </c>
      <c r="C1249" s="20">
        <v>9848.8305999999993</v>
      </c>
    </row>
    <row r="1250" spans="2:3" x14ac:dyDescent="0.25">
      <c r="B1250" s="4" t="s">
        <v>1670</v>
      </c>
      <c r="C1250" s="20">
        <v>9848.8305999999993</v>
      </c>
    </row>
    <row r="1251" spans="2:3" x14ac:dyDescent="0.25">
      <c r="B1251" s="4" t="s">
        <v>697</v>
      </c>
      <c r="C1251" s="20">
        <v>9848.8305999999993</v>
      </c>
    </row>
    <row r="1252" spans="2:3" x14ac:dyDescent="0.25">
      <c r="B1252" s="4" t="s">
        <v>1707</v>
      </c>
      <c r="C1252" s="20">
        <v>9848.8305999999993</v>
      </c>
    </row>
    <row r="1253" spans="2:3" x14ac:dyDescent="0.25">
      <c r="B1253" s="4" t="s">
        <v>2085</v>
      </c>
      <c r="C1253" s="20">
        <v>9848.8305999999993</v>
      </c>
    </row>
    <row r="1254" spans="2:3" x14ac:dyDescent="0.25">
      <c r="B1254" s="4" t="s">
        <v>1251</v>
      </c>
      <c r="C1254" s="20">
        <v>9848.8305999999993</v>
      </c>
    </row>
    <row r="1255" spans="2:3" x14ac:dyDescent="0.25">
      <c r="B1255" s="4" t="s">
        <v>664</v>
      </c>
      <c r="C1255" s="20">
        <v>9848.8305999999993</v>
      </c>
    </row>
    <row r="1256" spans="2:3" x14ac:dyDescent="0.25">
      <c r="B1256" s="4" t="s">
        <v>2234</v>
      </c>
      <c r="C1256" s="20">
        <v>9848.8305999999993</v>
      </c>
    </row>
    <row r="1257" spans="2:3" x14ac:dyDescent="0.25">
      <c r="B1257" s="4" t="s">
        <v>2047</v>
      </c>
      <c r="C1257" s="20">
        <v>9848.8305999999993</v>
      </c>
    </row>
    <row r="1258" spans="2:3" x14ac:dyDescent="0.25">
      <c r="B1258" s="4" t="s">
        <v>1408</v>
      </c>
      <c r="C1258" s="20">
        <v>9848.8305999999993</v>
      </c>
    </row>
    <row r="1259" spans="2:3" x14ac:dyDescent="0.25">
      <c r="B1259" s="4" t="s">
        <v>1846</v>
      </c>
      <c r="C1259" s="20">
        <v>9848.8305999999993</v>
      </c>
    </row>
    <row r="1260" spans="2:3" x14ac:dyDescent="0.25">
      <c r="B1260" s="4" t="s">
        <v>1341</v>
      </c>
      <c r="C1260" s="20">
        <v>9848.8305999999993</v>
      </c>
    </row>
    <row r="1261" spans="2:3" x14ac:dyDescent="0.25">
      <c r="B1261" s="4" t="s">
        <v>1289</v>
      </c>
      <c r="C1261" s="20">
        <v>9848.8305999999993</v>
      </c>
    </row>
    <row r="1262" spans="2:3" x14ac:dyDescent="0.25">
      <c r="B1262" s="4" t="s">
        <v>1944</v>
      </c>
      <c r="C1262" s="20">
        <v>9848.8305999999993</v>
      </c>
    </row>
    <row r="1263" spans="2:3" x14ac:dyDescent="0.25">
      <c r="B1263" s="4" t="s">
        <v>2034</v>
      </c>
      <c r="C1263" s="20">
        <v>9848.8305999999993</v>
      </c>
    </row>
    <row r="1264" spans="2:3" x14ac:dyDescent="0.25">
      <c r="B1264" s="4" t="s">
        <v>1896</v>
      </c>
      <c r="C1264" s="20">
        <v>9848.8305999999993</v>
      </c>
    </row>
    <row r="1265" spans="2:3" x14ac:dyDescent="0.25">
      <c r="B1265" s="4" t="s">
        <v>1956</v>
      </c>
      <c r="C1265" s="20">
        <v>9848.8305999999993</v>
      </c>
    </row>
    <row r="1266" spans="2:3" x14ac:dyDescent="0.25">
      <c r="B1266" s="4" t="s">
        <v>421</v>
      </c>
      <c r="C1266" s="20">
        <v>9848.8305999999993</v>
      </c>
    </row>
    <row r="1267" spans="2:3" x14ac:dyDescent="0.25">
      <c r="B1267" s="4" t="s">
        <v>453</v>
      </c>
      <c r="C1267" s="20">
        <v>9848.8305999999993</v>
      </c>
    </row>
    <row r="1268" spans="2:3" x14ac:dyDescent="0.25">
      <c r="B1268" s="4" t="s">
        <v>1554</v>
      </c>
      <c r="C1268" s="20">
        <v>9848.8305999999993</v>
      </c>
    </row>
    <row r="1269" spans="2:3" x14ac:dyDescent="0.25">
      <c r="B1269" s="4" t="s">
        <v>339</v>
      </c>
      <c r="C1269" s="20">
        <v>9848.8305999999993</v>
      </c>
    </row>
    <row r="1270" spans="2:3" x14ac:dyDescent="0.25">
      <c r="B1270" s="4" t="s">
        <v>2378</v>
      </c>
      <c r="C1270" s="20">
        <v>9848.8305999999993</v>
      </c>
    </row>
    <row r="1271" spans="2:3" x14ac:dyDescent="0.25">
      <c r="B1271" s="4" t="s">
        <v>2379</v>
      </c>
      <c r="C1271" s="20">
        <v>9848.8305999999993</v>
      </c>
    </row>
    <row r="1272" spans="2:3" x14ac:dyDescent="0.25">
      <c r="B1272" s="4" t="s">
        <v>1362</v>
      </c>
      <c r="C1272" s="20">
        <v>9848.8305999999993</v>
      </c>
    </row>
    <row r="1273" spans="2:3" x14ac:dyDescent="0.25">
      <c r="B1273" s="4" t="s">
        <v>1654</v>
      </c>
      <c r="C1273" s="20">
        <v>9848.8305999999993</v>
      </c>
    </row>
    <row r="1274" spans="2:3" x14ac:dyDescent="0.25">
      <c r="B1274" s="4" t="s">
        <v>2336</v>
      </c>
      <c r="C1274" s="20">
        <v>9848.8305999999993</v>
      </c>
    </row>
    <row r="1275" spans="2:3" x14ac:dyDescent="0.25">
      <c r="B1275" s="4" t="s">
        <v>1237</v>
      </c>
      <c r="C1275" s="20">
        <v>9848.8305999999993</v>
      </c>
    </row>
    <row r="1276" spans="2:3" x14ac:dyDescent="0.25">
      <c r="B1276" s="4" t="s">
        <v>1698</v>
      </c>
      <c r="C1276" s="20">
        <v>9848.8305999999993</v>
      </c>
    </row>
    <row r="1277" spans="2:3" x14ac:dyDescent="0.25">
      <c r="B1277" s="4" t="s">
        <v>2307</v>
      </c>
      <c r="C1277" s="20">
        <v>9535.6370000000006</v>
      </c>
    </row>
    <row r="1278" spans="2:3" x14ac:dyDescent="0.25">
      <c r="B1278" s="4" t="s">
        <v>2271</v>
      </c>
      <c r="C1278" s="20">
        <v>9535.6370000000006</v>
      </c>
    </row>
    <row r="1279" spans="2:3" x14ac:dyDescent="0.25">
      <c r="B1279" s="4" t="s">
        <v>661</v>
      </c>
      <c r="C1279" s="20">
        <v>9535.6370000000006</v>
      </c>
    </row>
    <row r="1280" spans="2:3" x14ac:dyDescent="0.25">
      <c r="B1280" s="4" t="s">
        <v>2035</v>
      </c>
      <c r="C1280" s="20">
        <v>9535.6370000000006</v>
      </c>
    </row>
    <row r="1281" spans="2:3" x14ac:dyDescent="0.25">
      <c r="B1281" s="4" t="s">
        <v>750</v>
      </c>
      <c r="C1281" s="20">
        <v>9535.6370000000006</v>
      </c>
    </row>
    <row r="1282" spans="2:3" x14ac:dyDescent="0.25">
      <c r="B1282" s="4" t="s">
        <v>558</v>
      </c>
      <c r="C1282" s="20">
        <v>9535.6370000000006</v>
      </c>
    </row>
    <row r="1283" spans="2:3" x14ac:dyDescent="0.25">
      <c r="B1283" s="4" t="s">
        <v>2004</v>
      </c>
      <c r="C1283" s="20">
        <v>9535.6370000000006</v>
      </c>
    </row>
    <row r="1284" spans="2:3" x14ac:dyDescent="0.25">
      <c r="B1284" s="4" t="s">
        <v>475</v>
      </c>
      <c r="C1284" s="20">
        <v>9535.6370000000006</v>
      </c>
    </row>
    <row r="1285" spans="2:3" x14ac:dyDescent="0.25">
      <c r="B1285" s="4" t="s">
        <v>2150</v>
      </c>
      <c r="C1285" s="20">
        <v>9535.6370000000006</v>
      </c>
    </row>
    <row r="1286" spans="2:3" x14ac:dyDescent="0.25">
      <c r="B1286" s="4" t="s">
        <v>270</v>
      </c>
      <c r="C1286" s="20">
        <v>9535.6370000000006</v>
      </c>
    </row>
    <row r="1287" spans="2:3" x14ac:dyDescent="0.25">
      <c r="B1287" s="4" t="s">
        <v>254</v>
      </c>
      <c r="C1287" s="20">
        <v>9535.6370000000006</v>
      </c>
    </row>
    <row r="1288" spans="2:3" x14ac:dyDescent="0.25">
      <c r="B1288" s="4" t="s">
        <v>2397</v>
      </c>
      <c r="C1288" s="20">
        <v>9469.6656999999996</v>
      </c>
    </row>
    <row r="1289" spans="2:3" x14ac:dyDescent="0.25">
      <c r="B1289" s="4" t="s">
        <v>843</v>
      </c>
      <c r="C1289" s="20">
        <v>9469.6656999999996</v>
      </c>
    </row>
    <row r="1290" spans="2:3" x14ac:dyDescent="0.25">
      <c r="B1290" s="4" t="s">
        <v>1497</v>
      </c>
      <c r="C1290" s="20">
        <v>9469.6656999999996</v>
      </c>
    </row>
    <row r="1291" spans="2:3" x14ac:dyDescent="0.25">
      <c r="B1291" s="4" t="s">
        <v>1686</v>
      </c>
      <c r="C1291" s="20">
        <v>9469.6656999999996</v>
      </c>
    </row>
    <row r="1292" spans="2:3" x14ac:dyDescent="0.25">
      <c r="B1292" s="4" t="s">
        <v>2030</v>
      </c>
      <c r="C1292" s="20">
        <v>9469.6656999999996</v>
      </c>
    </row>
    <row r="1293" spans="2:3" x14ac:dyDescent="0.25">
      <c r="B1293" s="4" t="s">
        <v>2236</v>
      </c>
      <c r="C1293" s="20">
        <v>9469.6656999999996</v>
      </c>
    </row>
    <row r="1294" spans="2:3" x14ac:dyDescent="0.25">
      <c r="B1294" s="4" t="s">
        <v>2083</v>
      </c>
      <c r="C1294" s="20">
        <v>9469.6656999999996</v>
      </c>
    </row>
    <row r="1295" spans="2:3" x14ac:dyDescent="0.25">
      <c r="B1295" s="4" t="s">
        <v>623</v>
      </c>
      <c r="C1295" s="20">
        <v>9469.6656999999996</v>
      </c>
    </row>
    <row r="1296" spans="2:3" x14ac:dyDescent="0.25">
      <c r="B1296" s="4" t="s">
        <v>2398</v>
      </c>
      <c r="C1296" s="20">
        <v>9469.6656999999996</v>
      </c>
    </row>
    <row r="1297" spans="2:3" x14ac:dyDescent="0.25">
      <c r="B1297" s="4" t="s">
        <v>2112</v>
      </c>
      <c r="C1297" s="20">
        <v>9469.6656999999996</v>
      </c>
    </row>
    <row r="1298" spans="2:3" x14ac:dyDescent="0.25">
      <c r="B1298" s="4" t="s">
        <v>1297</v>
      </c>
      <c r="C1298" s="20">
        <v>9469.6656999999996</v>
      </c>
    </row>
    <row r="1299" spans="2:3" x14ac:dyDescent="0.25">
      <c r="B1299" s="4" t="s">
        <v>2351</v>
      </c>
      <c r="C1299" s="20">
        <v>9469.6656999999996</v>
      </c>
    </row>
    <row r="1300" spans="2:3" x14ac:dyDescent="0.25">
      <c r="B1300" s="4" t="s">
        <v>407</v>
      </c>
      <c r="C1300" s="20">
        <v>9469.6656999999996</v>
      </c>
    </row>
    <row r="1301" spans="2:3" x14ac:dyDescent="0.25">
      <c r="B1301" s="4" t="s">
        <v>1687</v>
      </c>
      <c r="C1301" s="20">
        <v>9469.6656999999996</v>
      </c>
    </row>
    <row r="1302" spans="2:3" x14ac:dyDescent="0.25">
      <c r="B1302" s="4" t="s">
        <v>420</v>
      </c>
      <c r="C1302" s="20">
        <v>9469.6656999999996</v>
      </c>
    </row>
    <row r="1303" spans="2:3" x14ac:dyDescent="0.25">
      <c r="B1303" s="4" t="s">
        <v>2178</v>
      </c>
      <c r="C1303" s="20">
        <v>9469.6656999999996</v>
      </c>
    </row>
    <row r="1304" spans="2:3" x14ac:dyDescent="0.25">
      <c r="B1304" s="4" t="s">
        <v>2071</v>
      </c>
      <c r="C1304" s="20">
        <v>9469.6656999999996</v>
      </c>
    </row>
    <row r="1305" spans="2:3" x14ac:dyDescent="0.25">
      <c r="B1305" s="4" t="s">
        <v>1950</v>
      </c>
      <c r="C1305" s="20">
        <v>9469.6656999999996</v>
      </c>
    </row>
    <row r="1306" spans="2:3" x14ac:dyDescent="0.25">
      <c r="B1306" s="4" t="s">
        <v>1478</v>
      </c>
      <c r="C1306" s="20">
        <v>9469.6656999999996</v>
      </c>
    </row>
    <row r="1307" spans="2:3" x14ac:dyDescent="0.25">
      <c r="B1307" s="4" t="s">
        <v>1464</v>
      </c>
      <c r="C1307" s="20">
        <v>9469.6656999999996</v>
      </c>
    </row>
    <row r="1308" spans="2:3" x14ac:dyDescent="0.25">
      <c r="B1308" s="4" t="s">
        <v>2183</v>
      </c>
      <c r="C1308" s="20">
        <v>9469.6656999999996</v>
      </c>
    </row>
    <row r="1309" spans="2:3" x14ac:dyDescent="0.25">
      <c r="B1309" s="4" t="s">
        <v>1906</v>
      </c>
      <c r="C1309" s="20">
        <v>9469.6656999999996</v>
      </c>
    </row>
    <row r="1310" spans="2:3" x14ac:dyDescent="0.25">
      <c r="B1310" s="4" t="s">
        <v>200</v>
      </c>
      <c r="C1310" s="20">
        <v>9469.6656999999996</v>
      </c>
    </row>
    <row r="1311" spans="2:3" x14ac:dyDescent="0.25">
      <c r="B1311" s="4" t="s">
        <v>2167</v>
      </c>
      <c r="C1311" s="20">
        <v>9469.6656999999996</v>
      </c>
    </row>
    <row r="1312" spans="2:3" x14ac:dyDescent="0.25">
      <c r="B1312" s="4" t="s">
        <v>1940</v>
      </c>
      <c r="C1312" s="20">
        <v>9469.6656999999996</v>
      </c>
    </row>
    <row r="1313" spans="2:3" x14ac:dyDescent="0.25">
      <c r="B1313" s="4" t="s">
        <v>1088</v>
      </c>
      <c r="C1313" s="20">
        <v>9469.6656999999996</v>
      </c>
    </row>
    <row r="1314" spans="2:3" x14ac:dyDescent="0.25">
      <c r="B1314" s="4" t="s">
        <v>2055</v>
      </c>
      <c r="C1314" s="20">
        <v>9432.8819999999996</v>
      </c>
    </row>
    <row r="1315" spans="2:3" x14ac:dyDescent="0.25">
      <c r="B1315" s="4" t="s">
        <v>1205</v>
      </c>
      <c r="C1315" s="20">
        <v>9432.8819999999996</v>
      </c>
    </row>
    <row r="1316" spans="2:3" x14ac:dyDescent="0.25">
      <c r="B1316" s="4" t="s">
        <v>696</v>
      </c>
      <c r="C1316" s="20">
        <v>9432.8819999999996</v>
      </c>
    </row>
    <row r="1317" spans="2:3" x14ac:dyDescent="0.25">
      <c r="B1317" s="4" t="s">
        <v>2403</v>
      </c>
      <c r="C1317" s="20">
        <v>9432.8819999999996</v>
      </c>
    </row>
    <row r="1318" spans="2:3" x14ac:dyDescent="0.25">
      <c r="B1318" s="4" t="s">
        <v>2148</v>
      </c>
      <c r="C1318" s="20">
        <v>9432.8819999999996</v>
      </c>
    </row>
    <row r="1319" spans="2:3" x14ac:dyDescent="0.25">
      <c r="B1319" s="4" t="s">
        <v>429</v>
      </c>
      <c r="C1319" s="20">
        <v>9432.8819999999996</v>
      </c>
    </row>
    <row r="1320" spans="2:3" x14ac:dyDescent="0.25">
      <c r="B1320" s="4" t="s">
        <v>2069</v>
      </c>
      <c r="C1320" s="20">
        <v>9432.8819999999996</v>
      </c>
    </row>
    <row r="1321" spans="2:3" x14ac:dyDescent="0.25">
      <c r="B1321" s="4" t="s">
        <v>2053</v>
      </c>
      <c r="C1321" s="20">
        <v>9245.6360000000004</v>
      </c>
    </row>
    <row r="1322" spans="2:3" x14ac:dyDescent="0.25">
      <c r="B1322" s="4" t="s">
        <v>2420</v>
      </c>
      <c r="C1322" s="20">
        <v>9245.6360000000004</v>
      </c>
    </row>
    <row r="1323" spans="2:3" x14ac:dyDescent="0.25">
      <c r="B1323" s="4" t="s">
        <v>2067</v>
      </c>
      <c r="C1323" s="20">
        <v>9245.6360000000004</v>
      </c>
    </row>
    <row r="1324" spans="2:3" x14ac:dyDescent="0.25">
      <c r="B1324" s="4" t="s">
        <v>2421</v>
      </c>
      <c r="C1324" s="20">
        <v>9245.6360000000004</v>
      </c>
    </row>
    <row r="1325" spans="2:3" x14ac:dyDescent="0.25">
      <c r="B1325" s="4" t="s">
        <v>2343</v>
      </c>
      <c r="C1325" s="20">
        <v>9245.6360000000004</v>
      </c>
    </row>
    <row r="1326" spans="2:3" x14ac:dyDescent="0.25">
      <c r="B1326" s="4" t="s">
        <v>1488</v>
      </c>
      <c r="C1326" s="20">
        <v>9245.6360000000004</v>
      </c>
    </row>
    <row r="1327" spans="2:3" x14ac:dyDescent="0.25">
      <c r="B1327" s="4" t="s">
        <v>671</v>
      </c>
      <c r="C1327" s="20">
        <v>9245.6360000000004</v>
      </c>
    </row>
    <row r="1328" spans="2:3" x14ac:dyDescent="0.25">
      <c r="B1328" s="4" t="s">
        <v>2278</v>
      </c>
      <c r="C1328" s="20">
        <v>9245.6360000000004</v>
      </c>
    </row>
    <row r="1329" spans="2:3" x14ac:dyDescent="0.25">
      <c r="B1329" s="4" t="s">
        <v>2198</v>
      </c>
      <c r="C1329" s="20">
        <v>9245.6360000000004</v>
      </c>
    </row>
    <row r="1330" spans="2:3" x14ac:dyDescent="0.25">
      <c r="B1330" s="4" t="s">
        <v>2340</v>
      </c>
      <c r="C1330" s="20">
        <v>9245.6360000000004</v>
      </c>
    </row>
    <row r="1331" spans="2:3" x14ac:dyDescent="0.25">
      <c r="B1331" s="4" t="s">
        <v>719</v>
      </c>
      <c r="C1331" s="20">
        <v>8927.0136000000002</v>
      </c>
    </row>
    <row r="1332" spans="2:3" x14ac:dyDescent="0.25">
      <c r="B1332" s="4" t="s">
        <v>630</v>
      </c>
      <c r="C1332" s="20">
        <v>8927.0136000000002</v>
      </c>
    </row>
    <row r="1333" spans="2:3" x14ac:dyDescent="0.25">
      <c r="B1333" s="4" t="s">
        <v>1396</v>
      </c>
      <c r="C1333" s="20">
        <v>8927.0136000000002</v>
      </c>
    </row>
    <row r="1334" spans="2:3" x14ac:dyDescent="0.25">
      <c r="B1334" s="4" t="s">
        <v>1966</v>
      </c>
      <c r="C1334" s="20">
        <v>8927.0136000000002</v>
      </c>
    </row>
    <row r="1335" spans="2:3" x14ac:dyDescent="0.25">
      <c r="B1335" s="4" t="s">
        <v>2316</v>
      </c>
      <c r="C1335" s="20">
        <v>8861.3736000000008</v>
      </c>
    </row>
    <row r="1336" spans="2:3" x14ac:dyDescent="0.25">
      <c r="B1336" s="4" t="s">
        <v>2222</v>
      </c>
      <c r="C1336" s="20">
        <v>8861.3736000000008</v>
      </c>
    </row>
    <row r="1337" spans="2:3" x14ac:dyDescent="0.25">
      <c r="B1337" s="4" t="s">
        <v>2317</v>
      </c>
      <c r="C1337" s="20">
        <v>8861.3736000000008</v>
      </c>
    </row>
    <row r="1338" spans="2:3" x14ac:dyDescent="0.25">
      <c r="B1338" s="4" t="s">
        <v>2155</v>
      </c>
      <c r="C1338" s="20">
        <v>8608.7870000000003</v>
      </c>
    </row>
    <row r="1339" spans="2:3" x14ac:dyDescent="0.25">
      <c r="B1339" s="4" t="s">
        <v>1764</v>
      </c>
      <c r="C1339" s="20">
        <v>8608.7870000000003</v>
      </c>
    </row>
    <row r="1340" spans="2:3" x14ac:dyDescent="0.25">
      <c r="B1340" s="4" t="s">
        <v>2384</v>
      </c>
      <c r="C1340" s="20">
        <v>8608.7870000000003</v>
      </c>
    </row>
    <row r="1341" spans="2:3" x14ac:dyDescent="0.25">
      <c r="B1341" s="4" t="s">
        <v>658</v>
      </c>
      <c r="C1341" s="20">
        <v>8608.7870000000003</v>
      </c>
    </row>
    <row r="1342" spans="2:3" x14ac:dyDescent="0.25">
      <c r="B1342" s="4" t="s">
        <v>2182</v>
      </c>
      <c r="C1342" s="20">
        <v>8608.7870000000003</v>
      </c>
    </row>
    <row r="1343" spans="2:3" x14ac:dyDescent="0.25">
      <c r="B1343" s="4" t="s">
        <v>2370</v>
      </c>
      <c r="C1343" s="20">
        <v>8608.7870000000003</v>
      </c>
    </row>
    <row r="1344" spans="2:3" x14ac:dyDescent="0.25">
      <c r="B1344" s="4" t="s">
        <v>734</v>
      </c>
      <c r="C1344" s="20">
        <v>8608.7870000000003</v>
      </c>
    </row>
    <row r="1345" spans="2:3" x14ac:dyDescent="0.25">
      <c r="B1345" s="4" t="s">
        <v>2006</v>
      </c>
      <c r="C1345" s="20">
        <v>8608.7870000000003</v>
      </c>
    </row>
    <row r="1346" spans="2:3" x14ac:dyDescent="0.25">
      <c r="B1346" s="4" t="s">
        <v>2162</v>
      </c>
      <c r="C1346" s="20">
        <v>8608.7870000000003</v>
      </c>
    </row>
    <row r="1347" spans="2:3" x14ac:dyDescent="0.25">
      <c r="B1347" s="4" t="s">
        <v>2121</v>
      </c>
      <c r="C1347" s="20">
        <v>8608.7870000000003</v>
      </c>
    </row>
    <row r="1348" spans="2:3" x14ac:dyDescent="0.25">
      <c r="B1348" s="4" t="s">
        <v>297</v>
      </c>
      <c r="C1348" s="20">
        <v>8608.7870000000003</v>
      </c>
    </row>
    <row r="1349" spans="2:3" x14ac:dyDescent="0.25">
      <c r="B1349" s="4" t="s">
        <v>2381</v>
      </c>
      <c r="C1349" s="20">
        <v>8608.7870000000003</v>
      </c>
    </row>
    <row r="1350" spans="2:3" x14ac:dyDescent="0.25">
      <c r="B1350" s="4" t="s">
        <v>1969</v>
      </c>
      <c r="C1350" s="20">
        <v>8608.7870000000003</v>
      </c>
    </row>
    <row r="1351" spans="2:3" x14ac:dyDescent="0.25">
      <c r="B1351" s="4" t="s">
        <v>2385</v>
      </c>
      <c r="C1351" s="20">
        <v>8608.7870000000003</v>
      </c>
    </row>
    <row r="1352" spans="2:3" x14ac:dyDescent="0.25">
      <c r="B1352" s="4" t="s">
        <v>1771</v>
      </c>
      <c r="C1352" s="20">
        <v>8608.7870000000003</v>
      </c>
    </row>
    <row r="1353" spans="2:3" x14ac:dyDescent="0.25">
      <c r="B1353" s="4" t="s">
        <v>2302</v>
      </c>
      <c r="C1353" s="20">
        <v>8608.7870000000003</v>
      </c>
    </row>
    <row r="1354" spans="2:3" x14ac:dyDescent="0.25">
      <c r="B1354" s="4" t="s">
        <v>1316</v>
      </c>
      <c r="C1354" s="20">
        <v>8608.7870000000003</v>
      </c>
    </row>
    <row r="1355" spans="2:3" x14ac:dyDescent="0.25">
      <c r="B1355" s="4" t="s">
        <v>2303</v>
      </c>
      <c r="C1355" s="20">
        <v>8582.0733</v>
      </c>
    </row>
    <row r="1356" spans="2:3" x14ac:dyDescent="0.25">
      <c r="B1356" s="4" t="s">
        <v>2318</v>
      </c>
      <c r="C1356" s="20">
        <v>8582.0733</v>
      </c>
    </row>
    <row r="1357" spans="2:3" x14ac:dyDescent="0.25">
      <c r="B1357" s="4" t="s">
        <v>1625</v>
      </c>
      <c r="C1357" s="20">
        <v>8582.0733</v>
      </c>
    </row>
    <row r="1358" spans="2:3" x14ac:dyDescent="0.25">
      <c r="B1358" s="4" t="s">
        <v>2314</v>
      </c>
      <c r="C1358" s="20">
        <v>8582.0733</v>
      </c>
    </row>
    <row r="1359" spans="2:3" x14ac:dyDescent="0.25">
      <c r="B1359" s="4" t="s">
        <v>2412</v>
      </c>
      <c r="C1359" s="20">
        <v>8582.0733</v>
      </c>
    </row>
    <row r="1360" spans="2:3" x14ac:dyDescent="0.25">
      <c r="B1360" s="4" t="s">
        <v>531</v>
      </c>
      <c r="C1360" s="20">
        <v>8582.0733</v>
      </c>
    </row>
    <row r="1361" spans="2:3" x14ac:dyDescent="0.25">
      <c r="B1361" s="4" t="s">
        <v>1278</v>
      </c>
      <c r="C1361" s="20">
        <v>8582.0733</v>
      </c>
    </row>
    <row r="1362" spans="2:3" x14ac:dyDescent="0.25">
      <c r="B1362" s="4" t="s">
        <v>1415</v>
      </c>
      <c r="C1362" s="20">
        <v>8582.0733</v>
      </c>
    </row>
    <row r="1363" spans="2:3" x14ac:dyDescent="0.25">
      <c r="B1363" s="4" t="s">
        <v>303</v>
      </c>
      <c r="C1363" s="20">
        <v>8582.0733</v>
      </c>
    </row>
    <row r="1364" spans="2:3" x14ac:dyDescent="0.25">
      <c r="B1364" s="4" t="s">
        <v>1496</v>
      </c>
      <c r="C1364" s="20">
        <v>8582.0733</v>
      </c>
    </row>
    <row r="1365" spans="2:3" x14ac:dyDescent="0.25">
      <c r="B1365" s="4" t="s">
        <v>146</v>
      </c>
      <c r="C1365" s="20">
        <v>8582.0733</v>
      </c>
    </row>
    <row r="1366" spans="2:3" x14ac:dyDescent="0.25">
      <c r="B1366" s="4" t="s">
        <v>281</v>
      </c>
      <c r="C1366" s="20">
        <v>8582.0733</v>
      </c>
    </row>
    <row r="1367" spans="2:3" x14ac:dyDescent="0.25">
      <c r="B1367" s="4" t="s">
        <v>963</v>
      </c>
      <c r="C1367" s="20">
        <v>8489.5938000000006</v>
      </c>
    </row>
    <row r="1368" spans="2:3" x14ac:dyDescent="0.25">
      <c r="B1368" s="4" t="s">
        <v>1978</v>
      </c>
      <c r="C1368" s="20">
        <v>8489.5938000000006</v>
      </c>
    </row>
    <row r="1369" spans="2:3" x14ac:dyDescent="0.25">
      <c r="B1369" s="4" t="s">
        <v>2456</v>
      </c>
      <c r="C1369" s="20">
        <v>8489.5938000000006</v>
      </c>
    </row>
    <row r="1370" spans="2:3" x14ac:dyDescent="0.25">
      <c r="B1370" s="4" t="s">
        <v>645</v>
      </c>
      <c r="C1370" s="20">
        <v>8489.5938000000006</v>
      </c>
    </row>
    <row r="1371" spans="2:3" x14ac:dyDescent="0.25">
      <c r="B1371" s="4" t="s">
        <v>469</v>
      </c>
      <c r="C1371" s="20">
        <v>8489.5938000000006</v>
      </c>
    </row>
    <row r="1372" spans="2:3" x14ac:dyDescent="0.25">
      <c r="B1372" s="4" t="s">
        <v>287</v>
      </c>
      <c r="C1372" s="20">
        <v>8489.5938000000006</v>
      </c>
    </row>
    <row r="1373" spans="2:3" x14ac:dyDescent="0.25">
      <c r="B1373" s="4" t="s">
        <v>2297</v>
      </c>
      <c r="C1373" s="20">
        <v>8441.8547999999992</v>
      </c>
    </row>
    <row r="1374" spans="2:3" x14ac:dyDescent="0.25">
      <c r="B1374" s="4" t="s">
        <v>1044</v>
      </c>
      <c r="C1374" s="20">
        <v>8441.8547999999992</v>
      </c>
    </row>
    <row r="1375" spans="2:3" x14ac:dyDescent="0.25">
      <c r="B1375" s="4" t="s">
        <v>1942</v>
      </c>
      <c r="C1375" s="20">
        <v>8441.8547999999992</v>
      </c>
    </row>
    <row r="1376" spans="2:3" x14ac:dyDescent="0.25">
      <c r="B1376" s="4" t="s">
        <v>2389</v>
      </c>
      <c r="C1376" s="20">
        <v>8441.8547999999992</v>
      </c>
    </row>
    <row r="1377" spans="2:3" x14ac:dyDescent="0.25">
      <c r="B1377" s="4" t="s">
        <v>831</v>
      </c>
      <c r="C1377" s="20">
        <v>8441.8547999999992</v>
      </c>
    </row>
    <row r="1378" spans="2:3" x14ac:dyDescent="0.25">
      <c r="B1378" s="4" t="s">
        <v>800</v>
      </c>
      <c r="C1378" s="20">
        <v>8441.8547999999992</v>
      </c>
    </row>
    <row r="1379" spans="2:3" x14ac:dyDescent="0.25">
      <c r="B1379" s="4" t="s">
        <v>2447</v>
      </c>
      <c r="C1379" s="20">
        <v>8441.8547999999992</v>
      </c>
    </row>
    <row r="1380" spans="2:3" x14ac:dyDescent="0.25">
      <c r="B1380" s="4" t="s">
        <v>1776</v>
      </c>
      <c r="C1380" s="20">
        <v>8441.8547999999992</v>
      </c>
    </row>
    <row r="1381" spans="2:3" x14ac:dyDescent="0.25">
      <c r="B1381" s="4" t="s">
        <v>2459</v>
      </c>
      <c r="C1381" s="20">
        <v>8441.8547999999992</v>
      </c>
    </row>
    <row r="1382" spans="2:3" x14ac:dyDescent="0.25">
      <c r="B1382" s="4" t="s">
        <v>901</v>
      </c>
      <c r="C1382" s="20">
        <v>8441.8547999999992</v>
      </c>
    </row>
    <row r="1383" spans="2:3" x14ac:dyDescent="0.25">
      <c r="B1383" s="4" t="s">
        <v>2242</v>
      </c>
      <c r="C1383" s="20">
        <v>8441.8547999999992</v>
      </c>
    </row>
    <row r="1384" spans="2:3" x14ac:dyDescent="0.25">
      <c r="B1384" s="4" t="s">
        <v>821</v>
      </c>
      <c r="C1384" s="20">
        <v>8441.8547999999992</v>
      </c>
    </row>
    <row r="1385" spans="2:3" x14ac:dyDescent="0.25">
      <c r="B1385" s="4" t="s">
        <v>2191</v>
      </c>
      <c r="C1385" s="20">
        <v>8441.8547999999992</v>
      </c>
    </row>
    <row r="1386" spans="2:3" x14ac:dyDescent="0.25">
      <c r="B1386" s="4" t="s">
        <v>711</v>
      </c>
      <c r="C1386" s="20">
        <v>8441.8547999999992</v>
      </c>
    </row>
    <row r="1387" spans="2:3" x14ac:dyDescent="0.25">
      <c r="B1387" s="4" t="s">
        <v>2460</v>
      </c>
      <c r="C1387" s="20">
        <v>8441.8547999999992</v>
      </c>
    </row>
    <row r="1388" spans="2:3" x14ac:dyDescent="0.25">
      <c r="B1388" s="4" t="s">
        <v>724</v>
      </c>
      <c r="C1388" s="20">
        <v>8441.8547999999992</v>
      </c>
    </row>
    <row r="1389" spans="2:3" x14ac:dyDescent="0.25">
      <c r="B1389" s="4" t="s">
        <v>1471</v>
      </c>
      <c r="C1389" s="20">
        <v>8441.8547999999992</v>
      </c>
    </row>
    <row r="1390" spans="2:3" x14ac:dyDescent="0.25">
      <c r="B1390" s="4" t="s">
        <v>2165</v>
      </c>
      <c r="C1390" s="20">
        <v>8441.8547999999992</v>
      </c>
    </row>
    <row r="1391" spans="2:3" x14ac:dyDescent="0.25">
      <c r="B1391" s="4" t="s">
        <v>704</v>
      </c>
      <c r="C1391" s="20">
        <v>8441.8547999999992</v>
      </c>
    </row>
    <row r="1392" spans="2:3" x14ac:dyDescent="0.25">
      <c r="B1392" s="4" t="s">
        <v>1482</v>
      </c>
      <c r="C1392" s="20">
        <v>8441.8547999999992</v>
      </c>
    </row>
    <row r="1393" spans="2:3" x14ac:dyDescent="0.25">
      <c r="B1393" s="4" t="s">
        <v>694</v>
      </c>
      <c r="C1393" s="20">
        <v>8441.8547999999992</v>
      </c>
    </row>
    <row r="1394" spans="2:3" x14ac:dyDescent="0.25">
      <c r="B1394" s="4" t="s">
        <v>1919</v>
      </c>
      <c r="C1394" s="20">
        <v>8441.8547999999992</v>
      </c>
    </row>
    <row r="1395" spans="2:3" x14ac:dyDescent="0.25">
      <c r="B1395" s="4" t="s">
        <v>1918</v>
      </c>
      <c r="C1395" s="20">
        <v>8441.8547999999992</v>
      </c>
    </row>
    <row r="1396" spans="2:3" x14ac:dyDescent="0.25">
      <c r="B1396" s="4" t="s">
        <v>2048</v>
      </c>
      <c r="C1396" s="20">
        <v>8441.8547999999992</v>
      </c>
    </row>
    <row r="1397" spans="2:3" x14ac:dyDescent="0.25">
      <c r="B1397" s="4" t="s">
        <v>1883</v>
      </c>
      <c r="C1397" s="20">
        <v>8441.8547999999992</v>
      </c>
    </row>
    <row r="1398" spans="2:3" x14ac:dyDescent="0.25">
      <c r="B1398" s="4" t="s">
        <v>349</v>
      </c>
      <c r="C1398" s="20">
        <v>8441.8547999999992</v>
      </c>
    </row>
    <row r="1399" spans="2:3" x14ac:dyDescent="0.25">
      <c r="B1399" s="4" t="s">
        <v>2395</v>
      </c>
      <c r="C1399" s="20">
        <v>8441.8547999999992</v>
      </c>
    </row>
    <row r="1400" spans="2:3" x14ac:dyDescent="0.25">
      <c r="B1400" s="4" t="s">
        <v>1991</v>
      </c>
      <c r="C1400" s="20">
        <v>8441.8547999999992</v>
      </c>
    </row>
    <row r="1401" spans="2:3" x14ac:dyDescent="0.25">
      <c r="B1401" s="4" t="s">
        <v>1907</v>
      </c>
      <c r="C1401" s="20">
        <v>8441.8547999999992</v>
      </c>
    </row>
    <row r="1402" spans="2:3" x14ac:dyDescent="0.25">
      <c r="B1402" s="4" t="s">
        <v>1313</v>
      </c>
      <c r="C1402" s="20">
        <v>8441.8547999999992</v>
      </c>
    </row>
    <row r="1403" spans="2:3" x14ac:dyDescent="0.25">
      <c r="B1403" s="4" t="s">
        <v>1899</v>
      </c>
      <c r="C1403" s="20">
        <v>8441.8547999999992</v>
      </c>
    </row>
    <row r="1404" spans="2:3" x14ac:dyDescent="0.25">
      <c r="B1404" s="4" t="s">
        <v>1523</v>
      </c>
      <c r="C1404" s="20">
        <v>8441.8547999999992</v>
      </c>
    </row>
    <row r="1405" spans="2:3" x14ac:dyDescent="0.25">
      <c r="B1405" s="4" t="s">
        <v>2042</v>
      </c>
      <c r="C1405" s="20">
        <v>8441.8547999999992</v>
      </c>
    </row>
    <row r="1406" spans="2:3" x14ac:dyDescent="0.25">
      <c r="B1406" s="4" t="s">
        <v>401</v>
      </c>
      <c r="C1406" s="20">
        <v>8441.8547999999992</v>
      </c>
    </row>
    <row r="1407" spans="2:3" x14ac:dyDescent="0.25">
      <c r="B1407" s="4" t="s">
        <v>2231</v>
      </c>
      <c r="C1407" s="20">
        <v>8441.8547999999992</v>
      </c>
    </row>
    <row r="1408" spans="2:3" x14ac:dyDescent="0.25">
      <c r="B1408" s="4" t="s">
        <v>2291</v>
      </c>
      <c r="C1408" s="20">
        <v>8441.8547999999992</v>
      </c>
    </row>
    <row r="1409" spans="2:3" x14ac:dyDescent="0.25">
      <c r="B1409" s="4" t="s">
        <v>2106</v>
      </c>
      <c r="C1409" s="20">
        <v>8441.8547999999992</v>
      </c>
    </row>
    <row r="1410" spans="2:3" x14ac:dyDescent="0.25">
      <c r="B1410" s="4" t="s">
        <v>2247</v>
      </c>
      <c r="C1410" s="20">
        <v>8441.8547999999992</v>
      </c>
    </row>
    <row r="1411" spans="2:3" x14ac:dyDescent="0.25">
      <c r="B1411" s="4" t="s">
        <v>2313</v>
      </c>
      <c r="C1411" s="20">
        <v>8441.8547999999992</v>
      </c>
    </row>
    <row r="1412" spans="2:3" x14ac:dyDescent="0.25">
      <c r="B1412" s="4" t="s">
        <v>2043</v>
      </c>
      <c r="C1412" s="20">
        <v>8441.8547999999992</v>
      </c>
    </row>
    <row r="1413" spans="2:3" x14ac:dyDescent="0.25">
      <c r="B1413" s="4" t="s">
        <v>261</v>
      </c>
      <c r="C1413" s="20">
        <v>8441.8547999999992</v>
      </c>
    </row>
    <row r="1414" spans="2:3" x14ac:dyDescent="0.25">
      <c r="B1414" s="4" t="s">
        <v>141</v>
      </c>
      <c r="C1414" s="20">
        <v>8441.8547999999992</v>
      </c>
    </row>
    <row r="1415" spans="2:3" x14ac:dyDescent="0.25">
      <c r="B1415" s="4" t="s">
        <v>1787</v>
      </c>
      <c r="C1415" s="20">
        <v>8441.8547999999992</v>
      </c>
    </row>
    <row r="1416" spans="2:3" x14ac:dyDescent="0.25">
      <c r="B1416" s="4" t="s">
        <v>158</v>
      </c>
      <c r="C1416" s="20">
        <v>8441.8547999999992</v>
      </c>
    </row>
    <row r="1417" spans="2:3" x14ac:dyDescent="0.25">
      <c r="B1417" s="4" t="s">
        <v>2311</v>
      </c>
      <c r="C1417" s="20">
        <v>8441.8547999999992</v>
      </c>
    </row>
    <row r="1418" spans="2:3" x14ac:dyDescent="0.25">
      <c r="B1418" s="4" t="s">
        <v>289</v>
      </c>
      <c r="C1418" s="20">
        <v>8441.8547999999992</v>
      </c>
    </row>
    <row r="1419" spans="2:3" x14ac:dyDescent="0.25">
      <c r="B1419" s="4" t="s">
        <v>2328</v>
      </c>
      <c r="C1419" s="20">
        <v>8321.0723999999991</v>
      </c>
    </row>
    <row r="1420" spans="2:3" x14ac:dyDescent="0.25">
      <c r="B1420" s="4" t="s">
        <v>1155</v>
      </c>
      <c r="C1420" s="20">
        <v>8321.0723999999991</v>
      </c>
    </row>
    <row r="1421" spans="2:3" x14ac:dyDescent="0.25">
      <c r="B1421" s="4" t="s">
        <v>616</v>
      </c>
      <c r="C1421" s="20">
        <v>8321.0723999999991</v>
      </c>
    </row>
    <row r="1422" spans="2:3" x14ac:dyDescent="0.25">
      <c r="B1422" s="4" t="s">
        <v>1577</v>
      </c>
      <c r="C1422" s="20">
        <v>8321.0723999999991</v>
      </c>
    </row>
    <row r="1423" spans="2:3" x14ac:dyDescent="0.25">
      <c r="B1423" s="4" t="s">
        <v>2390</v>
      </c>
      <c r="C1423" s="20">
        <v>8321.0723999999991</v>
      </c>
    </row>
    <row r="1424" spans="2:3" x14ac:dyDescent="0.25">
      <c r="B1424" s="4" t="s">
        <v>2232</v>
      </c>
      <c r="C1424" s="20">
        <v>8321.0723999999991</v>
      </c>
    </row>
    <row r="1425" spans="2:3" x14ac:dyDescent="0.25">
      <c r="B1425" s="4" t="s">
        <v>2394</v>
      </c>
      <c r="C1425" s="20">
        <v>8321.0723999999991</v>
      </c>
    </row>
    <row r="1426" spans="2:3" x14ac:dyDescent="0.25">
      <c r="B1426" s="4" t="s">
        <v>132</v>
      </c>
      <c r="C1426" s="20">
        <v>8321.0723999999991</v>
      </c>
    </row>
    <row r="1427" spans="2:3" x14ac:dyDescent="0.25">
      <c r="B1427" s="4" t="s">
        <v>2472</v>
      </c>
      <c r="C1427" s="20">
        <v>8321.0723999999991</v>
      </c>
    </row>
    <row r="1428" spans="2:3" x14ac:dyDescent="0.25">
      <c r="B1428" s="4" t="s">
        <v>2439</v>
      </c>
      <c r="C1428" s="20">
        <v>7895.7659999999996</v>
      </c>
    </row>
    <row r="1429" spans="2:3" x14ac:dyDescent="0.25">
      <c r="B1429" s="4" t="s">
        <v>1507</v>
      </c>
      <c r="C1429" s="20">
        <v>7895.7659999999996</v>
      </c>
    </row>
    <row r="1430" spans="2:3" x14ac:dyDescent="0.25">
      <c r="B1430" s="4" t="s">
        <v>892</v>
      </c>
      <c r="C1430" s="20">
        <v>7895.7659999999996</v>
      </c>
    </row>
    <row r="1431" spans="2:3" x14ac:dyDescent="0.25">
      <c r="B1431" s="4" t="s">
        <v>2220</v>
      </c>
      <c r="C1431" s="20">
        <v>7895.7659999999996</v>
      </c>
    </row>
    <row r="1432" spans="2:3" x14ac:dyDescent="0.25">
      <c r="B1432" s="4" t="s">
        <v>2496</v>
      </c>
      <c r="C1432" s="20">
        <v>7895.7659999999996</v>
      </c>
    </row>
    <row r="1433" spans="2:3" x14ac:dyDescent="0.25">
      <c r="B1433" s="4" t="s">
        <v>2158</v>
      </c>
      <c r="C1433" s="20">
        <v>7747.9083000000001</v>
      </c>
    </row>
    <row r="1434" spans="2:3" x14ac:dyDescent="0.25">
      <c r="B1434" s="4" t="s">
        <v>938</v>
      </c>
      <c r="C1434" s="20">
        <v>7747.9083000000001</v>
      </c>
    </row>
    <row r="1435" spans="2:3" x14ac:dyDescent="0.25">
      <c r="B1435" s="4" t="s">
        <v>2166</v>
      </c>
      <c r="C1435" s="20">
        <v>7747.9083000000001</v>
      </c>
    </row>
    <row r="1436" spans="2:3" x14ac:dyDescent="0.25">
      <c r="B1436" s="4" t="s">
        <v>1650</v>
      </c>
      <c r="C1436" s="20">
        <v>7747.9083000000001</v>
      </c>
    </row>
    <row r="1437" spans="2:3" x14ac:dyDescent="0.25">
      <c r="B1437" s="4" t="s">
        <v>2296</v>
      </c>
      <c r="C1437" s="20">
        <v>7747.9083000000001</v>
      </c>
    </row>
    <row r="1438" spans="2:3" x14ac:dyDescent="0.25">
      <c r="B1438" s="4" t="s">
        <v>1626</v>
      </c>
      <c r="C1438" s="20">
        <v>7747.9083000000001</v>
      </c>
    </row>
    <row r="1439" spans="2:3" x14ac:dyDescent="0.25">
      <c r="B1439" s="4" t="s">
        <v>1274</v>
      </c>
      <c r="C1439" s="20">
        <v>7747.9083000000001</v>
      </c>
    </row>
    <row r="1440" spans="2:3" x14ac:dyDescent="0.25">
      <c r="B1440" s="4" t="s">
        <v>2365</v>
      </c>
      <c r="C1440" s="20">
        <v>7747.9083000000001</v>
      </c>
    </row>
    <row r="1441" spans="2:3" x14ac:dyDescent="0.25">
      <c r="B1441" s="4" t="s">
        <v>382</v>
      </c>
      <c r="C1441" s="20">
        <v>7747.9083000000001</v>
      </c>
    </row>
    <row r="1442" spans="2:3" x14ac:dyDescent="0.25">
      <c r="B1442" s="4" t="s">
        <v>378</v>
      </c>
      <c r="C1442" s="20">
        <v>7747.9083000000001</v>
      </c>
    </row>
    <row r="1443" spans="2:3" x14ac:dyDescent="0.25">
      <c r="B1443" s="4" t="s">
        <v>505</v>
      </c>
      <c r="C1443" s="20">
        <v>7747.9083000000001</v>
      </c>
    </row>
    <row r="1444" spans="2:3" x14ac:dyDescent="0.25">
      <c r="B1444" s="4" t="s">
        <v>284</v>
      </c>
      <c r="C1444" s="20">
        <v>7747.9083000000001</v>
      </c>
    </row>
    <row r="1445" spans="2:3" x14ac:dyDescent="0.25">
      <c r="B1445" s="4" t="s">
        <v>253</v>
      </c>
      <c r="C1445" s="20">
        <v>7747.9083000000001</v>
      </c>
    </row>
    <row r="1446" spans="2:3" x14ac:dyDescent="0.25">
      <c r="B1446" s="4" t="s">
        <v>1091</v>
      </c>
      <c r="C1446" s="20">
        <v>7747.9083000000001</v>
      </c>
    </row>
    <row r="1447" spans="2:3" x14ac:dyDescent="0.25">
      <c r="B1447" s="4" t="s">
        <v>195</v>
      </c>
      <c r="C1447" s="20">
        <v>7747.9083000000001</v>
      </c>
    </row>
    <row r="1448" spans="2:3" x14ac:dyDescent="0.25">
      <c r="B1448" s="4" t="s">
        <v>946</v>
      </c>
      <c r="C1448" s="20">
        <v>7628.5096000000003</v>
      </c>
    </row>
    <row r="1449" spans="2:3" x14ac:dyDescent="0.25">
      <c r="B1449" s="4" t="s">
        <v>1510</v>
      </c>
      <c r="C1449" s="20">
        <v>7628.5096000000003</v>
      </c>
    </row>
    <row r="1450" spans="2:3" x14ac:dyDescent="0.25">
      <c r="B1450" s="4" t="s">
        <v>951</v>
      </c>
      <c r="C1450" s="20">
        <v>7628.5096000000003</v>
      </c>
    </row>
    <row r="1451" spans="2:3" x14ac:dyDescent="0.25">
      <c r="B1451" s="4" t="s">
        <v>2146</v>
      </c>
      <c r="C1451" s="20">
        <v>7628.5096000000003</v>
      </c>
    </row>
    <row r="1452" spans="2:3" x14ac:dyDescent="0.25">
      <c r="B1452" s="4" t="s">
        <v>1220</v>
      </c>
      <c r="C1452" s="20">
        <v>7628.5096000000003</v>
      </c>
    </row>
    <row r="1453" spans="2:3" x14ac:dyDescent="0.25">
      <c r="B1453" s="4" t="s">
        <v>626</v>
      </c>
      <c r="C1453" s="20">
        <v>7628.5096000000003</v>
      </c>
    </row>
    <row r="1454" spans="2:3" x14ac:dyDescent="0.25">
      <c r="B1454" s="4" t="s">
        <v>2441</v>
      </c>
      <c r="C1454" s="20">
        <v>7628.5096000000003</v>
      </c>
    </row>
    <row r="1455" spans="2:3" x14ac:dyDescent="0.25">
      <c r="B1455" s="4" t="s">
        <v>540</v>
      </c>
      <c r="C1455" s="20">
        <v>7628.5096000000003</v>
      </c>
    </row>
    <row r="1456" spans="2:3" x14ac:dyDescent="0.25">
      <c r="B1456" s="4" t="s">
        <v>1513</v>
      </c>
      <c r="C1456" s="20">
        <v>7628.5096000000003</v>
      </c>
    </row>
    <row r="1457" spans="2:3" x14ac:dyDescent="0.25">
      <c r="B1457" s="4" t="s">
        <v>454</v>
      </c>
      <c r="C1457" s="20">
        <v>7628.5096000000003</v>
      </c>
    </row>
    <row r="1458" spans="2:3" x14ac:dyDescent="0.25">
      <c r="B1458" s="4" t="s">
        <v>2478</v>
      </c>
      <c r="C1458" s="20">
        <v>7628.5096000000003</v>
      </c>
    </row>
    <row r="1459" spans="2:3" x14ac:dyDescent="0.25">
      <c r="B1459" s="4" t="s">
        <v>636</v>
      </c>
      <c r="C1459" s="20">
        <v>7546.3055999999997</v>
      </c>
    </row>
    <row r="1460" spans="2:3" x14ac:dyDescent="0.25">
      <c r="B1460" s="4" t="s">
        <v>692</v>
      </c>
      <c r="C1460" s="20">
        <v>7546.3055999999997</v>
      </c>
    </row>
    <row r="1461" spans="2:3" x14ac:dyDescent="0.25">
      <c r="B1461" s="4" t="s">
        <v>1050</v>
      </c>
      <c r="C1461" s="20">
        <v>7546.3055999999997</v>
      </c>
    </row>
    <row r="1462" spans="2:3" x14ac:dyDescent="0.25">
      <c r="B1462" s="4" t="s">
        <v>1823</v>
      </c>
      <c r="C1462" s="20">
        <v>7546.3055999999997</v>
      </c>
    </row>
    <row r="1463" spans="2:3" x14ac:dyDescent="0.25">
      <c r="B1463" s="4" t="s">
        <v>1824</v>
      </c>
      <c r="C1463" s="20">
        <v>7546.3055999999997</v>
      </c>
    </row>
    <row r="1464" spans="2:3" x14ac:dyDescent="0.25">
      <c r="B1464" s="4" t="s">
        <v>131</v>
      </c>
      <c r="C1464" s="20">
        <v>7546.3055999999997</v>
      </c>
    </row>
    <row r="1465" spans="2:3" x14ac:dyDescent="0.25">
      <c r="B1465" s="4" t="s">
        <v>2409</v>
      </c>
      <c r="C1465" s="20">
        <v>7500.9777000000004</v>
      </c>
    </row>
    <row r="1466" spans="2:3" x14ac:dyDescent="0.25">
      <c r="B1466" s="4" t="s">
        <v>1869</v>
      </c>
      <c r="C1466" s="20">
        <v>7500.9777000000004</v>
      </c>
    </row>
    <row r="1467" spans="2:3" x14ac:dyDescent="0.25">
      <c r="B1467" s="4" t="s">
        <v>2114</v>
      </c>
      <c r="C1467" s="20">
        <v>7500.9777000000004</v>
      </c>
    </row>
    <row r="1468" spans="2:3" x14ac:dyDescent="0.25">
      <c r="B1468" s="4" t="s">
        <v>2186</v>
      </c>
      <c r="C1468" s="20">
        <v>7500.9777000000004</v>
      </c>
    </row>
    <row r="1469" spans="2:3" x14ac:dyDescent="0.25">
      <c r="B1469" s="4" t="s">
        <v>2448</v>
      </c>
      <c r="C1469" s="20">
        <v>7500.9777000000004</v>
      </c>
    </row>
    <row r="1470" spans="2:3" x14ac:dyDescent="0.25">
      <c r="B1470" s="4" t="s">
        <v>874</v>
      </c>
      <c r="C1470" s="20">
        <v>7439.1779999999999</v>
      </c>
    </row>
    <row r="1471" spans="2:3" x14ac:dyDescent="0.25">
      <c r="B1471" s="4" t="s">
        <v>1629</v>
      </c>
      <c r="C1471" s="20">
        <v>7439.1779999999999</v>
      </c>
    </row>
    <row r="1472" spans="2:3" x14ac:dyDescent="0.25">
      <c r="B1472" s="4" t="s">
        <v>2192</v>
      </c>
      <c r="C1472" s="20">
        <v>7439.1779999999999</v>
      </c>
    </row>
    <row r="1473" spans="2:3" x14ac:dyDescent="0.25">
      <c r="B1473" s="4" t="s">
        <v>732</v>
      </c>
      <c r="C1473" s="20">
        <v>7439.1779999999999</v>
      </c>
    </row>
    <row r="1474" spans="2:3" x14ac:dyDescent="0.25">
      <c r="B1474" s="4" t="s">
        <v>2322</v>
      </c>
      <c r="C1474" s="20">
        <v>7439.1779999999999</v>
      </c>
    </row>
    <row r="1475" spans="2:3" x14ac:dyDescent="0.25">
      <c r="B1475" s="4" t="s">
        <v>1766</v>
      </c>
      <c r="C1475" s="20">
        <v>7439.1779999999999</v>
      </c>
    </row>
    <row r="1476" spans="2:3" x14ac:dyDescent="0.25">
      <c r="B1476" s="4" t="s">
        <v>235</v>
      </c>
      <c r="C1476" s="20">
        <v>7439.1779999999999</v>
      </c>
    </row>
    <row r="1477" spans="2:3" x14ac:dyDescent="0.25">
      <c r="B1477" s="4" t="s">
        <v>2054</v>
      </c>
      <c r="C1477" s="20">
        <v>7439.1779999999999</v>
      </c>
    </row>
    <row r="1478" spans="2:3" x14ac:dyDescent="0.25">
      <c r="B1478" s="4" t="s">
        <v>1695</v>
      </c>
      <c r="C1478" s="20">
        <v>7439.1779999999999</v>
      </c>
    </row>
    <row r="1479" spans="2:3" x14ac:dyDescent="0.25">
      <c r="B1479" s="4" t="s">
        <v>2337</v>
      </c>
      <c r="C1479" s="20">
        <v>7396.5087999999996</v>
      </c>
    </row>
    <row r="1480" spans="2:3" x14ac:dyDescent="0.25">
      <c r="B1480" s="4" t="s">
        <v>568</v>
      </c>
      <c r="C1480" s="20">
        <v>7396.5087999999996</v>
      </c>
    </row>
    <row r="1481" spans="2:3" x14ac:dyDescent="0.25">
      <c r="B1481" s="4" t="s">
        <v>2072</v>
      </c>
      <c r="C1481" s="20">
        <v>7396.5087999999996</v>
      </c>
    </row>
    <row r="1482" spans="2:3" x14ac:dyDescent="0.25">
      <c r="B1482" s="4" t="s">
        <v>2142</v>
      </c>
      <c r="C1482" s="20">
        <v>7396.5087999999996</v>
      </c>
    </row>
    <row r="1483" spans="2:3" x14ac:dyDescent="0.25">
      <c r="B1483" s="4" t="s">
        <v>2386</v>
      </c>
      <c r="C1483" s="20">
        <v>7396.5087999999996</v>
      </c>
    </row>
    <row r="1484" spans="2:3" x14ac:dyDescent="0.25">
      <c r="B1484" s="4" t="s">
        <v>410</v>
      </c>
      <c r="C1484" s="20">
        <v>7396.5087999999996</v>
      </c>
    </row>
    <row r="1485" spans="2:3" x14ac:dyDescent="0.25">
      <c r="B1485" s="4" t="s">
        <v>2457</v>
      </c>
      <c r="C1485" s="20">
        <v>7396.5087999999996</v>
      </c>
    </row>
    <row r="1486" spans="2:3" x14ac:dyDescent="0.25">
      <c r="B1486" s="4" t="s">
        <v>2514</v>
      </c>
      <c r="C1486" s="20">
        <v>7396.5087999999996</v>
      </c>
    </row>
    <row r="1487" spans="2:3" x14ac:dyDescent="0.25">
      <c r="B1487" s="4" t="s">
        <v>2338</v>
      </c>
      <c r="C1487" s="20">
        <v>7396.5087999999996</v>
      </c>
    </row>
    <row r="1488" spans="2:3" x14ac:dyDescent="0.25">
      <c r="B1488" s="4" t="s">
        <v>1946</v>
      </c>
      <c r="C1488" s="20">
        <v>7384.4780000000001</v>
      </c>
    </row>
    <row r="1489" spans="2:3" x14ac:dyDescent="0.25">
      <c r="B1489" s="4" t="s">
        <v>2533</v>
      </c>
      <c r="C1489" s="20">
        <v>7106.1894000000002</v>
      </c>
    </row>
    <row r="1490" spans="2:3" x14ac:dyDescent="0.25">
      <c r="B1490" s="4" t="s">
        <v>2126</v>
      </c>
      <c r="C1490" s="20">
        <v>7106.1894000000002</v>
      </c>
    </row>
    <row r="1491" spans="2:3" x14ac:dyDescent="0.25">
      <c r="B1491" s="4" t="s">
        <v>2321</v>
      </c>
      <c r="C1491" s="20">
        <v>7106.1894000000002</v>
      </c>
    </row>
    <row r="1492" spans="2:3" x14ac:dyDescent="0.25">
      <c r="B1492" s="4" t="s">
        <v>2442</v>
      </c>
      <c r="C1492" s="20">
        <v>7106.1894000000002</v>
      </c>
    </row>
    <row r="1493" spans="2:3" x14ac:dyDescent="0.25">
      <c r="B1493" s="4" t="s">
        <v>573</v>
      </c>
      <c r="C1493" s="20">
        <v>7106.1894000000002</v>
      </c>
    </row>
    <row r="1494" spans="2:3" x14ac:dyDescent="0.25">
      <c r="B1494" s="4" t="s">
        <v>2374</v>
      </c>
      <c r="C1494" s="20">
        <v>7106.1894000000002</v>
      </c>
    </row>
    <row r="1495" spans="2:3" x14ac:dyDescent="0.25">
      <c r="B1495" s="4" t="s">
        <v>514</v>
      </c>
      <c r="C1495" s="20">
        <v>7106.1894000000002</v>
      </c>
    </row>
    <row r="1496" spans="2:3" x14ac:dyDescent="0.25">
      <c r="B1496" s="4" t="s">
        <v>1627</v>
      </c>
      <c r="C1496" s="20">
        <v>7106.1894000000002</v>
      </c>
    </row>
    <row r="1497" spans="2:3" x14ac:dyDescent="0.25">
      <c r="B1497" s="4" t="s">
        <v>2382</v>
      </c>
      <c r="C1497" s="20">
        <v>7034.8789999999999</v>
      </c>
    </row>
    <row r="1498" spans="2:3" x14ac:dyDescent="0.25">
      <c r="B1498" s="4" t="s">
        <v>2540</v>
      </c>
      <c r="C1498" s="20">
        <v>7034.8789999999999</v>
      </c>
    </row>
    <row r="1499" spans="2:3" x14ac:dyDescent="0.25">
      <c r="B1499" s="4" t="s">
        <v>1258</v>
      </c>
      <c r="C1499" s="20">
        <v>7034.8789999999999</v>
      </c>
    </row>
    <row r="1500" spans="2:3" x14ac:dyDescent="0.25">
      <c r="B1500" s="4" t="s">
        <v>881</v>
      </c>
      <c r="C1500" s="20">
        <v>7034.8789999999999</v>
      </c>
    </row>
    <row r="1501" spans="2:3" x14ac:dyDescent="0.25">
      <c r="B1501" s="4" t="s">
        <v>2464</v>
      </c>
      <c r="C1501" s="20">
        <v>7034.8789999999999</v>
      </c>
    </row>
    <row r="1502" spans="2:3" x14ac:dyDescent="0.25">
      <c r="B1502" s="4" t="s">
        <v>1338</v>
      </c>
      <c r="C1502" s="20">
        <v>7034.8789999999999</v>
      </c>
    </row>
    <row r="1503" spans="2:3" x14ac:dyDescent="0.25">
      <c r="B1503" s="4" t="s">
        <v>2323</v>
      </c>
      <c r="C1503" s="20">
        <v>7034.8789999999999</v>
      </c>
    </row>
    <row r="1504" spans="2:3" x14ac:dyDescent="0.25">
      <c r="B1504" s="4" t="s">
        <v>1792</v>
      </c>
      <c r="C1504" s="20">
        <v>7034.8789999999999</v>
      </c>
    </row>
    <row r="1505" spans="2:3" x14ac:dyDescent="0.25">
      <c r="B1505" s="4" t="s">
        <v>2541</v>
      </c>
      <c r="C1505" s="20">
        <v>7034.8789999999999</v>
      </c>
    </row>
    <row r="1506" spans="2:3" x14ac:dyDescent="0.25">
      <c r="B1506" s="4" t="s">
        <v>1959</v>
      </c>
      <c r="C1506" s="20">
        <v>7034.8789999999999</v>
      </c>
    </row>
    <row r="1507" spans="2:3" x14ac:dyDescent="0.25">
      <c r="B1507" s="4" t="s">
        <v>2212</v>
      </c>
      <c r="C1507" s="20">
        <v>7034.8789999999999</v>
      </c>
    </row>
    <row r="1508" spans="2:3" x14ac:dyDescent="0.25">
      <c r="B1508" s="4" t="s">
        <v>1030</v>
      </c>
      <c r="C1508" s="20">
        <v>7034.8789999999999</v>
      </c>
    </row>
    <row r="1509" spans="2:3" x14ac:dyDescent="0.25">
      <c r="B1509" s="4" t="s">
        <v>1694</v>
      </c>
      <c r="C1509" s="20">
        <v>7034.8789999999999</v>
      </c>
    </row>
    <row r="1510" spans="2:3" x14ac:dyDescent="0.25">
      <c r="B1510" s="4" t="s">
        <v>2423</v>
      </c>
      <c r="C1510" s="20">
        <v>7034.8789999999999</v>
      </c>
    </row>
    <row r="1511" spans="2:3" x14ac:dyDescent="0.25">
      <c r="B1511" s="4" t="s">
        <v>1586</v>
      </c>
      <c r="C1511" s="20">
        <v>7034.8789999999999</v>
      </c>
    </row>
    <row r="1512" spans="2:3" x14ac:dyDescent="0.25">
      <c r="B1512" s="4" t="s">
        <v>443</v>
      </c>
      <c r="C1512" s="20">
        <v>7034.8789999999999</v>
      </c>
    </row>
    <row r="1513" spans="2:3" x14ac:dyDescent="0.25">
      <c r="B1513" s="4" t="s">
        <v>1441</v>
      </c>
      <c r="C1513" s="20">
        <v>7034.8789999999999</v>
      </c>
    </row>
    <row r="1514" spans="2:3" x14ac:dyDescent="0.25">
      <c r="B1514" s="4" t="s">
        <v>1740</v>
      </c>
      <c r="C1514" s="20">
        <v>7034.8789999999999</v>
      </c>
    </row>
    <row r="1515" spans="2:3" x14ac:dyDescent="0.25">
      <c r="B1515" s="4" t="s">
        <v>249</v>
      </c>
      <c r="C1515" s="20">
        <v>7034.8789999999999</v>
      </c>
    </row>
    <row r="1516" spans="2:3" x14ac:dyDescent="0.25">
      <c r="B1516" s="4" t="s">
        <v>2331</v>
      </c>
      <c r="C1516" s="20">
        <v>7034.8789999999999</v>
      </c>
    </row>
    <row r="1517" spans="2:3" x14ac:dyDescent="0.25">
      <c r="B1517" s="4" t="s">
        <v>255</v>
      </c>
      <c r="C1517" s="20">
        <v>7034.8789999999999</v>
      </c>
    </row>
    <row r="1518" spans="2:3" x14ac:dyDescent="0.25">
      <c r="B1518" s="4" t="s">
        <v>2408</v>
      </c>
      <c r="C1518" s="20">
        <v>7034.8789999999999</v>
      </c>
    </row>
    <row r="1519" spans="2:3" x14ac:dyDescent="0.25">
      <c r="B1519" s="4" t="s">
        <v>1826</v>
      </c>
      <c r="C1519" s="20">
        <v>7034.8789999999999</v>
      </c>
    </row>
    <row r="1520" spans="2:3" x14ac:dyDescent="0.25">
      <c r="B1520" s="4" t="s">
        <v>286</v>
      </c>
      <c r="C1520" s="20">
        <v>7034.8789999999999</v>
      </c>
    </row>
    <row r="1521" spans="2:3" x14ac:dyDescent="0.25">
      <c r="B1521" s="4" t="s">
        <v>2543</v>
      </c>
      <c r="C1521" s="20">
        <v>7034.8789999999999</v>
      </c>
    </row>
    <row r="1522" spans="2:3" x14ac:dyDescent="0.25">
      <c r="B1522" s="4" t="s">
        <v>2542</v>
      </c>
      <c r="C1522" s="20">
        <v>7034.8789999999999</v>
      </c>
    </row>
    <row r="1523" spans="2:3" x14ac:dyDescent="0.25">
      <c r="B1523" s="4" t="s">
        <v>2426</v>
      </c>
      <c r="C1523" s="20">
        <v>7034.8789999999999</v>
      </c>
    </row>
    <row r="1524" spans="2:3" x14ac:dyDescent="0.25">
      <c r="B1524" s="4" t="s">
        <v>335</v>
      </c>
      <c r="C1524" s="20">
        <v>7034.8789999999999</v>
      </c>
    </row>
    <row r="1525" spans="2:3" x14ac:dyDescent="0.25">
      <c r="B1525" s="4" t="s">
        <v>2475</v>
      </c>
      <c r="C1525" s="20">
        <v>7034.8789999999999</v>
      </c>
    </row>
    <row r="1526" spans="2:3" x14ac:dyDescent="0.25">
      <c r="B1526" s="4" t="s">
        <v>2267</v>
      </c>
      <c r="C1526" s="20">
        <v>7034.8789999999999</v>
      </c>
    </row>
    <row r="1527" spans="2:3" x14ac:dyDescent="0.25">
      <c r="B1527" s="4" t="s">
        <v>2329</v>
      </c>
      <c r="C1527" s="20">
        <v>6887.0295999999998</v>
      </c>
    </row>
    <row r="1528" spans="2:3" x14ac:dyDescent="0.25">
      <c r="B1528" s="4" t="s">
        <v>772</v>
      </c>
      <c r="C1528" s="20">
        <v>6887.0295999999998</v>
      </c>
    </row>
    <row r="1529" spans="2:3" x14ac:dyDescent="0.25">
      <c r="B1529" s="4" t="s">
        <v>2400</v>
      </c>
      <c r="C1529" s="20">
        <v>6887.0295999999998</v>
      </c>
    </row>
    <row r="1530" spans="2:3" x14ac:dyDescent="0.25">
      <c r="B1530" s="4" t="s">
        <v>933</v>
      </c>
      <c r="C1530" s="20">
        <v>6887.0295999999998</v>
      </c>
    </row>
    <row r="1531" spans="2:3" x14ac:dyDescent="0.25">
      <c r="B1531" s="4" t="s">
        <v>923</v>
      </c>
      <c r="C1531" s="20">
        <v>6887.0295999999998</v>
      </c>
    </row>
    <row r="1532" spans="2:3" x14ac:dyDescent="0.25">
      <c r="B1532" s="4" t="s">
        <v>1926</v>
      </c>
      <c r="C1532" s="20">
        <v>6887.0295999999998</v>
      </c>
    </row>
    <row r="1533" spans="2:3" x14ac:dyDescent="0.25">
      <c r="B1533" s="4" t="s">
        <v>2262</v>
      </c>
      <c r="C1533" s="20">
        <v>6887.0295999999998</v>
      </c>
    </row>
    <row r="1534" spans="2:3" x14ac:dyDescent="0.25">
      <c r="B1534" s="4" t="s">
        <v>2107</v>
      </c>
      <c r="C1534" s="20">
        <v>6887.0295999999998</v>
      </c>
    </row>
    <row r="1535" spans="2:3" x14ac:dyDescent="0.25">
      <c r="B1535" s="4" t="s">
        <v>729</v>
      </c>
      <c r="C1535" s="20">
        <v>6887.0295999999998</v>
      </c>
    </row>
    <row r="1536" spans="2:3" x14ac:dyDescent="0.25">
      <c r="B1536" s="4" t="s">
        <v>676</v>
      </c>
      <c r="C1536" s="20">
        <v>6887.0295999999998</v>
      </c>
    </row>
    <row r="1537" spans="2:3" x14ac:dyDescent="0.25">
      <c r="B1537" s="4" t="s">
        <v>2484</v>
      </c>
      <c r="C1537" s="20">
        <v>6887.0295999999998</v>
      </c>
    </row>
    <row r="1538" spans="2:3" x14ac:dyDescent="0.25">
      <c r="B1538" s="4" t="s">
        <v>428</v>
      </c>
      <c r="C1538" s="20">
        <v>6887.0295999999998</v>
      </c>
    </row>
    <row r="1539" spans="2:3" x14ac:dyDescent="0.25">
      <c r="B1539" s="4" t="s">
        <v>2388</v>
      </c>
      <c r="C1539" s="20">
        <v>6887.0295999999998</v>
      </c>
    </row>
    <row r="1540" spans="2:3" x14ac:dyDescent="0.25">
      <c r="B1540" s="4" t="s">
        <v>2289</v>
      </c>
      <c r="C1540" s="20">
        <v>6887.0295999999998</v>
      </c>
    </row>
    <row r="1541" spans="2:3" x14ac:dyDescent="0.25">
      <c r="B1541" s="4" t="s">
        <v>1892</v>
      </c>
      <c r="C1541" s="20">
        <v>6887.0295999999998</v>
      </c>
    </row>
    <row r="1542" spans="2:3" x14ac:dyDescent="0.25">
      <c r="B1542" s="4" t="s">
        <v>2353</v>
      </c>
      <c r="C1542" s="20">
        <v>6887.0295999999998</v>
      </c>
    </row>
    <row r="1543" spans="2:3" x14ac:dyDescent="0.25">
      <c r="B1543" s="4" t="s">
        <v>1383</v>
      </c>
      <c r="C1543" s="20">
        <v>6887.0295999999998</v>
      </c>
    </row>
    <row r="1544" spans="2:3" x14ac:dyDescent="0.25">
      <c r="B1544" s="4" t="s">
        <v>1413</v>
      </c>
      <c r="C1544" s="20">
        <v>6887.0295999999998</v>
      </c>
    </row>
    <row r="1545" spans="2:3" x14ac:dyDescent="0.25">
      <c r="B1545" s="4" t="s">
        <v>414</v>
      </c>
      <c r="C1545" s="20">
        <v>6887.0295999999998</v>
      </c>
    </row>
    <row r="1546" spans="2:3" x14ac:dyDescent="0.25">
      <c r="B1546" s="4" t="s">
        <v>2443</v>
      </c>
      <c r="C1546" s="20">
        <v>6887.0295999999998</v>
      </c>
    </row>
    <row r="1547" spans="2:3" x14ac:dyDescent="0.25">
      <c r="B1547" s="4" t="s">
        <v>1430</v>
      </c>
      <c r="C1547" s="20">
        <v>6887.0295999999998</v>
      </c>
    </row>
    <row r="1548" spans="2:3" x14ac:dyDescent="0.25">
      <c r="B1548" s="4" t="s">
        <v>156</v>
      </c>
      <c r="C1548" s="20">
        <v>6887.0295999999998</v>
      </c>
    </row>
    <row r="1549" spans="2:3" x14ac:dyDescent="0.25">
      <c r="B1549" s="4" t="s">
        <v>1550</v>
      </c>
      <c r="C1549" s="20">
        <v>6887.0295999999998</v>
      </c>
    </row>
    <row r="1550" spans="2:3" x14ac:dyDescent="0.25">
      <c r="B1550" s="4" t="s">
        <v>1894</v>
      </c>
      <c r="C1550" s="20">
        <v>6887.0295999999998</v>
      </c>
    </row>
    <row r="1551" spans="2:3" x14ac:dyDescent="0.25">
      <c r="B1551" s="4" t="s">
        <v>231</v>
      </c>
      <c r="C1551" s="20">
        <v>6887.0295999999998</v>
      </c>
    </row>
    <row r="1552" spans="2:3" x14ac:dyDescent="0.25">
      <c r="B1552" s="4" t="s">
        <v>1211</v>
      </c>
      <c r="C1552" s="20">
        <v>6887.0295999999998</v>
      </c>
    </row>
    <row r="1553" spans="2:3" x14ac:dyDescent="0.25">
      <c r="B1553" s="4" t="s">
        <v>2483</v>
      </c>
      <c r="C1553" s="20">
        <v>6711.4011</v>
      </c>
    </row>
    <row r="1554" spans="2:3" x14ac:dyDescent="0.25">
      <c r="B1554" s="4" t="s">
        <v>1842</v>
      </c>
      <c r="C1554" s="20">
        <v>6711.4011</v>
      </c>
    </row>
    <row r="1555" spans="2:3" x14ac:dyDescent="0.25">
      <c r="B1555" s="4" t="s">
        <v>2480</v>
      </c>
      <c r="C1555" s="20">
        <v>6711.4011</v>
      </c>
    </row>
    <row r="1556" spans="2:3" x14ac:dyDescent="0.25">
      <c r="B1556" s="4" t="s">
        <v>2392</v>
      </c>
      <c r="C1556" s="20">
        <v>6711.4011</v>
      </c>
    </row>
    <row r="1557" spans="2:3" x14ac:dyDescent="0.25">
      <c r="B1557" s="4" t="s">
        <v>1310</v>
      </c>
      <c r="C1557" s="20">
        <v>6711.4011</v>
      </c>
    </row>
    <row r="1558" spans="2:3" x14ac:dyDescent="0.25">
      <c r="B1558" s="4" t="s">
        <v>2275</v>
      </c>
      <c r="C1558" s="20">
        <v>6711.4011</v>
      </c>
    </row>
    <row r="1559" spans="2:3" x14ac:dyDescent="0.25">
      <c r="B1559" s="4" t="s">
        <v>2520</v>
      </c>
      <c r="C1559" s="20">
        <v>6711.4011</v>
      </c>
    </row>
    <row r="1560" spans="2:3" x14ac:dyDescent="0.25">
      <c r="B1560" s="4" t="s">
        <v>1700</v>
      </c>
      <c r="C1560" s="20">
        <v>6711.4011</v>
      </c>
    </row>
    <row r="1561" spans="2:3" x14ac:dyDescent="0.25">
      <c r="B1561" s="4" t="s">
        <v>2193</v>
      </c>
      <c r="C1561" s="20">
        <v>6674.9458999999997</v>
      </c>
    </row>
    <row r="1562" spans="2:3" x14ac:dyDescent="0.25">
      <c r="B1562" s="4" t="s">
        <v>2263</v>
      </c>
      <c r="C1562" s="20">
        <v>6674.9458999999997</v>
      </c>
    </row>
    <row r="1563" spans="2:3" x14ac:dyDescent="0.25">
      <c r="B1563" s="4" t="s">
        <v>2241</v>
      </c>
      <c r="C1563" s="20">
        <v>6674.9458999999997</v>
      </c>
    </row>
    <row r="1564" spans="2:3" x14ac:dyDescent="0.25">
      <c r="B1564" s="4" t="s">
        <v>1805</v>
      </c>
      <c r="C1564" s="20">
        <v>6674.9458999999997</v>
      </c>
    </row>
    <row r="1565" spans="2:3" x14ac:dyDescent="0.25">
      <c r="B1565" s="4" t="s">
        <v>2125</v>
      </c>
      <c r="C1565" s="20">
        <v>6674.9458999999997</v>
      </c>
    </row>
    <row r="1566" spans="2:3" x14ac:dyDescent="0.25">
      <c r="B1566" s="4" t="s">
        <v>397</v>
      </c>
      <c r="C1566" s="20">
        <v>6674.9458999999997</v>
      </c>
    </row>
    <row r="1567" spans="2:3" x14ac:dyDescent="0.25">
      <c r="B1567" s="4" t="s">
        <v>2561</v>
      </c>
      <c r="C1567" s="20">
        <v>6674.9458999999997</v>
      </c>
    </row>
    <row r="1568" spans="2:3" x14ac:dyDescent="0.25">
      <c r="B1568" s="4" t="s">
        <v>2503</v>
      </c>
      <c r="C1568" s="20">
        <v>6674.9458999999997</v>
      </c>
    </row>
    <row r="1569" spans="2:3" x14ac:dyDescent="0.25">
      <c r="B1569" s="4" t="s">
        <v>510</v>
      </c>
      <c r="C1569" s="20">
        <v>6674.9458999999997</v>
      </c>
    </row>
    <row r="1570" spans="2:3" x14ac:dyDescent="0.25">
      <c r="B1570" s="4" t="s">
        <v>350</v>
      </c>
      <c r="C1570" s="20">
        <v>6674.9458999999997</v>
      </c>
    </row>
    <row r="1571" spans="2:3" x14ac:dyDescent="0.25">
      <c r="B1571" s="4" t="s">
        <v>1937</v>
      </c>
      <c r="C1571" s="20">
        <v>6674.9458999999997</v>
      </c>
    </row>
    <row r="1572" spans="2:3" x14ac:dyDescent="0.25">
      <c r="B1572" s="4" t="s">
        <v>1536</v>
      </c>
      <c r="C1572" s="20">
        <v>6674.9458999999997</v>
      </c>
    </row>
    <row r="1573" spans="2:3" x14ac:dyDescent="0.25">
      <c r="B1573" s="4" t="s">
        <v>2513</v>
      </c>
      <c r="C1573" s="20">
        <v>6603.0173999999997</v>
      </c>
    </row>
    <row r="1574" spans="2:3" x14ac:dyDescent="0.25">
      <c r="B1574" s="4" t="s">
        <v>2208</v>
      </c>
      <c r="C1574" s="20">
        <v>6603.0173999999997</v>
      </c>
    </row>
    <row r="1575" spans="2:3" x14ac:dyDescent="0.25">
      <c r="B1575" s="4" t="s">
        <v>2240</v>
      </c>
      <c r="C1575" s="20">
        <v>6603.0173999999997</v>
      </c>
    </row>
    <row r="1576" spans="2:3" x14ac:dyDescent="0.25">
      <c r="B1576" s="4" t="s">
        <v>2348</v>
      </c>
      <c r="C1576" s="20">
        <v>6603.0173999999997</v>
      </c>
    </row>
    <row r="1577" spans="2:3" x14ac:dyDescent="0.25">
      <c r="B1577" s="4" t="s">
        <v>1399</v>
      </c>
      <c r="C1577" s="20">
        <v>6603.0173999999997</v>
      </c>
    </row>
    <row r="1578" spans="2:3" x14ac:dyDescent="0.25">
      <c r="B1578" s="4" t="s">
        <v>1544</v>
      </c>
      <c r="C1578" s="20">
        <v>6603.0173999999997</v>
      </c>
    </row>
    <row r="1579" spans="2:3" x14ac:dyDescent="0.25">
      <c r="B1579" s="4" t="s">
        <v>2251</v>
      </c>
      <c r="C1579" s="20">
        <v>6603.0173999999997</v>
      </c>
    </row>
    <row r="1580" spans="2:3" x14ac:dyDescent="0.25">
      <c r="B1580" s="4" t="s">
        <v>1807</v>
      </c>
      <c r="C1580" s="20">
        <v>6603.0173999999997</v>
      </c>
    </row>
    <row r="1581" spans="2:3" x14ac:dyDescent="0.25">
      <c r="B1581" s="4" t="s">
        <v>2253</v>
      </c>
      <c r="C1581" s="20">
        <v>6603.0173999999997</v>
      </c>
    </row>
    <row r="1582" spans="2:3" x14ac:dyDescent="0.25">
      <c r="B1582" s="4" t="s">
        <v>1570</v>
      </c>
      <c r="C1582" s="20">
        <v>6603.0173999999997</v>
      </c>
    </row>
    <row r="1583" spans="2:3" x14ac:dyDescent="0.25">
      <c r="B1583" s="4" t="s">
        <v>1540</v>
      </c>
      <c r="C1583" s="20">
        <v>6471.9452000000001</v>
      </c>
    </row>
    <row r="1584" spans="2:3" x14ac:dyDescent="0.25">
      <c r="B1584" s="4" t="s">
        <v>1750</v>
      </c>
      <c r="C1584" s="20">
        <v>6471.9452000000001</v>
      </c>
    </row>
    <row r="1585" spans="2:3" x14ac:dyDescent="0.25">
      <c r="B1585" s="4" t="s">
        <v>770</v>
      </c>
      <c r="C1585" s="20">
        <v>6471.9452000000001</v>
      </c>
    </row>
    <row r="1586" spans="2:3" x14ac:dyDescent="0.25">
      <c r="B1586" s="4" t="s">
        <v>2488</v>
      </c>
      <c r="C1586" s="20">
        <v>6471.9452000000001</v>
      </c>
    </row>
    <row r="1587" spans="2:3" x14ac:dyDescent="0.25">
      <c r="B1587" s="4" t="s">
        <v>1245</v>
      </c>
      <c r="C1587" s="20">
        <v>6471.9452000000001</v>
      </c>
    </row>
    <row r="1588" spans="2:3" x14ac:dyDescent="0.25">
      <c r="B1588" s="4" t="s">
        <v>1965</v>
      </c>
      <c r="C1588" s="20">
        <v>6471.9452000000001</v>
      </c>
    </row>
    <row r="1589" spans="2:3" x14ac:dyDescent="0.25">
      <c r="B1589" s="4" t="s">
        <v>519</v>
      </c>
      <c r="C1589" s="20">
        <v>6471.9452000000001</v>
      </c>
    </row>
    <row r="1590" spans="2:3" x14ac:dyDescent="0.25">
      <c r="B1590" s="4" t="s">
        <v>2219</v>
      </c>
      <c r="C1590" s="20">
        <v>6471.9452000000001</v>
      </c>
    </row>
    <row r="1591" spans="2:3" x14ac:dyDescent="0.25">
      <c r="B1591" s="4" t="s">
        <v>396</v>
      </c>
      <c r="C1591" s="20">
        <v>6471.9452000000001</v>
      </c>
    </row>
    <row r="1592" spans="2:3" x14ac:dyDescent="0.25">
      <c r="B1592" s="4" t="s">
        <v>1973</v>
      </c>
      <c r="C1592" s="20">
        <v>6471.9452000000001</v>
      </c>
    </row>
    <row r="1593" spans="2:3" x14ac:dyDescent="0.25">
      <c r="B1593" s="4" t="s">
        <v>2352</v>
      </c>
      <c r="C1593" s="20">
        <v>6471.9452000000001</v>
      </c>
    </row>
    <row r="1594" spans="2:3" x14ac:dyDescent="0.25">
      <c r="B1594" s="4" t="s">
        <v>1485</v>
      </c>
      <c r="C1594" s="20">
        <v>6316.6127999999999</v>
      </c>
    </row>
    <row r="1595" spans="2:3" x14ac:dyDescent="0.25">
      <c r="B1595" s="4" t="s">
        <v>852</v>
      </c>
      <c r="C1595" s="20">
        <v>6316.6127999999999</v>
      </c>
    </row>
    <row r="1596" spans="2:3" x14ac:dyDescent="0.25">
      <c r="B1596" s="4" t="s">
        <v>2285</v>
      </c>
      <c r="C1596" s="20">
        <v>6316.6127999999999</v>
      </c>
    </row>
    <row r="1597" spans="2:3" x14ac:dyDescent="0.25">
      <c r="B1597" s="4" t="s">
        <v>1512</v>
      </c>
      <c r="C1597" s="20">
        <v>6316.6127999999999</v>
      </c>
    </row>
    <row r="1598" spans="2:3" x14ac:dyDescent="0.25">
      <c r="B1598" s="4" t="s">
        <v>2586</v>
      </c>
      <c r="C1598" s="20">
        <v>6316.6127999999999</v>
      </c>
    </row>
    <row r="1599" spans="2:3" x14ac:dyDescent="0.25">
      <c r="B1599" s="4" t="s">
        <v>2154</v>
      </c>
      <c r="C1599" s="20">
        <v>6316.6127999999999</v>
      </c>
    </row>
    <row r="1600" spans="2:3" x14ac:dyDescent="0.25">
      <c r="B1600" s="4" t="s">
        <v>1739</v>
      </c>
      <c r="C1600" s="20">
        <v>6316.6127999999999</v>
      </c>
    </row>
    <row r="1601" spans="2:3" x14ac:dyDescent="0.25">
      <c r="B1601" s="4" t="s">
        <v>2287</v>
      </c>
      <c r="C1601" s="20">
        <v>6026.1508999999996</v>
      </c>
    </row>
    <row r="1602" spans="2:3" x14ac:dyDescent="0.25">
      <c r="B1602" s="4" t="s">
        <v>1505</v>
      </c>
      <c r="C1602" s="20">
        <v>6026.1508999999996</v>
      </c>
    </row>
    <row r="1603" spans="2:3" x14ac:dyDescent="0.25">
      <c r="B1603" s="4" t="s">
        <v>848</v>
      </c>
      <c r="C1603" s="20">
        <v>6026.1508999999996</v>
      </c>
    </row>
    <row r="1604" spans="2:3" x14ac:dyDescent="0.25">
      <c r="B1604" s="4" t="s">
        <v>1518</v>
      </c>
      <c r="C1604" s="20">
        <v>6026.1508999999996</v>
      </c>
    </row>
    <row r="1605" spans="2:3" x14ac:dyDescent="0.25">
      <c r="B1605" s="4" t="s">
        <v>2049</v>
      </c>
      <c r="C1605" s="20">
        <v>6026.1508999999996</v>
      </c>
    </row>
    <row r="1606" spans="2:3" x14ac:dyDescent="0.25">
      <c r="B1606" s="4" t="s">
        <v>2419</v>
      </c>
      <c r="C1606" s="20">
        <v>6026.1508999999996</v>
      </c>
    </row>
    <row r="1607" spans="2:3" x14ac:dyDescent="0.25">
      <c r="B1607" s="4" t="s">
        <v>1199</v>
      </c>
      <c r="C1607" s="20">
        <v>6026.1508999999996</v>
      </c>
    </row>
    <row r="1608" spans="2:3" x14ac:dyDescent="0.25">
      <c r="B1608" s="4" t="s">
        <v>1527</v>
      </c>
      <c r="C1608" s="20">
        <v>6026.1508999999996</v>
      </c>
    </row>
    <row r="1609" spans="2:3" x14ac:dyDescent="0.25">
      <c r="B1609" s="4" t="s">
        <v>2157</v>
      </c>
      <c r="C1609" s="20">
        <v>6026.1508999999996</v>
      </c>
    </row>
    <row r="1610" spans="2:3" x14ac:dyDescent="0.25">
      <c r="B1610" s="4" t="s">
        <v>744</v>
      </c>
      <c r="C1610" s="20">
        <v>6026.1508999999996</v>
      </c>
    </row>
    <row r="1611" spans="2:3" x14ac:dyDescent="0.25">
      <c r="B1611" s="4" t="s">
        <v>2239</v>
      </c>
      <c r="C1611" s="20">
        <v>6026.1508999999996</v>
      </c>
    </row>
    <row r="1612" spans="2:3" x14ac:dyDescent="0.25">
      <c r="B1612" s="4" t="s">
        <v>2261</v>
      </c>
      <c r="C1612" s="20">
        <v>6026.1508999999996</v>
      </c>
    </row>
    <row r="1613" spans="2:3" x14ac:dyDescent="0.25">
      <c r="B1613" s="4" t="s">
        <v>582</v>
      </c>
      <c r="C1613" s="20">
        <v>6026.1508999999996</v>
      </c>
    </row>
    <row r="1614" spans="2:3" x14ac:dyDescent="0.25">
      <c r="B1614" s="4" t="s">
        <v>609</v>
      </c>
      <c r="C1614" s="20">
        <v>6026.1508999999996</v>
      </c>
    </row>
    <row r="1615" spans="2:3" x14ac:dyDescent="0.25">
      <c r="B1615" s="4" t="s">
        <v>714</v>
      </c>
      <c r="C1615" s="20">
        <v>6026.1508999999996</v>
      </c>
    </row>
    <row r="1616" spans="2:3" x14ac:dyDescent="0.25">
      <c r="B1616" s="4" t="s">
        <v>2469</v>
      </c>
      <c r="C1616" s="20">
        <v>6026.1508999999996</v>
      </c>
    </row>
    <row r="1617" spans="2:3" x14ac:dyDescent="0.25">
      <c r="B1617" s="4" t="s">
        <v>1022</v>
      </c>
      <c r="C1617" s="20">
        <v>6026.1508999999996</v>
      </c>
    </row>
    <row r="1618" spans="2:3" x14ac:dyDescent="0.25">
      <c r="B1618" s="4" t="s">
        <v>492</v>
      </c>
      <c r="C1618" s="20">
        <v>6026.1508999999996</v>
      </c>
    </row>
    <row r="1619" spans="2:3" x14ac:dyDescent="0.25">
      <c r="B1619" s="4" t="s">
        <v>2115</v>
      </c>
      <c r="C1619" s="20">
        <v>6026.1508999999996</v>
      </c>
    </row>
    <row r="1620" spans="2:3" x14ac:dyDescent="0.25">
      <c r="B1620" s="4" t="s">
        <v>1455</v>
      </c>
      <c r="C1620" s="20">
        <v>6026.1508999999996</v>
      </c>
    </row>
    <row r="1621" spans="2:3" x14ac:dyDescent="0.25">
      <c r="B1621" s="4" t="s">
        <v>2477</v>
      </c>
      <c r="C1621" s="20">
        <v>6026.1508999999996</v>
      </c>
    </row>
    <row r="1622" spans="2:3" x14ac:dyDescent="0.25">
      <c r="B1622" s="4" t="s">
        <v>207</v>
      </c>
      <c r="C1622" s="20">
        <v>6026.1508999999996</v>
      </c>
    </row>
    <row r="1623" spans="2:3" x14ac:dyDescent="0.25">
      <c r="B1623" s="4" t="s">
        <v>2171</v>
      </c>
      <c r="C1623" s="20">
        <v>5951.3424000000005</v>
      </c>
    </row>
    <row r="1624" spans="2:3" x14ac:dyDescent="0.25">
      <c r="B1624" s="4" t="s">
        <v>888</v>
      </c>
      <c r="C1624" s="20">
        <v>5951.3424000000005</v>
      </c>
    </row>
    <row r="1625" spans="2:3" x14ac:dyDescent="0.25">
      <c r="B1625" s="4" t="s">
        <v>814</v>
      </c>
      <c r="C1625" s="20">
        <v>5951.3424000000005</v>
      </c>
    </row>
    <row r="1626" spans="2:3" x14ac:dyDescent="0.25">
      <c r="B1626" s="4" t="s">
        <v>2361</v>
      </c>
      <c r="C1626" s="20">
        <v>5951.3424000000005</v>
      </c>
    </row>
    <row r="1627" spans="2:3" x14ac:dyDescent="0.25">
      <c r="B1627" s="4" t="s">
        <v>723</v>
      </c>
      <c r="C1627" s="20">
        <v>5951.3424000000005</v>
      </c>
    </row>
    <row r="1628" spans="2:3" x14ac:dyDescent="0.25">
      <c r="B1628" s="4" t="s">
        <v>2184</v>
      </c>
      <c r="C1628" s="20">
        <v>5951.3424000000005</v>
      </c>
    </row>
    <row r="1629" spans="2:3" x14ac:dyDescent="0.25">
      <c r="B1629" s="4" t="s">
        <v>2082</v>
      </c>
      <c r="C1629" s="20">
        <v>5951.3424000000005</v>
      </c>
    </row>
    <row r="1630" spans="2:3" x14ac:dyDescent="0.25">
      <c r="B1630" s="4" t="s">
        <v>1192</v>
      </c>
      <c r="C1630" s="20">
        <v>5951.3424000000005</v>
      </c>
    </row>
    <row r="1631" spans="2:3" x14ac:dyDescent="0.25">
      <c r="B1631" s="4" t="s">
        <v>2344</v>
      </c>
      <c r="C1631" s="20">
        <v>5951.3424000000005</v>
      </c>
    </row>
    <row r="1632" spans="2:3" x14ac:dyDescent="0.25">
      <c r="B1632" s="4" t="s">
        <v>981</v>
      </c>
      <c r="C1632" s="20">
        <v>5925.6679999999997</v>
      </c>
    </row>
    <row r="1633" spans="2:3" x14ac:dyDescent="0.25">
      <c r="B1633" s="4" t="s">
        <v>2238</v>
      </c>
      <c r="C1633" s="20">
        <v>5925.6679999999997</v>
      </c>
    </row>
    <row r="1634" spans="2:3" x14ac:dyDescent="0.25">
      <c r="B1634" s="4" t="s">
        <v>1397</v>
      </c>
      <c r="C1634" s="20">
        <v>5925.6679999999997</v>
      </c>
    </row>
    <row r="1635" spans="2:3" x14ac:dyDescent="0.25">
      <c r="B1635" s="4" t="s">
        <v>927</v>
      </c>
      <c r="C1635" s="20">
        <v>5925.6679999999997</v>
      </c>
    </row>
    <row r="1636" spans="2:3" x14ac:dyDescent="0.25">
      <c r="B1636" s="4" t="s">
        <v>767</v>
      </c>
      <c r="C1636" s="20">
        <v>5925.6679999999997</v>
      </c>
    </row>
    <row r="1637" spans="2:3" x14ac:dyDescent="0.25">
      <c r="B1637" s="4" t="s">
        <v>2602</v>
      </c>
      <c r="C1637" s="20">
        <v>5925.6679999999997</v>
      </c>
    </row>
    <row r="1638" spans="2:3" x14ac:dyDescent="0.25">
      <c r="B1638" s="4" t="s">
        <v>460</v>
      </c>
      <c r="C1638" s="20">
        <v>5925.6679999999997</v>
      </c>
    </row>
    <row r="1639" spans="2:3" x14ac:dyDescent="0.25">
      <c r="B1639" s="4" t="s">
        <v>336</v>
      </c>
      <c r="C1639" s="20">
        <v>5925.6679999999997</v>
      </c>
    </row>
    <row r="1640" spans="2:3" x14ac:dyDescent="0.25">
      <c r="B1640" s="4" t="s">
        <v>2250</v>
      </c>
      <c r="C1640" s="20">
        <v>5925.6679999999997</v>
      </c>
    </row>
    <row r="1641" spans="2:3" x14ac:dyDescent="0.25">
      <c r="B1641" s="4" t="s">
        <v>965</v>
      </c>
      <c r="C1641" s="20">
        <v>5921.8244999999997</v>
      </c>
    </row>
    <row r="1642" spans="2:3" x14ac:dyDescent="0.25">
      <c r="B1642" s="4" t="s">
        <v>918</v>
      </c>
      <c r="C1642" s="20">
        <v>5921.8244999999997</v>
      </c>
    </row>
    <row r="1643" spans="2:3" x14ac:dyDescent="0.25">
      <c r="B1643" s="4" t="s">
        <v>2603</v>
      </c>
      <c r="C1643" s="20">
        <v>5921.8244999999997</v>
      </c>
    </row>
    <row r="1644" spans="2:3" x14ac:dyDescent="0.25">
      <c r="B1644" s="4" t="s">
        <v>2375</v>
      </c>
      <c r="C1644" s="20">
        <v>5921.8244999999997</v>
      </c>
    </row>
    <row r="1645" spans="2:3" x14ac:dyDescent="0.25">
      <c r="B1645" s="4" t="s">
        <v>2349</v>
      </c>
      <c r="C1645" s="20">
        <v>5921.8244999999997</v>
      </c>
    </row>
    <row r="1646" spans="2:3" x14ac:dyDescent="0.25">
      <c r="B1646" s="4" t="s">
        <v>2288</v>
      </c>
      <c r="C1646" s="20">
        <v>5921.8244999999997</v>
      </c>
    </row>
    <row r="1647" spans="2:3" x14ac:dyDescent="0.25">
      <c r="B1647" s="4" t="s">
        <v>964</v>
      </c>
      <c r="C1647" s="20">
        <v>5907.5824000000002</v>
      </c>
    </row>
    <row r="1648" spans="2:3" x14ac:dyDescent="0.25">
      <c r="B1648" s="4" t="s">
        <v>780</v>
      </c>
      <c r="C1648" s="20">
        <v>5907.5824000000002</v>
      </c>
    </row>
    <row r="1649" spans="2:3" x14ac:dyDescent="0.25">
      <c r="B1649" s="4" t="s">
        <v>1867</v>
      </c>
      <c r="C1649" s="20">
        <v>5907.5824000000002</v>
      </c>
    </row>
    <row r="1650" spans="2:3" x14ac:dyDescent="0.25">
      <c r="B1650" s="4" t="s">
        <v>422</v>
      </c>
      <c r="C1650" s="20">
        <v>5907.5824000000002</v>
      </c>
    </row>
    <row r="1651" spans="2:3" x14ac:dyDescent="0.25">
      <c r="B1651" s="4" t="s">
        <v>865</v>
      </c>
      <c r="C1651" s="20">
        <v>5721.3822</v>
      </c>
    </row>
    <row r="1652" spans="2:3" x14ac:dyDescent="0.25">
      <c r="B1652" s="4" t="s">
        <v>860</v>
      </c>
      <c r="C1652" s="20">
        <v>5721.3822</v>
      </c>
    </row>
    <row r="1653" spans="2:3" x14ac:dyDescent="0.25">
      <c r="B1653" s="4" t="s">
        <v>2310</v>
      </c>
      <c r="C1653" s="20">
        <v>5721.3822</v>
      </c>
    </row>
    <row r="1654" spans="2:3" x14ac:dyDescent="0.25">
      <c r="B1654" s="4" t="s">
        <v>2038</v>
      </c>
      <c r="C1654" s="20">
        <v>5721.3822</v>
      </c>
    </row>
    <row r="1655" spans="2:3" x14ac:dyDescent="0.25">
      <c r="B1655" s="4" t="s">
        <v>747</v>
      </c>
      <c r="C1655" s="20">
        <v>5721.3822</v>
      </c>
    </row>
    <row r="1656" spans="2:3" x14ac:dyDescent="0.25">
      <c r="B1656" s="4" t="s">
        <v>463</v>
      </c>
      <c r="C1656" s="20">
        <v>5721.3822</v>
      </c>
    </row>
    <row r="1657" spans="2:3" x14ac:dyDescent="0.25">
      <c r="B1657" s="4" t="s">
        <v>2614</v>
      </c>
      <c r="C1657" s="20">
        <v>5721.3822</v>
      </c>
    </row>
    <row r="1658" spans="2:3" x14ac:dyDescent="0.25">
      <c r="B1658" s="4" t="s">
        <v>1749</v>
      </c>
      <c r="C1658" s="20">
        <v>5721.3822</v>
      </c>
    </row>
    <row r="1659" spans="2:3" x14ac:dyDescent="0.25">
      <c r="B1659" s="4" t="s">
        <v>2615</v>
      </c>
      <c r="C1659" s="20">
        <v>5721.3822</v>
      </c>
    </row>
    <row r="1660" spans="2:3" x14ac:dyDescent="0.25">
      <c r="B1660" s="4" t="s">
        <v>1372</v>
      </c>
      <c r="C1660" s="20">
        <v>5721.3822</v>
      </c>
    </row>
    <row r="1661" spans="2:3" x14ac:dyDescent="0.25">
      <c r="B1661" s="4" t="s">
        <v>2574</v>
      </c>
      <c r="C1661" s="20">
        <v>5721.3822</v>
      </c>
    </row>
    <row r="1662" spans="2:3" x14ac:dyDescent="0.25">
      <c r="B1662" s="4" t="s">
        <v>1574</v>
      </c>
      <c r="C1662" s="20">
        <v>5721.3822</v>
      </c>
    </row>
    <row r="1663" spans="2:3" x14ac:dyDescent="0.25">
      <c r="B1663" s="4" t="s">
        <v>1704</v>
      </c>
      <c r="C1663" s="20">
        <v>5719.0379999999996</v>
      </c>
    </row>
    <row r="1664" spans="2:3" x14ac:dyDescent="0.25">
      <c r="B1664" s="4" t="s">
        <v>1323</v>
      </c>
      <c r="C1664" s="20">
        <v>5719.0379999999996</v>
      </c>
    </row>
    <row r="1665" spans="2:3" x14ac:dyDescent="0.25">
      <c r="B1665" s="4" t="s">
        <v>2383</v>
      </c>
      <c r="C1665" s="20">
        <v>5719.0379999999996</v>
      </c>
    </row>
    <row r="1666" spans="2:3" x14ac:dyDescent="0.25">
      <c r="B1666" s="4" t="s">
        <v>2279</v>
      </c>
      <c r="C1666" s="20">
        <v>5719.0379999999996</v>
      </c>
    </row>
    <row r="1667" spans="2:3" x14ac:dyDescent="0.25">
      <c r="B1667" s="4" t="s">
        <v>2294</v>
      </c>
      <c r="C1667" s="20">
        <v>5719.0379999999996</v>
      </c>
    </row>
    <row r="1668" spans="2:3" x14ac:dyDescent="0.25">
      <c r="B1668" s="4" t="s">
        <v>1428</v>
      </c>
      <c r="C1668" s="20">
        <v>5719.0379999999996</v>
      </c>
    </row>
    <row r="1669" spans="2:3" x14ac:dyDescent="0.25">
      <c r="B1669" s="4" t="s">
        <v>2320</v>
      </c>
      <c r="C1669" s="20">
        <v>5719.0379999999996</v>
      </c>
    </row>
    <row r="1670" spans="2:3" x14ac:dyDescent="0.25">
      <c r="B1670" s="4" t="s">
        <v>2237</v>
      </c>
      <c r="C1670" s="20">
        <v>5719.0379999999996</v>
      </c>
    </row>
    <row r="1671" spans="2:3" x14ac:dyDescent="0.25">
      <c r="B1671" s="4" t="s">
        <v>899</v>
      </c>
      <c r="C1671" s="20">
        <v>5659.7291999999998</v>
      </c>
    </row>
    <row r="1672" spans="2:3" x14ac:dyDescent="0.25">
      <c r="B1672" s="4" t="s">
        <v>1304</v>
      </c>
      <c r="C1672" s="20">
        <v>5659.7291999999998</v>
      </c>
    </row>
    <row r="1673" spans="2:3" x14ac:dyDescent="0.25">
      <c r="B1673" s="4" t="s">
        <v>1772</v>
      </c>
      <c r="C1673" s="20">
        <v>5659.7291999999998</v>
      </c>
    </row>
    <row r="1674" spans="2:3" x14ac:dyDescent="0.25">
      <c r="B1674" s="4" t="s">
        <v>1052</v>
      </c>
      <c r="C1674" s="20">
        <v>5659.7291999999998</v>
      </c>
    </row>
    <row r="1675" spans="2:3" x14ac:dyDescent="0.25">
      <c r="B1675" s="4" t="s">
        <v>668</v>
      </c>
      <c r="C1675" s="20">
        <v>5659.7291999999998</v>
      </c>
    </row>
    <row r="1676" spans="2:3" x14ac:dyDescent="0.25">
      <c r="B1676" s="4" t="s">
        <v>646</v>
      </c>
      <c r="C1676" s="20">
        <v>5659.7291999999998</v>
      </c>
    </row>
    <row r="1677" spans="2:3" x14ac:dyDescent="0.25">
      <c r="B1677" s="4" t="s">
        <v>2619</v>
      </c>
      <c r="C1677" s="20">
        <v>5659.7291999999998</v>
      </c>
    </row>
    <row r="1678" spans="2:3" x14ac:dyDescent="0.25">
      <c r="B1678" s="4" t="s">
        <v>503</v>
      </c>
      <c r="C1678" s="20">
        <v>5659.7291999999998</v>
      </c>
    </row>
    <row r="1679" spans="2:3" x14ac:dyDescent="0.25">
      <c r="B1679" s="4" t="s">
        <v>1925</v>
      </c>
      <c r="C1679" s="20">
        <v>5659.7291999999998</v>
      </c>
    </row>
    <row r="1680" spans="2:3" x14ac:dyDescent="0.25">
      <c r="B1680" s="4" t="s">
        <v>2357</v>
      </c>
      <c r="C1680" s="20">
        <v>5659.7291999999998</v>
      </c>
    </row>
    <row r="1681" spans="2:3" x14ac:dyDescent="0.25">
      <c r="B1681" s="4" t="s">
        <v>2327</v>
      </c>
      <c r="C1681" s="20">
        <v>5659.7291999999998</v>
      </c>
    </row>
    <row r="1682" spans="2:3" x14ac:dyDescent="0.25">
      <c r="B1682" s="4" t="s">
        <v>2060</v>
      </c>
      <c r="C1682" s="20">
        <v>5659.7291999999998</v>
      </c>
    </row>
    <row r="1683" spans="2:3" x14ac:dyDescent="0.25">
      <c r="B1683" s="4" t="s">
        <v>1539</v>
      </c>
      <c r="C1683" s="20">
        <v>5629.3846000000003</v>
      </c>
    </row>
    <row r="1684" spans="2:3" x14ac:dyDescent="0.25">
      <c r="B1684" s="4" t="s">
        <v>2245</v>
      </c>
      <c r="C1684" s="20">
        <v>5629.3846000000003</v>
      </c>
    </row>
    <row r="1685" spans="2:3" x14ac:dyDescent="0.25">
      <c r="B1685" s="4" t="s">
        <v>1509</v>
      </c>
      <c r="C1685" s="20">
        <v>5629.3846000000003</v>
      </c>
    </row>
    <row r="1686" spans="2:3" x14ac:dyDescent="0.25">
      <c r="B1686" s="4" t="s">
        <v>527</v>
      </c>
      <c r="C1686" s="20">
        <v>5629.3846000000003</v>
      </c>
    </row>
    <row r="1687" spans="2:3" x14ac:dyDescent="0.25">
      <c r="B1687" s="4" t="s">
        <v>394</v>
      </c>
      <c r="C1687" s="20">
        <v>5629.3846000000003</v>
      </c>
    </row>
    <row r="1688" spans="2:3" x14ac:dyDescent="0.25">
      <c r="B1688" s="4" t="s">
        <v>2621</v>
      </c>
      <c r="C1688" s="20">
        <v>5629.3846000000003</v>
      </c>
    </row>
    <row r="1689" spans="2:3" x14ac:dyDescent="0.25">
      <c r="B1689" s="4" t="s">
        <v>2248</v>
      </c>
      <c r="C1689" s="20">
        <v>5629.3846000000003</v>
      </c>
    </row>
    <row r="1690" spans="2:3" x14ac:dyDescent="0.25">
      <c r="B1690" s="4" t="s">
        <v>1825</v>
      </c>
      <c r="C1690" s="20">
        <v>5629.3846000000003</v>
      </c>
    </row>
    <row r="1691" spans="2:3" x14ac:dyDescent="0.25">
      <c r="B1691" s="4" t="s">
        <v>2080</v>
      </c>
      <c r="C1691" s="20">
        <v>5629.3846000000003</v>
      </c>
    </row>
    <row r="1692" spans="2:3" x14ac:dyDescent="0.25">
      <c r="B1692" s="4" t="s">
        <v>2623</v>
      </c>
      <c r="C1692" s="20">
        <v>5627.9031999999997</v>
      </c>
    </row>
    <row r="1693" spans="2:3" x14ac:dyDescent="0.25">
      <c r="B1693" s="4" t="s">
        <v>829</v>
      </c>
      <c r="C1693" s="20">
        <v>5627.9031999999997</v>
      </c>
    </row>
    <row r="1694" spans="2:3" x14ac:dyDescent="0.25">
      <c r="B1694" s="4" t="s">
        <v>2622</v>
      </c>
      <c r="C1694" s="20">
        <v>5627.9031999999997</v>
      </c>
    </row>
    <row r="1695" spans="2:3" x14ac:dyDescent="0.25">
      <c r="B1695" s="4" t="s">
        <v>2335</v>
      </c>
      <c r="C1695" s="20">
        <v>5627.9031999999997</v>
      </c>
    </row>
    <row r="1696" spans="2:3" x14ac:dyDescent="0.25">
      <c r="B1696" s="4" t="s">
        <v>794</v>
      </c>
      <c r="C1696" s="20">
        <v>5627.9031999999997</v>
      </c>
    </row>
    <row r="1697" spans="2:3" x14ac:dyDescent="0.25">
      <c r="B1697" s="4" t="s">
        <v>845</v>
      </c>
      <c r="C1697" s="20">
        <v>5627.9031999999997</v>
      </c>
    </row>
    <row r="1698" spans="2:3" x14ac:dyDescent="0.25">
      <c r="B1698" s="4" t="s">
        <v>815</v>
      </c>
      <c r="C1698" s="20">
        <v>5627.9031999999997</v>
      </c>
    </row>
    <row r="1699" spans="2:3" x14ac:dyDescent="0.25">
      <c r="B1699" s="4" t="s">
        <v>929</v>
      </c>
      <c r="C1699" s="20">
        <v>5627.9031999999997</v>
      </c>
    </row>
    <row r="1700" spans="2:3" x14ac:dyDescent="0.25">
      <c r="B1700" s="4" t="s">
        <v>893</v>
      </c>
      <c r="C1700" s="20">
        <v>5627.9031999999997</v>
      </c>
    </row>
    <row r="1701" spans="2:3" x14ac:dyDescent="0.25">
      <c r="B1701" s="4" t="s">
        <v>937</v>
      </c>
      <c r="C1701" s="20">
        <v>5627.9031999999997</v>
      </c>
    </row>
    <row r="1702" spans="2:3" x14ac:dyDescent="0.25">
      <c r="B1702" s="4" t="s">
        <v>840</v>
      </c>
      <c r="C1702" s="20">
        <v>5627.9031999999997</v>
      </c>
    </row>
    <row r="1703" spans="2:3" x14ac:dyDescent="0.25">
      <c r="B1703" s="4" t="s">
        <v>628</v>
      </c>
      <c r="C1703" s="20">
        <v>5627.9031999999997</v>
      </c>
    </row>
    <row r="1704" spans="2:3" x14ac:dyDescent="0.25">
      <c r="B1704" s="4" t="s">
        <v>716</v>
      </c>
      <c r="C1704" s="20">
        <v>5627.9031999999997</v>
      </c>
    </row>
    <row r="1705" spans="2:3" x14ac:dyDescent="0.25">
      <c r="B1705" s="4" t="s">
        <v>681</v>
      </c>
      <c r="C1705" s="20">
        <v>5627.9031999999997</v>
      </c>
    </row>
    <row r="1706" spans="2:3" x14ac:dyDescent="0.25">
      <c r="B1706" s="4" t="s">
        <v>2432</v>
      </c>
      <c r="C1706" s="20">
        <v>5627.9031999999997</v>
      </c>
    </row>
    <row r="1707" spans="2:3" x14ac:dyDescent="0.25">
      <c r="B1707" s="4" t="s">
        <v>2624</v>
      </c>
      <c r="C1707" s="20">
        <v>5627.9031999999997</v>
      </c>
    </row>
    <row r="1708" spans="2:3" x14ac:dyDescent="0.25">
      <c r="B1708" s="4" t="s">
        <v>751</v>
      </c>
      <c r="C1708" s="20">
        <v>5627.9031999999997</v>
      </c>
    </row>
    <row r="1709" spans="2:3" x14ac:dyDescent="0.25">
      <c r="B1709" s="4" t="s">
        <v>599</v>
      </c>
      <c r="C1709" s="20">
        <v>5627.9031999999997</v>
      </c>
    </row>
    <row r="1710" spans="2:3" x14ac:dyDescent="0.25">
      <c r="B1710" s="4" t="s">
        <v>733</v>
      </c>
      <c r="C1710" s="20">
        <v>5627.9031999999997</v>
      </c>
    </row>
    <row r="1711" spans="2:3" x14ac:dyDescent="0.25">
      <c r="B1711" s="4" t="s">
        <v>2424</v>
      </c>
      <c r="C1711" s="20">
        <v>5627.9031999999997</v>
      </c>
    </row>
    <row r="1712" spans="2:3" x14ac:dyDescent="0.25">
      <c r="B1712" s="4" t="s">
        <v>2537</v>
      </c>
      <c r="C1712" s="20">
        <v>5627.9031999999997</v>
      </c>
    </row>
    <row r="1713" spans="2:3" x14ac:dyDescent="0.25">
      <c r="B1713" s="4" t="s">
        <v>2452</v>
      </c>
      <c r="C1713" s="20">
        <v>5627.9031999999997</v>
      </c>
    </row>
    <row r="1714" spans="2:3" x14ac:dyDescent="0.25">
      <c r="B1714" s="4" t="s">
        <v>2283</v>
      </c>
      <c r="C1714" s="20">
        <v>5627.9031999999997</v>
      </c>
    </row>
    <row r="1715" spans="2:3" x14ac:dyDescent="0.25">
      <c r="B1715" s="4" t="s">
        <v>500</v>
      </c>
      <c r="C1715" s="20">
        <v>5627.9031999999997</v>
      </c>
    </row>
    <row r="1716" spans="2:3" x14ac:dyDescent="0.25">
      <c r="B1716" s="4" t="s">
        <v>2300</v>
      </c>
      <c r="C1716" s="20">
        <v>5627.9031999999997</v>
      </c>
    </row>
    <row r="1717" spans="2:3" x14ac:dyDescent="0.25">
      <c r="B1717" s="4" t="s">
        <v>423</v>
      </c>
      <c r="C1717" s="20">
        <v>5627.9031999999997</v>
      </c>
    </row>
    <row r="1718" spans="2:3" x14ac:dyDescent="0.25">
      <c r="B1718" s="4" t="s">
        <v>434</v>
      </c>
      <c r="C1718" s="20">
        <v>5627.9031999999997</v>
      </c>
    </row>
    <row r="1719" spans="2:3" x14ac:dyDescent="0.25">
      <c r="B1719" s="4" t="s">
        <v>1804</v>
      </c>
      <c r="C1719" s="20">
        <v>5627.9031999999997</v>
      </c>
    </row>
    <row r="1720" spans="2:3" x14ac:dyDescent="0.25">
      <c r="B1720" s="4" t="s">
        <v>2304</v>
      </c>
      <c r="C1720" s="20">
        <v>5627.9031999999997</v>
      </c>
    </row>
    <row r="1721" spans="2:3" x14ac:dyDescent="0.25">
      <c r="B1721" s="4" t="s">
        <v>1886</v>
      </c>
      <c r="C1721" s="20">
        <v>5627.9031999999997</v>
      </c>
    </row>
    <row r="1722" spans="2:3" x14ac:dyDescent="0.25">
      <c r="B1722" s="4" t="s">
        <v>2625</v>
      </c>
      <c r="C1722" s="20">
        <v>5627.9031999999997</v>
      </c>
    </row>
    <row r="1723" spans="2:3" x14ac:dyDescent="0.25">
      <c r="B1723" s="4" t="s">
        <v>2626</v>
      </c>
      <c r="C1723" s="20">
        <v>5627.9031999999997</v>
      </c>
    </row>
    <row r="1724" spans="2:3" x14ac:dyDescent="0.25">
      <c r="B1724" s="4" t="s">
        <v>2584</v>
      </c>
      <c r="C1724" s="20">
        <v>5627.9031999999997</v>
      </c>
    </row>
    <row r="1725" spans="2:3" x14ac:dyDescent="0.25">
      <c r="B1725" s="4" t="s">
        <v>1702</v>
      </c>
      <c r="C1725" s="20">
        <v>5627.9031999999997</v>
      </c>
    </row>
    <row r="1726" spans="2:3" x14ac:dyDescent="0.25">
      <c r="B1726" s="4" t="s">
        <v>1434</v>
      </c>
      <c r="C1726" s="20">
        <v>5627.9031999999997</v>
      </c>
    </row>
    <row r="1727" spans="2:3" x14ac:dyDescent="0.25">
      <c r="B1727" s="4" t="s">
        <v>1769</v>
      </c>
      <c r="C1727" s="20">
        <v>5627.9031999999997</v>
      </c>
    </row>
    <row r="1728" spans="2:3" x14ac:dyDescent="0.25">
      <c r="B1728" s="4" t="s">
        <v>277</v>
      </c>
      <c r="C1728" s="20">
        <v>5627.9031999999997</v>
      </c>
    </row>
    <row r="1729" spans="2:3" x14ac:dyDescent="0.25">
      <c r="B1729" s="4" t="s">
        <v>218</v>
      </c>
      <c r="C1729" s="20">
        <v>5627.9031999999997</v>
      </c>
    </row>
    <row r="1730" spans="2:3" x14ac:dyDescent="0.25">
      <c r="B1730" s="4" t="s">
        <v>1936</v>
      </c>
      <c r="C1730" s="20">
        <v>5627.9031999999997</v>
      </c>
    </row>
    <row r="1731" spans="2:3" x14ac:dyDescent="0.25">
      <c r="B1731" s="4" t="s">
        <v>1593</v>
      </c>
      <c r="C1731" s="20">
        <v>5627.9031999999997</v>
      </c>
    </row>
    <row r="1732" spans="2:3" x14ac:dyDescent="0.25">
      <c r="B1732" s="4" t="s">
        <v>1760</v>
      </c>
      <c r="C1732" s="20">
        <v>5627.9031999999997</v>
      </c>
    </row>
    <row r="1733" spans="2:3" x14ac:dyDescent="0.25">
      <c r="B1733" s="4" t="s">
        <v>2634</v>
      </c>
      <c r="C1733" s="20">
        <v>5547.3815999999997</v>
      </c>
    </row>
    <row r="1734" spans="2:3" x14ac:dyDescent="0.25">
      <c r="B1734" s="4" t="s">
        <v>782</v>
      </c>
      <c r="C1734" s="20">
        <v>5547.3815999999997</v>
      </c>
    </row>
    <row r="1735" spans="2:3" x14ac:dyDescent="0.25">
      <c r="B1735" s="4" t="s">
        <v>2523</v>
      </c>
      <c r="C1735" s="20">
        <v>5547.3815999999997</v>
      </c>
    </row>
    <row r="1736" spans="2:3" x14ac:dyDescent="0.25">
      <c r="B1736" s="4" t="s">
        <v>832</v>
      </c>
      <c r="C1736" s="20">
        <v>5547.3815999999997</v>
      </c>
    </row>
    <row r="1737" spans="2:3" x14ac:dyDescent="0.25">
      <c r="B1737" s="4" t="s">
        <v>1980</v>
      </c>
      <c r="C1737" s="20">
        <v>5547.3815999999997</v>
      </c>
    </row>
    <row r="1738" spans="2:3" x14ac:dyDescent="0.25">
      <c r="B1738" s="4" t="s">
        <v>2147</v>
      </c>
      <c r="C1738" s="20">
        <v>5547.3815999999997</v>
      </c>
    </row>
    <row r="1739" spans="2:3" x14ac:dyDescent="0.25">
      <c r="B1739" s="4" t="s">
        <v>1763</v>
      </c>
      <c r="C1739" s="20">
        <v>5547.3815999999997</v>
      </c>
    </row>
    <row r="1740" spans="2:3" x14ac:dyDescent="0.25">
      <c r="B1740" s="4" t="s">
        <v>346</v>
      </c>
      <c r="C1740" s="20">
        <v>5547.3815999999997</v>
      </c>
    </row>
    <row r="1741" spans="2:3" x14ac:dyDescent="0.25">
      <c r="B1741" s="4" t="s">
        <v>2635</v>
      </c>
      <c r="C1741" s="20">
        <v>5547.3815999999997</v>
      </c>
    </row>
    <row r="1742" spans="2:3" x14ac:dyDescent="0.25">
      <c r="B1742" s="4" t="s">
        <v>1820</v>
      </c>
      <c r="C1742" s="20">
        <v>5547.3815999999997</v>
      </c>
    </row>
    <row r="1743" spans="2:3" x14ac:dyDescent="0.25">
      <c r="B1743" s="4" t="s">
        <v>208</v>
      </c>
      <c r="C1743" s="20">
        <v>5547.3815999999997</v>
      </c>
    </row>
    <row r="1744" spans="2:3" x14ac:dyDescent="0.25">
      <c r="B1744" s="4" t="s">
        <v>2531</v>
      </c>
      <c r="C1744" s="20">
        <v>5547.3815999999997</v>
      </c>
    </row>
    <row r="1745" spans="2:3" x14ac:dyDescent="0.25">
      <c r="B1745" s="4" t="s">
        <v>198</v>
      </c>
      <c r="C1745" s="20">
        <v>5547.3815999999997</v>
      </c>
    </row>
    <row r="1746" spans="2:3" x14ac:dyDescent="0.25">
      <c r="B1746" s="4" t="s">
        <v>2088</v>
      </c>
      <c r="C1746" s="20">
        <v>5547.3815999999997</v>
      </c>
    </row>
    <row r="1747" spans="2:3" x14ac:dyDescent="0.25">
      <c r="B1747" s="4" t="s">
        <v>174</v>
      </c>
      <c r="C1747" s="20">
        <v>5547.3815999999997</v>
      </c>
    </row>
    <row r="1748" spans="2:3" x14ac:dyDescent="0.25">
      <c r="B1748" s="4" t="s">
        <v>2560</v>
      </c>
      <c r="C1748" s="20">
        <v>5527.0361999999996</v>
      </c>
    </row>
    <row r="1749" spans="2:3" x14ac:dyDescent="0.25">
      <c r="B1749" s="4" t="s">
        <v>1891</v>
      </c>
      <c r="C1749" s="20">
        <v>5527.0361999999996</v>
      </c>
    </row>
    <row r="1750" spans="2:3" x14ac:dyDescent="0.25">
      <c r="B1750" s="4" t="s">
        <v>1619</v>
      </c>
      <c r="C1750" s="20">
        <v>5527.0361999999996</v>
      </c>
    </row>
    <row r="1751" spans="2:3" x14ac:dyDescent="0.25">
      <c r="B1751" s="4" t="s">
        <v>1971</v>
      </c>
      <c r="C1751" s="20">
        <v>5527.0361999999996</v>
      </c>
    </row>
    <row r="1752" spans="2:3" x14ac:dyDescent="0.25">
      <c r="B1752" s="4" t="s">
        <v>606</v>
      </c>
      <c r="C1752" s="20">
        <v>5527.0361999999996</v>
      </c>
    </row>
    <row r="1753" spans="2:3" x14ac:dyDescent="0.25">
      <c r="B1753" s="4" t="s">
        <v>2363</v>
      </c>
      <c r="C1753" s="20">
        <v>5527.0361999999996</v>
      </c>
    </row>
    <row r="1754" spans="2:3" x14ac:dyDescent="0.25">
      <c r="B1754" s="4" t="s">
        <v>2605</v>
      </c>
      <c r="C1754" s="20">
        <v>5527.0361999999996</v>
      </c>
    </row>
    <row r="1755" spans="2:3" x14ac:dyDescent="0.25">
      <c r="B1755" s="4" t="s">
        <v>1416</v>
      </c>
      <c r="C1755" s="20">
        <v>5433.0861000000004</v>
      </c>
    </row>
    <row r="1756" spans="2:3" x14ac:dyDescent="0.25">
      <c r="B1756" s="4" t="s">
        <v>1923</v>
      </c>
      <c r="C1756" s="20">
        <v>5433.0861000000004</v>
      </c>
    </row>
    <row r="1757" spans="2:3" x14ac:dyDescent="0.25">
      <c r="B1757" s="4" t="s">
        <v>2039</v>
      </c>
      <c r="C1757" s="20">
        <v>5433.0861000000004</v>
      </c>
    </row>
    <row r="1758" spans="2:3" x14ac:dyDescent="0.25">
      <c r="B1758" s="4" t="s">
        <v>2131</v>
      </c>
      <c r="C1758" s="20">
        <v>5433.0861000000004</v>
      </c>
    </row>
    <row r="1759" spans="2:3" x14ac:dyDescent="0.25">
      <c r="B1759" s="4" t="s">
        <v>2471</v>
      </c>
      <c r="C1759" s="20">
        <v>5433.0861000000004</v>
      </c>
    </row>
    <row r="1760" spans="2:3" x14ac:dyDescent="0.25">
      <c r="B1760" s="4" t="s">
        <v>2428</v>
      </c>
      <c r="C1760" s="20">
        <v>5433.0861000000004</v>
      </c>
    </row>
    <row r="1761" spans="2:3" x14ac:dyDescent="0.25">
      <c r="B1761" s="4" t="s">
        <v>2342</v>
      </c>
      <c r="C1761" s="20">
        <v>5433.0861000000004</v>
      </c>
    </row>
    <row r="1762" spans="2:3" x14ac:dyDescent="0.25">
      <c r="B1762" s="4" t="s">
        <v>2016</v>
      </c>
      <c r="C1762" s="20">
        <v>5333.1012000000001</v>
      </c>
    </row>
    <row r="1763" spans="2:3" x14ac:dyDescent="0.25">
      <c r="B1763" s="4" t="s">
        <v>1600</v>
      </c>
      <c r="C1763" s="20">
        <v>5333.1012000000001</v>
      </c>
    </row>
    <row r="1764" spans="2:3" x14ac:dyDescent="0.25">
      <c r="B1764" s="4" t="s">
        <v>2539</v>
      </c>
      <c r="C1764" s="20">
        <v>5333.1012000000001</v>
      </c>
    </row>
    <row r="1765" spans="2:3" x14ac:dyDescent="0.25">
      <c r="B1765" s="4" t="s">
        <v>2649</v>
      </c>
      <c r="C1765" s="20">
        <v>5333.1012000000001</v>
      </c>
    </row>
    <row r="1766" spans="2:3" x14ac:dyDescent="0.25">
      <c r="B1766" s="4" t="s">
        <v>2650</v>
      </c>
      <c r="C1766" s="20">
        <v>5333.1012000000001</v>
      </c>
    </row>
    <row r="1767" spans="2:3" x14ac:dyDescent="0.25">
      <c r="B1767" s="4" t="s">
        <v>465</v>
      </c>
      <c r="C1767" s="20">
        <v>5333.1012000000001</v>
      </c>
    </row>
    <row r="1768" spans="2:3" x14ac:dyDescent="0.25">
      <c r="B1768" s="4" t="s">
        <v>488</v>
      </c>
      <c r="C1768" s="20">
        <v>5333.1012000000001</v>
      </c>
    </row>
    <row r="1769" spans="2:3" x14ac:dyDescent="0.25">
      <c r="B1769" s="4" t="s">
        <v>2501</v>
      </c>
      <c r="C1769" s="20">
        <v>5333.1012000000001</v>
      </c>
    </row>
    <row r="1770" spans="2:3" x14ac:dyDescent="0.25">
      <c r="B1770" s="4" t="s">
        <v>1473</v>
      </c>
      <c r="C1770" s="20">
        <v>5333.1012000000001</v>
      </c>
    </row>
    <row r="1771" spans="2:3" x14ac:dyDescent="0.25">
      <c r="B1771" s="4" t="s">
        <v>2595</v>
      </c>
      <c r="C1771" s="20">
        <v>5333.1012000000001</v>
      </c>
    </row>
    <row r="1772" spans="2:3" x14ac:dyDescent="0.25">
      <c r="B1772" s="4" t="s">
        <v>147</v>
      </c>
      <c r="C1772" s="20">
        <v>5333.1012000000001</v>
      </c>
    </row>
    <row r="1773" spans="2:3" x14ac:dyDescent="0.25">
      <c r="B1773" s="4" t="s">
        <v>197</v>
      </c>
      <c r="C1773" s="20">
        <v>5333.1012000000001</v>
      </c>
    </row>
    <row r="1774" spans="2:3" x14ac:dyDescent="0.25">
      <c r="B1774" s="4" t="s">
        <v>318</v>
      </c>
      <c r="C1774" s="20">
        <v>5333.1012000000001</v>
      </c>
    </row>
    <row r="1775" spans="2:3" x14ac:dyDescent="0.25">
      <c r="B1775" s="4" t="s">
        <v>1979</v>
      </c>
      <c r="C1775" s="20">
        <v>5333.1012000000001</v>
      </c>
    </row>
    <row r="1776" spans="2:3" x14ac:dyDescent="0.25">
      <c r="B1776" s="4" t="s">
        <v>2651</v>
      </c>
      <c r="C1776" s="20">
        <v>5333.1012000000001</v>
      </c>
    </row>
    <row r="1777" spans="2:3" x14ac:dyDescent="0.25">
      <c r="B1777" s="4" t="s">
        <v>1389</v>
      </c>
      <c r="C1777" s="20">
        <v>5165.2722000000003</v>
      </c>
    </row>
    <row r="1778" spans="2:3" x14ac:dyDescent="0.25">
      <c r="B1778" s="4" t="s">
        <v>909</v>
      </c>
      <c r="C1778" s="20">
        <v>5165.2722000000003</v>
      </c>
    </row>
    <row r="1779" spans="2:3" x14ac:dyDescent="0.25">
      <c r="B1779" s="4" t="s">
        <v>924</v>
      </c>
      <c r="C1779" s="20">
        <v>5165.2722000000003</v>
      </c>
    </row>
    <row r="1780" spans="2:3" x14ac:dyDescent="0.25">
      <c r="B1780" s="4" t="s">
        <v>1145</v>
      </c>
      <c r="C1780" s="20">
        <v>5165.2722000000003</v>
      </c>
    </row>
    <row r="1781" spans="2:3" x14ac:dyDescent="0.25">
      <c r="B1781" s="4" t="s">
        <v>2662</v>
      </c>
      <c r="C1781" s="20">
        <v>5165.2722000000003</v>
      </c>
    </row>
    <row r="1782" spans="2:3" x14ac:dyDescent="0.25">
      <c r="B1782" s="4" t="s">
        <v>2663</v>
      </c>
      <c r="C1782" s="20">
        <v>5165.2722000000003</v>
      </c>
    </row>
    <row r="1783" spans="2:3" x14ac:dyDescent="0.25">
      <c r="B1783" s="4" t="s">
        <v>1234</v>
      </c>
      <c r="C1783" s="20">
        <v>5165.2722000000003</v>
      </c>
    </row>
    <row r="1784" spans="2:3" x14ac:dyDescent="0.25">
      <c r="B1784" s="4" t="s">
        <v>2588</v>
      </c>
      <c r="C1784" s="20">
        <v>5165.2722000000003</v>
      </c>
    </row>
    <row r="1785" spans="2:3" x14ac:dyDescent="0.25">
      <c r="B1785" s="4" t="s">
        <v>597</v>
      </c>
      <c r="C1785" s="20">
        <v>5165.2722000000003</v>
      </c>
    </row>
    <row r="1786" spans="2:3" x14ac:dyDescent="0.25">
      <c r="B1786" s="4" t="s">
        <v>1872</v>
      </c>
      <c r="C1786" s="20">
        <v>5165.2722000000003</v>
      </c>
    </row>
    <row r="1787" spans="2:3" x14ac:dyDescent="0.25">
      <c r="B1787" s="4" t="s">
        <v>1783</v>
      </c>
      <c r="C1787" s="20">
        <v>5165.2722000000003</v>
      </c>
    </row>
    <row r="1788" spans="2:3" x14ac:dyDescent="0.25">
      <c r="B1788" s="4" t="s">
        <v>571</v>
      </c>
      <c r="C1788" s="20">
        <v>5165.2722000000003</v>
      </c>
    </row>
    <row r="1789" spans="2:3" x14ac:dyDescent="0.25">
      <c r="B1789" s="4" t="s">
        <v>2274</v>
      </c>
      <c r="C1789" s="20">
        <v>5165.2722000000003</v>
      </c>
    </row>
    <row r="1790" spans="2:3" x14ac:dyDescent="0.25">
      <c r="B1790" s="4" t="s">
        <v>1567</v>
      </c>
      <c r="C1790" s="20">
        <v>5165.2722000000003</v>
      </c>
    </row>
    <row r="1791" spans="2:3" x14ac:dyDescent="0.25">
      <c r="B1791" s="4" t="s">
        <v>424</v>
      </c>
      <c r="C1791" s="20">
        <v>5165.2722000000003</v>
      </c>
    </row>
    <row r="1792" spans="2:3" x14ac:dyDescent="0.25">
      <c r="B1792" s="4" t="s">
        <v>486</v>
      </c>
      <c r="C1792" s="20">
        <v>5165.2722000000003</v>
      </c>
    </row>
    <row r="1793" spans="2:3" x14ac:dyDescent="0.25">
      <c r="B1793" s="4" t="s">
        <v>1137</v>
      </c>
      <c r="C1793" s="20">
        <v>5165.2722000000003</v>
      </c>
    </row>
    <row r="1794" spans="2:3" x14ac:dyDescent="0.25">
      <c r="B1794" s="4" t="s">
        <v>2301</v>
      </c>
      <c r="C1794" s="20">
        <v>5165.2722000000003</v>
      </c>
    </row>
    <row r="1795" spans="2:3" x14ac:dyDescent="0.25">
      <c r="B1795" s="4" t="s">
        <v>2516</v>
      </c>
      <c r="C1795" s="20">
        <v>5165.2722000000003</v>
      </c>
    </row>
    <row r="1796" spans="2:3" x14ac:dyDescent="0.25">
      <c r="B1796" s="4" t="s">
        <v>1817</v>
      </c>
      <c r="C1796" s="20">
        <v>5165.2722000000003</v>
      </c>
    </row>
    <row r="1797" spans="2:3" x14ac:dyDescent="0.25">
      <c r="B1797" s="4" t="s">
        <v>268</v>
      </c>
      <c r="C1797" s="20">
        <v>5165.2722000000003</v>
      </c>
    </row>
    <row r="1798" spans="2:3" x14ac:dyDescent="0.25">
      <c r="B1798" s="4" t="s">
        <v>307</v>
      </c>
      <c r="C1798" s="20">
        <v>5165.2722000000003</v>
      </c>
    </row>
    <row r="1799" spans="2:3" x14ac:dyDescent="0.25">
      <c r="B1799" s="4" t="s">
        <v>176</v>
      </c>
      <c r="C1799" s="20">
        <v>5165.2722000000003</v>
      </c>
    </row>
    <row r="1800" spans="2:3" x14ac:dyDescent="0.25">
      <c r="B1800" s="4" t="s">
        <v>2360</v>
      </c>
      <c r="C1800" s="20">
        <v>5165.2722000000003</v>
      </c>
    </row>
    <row r="1801" spans="2:3" x14ac:dyDescent="0.25">
      <c r="B1801" s="4" t="s">
        <v>292</v>
      </c>
      <c r="C1801" s="20">
        <v>5165.2722000000003</v>
      </c>
    </row>
    <row r="1802" spans="2:3" x14ac:dyDescent="0.25">
      <c r="B1802" s="4" t="s">
        <v>2413</v>
      </c>
      <c r="C1802" s="20">
        <v>5165.2722000000003</v>
      </c>
    </row>
    <row r="1803" spans="2:3" x14ac:dyDescent="0.25">
      <c r="B1803" s="4" t="s">
        <v>976</v>
      </c>
      <c r="C1803" s="20">
        <v>5147.1342000000004</v>
      </c>
    </row>
    <row r="1804" spans="2:3" x14ac:dyDescent="0.25">
      <c r="B1804" s="4" t="s">
        <v>765</v>
      </c>
      <c r="C1804" s="20">
        <v>5147.1342000000004</v>
      </c>
    </row>
    <row r="1805" spans="2:3" x14ac:dyDescent="0.25">
      <c r="B1805" s="4" t="s">
        <v>577</v>
      </c>
      <c r="C1805" s="20">
        <v>5147.1342000000004</v>
      </c>
    </row>
    <row r="1806" spans="2:3" x14ac:dyDescent="0.25">
      <c r="B1806" s="4" t="s">
        <v>552</v>
      </c>
      <c r="C1806" s="20">
        <v>5147.1342000000004</v>
      </c>
    </row>
    <row r="1807" spans="2:3" x14ac:dyDescent="0.25">
      <c r="B1807" s="4" t="s">
        <v>2350</v>
      </c>
      <c r="C1807" s="20">
        <v>5147.1342000000004</v>
      </c>
    </row>
    <row r="1808" spans="2:3" x14ac:dyDescent="0.25">
      <c r="B1808" s="4" t="s">
        <v>217</v>
      </c>
      <c r="C1808" s="20">
        <v>5147.1342000000004</v>
      </c>
    </row>
    <row r="1809" spans="2:3" x14ac:dyDescent="0.25">
      <c r="B1809" s="4" t="s">
        <v>2593</v>
      </c>
      <c r="C1809" s="20">
        <v>5147.1342000000004</v>
      </c>
    </row>
    <row r="1810" spans="2:3" x14ac:dyDescent="0.25">
      <c r="B1810" s="4" t="s">
        <v>2404</v>
      </c>
      <c r="C1810" s="20">
        <v>5132.2479000000003</v>
      </c>
    </row>
    <row r="1811" spans="2:3" x14ac:dyDescent="0.25">
      <c r="B1811" s="4" t="s">
        <v>2002</v>
      </c>
      <c r="C1811" s="20">
        <v>5132.2479000000003</v>
      </c>
    </row>
    <row r="1812" spans="2:3" x14ac:dyDescent="0.25">
      <c r="B1812" s="4" t="s">
        <v>2509</v>
      </c>
      <c r="C1812" s="20">
        <v>5132.2479000000003</v>
      </c>
    </row>
    <row r="1813" spans="2:3" x14ac:dyDescent="0.25">
      <c r="B1813" s="4" t="s">
        <v>2334</v>
      </c>
      <c r="C1813" s="20">
        <v>5132.2479000000003</v>
      </c>
    </row>
    <row r="1814" spans="2:3" x14ac:dyDescent="0.25">
      <c r="B1814" s="4" t="s">
        <v>2203</v>
      </c>
      <c r="C1814" s="20">
        <v>5132.2479000000003</v>
      </c>
    </row>
    <row r="1815" spans="2:3" x14ac:dyDescent="0.25">
      <c r="B1815" s="4" t="s">
        <v>2665</v>
      </c>
      <c r="C1815" s="20">
        <v>5132.2479000000003</v>
      </c>
    </row>
    <row r="1816" spans="2:3" x14ac:dyDescent="0.25">
      <c r="B1816" s="4" t="s">
        <v>1914</v>
      </c>
      <c r="C1816" s="20">
        <v>5132.2479000000003</v>
      </c>
    </row>
    <row r="1817" spans="2:3" x14ac:dyDescent="0.25">
      <c r="B1817" s="4" t="s">
        <v>1863</v>
      </c>
      <c r="C1817" s="20">
        <v>5132.2479000000003</v>
      </c>
    </row>
    <row r="1818" spans="2:3" x14ac:dyDescent="0.25">
      <c r="B1818" s="4" t="s">
        <v>2544</v>
      </c>
      <c r="C1818" s="20">
        <v>5132.2479000000003</v>
      </c>
    </row>
    <row r="1819" spans="2:3" x14ac:dyDescent="0.25">
      <c r="B1819" s="4" t="s">
        <v>1446</v>
      </c>
      <c r="C1819" s="20">
        <v>5036.8177999999998</v>
      </c>
    </row>
    <row r="1820" spans="2:3" x14ac:dyDescent="0.25">
      <c r="B1820" s="4" t="s">
        <v>1613</v>
      </c>
      <c r="C1820" s="20">
        <v>5036.8177999999998</v>
      </c>
    </row>
    <row r="1821" spans="2:3" x14ac:dyDescent="0.25">
      <c r="B1821" s="4" t="s">
        <v>2308</v>
      </c>
      <c r="C1821" s="20">
        <v>5036.8177999999998</v>
      </c>
    </row>
    <row r="1822" spans="2:3" x14ac:dyDescent="0.25">
      <c r="B1822" s="4" t="s">
        <v>2549</v>
      </c>
      <c r="C1822" s="20">
        <v>5036.8177999999998</v>
      </c>
    </row>
    <row r="1823" spans="2:3" x14ac:dyDescent="0.25">
      <c r="B1823" s="4" t="s">
        <v>2670</v>
      </c>
      <c r="C1823" s="20">
        <v>5036.8177999999998</v>
      </c>
    </row>
    <row r="1824" spans="2:3" x14ac:dyDescent="0.25">
      <c r="B1824" s="4" t="s">
        <v>1858</v>
      </c>
      <c r="C1824" s="20">
        <v>5036.8177999999998</v>
      </c>
    </row>
    <row r="1825" spans="2:3" x14ac:dyDescent="0.25">
      <c r="B1825" s="4" t="s">
        <v>2446</v>
      </c>
      <c r="C1825" s="20">
        <v>5036.8177999999998</v>
      </c>
    </row>
    <row r="1826" spans="2:3" x14ac:dyDescent="0.25">
      <c r="B1826" s="4" t="s">
        <v>1983</v>
      </c>
      <c r="C1826" s="20">
        <v>5036.8177999999998</v>
      </c>
    </row>
    <row r="1827" spans="2:3" x14ac:dyDescent="0.25">
      <c r="B1827" s="4" t="s">
        <v>740</v>
      </c>
      <c r="C1827" s="20">
        <v>5036.8177999999998</v>
      </c>
    </row>
    <row r="1828" spans="2:3" x14ac:dyDescent="0.25">
      <c r="B1828" s="4" t="s">
        <v>1988</v>
      </c>
      <c r="C1828" s="20">
        <v>5036.8177999999998</v>
      </c>
    </row>
    <row r="1829" spans="2:3" x14ac:dyDescent="0.25">
      <c r="B1829" s="4" t="s">
        <v>2368</v>
      </c>
      <c r="C1829" s="20">
        <v>5036.8177999999998</v>
      </c>
    </row>
    <row r="1830" spans="2:3" x14ac:dyDescent="0.25">
      <c r="B1830" s="4" t="s">
        <v>2366</v>
      </c>
      <c r="C1830" s="20">
        <v>5036.8177999999998</v>
      </c>
    </row>
    <row r="1831" spans="2:3" x14ac:dyDescent="0.25">
      <c r="B1831" s="4" t="s">
        <v>495</v>
      </c>
      <c r="C1831" s="20">
        <v>5036.8177999999998</v>
      </c>
    </row>
    <row r="1832" spans="2:3" x14ac:dyDescent="0.25">
      <c r="B1832" s="4" t="s">
        <v>2476</v>
      </c>
      <c r="C1832" s="20">
        <v>5036.8177999999998</v>
      </c>
    </row>
    <row r="1833" spans="2:3" x14ac:dyDescent="0.25">
      <c r="B1833" s="4" t="s">
        <v>288</v>
      </c>
      <c r="C1833" s="20">
        <v>5036.8177999999998</v>
      </c>
    </row>
    <row r="1834" spans="2:3" x14ac:dyDescent="0.25">
      <c r="B1834" s="4" t="s">
        <v>2495</v>
      </c>
      <c r="C1834" s="20">
        <v>5036.8177999999998</v>
      </c>
    </row>
    <row r="1835" spans="2:3" x14ac:dyDescent="0.25">
      <c r="B1835" s="4" t="s">
        <v>322</v>
      </c>
      <c r="C1835" s="20">
        <v>5036.8177999999998</v>
      </c>
    </row>
    <row r="1836" spans="2:3" x14ac:dyDescent="0.25">
      <c r="B1836" s="4" t="s">
        <v>262</v>
      </c>
      <c r="C1836" s="20">
        <v>5036.8177999999998</v>
      </c>
    </row>
    <row r="1837" spans="2:3" x14ac:dyDescent="0.25">
      <c r="B1837" s="4" t="s">
        <v>2189</v>
      </c>
      <c r="C1837" s="20">
        <v>4861.1823000000004</v>
      </c>
    </row>
    <row r="1838" spans="2:3" x14ac:dyDescent="0.25">
      <c r="B1838" s="4" t="s">
        <v>637</v>
      </c>
      <c r="C1838" s="20">
        <v>4861.1823000000004</v>
      </c>
    </row>
    <row r="1839" spans="2:3" x14ac:dyDescent="0.25">
      <c r="B1839" s="4" t="s">
        <v>2371</v>
      </c>
      <c r="C1839" s="20">
        <v>4861.1823000000004</v>
      </c>
    </row>
    <row r="1840" spans="2:3" x14ac:dyDescent="0.25">
      <c r="B1840" s="4" t="s">
        <v>216</v>
      </c>
      <c r="C1840" s="20">
        <v>4861.1823000000004</v>
      </c>
    </row>
    <row r="1841" spans="2:3" x14ac:dyDescent="0.25">
      <c r="B1841" s="4" t="s">
        <v>1444</v>
      </c>
      <c r="C1841" s="20">
        <v>4861.1823000000004</v>
      </c>
    </row>
    <row r="1842" spans="2:3" x14ac:dyDescent="0.25">
      <c r="B1842" s="4" t="s">
        <v>2416</v>
      </c>
      <c r="C1842" s="20">
        <v>4861.1823000000004</v>
      </c>
    </row>
    <row r="1843" spans="2:3" x14ac:dyDescent="0.25">
      <c r="B1843" s="4" t="s">
        <v>825</v>
      </c>
      <c r="C1843" s="20">
        <v>4767.8185000000003</v>
      </c>
    </row>
    <row r="1844" spans="2:3" x14ac:dyDescent="0.25">
      <c r="B1844" s="4" t="s">
        <v>970</v>
      </c>
      <c r="C1844" s="20">
        <v>4767.8185000000003</v>
      </c>
    </row>
    <row r="1845" spans="2:3" x14ac:dyDescent="0.25">
      <c r="B1845" s="4" t="s">
        <v>2359</v>
      </c>
      <c r="C1845" s="20">
        <v>4767.8185000000003</v>
      </c>
    </row>
    <row r="1846" spans="2:3" x14ac:dyDescent="0.25">
      <c r="B1846" s="4" t="s">
        <v>2548</v>
      </c>
      <c r="C1846" s="20">
        <v>4767.8185000000003</v>
      </c>
    </row>
    <row r="1847" spans="2:3" x14ac:dyDescent="0.25">
      <c r="B1847" s="4" t="s">
        <v>411</v>
      </c>
      <c r="C1847" s="20">
        <v>4767.8185000000003</v>
      </c>
    </row>
    <row r="1848" spans="2:3" x14ac:dyDescent="0.25">
      <c r="B1848" s="4" t="s">
        <v>1789</v>
      </c>
      <c r="C1848" s="20">
        <v>4767.8185000000003</v>
      </c>
    </row>
    <row r="1849" spans="2:3" x14ac:dyDescent="0.25">
      <c r="B1849" s="4" t="s">
        <v>2497</v>
      </c>
      <c r="C1849" s="20">
        <v>4740.5343999999996</v>
      </c>
    </row>
    <row r="1850" spans="2:3" x14ac:dyDescent="0.25">
      <c r="B1850" s="4" t="s">
        <v>762</v>
      </c>
      <c r="C1850" s="20">
        <v>4740.5343999999996</v>
      </c>
    </row>
    <row r="1851" spans="2:3" x14ac:dyDescent="0.25">
      <c r="B1851" s="4" t="s">
        <v>2059</v>
      </c>
      <c r="C1851" s="20">
        <v>4740.5343999999996</v>
      </c>
    </row>
    <row r="1852" spans="2:3" x14ac:dyDescent="0.25">
      <c r="B1852" s="4" t="s">
        <v>2246</v>
      </c>
      <c r="C1852" s="20">
        <v>4740.5343999999996</v>
      </c>
    </row>
    <row r="1853" spans="2:3" x14ac:dyDescent="0.25">
      <c r="B1853" s="4" t="s">
        <v>1898</v>
      </c>
      <c r="C1853" s="20">
        <v>4740.5343999999996</v>
      </c>
    </row>
    <row r="1854" spans="2:3" x14ac:dyDescent="0.25">
      <c r="B1854" s="4" t="s">
        <v>2272</v>
      </c>
      <c r="C1854" s="20">
        <v>4740.5343999999996</v>
      </c>
    </row>
    <row r="1855" spans="2:3" x14ac:dyDescent="0.25">
      <c r="B1855" s="4" t="s">
        <v>2090</v>
      </c>
      <c r="C1855" s="20">
        <v>4740.5343999999996</v>
      </c>
    </row>
    <row r="1856" spans="2:3" x14ac:dyDescent="0.25">
      <c r="B1856" s="4" t="s">
        <v>2027</v>
      </c>
      <c r="C1856" s="20">
        <v>4737.4596000000001</v>
      </c>
    </row>
    <row r="1857" spans="2:3" x14ac:dyDescent="0.25">
      <c r="B1857" s="4" t="s">
        <v>1486</v>
      </c>
      <c r="C1857" s="20">
        <v>4737.4596000000001</v>
      </c>
    </row>
    <row r="1858" spans="2:3" x14ac:dyDescent="0.25">
      <c r="B1858" s="4" t="s">
        <v>1847</v>
      </c>
      <c r="C1858" s="20">
        <v>4737.4596000000001</v>
      </c>
    </row>
    <row r="1859" spans="2:3" x14ac:dyDescent="0.25">
      <c r="B1859" s="4" t="s">
        <v>2223</v>
      </c>
      <c r="C1859" s="20">
        <v>4737.4596000000001</v>
      </c>
    </row>
    <row r="1860" spans="2:3" x14ac:dyDescent="0.25">
      <c r="B1860" s="4" t="s">
        <v>2463</v>
      </c>
      <c r="C1860" s="20">
        <v>4737.4596000000001</v>
      </c>
    </row>
    <row r="1861" spans="2:3" x14ac:dyDescent="0.25">
      <c r="B1861" s="4" t="s">
        <v>2113</v>
      </c>
      <c r="C1861" s="20">
        <v>4716.4409999999998</v>
      </c>
    </row>
    <row r="1862" spans="2:3" x14ac:dyDescent="0.25">
      <c r="B1862" s="4" t="s">
        <v>2324</v>
      </c>
      <c r="C1862" s="20">
        <v>4716.4409999999998</v>
      </c>
    </row>
    <row r="1863" spans="2:3" x14ac:dyDescent="0.25">
      <c r="B1863" s="4" t="s">
        <v>2499</v>
      </c>
      <c r="C1863" s="20">
        <v>4716.4409999999998</v>
      </c>
    </row>
    <row r="1864" spans="2:3" x14ac:dyDescent="0.25">
      <c r="B1864" s="4" t="s">
        <v>2461</v>
      </c>
      <c r="C1864" s="20">
        <v>4716.4409999999998</v>
      </c>
    </row>
    <row r="1865" spans="2:3" x14ac:dyDescent="0.25">
      <c r="B1865" s="4" t="s">
        <v>1756</v>
      </c>
      <c r="C1865" s="20">
        <v>4716.4409999999998</v>
      </c>
    </row>
    <row r="1866" spans="2:3" x14ac:dyDescent="0.25">
      <c r="B1866" s="4" t="s">
        <v>2581</v>
      </c>
      <c r="C1866" s="20">
        <v>4716.4409999999998</v>
      </c>
    </row>
    <row r="1867" spans="2:3" x14ac:dyDescent="0.25">
      <c r="B1867" s="4" t="s">
        <v>2434</v>
      </c>
      <c r="C1867" s="20">
        <v>4716.4409999999998</v>
      </c>
    </row>
    <row r="1868" spans="2:3" x14ac:dyDescent="0.25">
      <c r="B1868" s="4" t="s">
        <v>2225</v>
      </c>
      <c r="C1868" s="20">
        <v>4716.4409999999998</v>
      </c>
    </row>
    <row r="1869" spans="2:3" x14ac:dyDescent="0.25">
      <c r="B1869" s="4" t="s">
        <v>449</v>
      </c>
      <c r="C1869" s="20">
        <v>4716.4409999999998</v>
      </c>
    </row>
    <row r="1870" spans="2:3" x14ac:dyDescent="0.25">
      <c r="B1870" s="4" t="s">
        <v>1429</v>
      </c>
      <c r="C1870" s="20">
        <v>4716.4409999999998</v>
      </c>
    </row>
    <row r="1871" spans="2:3" x14ac:dyDescent="0.25">
      <c r="B1871" s="4" t="s">
        <v>2050</v>
      </c>
      <c r="C1871" s="20">
        <v>4716.4409999999998</v>
      </c>
    </row>
    <row r="1872" spans="2:3" x14ac:dyDescent="0.25">
      <c r="B1872" s="4" t="s">
        <v>2373</v>
      </c>
      <c r="C1872" s="20">
        <v>4716.4409999999998</v>
      </c>
    </row>
    <row r="1873" spans="2:3" x14ac:dyDescent="0.25">
      <c r="B1873" s="4" t="s">
        <v>2405</v>
      </c>
      <c r="C1873" s="20">
        <v>4716.4409999999998</v>
      </c>
    </row>
    <row r="1874" spans="2:3" x14ac:dyDescent="0.25">
      <c r="B1874" s="4" t="s">
        <v>319</v>
      </c>
      <c r="C1874" s="20">
        <v>4716.4409999999998</v>
      </c>
    </row>
    <row r="1875" spans="2:3" x14ac:dyDescent="0.25">
      <c r="B1875" s="4" t="s">
        <v>299</v>
      </c>
      <c r="C1875" s="20">
        <v>4716.4409999999998</v>
      </c>
    </row>
    <row r="1876" spans="2:3" x14ac:dyDescent="0.25">
      <c r="B1876" s="4" t="s">
        <v>1882</v>
      </c>
      <c r="C1876" s="20">
        <v>4716.4409999999998</v>
      </c>
    </row>
    <row r="1877" spans="2:3" x14ac:dyDescent="0.25">
      <c r="B1877" s="4" t="s">
        <v>2555</v>
      </c>
      <c r="C1877" s="20">
        <v>4622.8180000000002</v>
      </c>
    </row>
    <row r="1878" spans="2:3" x14ac:dyDescent="0.25">
      <c r="B1878" s="4" t="s">
        <v>861</v>
      </c>
      <c r="C1878" s="20">
        <v>4622.8180000000002</v>
      </c>
    </row>
    <row r="1879" spans="2:3" x14ac:dyDescent="0.25">
      <c r="B1879" s="4" t="s">
        <v>2682</v>
      </c>
      <c r="C1879" s="20">
        <v>4622.8180000000002</v>
      </c>
    </row>
    <row r="1880" spans="2:3" x14ac:dyDescent="0.25">
      <c r="B1880" s="4" t="s">
        <v>2450</v>
      </c>
      <c r="C1880" s="20">
        <v>4622.8180000000002</v>
      </c>
    </row>
    <row r="1881" spans="2:3" x14ac:dyDescent="0.25">
      <c r="B1881" s="4" t="s">
        <v>798</v>
      </c>
      <c r="C1881" s="20">
        <v>4622.8180000000002</v>
      </c>
    </row>
    <row r="1882" spans="2:3" x14ac:dyDescent="0.25">
      <c r="B1882" s="4" t="s">
        <v>2282</v>
      </c>
      <c r="C1882" s="20">
        <v>4622.8180000000002</v>
      </c>
    </row>
    <row r="1883" spans="2:3" x14ac:dyDescent="0.25">
      <c r="B1883" s="4" t="s">
        <v>2009</v>
      </c>
      <c r="C1883" s="20">
        <v>4622.8180000000002</v>
      </c>
    </row>
    <row r="1884" spans="2:3" x14ac:dyDescent="0.25">
      <c r="B1884" s="4" t="s">
        <v>1336</v>
      </c>
      <c r="C1884" s="20">
        <v>4622.8180000000002</v>
      </c>
    </row>
    <row r="1885" spans="2:3" x14ac:dyDescent="0.25">
      <c r="B1885" s="4" t="s">
        <v>2564</v>
      </c>
      <c r="C1885" s="20">
        <v>4622.8180000000002</v>
      </c>
    </row>
    <row r="1886" spans="2:3" x14ac:dyDescent="0.25">
      <c r="B1886" s="4" t="s">
        <v>1438</v>
      </c>
      <c r="C1886" s="20">
        <v>4622.8180000000002</v>
      </c>
    </row>
    <row r="1887" spans="2:3" x14ac:dyDescent="0.25">
      <c r="B1887" s="4" t="s">
        <v>1144</v>
      </c>
      <c r="C1887" s="20">
        <v>4622.8180000000002</v>
      </c>
    </row>
    <row r="1888" spans="2:3" x14ac:dyDescent="0.25">
      <c r="B1888" s="4" t="s">
        <v>2159</v>
      </c>
      <c r="C1888" s="20">
        <v>4622.8180000000002</v>
      </c>
    </row>
    <row r="1889" spans="2:3" x14ac:dyDescent="0.25">
      <c r="B1889" s="4" t="s">
        <v>1941</v>
      </c>
      <c r="C1889" s="20">
        <v>4622.8180000000002</v>
      </c>
    </row>
    <row r="1890" spans="2:3" x14ac:dyDescent="0.25">
      <c r="B1890" s="4" t="s">
        <v>508</v>
      </c>
      <c r="C1890" s="20">
        <v>4622.8180000000002</v>
      </c>
    </row>
    <row r="1891" spans="2:3" x14ac:dyDescent="0.25">
      <c r="B1891" s="4" t="s">
        <v>2200</v>
      </c>
      <c r="C1891" s="20">
        <v>4575.2304000000004</v>
      </c>
    </row>
    <row r="1892" spans="2:3" x14ac:dyDescent="0.25">
      <c r="B1892" s="4" t="s">
        <v>2396</v>
      </c>
      <c r="C1892" s="20">
        <v>4575.2304000000004</v>
      </c>
    </row>
    <row r="1893" spans="2:3" x14ac:dyDescent="0.25">
      <c r="B1893" s="4" t="s">
        <v>1943</v>
      </c>
      <c r="C1893" s="20">
        <v>4575.2304000000004</v>
      </c>
    </row>
    <row r="1894" spans="2:3" x14ac:dyDescent="0.25">
      <c r="B1894" s="4" t="s">
        <v>919</v>
      </c>
      <c r="C1894" s="20">
        <v>4575.2304000000004</v>
      </c>
    </row>
    <row r="1895" spans="2:3" x14ac:dyDescent="0.25">
      <c r="B1895" s="4" t="s">
        <v>864</v>
      </c>
      <c r="C1895" s="20">
        <v>4575.2304000000004</v>
      </c>
    </row>
    <row r="1896" spans="2:3" x14ac:dyDescent="0.25">
      <c r="B1896" s="4" t="s">
        <v>2599</v>
      </c>
      <c r="C1896" s="20">
        <v>4575.2304000000004</v>
      </c>
    </row>
    <row r="1897" spans="2:3" x14ac:dyDescent="0.25">
      <c r="B1897" s="4" t="s">
        <v>755</v>
      </c>
      <c r="C1897" s="20">
        <v>4575.2304000000004</v>
      </c>
    </row>
    <row r="1898" spans="2:3" x14ac:dyDescent="0.25">
      <c r="B1898" s="4" t="s">
        <v>2264</v>
      </c>
      <c r="C1898" s="20">
        <v>4575.2304000000004</v>
      </c>
    </row>
    <row r="1899" spans="2:3" x14ac:dyDescent="0.25">
      <c r="B1899" s="4" t="s">
        <v>400</v>
      </c>
      <c r="C1899" s="20">
        <v>4575.2304000000004</v>
      </c>
    </row>
    <row r="1900" spans="2:3" x14ac:dyDescent="0.25">
      <c r="B1900" s="4" t="s">
        <v>2256</v>
      </c>
      <c r="C1900" s="20">
        <v>4575.2304000000004</v>
      </c>
    </row>
    <row r="1901" spans="2:3" x14ac:dyDescent="0.25">
      <c r="B1901" s="4" t="s">
        <v>173</v>
      </c>
      <c r="C1901" s="20">
        <v>4575.2304000000004</v>
      </c>
    </row>
    <row r="1902" spans="2:3" x14ac:dyDescent="0.25">
      <c r="B1902" s="4" t="s">
        <v>2462</v>
      </c>
      <c r="C1902" s="20">
        <v>4575.2304000000004</v>
      </c>
    </row>
    <row r="1903" spans="2:3" x14ac:dyDescent="0.25">
      <c r="B1903" s="4" t="s">
        <v>2575</v>
      </c>
      <c r="C1903" s="20">
        <v>4575.2304000000004</v>
      </c>
    </row>
    <row r="1904" spans="2:3" x14ac:dyDescent="0.25">
      <c r="B1904" s="4" t="s">
        <v>915</v>
      </c>
      <c r="C1904" s="20">
        <v>4463.5068000000001</v>
      </c>
    </row>
    <row r="1905" spans="2:3" x14ac:dyDescent="0.25">
      <c r="B1905" s="4" t="s">
        <v>627</v>
      </c>
      <c r="C1905" s="20">
        <v>4463.5068000000001</v>
      </c>
    </row>
    <row r="1906" spans="2:3" x14ac:dyDescent="0.25">
      <c r="B1906" s="4" t="s">
        <v>657</v>
      </c>
      <c r="C1906" s="20">
        <v>4463.5068000000001</v>
      </c>
    </row>
    <row r="1907" spans="2:3" x14ac:dyDescent="0.25">
      <c r="B1907" s="4" t="s">
        <v>595</v>
      </c>
      <c r="C1907" s="20">
        <v>4463.5068000000001</v>
      </c>
    </row>
    <row r="1908" spans="2:3" x14ac:dyDescent="0.25">
      <c r="B1908" s="4" t="s">
        <v>598</v>
      </c>
      <c r="C1908" s="20">
        <v>4463.5068000000001</v>
      </c>
    </row>
    <row r="1909" spans="2:3" x14ac:dyDescent="0.25">
      <c r="B1909" s="4" t="s">
        <v>380</v>
      </c>
      <c r="C1909" s="20">
        <v>4463.5068000000001</v>
      </c>
    </row>
    <row r="1910" spans="2:3" x14ac:dyDescent="0.25">
      <c r="B1910" s="4" t="s">
        <v>1130</v>
      </c>
      <c r="C1910" s="20">
        <v>4463.5068000000001</v>
      </c>
    </row>
    <row r="1911" spans="2:3" x14ac:dyDescent="0.25">
      <c r="B1911" s="4" t="s">
        <v>163</v>
      </c>
      <c r="C1911" s="20">
        <v>4463.5068000000001</v>
      </c>
    </row>
    <row r="1912" spans="2:3" x14ac:dyDescent="0.25">
      <c r="B1912" s="4" t="s">
        <v>2306</v>
      </c>
      <c r="C1912" s="20">
        <v>4444.2510000000002</v>
      </c>
    </row>
    <row r="1913" spans="2:3" x14ac:dyDescent="0.25">
      <c r="B1913" s="4" t="s">
        <v>2023</v>
      </c>
      <c r="C1913" s="20">
        <v>4444.2510000000002</v>
      </c>
    </row>
    <row r="1914" spans="2:3" x14ac:dyDescent="0.25">
      <c r="B1914" s="4" t="s">
        <v>2551</v>
      </c>
      <c r="C1914" s="20">
        <v>4444.2510000000002</v>
      </c>
    </row>
    <row r="1915" spans="2:3" x14ac:dyDescent="0.25">
      <c r="B1915" s="4" t="s">
        <v>2252</v>
      </c>
      <c r="C1915" s="20">
        <v>4444.2510000000002</v>
      </c>
    </row>
    <row r="1916" spans="2:3" x14ac:dyDescent="0.25">
      <c r="B1916" s="4" t="s">
        <v>2145</v>
      </c>
      <c r="C1916" s="20">
        <v>4444.2510000000002</v>
      </c>
    </row>
    <row r="1917" spans="2:3" x14ac:dyDescent="0.25">
      <c r="B1917" s="4" t="s">
        <v>551</v>
      </c>
      <c r="C1917" s="20">
        <v>4444.2510000000002</v>
      </c>
    </row>
    <row r="1918" spans="2:3" x14ac:dyDescent="0.25">
      <c r="B1918" s="4" t="s">
        <v>2661</v>
      </c>
      <c r="C1918" s="20">
        <v>4444.2510000000002</v>
      </c>
    </row>
    <row r="1919" spans="2:3" x14ac:dyDescent="0.25">
      <c r="B1919" s="4" t="s">
        <v>2103</v>
      </c>
      <c r="C1919" s="20">
        <v>4444.2510000000002</v>
      </c>
    </row>
    <row r="1920" spans="2:3" x14ac:dyDescent="0.25">
      <c r="B1920" s="4" t="s">
        <v>2640</v>
      </c>
      <c r="C1920" s="20">
        <v>4444.2510000000002</v>
      </c>
    </row>
    <row r="1921" spans="2:3" x14ac:dyDescent="0.25">
      <c r="B1921" s="4" t="s">
        <v>1797</v>
      </c>
      <c r="C1921" s="20">
        <v>4444.2510000000002</v>
      </c>
    </row>
    <row r="1922" spans="2:3" x14ac:dyDescent="0.25">
      <c r="B1922" s="4" t="s">
        <v>2570</v>
      </c>
      <c r="C1922" s="20">
        <v>4444.2510000000002</v>
      </c>
    </row>
    <row r="1923" spans="2:3" x14ac:dyDescent="0.25">
      <c r="B1923" s="4" t="s">
        <v>1850</v>
      </c>
      <c r="C1923" s="20">
        <v>4430.6868000000004</v>
      </c>
    </row>
    <row r="1924" spans="2:3" x14ac:dyDescent="0.25">
      <c r="B1924" s="4" t="s">
        <v>894</v>
      </c>
      <c r="C1924" s="20">
        <v>4430.6868000000004</v>
      </c>
    </row>
    <row r="1925" spans="2:3" x14ac:dyDescent="0.25">
      <c r="B1925" s="4" t="s">
        <v>1241</v>
      </c>
      <c r="C1925" s="20">
        <v>4430.6868000000004</v>
      </c>
    </row>
    <row r="1926" spans="2:3" x14ac:dyDescent="0.25">
      <c r="B1926" s="4" t="s">
        <v>2138</v>
      </c>
      <c r="C1926" s="20">
        <v>4430.6868000000004</v>
      </c>
    </row>
    <row r="1927" spans="2:3" x14ac:dyDescent="0.25">
      <c r="B1927" s="4" t="s">
        <v>2052</v>
      </c>
      <c r="C1927" s="20">
        <v>4430.6868000000004</v>
      </c>
    </row>
    <row r="1928" spans="2:3" x14ac:dyDescent="0.25">
      <c r="B1928" s="4" t="s">
        <v>2391</v>
      </c>
      <c r="C1928" s="20">
        <v>4342.6713</v>
      </c>
    </row>
    <row r="1929" spans="2:3" x14ac:dyDescent="0.25">
      <c r="B1929" s="4" t="s">
        <v>2507</v>
      </c>
      <c r="C1929" s="20">
        <v>4342.6713</v>
      </c>
    </row>
    <row r="1930" spans="2:3" x14ac:dyDescent="0.25">
      <c r="B1930" s="4" t="s">
        <v>943</v>
      </c>
      <c r="C1930" s="20">
        <v>4342.6713</v>
      </c>
    </row>
    <row r="1931" spans="2:3" x14ac:dyDescent="0.25">
      <c r="B1931" s="4" t="s">
        <v>2244</v>
      </c>
      <c r="C1931" s="20">
        <v>4342.6713</v>
      </c>
    </row>
    <row r="1932" spans="2:3" x14ac:dyDescent="0.25">
      <c r="B1932" s="4" t="s">
        <v>639</v>
      </c>
      <c r="C1932" s="20">
        <v>4342.6713</v>
      </c>
    </row>
    <row r="1933" spans="2:3" x14ac:dyDescent="0.25">
      <c r="B1933" s="4" t="s">
        <v>2173</v>
      </c>
      <c r="C1933" s="20">
        <v>4342.6713</v>
      </c>
    </row>
    <row r="1934" spans="2:3" x14ac:dyDescent="0.25">
      <c r="B1934" s="4" t="s">
        <v>926</v>
      </c>
      <c r="C1934" s="20">
        <v>4304.3935000000001</v>
      </c>
    </row>
    <row r="1935" spans="2:3" x14ac:dyDescent="0.25">
      <c r="B1935" s="4" t="s">
        <v>1857</v>
      </c>
      <c r="C1935" s="20">
        <v>4304.3935000000001</v>
      </c>
    </row>
    <row r="1936" spans="2:3" x14ac:dyDescent="0.25">
      <c r="B1936" s="4" t="s">
        <v>2519</v>
      </c>
      <c r="C1936" s="20">
        <v>4304.3935000000001</v>
      </c>
    </row>
    <row r="1937" spans="2:3" x14ac:dyDescent="0.25">
      <c r="B1937" s="4" t="s">
        <v>554</v>
      </c>
      <c r="C1937" s="20">
        <v>4304.3935000000001</v>
      </c>
    </row>
    <row r="1938" spans="2:3" x14ac:dyDescent="0.25">
      <c r="B1938" s="4" t="s">
        <v>1710</v>
      </c>
      <c r="C1938" s="20">
        <v>4304.3935000000001</v>
      </c>
    </row>
    <row r="1939" spans="2:3" x14ac:dyDescent="0.25">
      <c r="B1939" s="4" t="s">
        <v>2319</v>
      </c>
      <c r="C1939" s="20">
        <v>4304.3935000000001</v>
      </c>
    </row>
    <row r="1940" spans="2:3" x14ac:dyDescent="0.25">
      <c r="B1940" s="4" t="s">
        <v>1999</v>
      </c>
      <c r="C1940" s="20">
        <v>4304.3935000000001</v>
      </c>
    </row>
    <row r="1941" spans="2:3" x14ac:dyDescent="0.25">
      <c r="B1941" s="4" t="s">
        <v>1929</v>
      </c>
      <c r="C1941" s="20">
        <v>4304.3935000000001</v>
      </c>
    </row>
    <row r="1942" spans="2:3" x14ac:dyDescent="0.25">
      <c r="B1942" s="4" t="s">
        <v>1504</v>
      </c>
      <c r="C1942" s="20">
        <v>4304.3935000000001</v>
      </c>
    </row>
    <row r="1943" spans="2:3" x14ac:dyDescent="0.25">
      <c r="B1943" s="4" t="s">
        <v>2676</v>
      </c>
      <c r="C1943" s="20">
        <v>4304.3935000000001</v>
      </c>
    </row>
    <row r="1944" spans="2:3" x14ac:dyDescent="0.25">
      <c r="B1944" s="4" t="s">
        <v>1561</v>
      </c>
      <c r="C1944" s="20">
        <v>4304.3935000000001</v>
      </c>
    </row>
    <row r="1945" spans="2:3" x14ac:dyDescent="0.25">
      <c r="B1945" s="4" t="s">
        <v>2641</v>
      </c>
      <c r="C1945" s="20">
        <v>4304.3935000000001</v>
      </c>
    </row>
    <row r="1946" spans="2:3" x14ac:dyDescent="0.25">
      <c r="B1946" s="4" t="s">
        <v>1138</v>
      </c>
      <c r="C1946" s="20">
        <v>4304.3935000000001</v>
      </c>
    </row>
    <row r="1947" spans="2:3" x14ac:dyDescent="0.25">
      <c r="B1947" s="4" t="s">
        <v>1684</v>
      </c>
      <c r="C1947" s="20">
        <v>4304.3935000000001</v>
      </c>
    </row>
    <row r="1948" spans="2:3" x14ac:dyDescent="0.25">
      <c r="B1948" s="4" t="s">
        <v>2430</v>
      </c>
      <c r="C1948" s="20">
        <v>4304.3935000000001</v>
      </c>
    </row>
    <row r="1949" spans="2:3" x14ac:dyDescent="0.25">
      <c r="B1949" s="4" t="s">
        <v>2299</v>
      </c>
      <c r="C1949" s="20">
        <v>4304.3935000000001</v>
      </c>
    </row>
    <row r="1950" spans="2:3" x14ac:dyDescent="0.25">
      <c r="B1950" s="4" t="s">
        <v>1563</v>
      </c>
      <c r="C1950" s="20">
        <v>4304.3935000000001</v>
      </c>
    </row>
    <row r="1951" spans="2:3" x14ac:dyDescent="0.25">
      <c r="B1951" s="4" t="s">
        <v>2702</v>
      </c>
      <c r="C1951" s="20">
        <v>4304.3935000000001</v>
      </c>
    </row>
    <row r="1952" spans="2:3" x14ac:dyDescent="0.25">
      <c r="B1952" s="4" t="s">
        <v>2654</v>
      </c>
      <c r="C1952" s="20">
        <v>4304.3935000000001</v>
      </c>
    </row>
    <row r="1953" spans="2:3" x14ac:dyDescent="0.25">
      <c r="B1953" s="4" t="s">
        <v>1775</v>
      </c>
      <c r="C1953" s="20">
        <v>4304.3935000000001</v>
      </c>
    </row>
    <row r="1954" spans="2:3" x14ac:dyDescent="0.25">
      <c r="B1954" s="4" t="s">
        <v>703</v>
      </c>
      <c r="C1954" s="20">
        <v>4289.2785000000003</v>
      </c>
    </row>
    <row r="1955" spans="2:3" x14ac:dyDescent="0.25">
      <c r="B1955" s="4" t="s">
        <v>2703</v>
      </c>
      <c r="C1955" s="20">
        <v>4289.2785000000003</v>
      </c>
    </row>
    <row r="1956" spans="2:3" x14ac:dyDescent="0.25">
      <c r="B1956" s="4" t="s">
        <v>2646</v>
      </c>
      <c r="C1956" s="20">
        <v>4289.2785000000003</v>
      </c>
    </row>
    <row r="1957" spans="2:3" x14ac:dyDescent="0.25">
      <c r="B1957" s="4" t="s">
        <v>2325</v>
      </c>
      <c r="C1957" s="20">
        <v>4289.2785000000003</v>
      </c>
    </row>
    <row r="1958" spans="2:3" x14ac:dyDescent="0.25">
      <c r="B1958" s="4" t="s">
        <v>854</v>
      </c>
      <c r="C1958" s="20">
        <v>4220.9273999999996</v>
      </c>
    </row>
    <row r="1959" spans="2:3" x14ac:dyDescent="0.25">
      <c r="B1959" s="4" t="s">
        <v>804</v>
      </c>
      <c r="C1959" s="20">
        <v>4220.9273999999996</v>
      </c>
    </row>
    <row r="1960" spans="2:3" x14ac:dyDescent="0.25">
      <c r="B1960" s="4" t="s">
        <v>1788</v>
      </c>
      <c r="C1960" s="20">
        <v>4220.9273999999996</v>
      </c>
    </row>
    <row r="1961" spans="2:3" x14ac:dyDescent="0.25">
      <c r="B1961" s="4" t="s">
        <v>2402</v>
      </c>
      <c r="C1961" s="20">
        <v>4220.9273999999996</v>
      </c>
    </row>
    <row r="1962" spans="2:3" x14ac:dyDescent="0.25">
      <c r="B1962" s="4" t="s">
        <v>817</v>
      </c>
      <c r="C1962" s="20">
        <v>4220.9273999999996</v>
      </c>
    </row>
    <row r="1963" spans="2:3" x14ac:dyDescent="0.25">
      <c r="B1963" s="4" t="s">
        <v>2124</v>
      </c>
      <c r="C1963" s="20">
        <v>4220.9273999999996</v>
      </c>
    </row>
    <row r="1964" spans="2:3" x14ac:dyDescent="0.25">
      <c r="B1964" s="4" t="s">
        <v>810</v>
      </c>
      <c r="C1964" s="20">
        <v>4220.9273999999996</v>
      </c>
    </row>
    <row r="1965" spans="2:3" x14ac:dyDescent="0.25">
      <c r="B1965" s="4" t="s">
        <v>942</v>
      </c>
      <c r="C1965" s="20">
        <v>4220.9273999999996</v>
      </c>
    </row>
    <row r="1966" spans="2:3" x14ac:dyDescent="0.25">
      <c r="B1966" s="4" t="s">
        <v>2149</v>
      </c>
      <c r="C1966" s="20">
        <v>4220.9273999999996</v>
      </c>
    </row>
    <row r="1967" spans="2:3" x14ac:dyDescent="0.25">
      <c r="B1967" s="4" t="s">
        <v>2089</v>
      </c>
      <c r="C1967" s="20">
        <v>4220.9273999999996</v>
      </c>
    </row>
    <row r="1968" spans="2:3" x14ac:dyDescent="0.25">
      <c r="B1968" s="4" t="s">
        <v>1967</v>
      </c>
      <c r="C1968" s="20">
        <v>4220.9273999999996</v>
      </c>
    </row>
    <row r="1969" spans="2:3" x14ac:dyDescent="0.25">
      <c r="B1969" s="4" t="s">
        <v>1568</v>
      </c>
      <c r="C1969" s="20">
        <v>4220.9273999999996</v>
      </c>
    </row>
    <row r="1970" spans="2:3" x14ac:dyDescent="0.25">
      <c r="B1970" s="4" t="s">
        <v>687</v>
      </c>
      <c r="C1970" s="20">
        <v>4220.9273999999996</v>
      </c>
    </row>
    <row r="1971" spans="2:3" x14ac:dyDescent="0.25">
      <c r="B1971" s="4" t="s">
        <v>735</v>
      </c>
      <c r="C1971" s="20">
        <v>4220.9273999999996</v>
      </c>
    </row>
    <row r="1972" spans="2:3" x14ac:dyDescent="0.25">
      <c r="B1972" s="4" t="s">
        <v>2627</v>
      </c>
      <c r="C1972" s="20">
        <v>4220.9273999999996</v>
      </c>
    </row>
    <row r="1973" spans="2:3" x14ac:dyDescent="0.25">
      <c r="B1973" s="4" t="s">
        <v>2707</v>
      </c>
      <c r="C1973" s="20">
        <v>4220.9273999999996</v>
      </c>
    </row>
    <row r="1974" spans="2:3" x14ac:dyDescent="0.25">
      <c r="B1974" s="4" t="s">
        <v>430</v>
      </c>
      <c r="C1974" s="20">
        <v>4220.9273999999996</v>
      </c>
    </row>
    <row r="1975" spans="2:3" x14ac:dyDescent="0.25">
      <c r="B1975" s="4" t="s">
        <v>2362</v>
      </c>
      <c r="C1975" s="20">
        <v>4220.9273999999996</v>
      </c>
    </row>
    <row r="1976" spans="2:3" x14ac:dyDescent="0.25">
      <c r="B1976" s="4" t="s">
        <v>1715</v>
      </c>
      <c r="C1976" s="20">
        <v>4220.9273999999996</v>
      </c>
    </row>
    <row r="1977" spans="2:3" x14ac:dyDescent="0.25">
      <c r="B1977" s="4" t="s">
        <v>2380</v>
      </c>
      <c r="C1977" s="20">
        <v>4220.9273999999996</v>
      </c>
    </row>
    <row r="1978" spans="2:3" x14ac:dyDescent="0.25">
      <c r="B1978" s="4" t="s">
        <v>2708</v>
      </c>
      <c r="C1978" s="20">
        <v>4220.9273999999996</v>
      </c>
    </row>
    <row r="1979" spans="2:3" x14ac:dyDescent="0.25">
      <c r="B1979" s="4" t="s">
        <v>1116</v>
      </c>
      <c r="C1979" s="20">
        <v>4220.9273999999996</v>
      </c>
    </row>
    <row r="1980" spans="2:3" x14ac:dyDescent="0.25">
      <c r="B1980" s="4" t="s">
        <v>324</v>
      </c>
      <c r="C1980" s="20">
        <v>4220.9273999999996</v>
      </c>
    </row>
    <row r="1981" spans="2:3" x14ac:dyDescent="0.25">
      <c r="B1981" s="4" t="s">
        <v>1176</v>
      </c>
      <c r="C1981" s="20">
        <v>4220.9273999999996</v>
      </c>
    </row>
    <row r="1982" spans="2:3" x14ac:dyDescent="0.25">
      <c r="B1982" s="4" t="s">
        <v>1794</v>
      </c>
      <c r="C1982" s="20">
        <v>4220.9273999999996</v>
      </c>
    </row>
    <row r="1983" spans="2:3" x14ac:dyDescent="0.25">
      <c r="B1983" s="4" t="s">
        <v>2486</v>
      </c>
      <c r="C1983" s="20">
        <v>4220.9273999999996</v>
      </c>
    </row>
    <row r="1984" spans="2:3" x14ac:dyDescent="0.25">
      <c r="B1984" s="4" t="s">
        <v>2710</v>
      </c>
      <c r="C1984" s="20">
        <v>4220.9273999999996</v>
      </c>
    </row>
    <row r="1985" spans="2:3" x14ac:dyDescent="0.25">
      <c r="B1985" s="4" t="s">
        <v>1483</v>
      </c>
      <c r="C1985" s="20">
        <v>4220.9273999999996</v>
      </c>
    </row>
    <row r="1986" spans="2:3" x14ac:dyDescent="0.25">
      <c r="B1986" s="4" t="s">
        <v>2709</v>
      </c>
      <c r="C1986" s="20">
        <v>4220.9273999999996</v>
      </c>
    </row>
    <row r="1987" spans="2:3" x14ac:dyDescent="0.25">
      <c r="B1987" s="4" t="s">
        <v>2550</v>
      </c>
      <c r="C1987" s="20">
        <v>4147.9675999999999</v>
      </c>
    </row>
    <row r="1988" spans="2:3" x14ac:dyDescent="0.25">
      <c r="B1988" s="4" t="s">
        <v>2674</v>
      </c>
      <c r="C1988" s="20">
        <v>4147.9675999999999</v>
      </c>
    </row>
    <row r="1989" spans="2:3" x14ac:dyDescent="0.25">
      <c r="B1989" s="4" t="s">
        <v>974</v>
      </c>
      <c r="C1989" s="20">
        <v>4147.9675999999999</v>
      </c>
    </row>
    <row r="1990" spans="2:3" x14ac:dyDescent="0.25">
      <c r="B1990" s="4" t="s">
        <v>666</v>
      </c>
      <c r="C1990" s="20">
        <v>4147.9675999999999</v>
      </c>
    </row>
    <row r="1991" spans="2:3" x14ac:dyDescent="0.25">
      <c r="B1991" s="4" t="s">
        <v>2508</v>
      </c>
      <c r="C1991" s="20">
        <v>4147.9675999999999</v>
      </c>
    </row>
    <row r="1992" spans="2:3" x14ac:dyDescent="0.25">
      <c r="B1992" s="4" t="s">
        <v>748</v>
      </c>
      <c r="C1992" s="20">
        <v>4147.9675999999999</v>
      </c>
    </row>
    <row r="1993" spans="2:3" x14ac:dyDescent="0.25">
      <c r="B1993" s="4" t="s">
        <v>1881</v>
      </c>
      <c r="C1993" s="20">
        <v>4147.9675999999999</v>
      </c>
    </row>
    <row r="1994" spans="2:3" x14ac:dyDescent="0.25">
      <c r="B1994" s="4" t="s">
        <v>684</v>
      </c>
      <c r="C1994" s="20">
        <v>4147.9675999999999</v>
      </c>
    </row>
    <row r="1995" spans="2:3" x14ac:dyDescent="0.25">
      <c r="B1995" s="4" t="s">
        <v>388</v>
      </c>
      <c r="C1995" s="20">
        <v>4147.9675999999999</v>
      </c>
    </row>
    <row r="1996" spans="2:3" x14ac:dyDescent="0.25">
      <c r="B1996" s="4" t="s">
        <v>2612</v>
      </c>
      <c r="C1996" s="20">
        <v>4147.9675999999999</v>
      </c>
    </row>
    <row r="1997" spans="2:3" x14ac:dyDescent="0.25">
      <c r="B1997" s="4" t="s">
        <v>2093</v>
      </c>
      <c r="C1997" s="20">
        <v>4147.9675999999999</v>
      </c>
    </row>
    <row r="1998" spans="2:3" x14ac:dyDescent="0.25">
      <c r="B1998" s="4" t="s">
        <v>395</v>
      </c>
      <c r="C1998" s="20">
        <v>4147.9675999999999</v>
      </c>
    </row>
    <row r="1999" spans="2:3" x14ac:dyDescent="0.25">
      <c r="B1999" s="4" t="s">
        <v>2598</v>
      </c>
      <c r="C1999" s="20">
        <v>4147.9675999999999</v>
      </c>
    </row>
    <row r="2000" spans="2:3" x14ac:dyDescent="0.25">
      <c r="B2000" s="4" t="s">
        <v>2254</v>
      </c>
      <c r="C2000" s="20">
        <v>4147.9675999999999</v>
      </c>
    </row>
    <row r="2001" spans="2:3" x14ac:dyDescent="0.25">
      <c r="B2001" s="4" t="s">
        <v>2658</v>
      </c>
      <c r="C2001" s="20">
        <v>4147.9675999999999</v>
      </c>
    </row>
    <row r="2002" spans="2:3" x14ac:dyDescent="0.25">
      <c r="B2002" s="4" t="s">
        <v>2407</v>
      </c>
      <c r="C2002" s="20">
        <v>4147.9675999999999</v>
      </c>
    </row>
    <row r="2003" spans="2:3" x14ac:dyDescent="0.25">
      <c r="B2003" s="4" t="s">
        <v>179</v>
      </c>
      <c r="C2003" s="20">
        <v>4147.9675999999999</v>
      </c>
    </row>
    <row r="2004" spans="2:3" x14ac:dyDescent="0.25">
      <c r="B2004" s="4" t="s">
        <v>140</v>
      </c>
      <c r="C2004" s="20">
        <v>4147.9675999999999</v>
      </c>
    </row>
    <row r="2005" spans="2:3" x14ac:dyDescent="0.25">
      <c r="B2005" s="4" t="s">
        <v>2406</v>
      </c>
      <c r="C2005" s="20">
        <v>4147.9675999999999</v>
      </c>
    </row>
    <row r="2006" spans="2:3" x14ac:dyDescent="0.25">
      <c r="B2006" s="4" t="s">
        <v>936</v>
      </c>
      <c r="C2006" s="20">
        <v>4003.3265999999999</v>
      </c>
    </row>
    <row r="2007" spans="2:3" x14ac:dyDescent="0.25">
      <c r="B2007" s="4" t="s">
        <v>841</v>
      </c>
      <c r="C2007" s="20">
        <v>4003.3265999999999</v>
      </c>
    </row>
    <row r="2008" spans="2:3" x14ac:dyDescent="0.25">
      <c r="B2008" s="4" t="s">
        <v>2387</v>
      </c>
      <c r="C2008" s="20">
        <v>4003.3265999999999</v>
      </c>
    </row>
    <row r="2009" spans="2:3" x14ac:dyDescent="0.25">
      <c r="B2009" s="4" t="s">
        <v>2616</v>
      </c>
      <c r="C2009" s="20">
        <v>4003.3265999999999</v>
      </c>
    </row>
    <row r="2010" spans="2:3" x14ac:dyDescent="0.25">
      <c r="B2010" s="4" t="s">
        <v>2468</v>
      </c>
      <c r="C2010" s="20">
        <v>4003.3265999999999</v>
      </c>
    </row>
    <row r="2011" spans="2:3" x14ac:dyDescent="0.25">
      <c r="B2011" s="4" t="s">
        <v>2610</v>
      </c>
      <c r="C2011" s="20">
        <v>4003.3265999999999</v>
      </c>
    </row>
    <row r="2012" spans="2:3" x14ac:dyDescent="0.25">
      <c r="B2012" s="4" t="s">
        <v>2339</v>
      </c>
      <c r="C2012" s="20">
        <v>4003.3265999999999</v>
      </c>
    </row>
    <row r="2013" spans="2:3" x14ac:dyDescent="0.25">
      <c r="B2013" s="4" t="s">
        <v>2557</v>
      </c>
      <c r="C2013" s="20">
        <v>4003.3265999999999</v>
      </c>
    </row>
    <row r="2014" spans="2:3" x14ac:dyDescent="0.25">
      <c r="B2014" s="4" t="s">
        <v>250</v>
      </c>
      <c r="C2014" s="20">
        <v>4003.3265999999999</v>
      </c>
    </row>
    <row r="2015" spans="2:3" x14ac:dyDescent="0.25">
      <c r="B2015" s="4" t="s">
        <v>2525</v>
      </c>
      <c r="C2015" s="20">
        <v>4003.3265999999999</v>
      </c>
    </row>
    <row r="2016" spans="2:3" x14ac:dyDescent="0.25">
      <c r="B2016" s="4" t="s">
        <v>2062</v>
      </c>
      <c r="C2016" s="20">
        <v>3947.8829999999998</v>
      </c>
    </row>
    <row r="2017" spans="2:3" x14ac:dyDescent="0.25">
      <c r="B2017" s="4" t="s">
        <v>1500</v>
      </c>
      <c r="C2017" s="20">
        <v>3947.8829999999998</v>
      </c>
    </row>
    <row r="2018" spans="2:3" x14ac:dyDescent="0.25">
      <c r="B2018" s="4" t="s">
        <v>1682</v>
      </c>
      <c r="C2018" s="20">
        <v>3947.8829999999998</v>
      </c>
    </row>
    <row r="2019" spans="2:3" x14ac:dyDescent="0.25">
      <c r="B2019" s="4" t="s">
        <v>1673</v>
      </c>
      <c r="C2019" s="20">
        <v>3947.8829999999998</v>
      </c>
    </row>
    <row r="2020" spans="2:3" x14ac:dyDescent="0.25">
      <c r="B2020" s="4" t="s">
        <v>177</v>
      </c>
      <c r="C2020" s="20">
        <v>3947.8829999999998</v>
      </c>
    </row>
    <row r="2021" spans="2:3" x14ac:dyDescent="0.25">
      <c r="B2021" s="4" t="s">
        <v>2139</v>
      </c>
      <c r="C2021" s="20">
        <v>3947.8829999999998</v>
      </c>
    </row>
    <row r="2022" spans="2:3" x14ac:dyDescent="0.25">
      <c r="B2022" s="4" t="s">
        <v>2116</v>
      </c>
      <c r="C2022" s="20">
        <v>3947.8829999999998</v>
      </c>
    </row>
    <row r="2023" spans="2:3" x14ac:dyDescent="0.25">
      <c r="B2023" s="4" t="s">
        <v>2631</v>
      </c>
      <c r="C2023" s="20">
        <v>3947.8829999999998</v>
      </c>
    </row>
    <row r="2024" spans="2:3" x14ac:dyDescent="0.25">
      <c r="B2024" s="4" t="s">
        <v>2119</v>
      </c>
      <c r="C2024" s="20">
        <v>3851.6842000000001</v>
      </c>
    </row>
    <row r="2025" spans="2:3" x14ac:dyDescent="0.25">
      <c r="B2025" s="4" t="s">
        <v>2292</v>
      </c>
      <c r="C2025" s="20">
        <v>3851.6842000000001</v>
      </c>
    </row>
    <row r="2026" spans="2:3" x14ac:dyDescent="0.25">
      <c r="B2026" s="4" t="s">
        <v>2415</v>
      </c>
      <c r="C2026" s="20">
        <v>3851.6842000000001</v>
      </c>
    </row>
    <row r="2027" spans="2:3" x14ac:dyDescent="0.25">
      <c r="B2027" s="4" t="s">
        <v>774</v>
      </c>
      <c r="C2027" s="20">
        <v>3851.6842000000001</v>
      </c>
    </row>
    <row r="2028" spans="2:3" x14ac:dyDescent="0.25">
      <c r="B2028" s="4" t="s">
        <v>1521</v>
      </c>
      <c r="C2028" s="20">
        <v>3851.6842000000001</v>
      </c>
    </row>
    <row r="2029" spans="2:3" x14ac:dyDescent="0.25">
      <c r="B2029" s="4" t="s">
        <v>643</v>
      </c>
      <c r="C2029" s="20">
        <v>3851.6842000000001</v>
      </c>
    </row>
    <row r="2030" spans="2:3" x14ac:dyDescent="0.25">
      <c r="B2030" s="4" t="s">
        <v>1795</v>
      </c>
      <c r="C2030" s="20">
        <v>3851.6842000000001</v>
      </c>
    </row>
    <row r="2031" spans="2:3" x14ac:dyDescent="0.25">
      <c r="B2031" s="4" t="s">
        <v>1528</v>
      </c>
      <c r="C2031" s="20">
        <v>3851.6842000000001</v>
      </c>
    </row>
    <row r="2032" spans="2:3" x14ac:dyDescent="0.25">
      <c r="B2032" s="4" t="s">
        <v>741</v>
      </c>
      <c r="C2032" s="20">
        <v>3851.6842000000001</v>
      </c>
    </row>
    <row r="2033" spans="2:3" x14ac:dyDescent="0.25">
      <c r="B2033" s="4" t="s">
        <v>2024</v>
      </c>
      <c r="C2033" s="20">
        <v>3851.6842000000001</v>
      </c>
    </row>
    <row r="2034" spans="2:3" x14ac:dyDescent="0.25">
      <c r="B2034" s="4" t="s">
        <v>2422</v>
      </c>
      <c r="C2034" s="20">
        <v>3851.6842000000001</v>
      </c>
    </row>
    <row r="2035" spans="2:3" x14ac:dyDescent="0.25">
      <c r="B2035" s="4" t="s">
        <v>746</v>
      </c>
      <c r="C2035" s="20">
        <v>3851.6842000000001</v>
      </c>
    </row>
    <row r="2036" spans="2:3" x14ac:dyDescent="0.25">
      <c r="B2036" s="4" t="s">
        <v>1948</v>
      </c>
      <c r="C2036" s="20">
        <v>3851.6842000000001</v>
      </c>
    </row>
    <row r="2037" spans="2:3" x14ac:dyDescent="0.25">
      <c r="B2037" s="4" t="s">
        <v>2671</v>
      </c>
      <c r="C2037" s="20">
        <v>3851.6842000000001</v>
      </c>
    </row>
    <row r="2038" spans="2:3" x14ac:dyDescent="0.25">
      <c r="B2038" s="4" t="s">
        <v>2326</v>
      </c>
      <c r="C2038" s="20">
        <v>3851.6842000000001</v>
      </c>
    </row>
    <row r="2039" spans="2:3" x14ac:dyDescent="0.25">
      <c r="B2039" s="4" t="s">
        <v>1909</v>
      </c>
      <c r="C2039" s="20">
        <v>3851.6842000000001</v>
      </c>
    </row>
    <row r="2040" spans="2:3" x14ac:dyDescent="0.25">
      <c r="B2040" s="4" t="s">
        <v>2657</v>
      </c>
      <c r="C2040" s="20">
        <v>3851.6842000000001</v>
      </c>
    </row>
    <row r="2041" spans="2:3" x14ac:dyDescent="0.25">
      <c r="B2041" s="4" t="s">
        <v>129</v>
      </c>
      <c r="C2041" s="20">
        <v>3851.6842000000001</v>
      </c>
    </row>
    <row r="2042" spans="2:3" x14ac:dyDescent="0.25">
      <c r="B2042" s="4" t="s">
        <v>2007</v>
      </c>
      <c r="C2042" s="20">
        <v>3851.6842000000001</v>
      </c>
    </row>
    <row r="2043" spans="2:3" x14ac:dyDescent="0.25">
      <c r="B2043" s="4" t="s">
        <v>138</v>
      </c>
      <c r="C2043" s="20">
        <v>3851.6842000000001</v>
      </c>
    </row>
    <row r="2044" spans="2:3" x14ac:dyDescent="0.25">
      <c r="B2044" s="4" t="s">
        <v>675</v>
      </c>
      <c r="C2044" s="20">
        <v>3814.2548000000002</v>
      </c>
    </row>
    <row r="2045" spans="2:3" x14ac:dyDescent="0.25">
      <c r="B2045" s="4" t="s">
        <v>1541</v>
      </c>
      <c r="C2045" s="20">
        <v>3814.2548000000002</v>
      </c>
    </row>
    <row r="2046" spans="2:3" x14ac:dyDescent="0.25">
      <c r="B2046" s="4" t="s">
        <v>644</v>
      </c>
      <c r="C2046" s="20">
        <v>3814.2548000000002</v>
      </c>
    </row>
    <row r="2047" spans="2:3" x14ac:dyDescent="0.25">
      <c r="B2047" s="4" t="s">
        <v>638</v>
      </c>
      <c r="C2047" s="20">
        <v>3814.2548000000002</v>
      </c>
    </row>
    <row r="2048" spans="2:3" x14ac:dyDescent="0.25">
      <c r="B2048" s="4" t="s">
        <v>2639</v>
      </c>
      <c r="C2048" s="20">
        <v>3814.2548000000002</v>
      </c>
    </row>
    <row r="2049" spans="2:3" x14ac:dyDescent="0.25">
      <c r="B2049" s="4" t="s">
        <v>383</v>
      </c>
      <c r="C2049" s="20">
        <v>3814.2548000000002</v>
      </c>
    </row>
    <row r="2050" spans="2:3" x14ac:dyDescent="0.25">
      <c r="B2050" s="4" t="s">
        <v>2161</v>
      </c>
      <c r="C2050" s="20">
        <v>3814.2548000000002</v>
      </c>
    </row>
    <row r="2051" spans="2:3" x14ac:dyDescent="0.25">
      <c r="B2051" s="4" t="s">
        <v>1836</v>
      </c>
      <c r="C2051" s="20">
        <v>3814.2548000000002</v>
      </c>
    </row>
    <row r="2052" spans="2:3" x14ac:dyDescent="0.25">
      <c r="B2052" s="4" t="s">
        <v>1584</v>
      </c>
      <c r="C2052" s="20">
        <v>3814.2548000000002</v>
      </c>
    </row>
    <row r="2053" spans="2:3" x14ac:dyDescent="0.25">
      <c r="B2053" s="4" t="s">
        <v>2425</v>
      </c>
      <c r="C2053" s="20">
        <v>3814.2548000000002</v>
      </c>
    </row>
    <row r="2054" spans="2:3" x14ac:dyDescent="0.25">
      <c r="B2054" s="4" t="s">
        <v>273</v>
      </c>
      <c r="C2054" s="20">
        <v>3814.2548000000002</v>
      </c>
    </row>
    <row r="2055" spans="2:3" x14ac:dyDescent="0.25">
      <c r="B2055" s="4" t="s">
        <v>2493</v>
      </c>
      <c r="C2055" s="20">
        <v>3773.1527999999998</v>
      </c>
    </row>
    <row r="2056" spans="2:3" x14ac:dyDescent="0.25">
      <c r="B2056" s="4" t="s">
        <v>1741</v>
      </c>
      <c r="C2056" s="20">
        <v>3773.1527999999998</v>
      </c>
    </row>
    <row r="2057" spans="2:3" x14ac:dyDescent="0.25">
      <c r="B2057" s="4" t="s">
        <v>2536</v>
      </c>
      <c r="C2057" s="20">
        <v>3773.1527999999998</v>
      </c>
    </row>
    <row r="2058" spans="2:3" x14ac:dyDescent="0.25">
      <c r="B2058" s="4" t="s">
        <v>685</v>
      </c>
      <c r="C2058" s="20">
        <v>3773.1527999999998</v>
      </c>
    </row>
    <row r="2059" spans="2:3" x14ac:dyDescent="0.25">
      <c r="B2059" s="4" t="s">
        <v>686</v>
      </c>
      <c r="C2059" s="20">
        <v>3773.1527999999998</v>
      </c>
    </row>
    <row r="2060" spans="2:3" x14ac:dyDescent="0.25">
      <c r="B2060" s="4" t="s">
        <v>2453</v>
      </c>
      <c r="C2060" s="20">
        <v>3773.1527999999998</v>
      </c>
    </row>
    <row r="2061" spans="2:3" x14ac:dyDescent="0.25">
      <c r="B2061" s="4" t="s">
        <v>2482</v>
      </c>
      <c r="C2061" s="20">
        <v>3773.1527999999998</v>
      </c>
    </row>
    <row r="2062" spans="2:3" x14ac:dyDescent="0.25">
      <c r="B2062" s="4" t="s">
        <v>2454</v>
      </c>
      <c r="C2062" s="20">
        <v>3773.1527999999998</v>
      </c>
    </row>
    <row r="2063" spans="2:3" x14ac:dyDescent="0.25">
      <c r="B2063" s="4" t="s">
        <v>2731</v>
      </c>
      <c r="C2063" s="20">
        <v>3773.1527999999998</v>
      </c>
    </row>
    <row r="2064" spans="2:3" x14ac:dyDescent="0.25">
      <c r="B2064" s="4" t="s">
        <v>296</v>
      </c>
      <c r="C2064" s="20">
        <v>3773.1527999999998</v>
      </c>
    </row>
    <row r="2065" spans="2:3" x14ac:dyDescent="0.25">
      <c r="B2065" s="4" t="s">
        <v>201</v>
      </c>
      <c r="C2065" s="20">
        <v>3773.1527999999998</v>
      </c>
    </row>
    <row r="2066" spans="2:3" x14ac:dyDescent="0.25">
      <c r="B2066" s="4" t="s">
        <v>882</v>
      </c>
      <c r="C2066" s="20">
        <v>3717.3746999999998</v>
      </c>
    </row>
    <row r="2067" spans="2:3" x14ac:dyDescent="0.25">
      <c r="B2067" s="4" t="s">
        <v>842</v>
      </c>
      <c r="C2067" s="20">
        <v>3717.3746999999998</v>
      </c>
    </row>
    <row r="2068" spans="2:3" x14ac:dyDescent="0.25">
      <c r="B2068" s="4" t="s">
        <v>2164</v>
      </c>
      <c r="C2068" s="20">
        <v>3717.3746999999998</v>
      </c>
    </row>
    <row r="2069" spans="2:3" x14ac:dyDescent="0.25">
      <c r="B2069" s="4" t="s">
        <v>2012</v>
      </c>
      <c r="C2069" s="20">
        <v>3717.3746999999998</v>
      </c>
    </row>
    <row r="2070" spans="2:3" x14ac:dyDescent="0.25">
      <c r="B2070" s="4" t="s">
        <v>705</v>
      </c>
      <c r="C2070" s="20">
        <v>3717.3746999999998</v>
      </c>
    </row>
    <row r="2071" spans="2:3" x14ac:dyDescent="0.25">
      <c r="B2071" s="4" t="s">
        <v>2492</v>
      </c>
      <c r="C2071" s="20">
        <v>3717.3746999999998</v>
      </c>
    </row>
    <row r="2072" spans="2:3" x14ac:dyDescent="0.25">
      <c r="B2072" s="4" t="s">
        <v>2590</v>
      </c>
      <c r="C2072" s="20">
        <v>3717.3746999999998</v>
      </c>
    </row>
    <row r="2073" spans="2:3" x14ac:dyDescent="0.25">
      <c r="B2073" s="4" t="s">
        <v>2613</v>
      </c>
      <c r="C2073" s="20">
        <v>3717.3746999999998</v>
      </c>
    </row>
    <row r="2074" spans="2:3" x14ac:dyDescent="0.25">
      <c r="B2074" s="4" t="s">
        <v>789</v>
      </c>
      <c r="C2074" s="20">
        <v>3698.2543999999998</v>
      </c>
    </row>
    <row r="2075" spans="2:3" x14ac:dyDescent="0.25">
      <c r="B2075" s="4" t="s">
        <v>2255</v>
      </c>
      <c r="C2075" s="20">
        <v>3698.2543999999998</v>
      </c>
    </row>
    <row r="2076" spans="2:3" x14ac:dyDescent="0.25">
      <c r="B2076" s="4" t="s">
        <v>2737</v>
      </c>
      <c r="C2076" s="20">
        <v>3698.2543999999998</v>
      </c>
    </row>
    <row r="2077" spans="2:3" x14ac:dyDescent="0.25">
      <c r="B2077" s="4" t="s">
        <v>2738</v>
      </c>
      <c r="C2077" s="20">
        <v>3698.2543999999998</v>
      </c>
    </row>
    <row r="2078" spans="2:3" x14ac:dyDescent="0.25">
      <c r="B2078" s="4" t="s">
        <v>2074</v>
      </c>
      <c r="C2078" s="20">
        <v>3698.2543999999998</v>
      </c>
    </row>
    <row r="2079" spans="2:3" x14ac:dyDescent="0.25">
      <c r="B2079" s="4" t="s">
        <v>2606</v>
      </c>
      <c r="C2079" s="20">
        <v>3698.2543999999998</v>
      </c>
    </row>
    <row r="2080" spans="2:3" x14ac:dyDescent="0.25">
      <c r="B2080" s="4" t="s">
        <v>1759</v>
      </c>
      <c r="C2080" s="20">
        <v>3698.2543999999998</v>
      </c>
    </row>
    <row r="2081" spans="2:3" x14ac:dyDescent="0.25">
      <c r="B2081" s="4" t="s">
        <v>941</v>
      </c>
      <c r="C2081" s="20">
        <v>3698.2543999999998</v>
      </c>
    </row>
    <row r="2082" spans="2:3" x14ac:dyDescent="0.25">
      <c r="B2082" s="4" t="s">
        <v>2528</v>
      </c>
      <c r="C2082" s="20">
        <v>3698.2543999999998</v>
      </c>
    </row>
    <row r="2083" spans="2:3" x14ac:dyDescent="0.25">
      <c r="B2083" s="4" t="s">
        <v>2518</v>
      </c>
      <c r="C2083" s="20">
        <v>3698.2543999999998</v>
      </c>
    </row>
    <row r="2084" spans="2:3" x14ac:dyDescent="0.25">
      <c r="B2084" s="4" t="s">
        <v>1079</v>
      </c>
      <c r="C2084" s="20">
        <v>3698.2543999999998</v>
      </c>
    </row>
    <row r="2085" spans="2:3" x14ac:dyDescent="0.25">
      <c r="B2085" s="4" t="s">
        <v>467</v>
      </c>
      <c r="C2085" s="20">
        <v>3698.2543999999998</v>
      </c>
    </row>
    <row r="2086" spans="2:3" x14ac:dyDescent="0.25">
      <c r="B2086" s="4" t="s">
        <v>1491</v>
      </c>
      <c r="C2086" s="20">
        <v>3698.2543999999998</v>
      </c>
    </row>
    <row r="2087" spans="2:3" x14ac:dyDescent="0.25">
      <c r="B2087" s="4" t="s">
        <v>1589</v>
      </c>
      <c r="C2087" s="20">
        <v>3698.2543999999998</v>
      </c>
    </row>
    <row r="2088" spans="2:3" x14ac:dyDescent="0.25">
      <c r="B2088" s="4" t="s">
        <v>1802</v>
      </c>
      <c r="C2088" s="20">
        <v>3698.2543999999998</v>
      </c>
    </row>
    <row r="2089" spans="2:3" x14ac:dyDescent="0.25">
      <c r="B2089" s="4" t="s">
        <v>308</v>
      </c>
      <c r="C2089" s="20">
        <v>3698.2543999999998</v>
      </c>
    </row>
    <row r="2090" spans="2:3" x14ac:dyDescent="0.25">
      <c r="B2090" s="4" t="s">
        <v>2692</v>
      </c>
      <c r="C2090" s="20">
        <v>3698.2543999999998</v>
      </c>
    </row>
    <row r="2091" spans="2:3" x14ac:dyDescent="0.25">
      <c r="B2091" s="4" t="s">
        <v>1819</v>
      </c>
      <c r="C2091" s="20">
        <v>3698.2543999999998</v>
      </c>
    </row>
    <row r="2092" spans="2:3" x14ac:dyDescent="0.25">
      <c r="B2092" s="4" t="s">
        <v>139</v>
      </c>
      <c r="C2092" s="20">
        <v>3698.2543999999998</v>
      </c>
    </row>
    <row r="2093" spans="2:3" x14ac:dyDescent="0.25">
      <c r="B2093" s="4" t="s">
        <v>872</v>
      </c>
      <c r="C2093" s="20">
        <v>3555.4007999999999</v>
      </c>
    </row>
    <row r="2094" spans="2:3" x14ac:dyDescent="0.25">
      <c r="B2094" s="4" t="s">
        <v>2741</v>
      </c>
      <c r="C2094" s="20">
        <v>3555.4007999999999</v>
      </c>
    </row>
    <row r="2095" spans="2:3" x14ac:dyDescent="0.25">
      <c r="B2095" s="4" t="s">
        <v>2642</v>
      </c>
      <c r="C2095" s="20">
        <v>3555.4007999999999</v>
      </c>
    </row>
    <row r="2096" spans="2:3" x14ac:dyDescent="0.25">
      <c r="B2096" s="4" t="s">
        <v>2354</v>
      </c>
      <c r="C2096" s="20">
        <v>3555.4007999999999</v>
      </c>
    </row>
    <row r="2097" spans="2:3" x14ac:dyDescent="0.25">
      <c r="B2097" s="4" t="s">
        <v>1809</v>
      </c>
      <c r="C2097" s="20">
        <v>3555.4007999999999</v>
      </c>
    </row>
    <row r="2098" spans="2:3" x14ac:dyDescent="0.25">
      <c r="B2098" s="4" t="s">
        <v>2742</v>
      </c>
      <c r="C2098" s="20">
        <v>3555.4007999999999</v>
      </c>
    </row>
    <row r="2099" spans="2:3" x14ac:dyDescent="0.25">
      <c r="B2099" s="4" t="s">
        <v>2510</v>
      </c>
      <c r="C2099" s="20">
        <v>3555.4007999999999</v>
      </c>
    </row>
    <row r="2100" spans="2:3" x14ac:dyDescent="0.25">
      <c r="B2100" s="4" t="s">
        <v>188</v>
      </c>
      <c r="C2100" s="20">
        <v>3555.4007999999999</v>
      </c>
    </row>
    <row r="2101" spans="2:3" x14ac:dyDescent="0.25">
      <c r="B2101" s="4" t="s">
        <v>2530</v>
      </c>
      <c r="C2101" s="20">
        <v>3553.0947000000001</v>
      </c>
    </row>
    <row r="2102" spans="2:3" x14ac:dyDescent="0.25">
      <c r="B2102" s="4" t="s">
        <v>1843</v>
      </c>
      <c r="C2102" s="20">
        <v>3553.0947000000001</v>
      </c>
    </row>
    <row r="2103" spans="2:3" x14ac:dyDescent="0.25">
      <c r="B2103" s="4" t="s">
        <v>612</v>
      </c>
      <c r="C2103" s="20">
        <v>3553.0947000000001</v>
      </c>
    </row>
    <row r="2104" spans="2:3" x14ac:dyDescent="0.25">
      <c r="B2104" s="4" t="s">
        <v>1889</v>
      </c>
      <c r="C2104" s="20">
        <v>3553.0947000000001</v>
      </c>
    </row>
    <row r="2105" spans="2:3" x14ac:dyDescent="0.25">
      <c r="B2105" s="4" t="s">
        <v>1928</v>
      </c>
      <c r="C2105" s="20">
        <v>3553.0947000000001</v>
      </c>
    </row>
    <row r="2106" spans="2:3" x14ac:dyDescent="0.25">
      <c r="B2106" s="4" t="s">
        <v>2617</v>
      </c>
      <c r="C2106" s="20">
        <v>3553.0947000000001</v>
      </c>
    </row>
    <row r="2107" spans="2:3" x14ac:dyDescent="0.25">
      <c r="B2107" s="4" t="s">
        <v>2309</v>
      </c>
      <c r="C2107" s="20">
        <v>3553.0947000000001</v>
      </c>
    </row>
    <row r="2108" spans="2:3" x14ac:dyDescent="0.25">
      <c r="B2108" s="4" t="s">
        <v>2298</v>
      </c>
      <c r="C2108" s="20">
        <v>3553.0947000000001</v>
      </c>
    </row>
    <row r="2109" spans="2:3" x14ac:dyDescent="0.25">
      <c r="B2109" s="4" t="s">
        <v>834</v>
      </c>
      <c r="C2109" s="20">
        <v>3443.5147999999999</v>
      </c>
    </row>
    <row r="2110" spans="2:3" x14ac:dyDescent="0.25">
      <c r="B2110" s="4" t="s">
        <v>1392</v>
      </c>
      <c r="C2110" s="20">
        <v>3443.5147999999999</v>
      </c>
    </row>
    <row r="2111" spans="2:3" x14ac:dyDescent="0.25">
      <c r="B2111" s="4" t="s">
        <v>1757</v>
      </c>
      <c r="C2111" s="20">
        <v>3443.5147999999999</v>
      </c>
    </row>
    <row r="2112" spans="2:3" x14ac:dyDescent="0.25">
      <c r="B2112" s="4" t="s">
        <v>2748</v>
      </c>
      <c r="C2112" s="20">
        <v>3443.5147999999999</v>
      </c>
    </row>
    <row r="2113" spans="2:3" x14ac:dyDescent="0.25">
      <c r="B2113" s="4" t="s">
        <v>2479</v>
      </c>
      <c r="C2113" s="20">
        <v>3443.5147999999999</v>
      </c>
    </row>
    <row r="2114" spans="2:3" x14ac:dyDescent="0.25">
      <c r="B2114" s="4" t="s">
        <v>2312</v>
      </c>
      <c r="C2114" s="20">
        <v>3443.5147999999999</v>
      </c>
    </row>
    <row r="2115" spans="2:3" x14ac:dyDescent="0.25">
      <c r="B2115" s="4" t="s">
        <v>690</v>
      </c>
      <c r="C2115" s="20">
        <v>3443.5147999999999</v>
      </c>
    </row>
    <row r="2116" spans="2:3" x14ac:dyDescent="0.25">
      <c r="B2116" s="4" t="s">
        <v>2608</v>
      </c>
      <c r="C2116" s="20">
        <v>3443.5147999999999</v>
      </c>
    </row>
    <row r="2117" spans="2:3" x14ac:dyDescent="0.25">
      <c r="B2117" s="4" t="s">
        <v>728</v>
      </c>
      <c r="C2117" s="20">
        <v>3443.5147999999999</v>
      </c>
    </row>
    <row r="2118" spans="2:3" x14ac:dyDescent="0.25">
      <c r="B2118" s="4" t="s">
        <v>2686</v>
      </c>
      <c r="C2118" s="20">
        <v>3443.5147999999999</v>
      </c>
    </row>
    <row r="2119" spans="2:3" x14ac:dyDescent="0.25">
      <c r="B2119" s="4" t="s">
        <v>2204</v>
      </c>
      <c r="C2119" s="20">
        <v>3443.5147999999999</v>
      </c>
    </row>
    <row r="2120" spans="2:3" x14ac:dyDescent="0.25">
      <c r="B2120" s="4" t="s">
        <v>386</v>
      </c>
      <c r="C2120" s="20">
        <v>3443.5147999999999</v>
      </c>
    </row>
    <row r="2121" spans="2:3" x14ac:dyDescent="0.25">
      <c r="B2121" s="4" t="s">
        <v>1557</v>
      </c>
      <c r="C2121" s="20">
        <v>3443.5147999999999</v>
      </c>
    </row>
    <row r="2122" spans="2:3" x14ac:dyDescent="0.25">
      <c r="B2122" s="4" t="s">
        <v>2504</v>
      </c>
      <c r="C2122" s="20">
        <v>3443.5147999999999</v>
      </c>
    </row>
    <row r="2123" spans="2:3" x14ac:dyDescent="0.25">
      <c r="B2123" s="4" t="s">
        <v>520</v>
      </c>
      <c r="C2123" s="20">
        <v>3443.5147999999999</v>
      </c>
    </row>
    <row r="2124" spans="2:3" x14ac:dyDescent="0.25">
      <c r="B2124" s="4" t="s">
        <v>1477</v>
      </c>
      <c r="C2124" s="20">
        <v>3443.5147999999999</v>
      </c>
    </row>
    <row r="2125" spans="2:3" x14ac:dyDescent="0.25">
      <c r="B2125" s="4" t="s">
        <v>474</v>
      </c>
      <c r="C2125" s="20">
        <v>3443.5147999999999</v>
      </c>
    </row>
    <row r="2126" spans="2:3" x14ac:dyDescent="0.25">
      <c r="B2126" s="4" t="s">
        <v>2399</v>
      </c>
      <c r="C2126" s="20">
        <v>3443.5147999999999</v>
      </c>
    </row>
    <row r="2127" spans="2:3" x14ac:dyDescent="0.25">
      <c r="B2127" s="4" t="s">
        <v>2109</v>
      </c>
      <c r="C2127" s="20">
        <v>3443.5147999999999</v>
      </c>
    </row>
    <row r="2128" spans="2:3" x14ac:dyDescent="0.25">
      <c r="B2128" s="4" t="s">
        <v>2209</v>
      </c>
      <c r="C2128" s="20">
        <v>3443.5147999999999</v>
      </c>
    </row>
    <row r="2129" spans="2:3" x14ac:dyDescent="0.25">
      <c r="B2129" s="4" t="s">
        <v>2749</v>
      </c>
      <c r="C2129" s="20">
        <v>3431.4227999999998</v>
      </c>
    </row>
    <row r="2130" spans="2:3" x14ac:dyDescent="0.25">
      <c r="B2130" s="4" t="s">
        <v>1778</v>
      </c>
      <c r="C2130" s="20">
        <v>3431.4227999999998</v>
      </c>
    </row>
    <row r="2131" spans="2:3" x14ac:dyDescent="0.25">
      <c r="B2131" s="4" t="s">
        <v>2410</v>
      </c>
      <c r="C2131" s="20">
        <v>3431.4227999999998</v>
      </c>
    </row>
    <row r="2132" spans="2:3" x14ac:dyDescent="0.25">
      <c r="B2132" s="4" t="s">
        <v>2135</v>
      </c>
      <c r="C2132" s="20">
        <v>3431.4227999999998</v>
      </c>
    </row>
    <row r="2133" spans="2:3" x14ac:dyDescent="0.25">
      <c r="B2133" s="4" t="s">
        <v>2445</v>
      </c>
      <c r="C2133" s="20">
        <v>3431.4227999999998</v>
      </c>
    </row>
    <row r="2134" spans="2:3" x14ac:dyDescent="0.25">
      <c r="B2134" s="4" t="s">
        <v>2689</v>
      </c>
      <c r="C2134" s="20">
        <v>3431.4227999999998</v>
      </c>
    </row>
    <row r="2135" spans="2:3" x14ac:dyDescent="0.25">
      <c r="B2135" s="4" t="s">
        <v>2433</v>
      </c>
      <c r="C2135" s="20">
        <v>3431.4227999999998</v>
      </c>
    </row>
    <row r="2136" spans="2:3" x14ac:dyDescent="0.25">
      <c r="B2136" s="4" t="s">
        <v>309</v>
      </c>
      <c r="C2136" s="20">
        <v>3431.4227999999998</v>
      </c>
    </row>
    <row r="2137" spans="2:3" x14ac:dyDescent="0.25">
      <c r="B2137" s="4" t="s">
        <v>1649</v>
      </c>
      <c r="C2137" s="20">
        <v>3431.4227999999998</v>
      </c>
    </row>
    <row r="2138" spans="2:3" x14ac:dyDescent="0.25">
      <c r="B2138" s="4" t="s">
        <v>251</v>
      </c>
      <c r="C2138" s="20">
        <v>3431.4227999999998</v>
      </c>
    </row>
    <row r="2139" spans="2:3" x14ac:dyDescent="0.25">
      <c r="B2139" s="4" t="s">
        <v>2582</v>
      </c>
      <c r="C2139" s="20">
        <v>3259.1174000000001</v>
      </c>
    </row>
    <row r="2140" spans="2:3" x14ac:dyDescent="0.25">
      <c r="B2140" s="4" t="s">
        <v>2545</v>
      </c>
      <c r="C2140" s="20">
        <v>3259.1174000000001</v>
      </c>
    </row>
    <row r="2141" spans="2:3" x14ac:dyDescent="0.25">
      <c r="B2141" s="4" t="s">
        <v>1774</v>
      </c>
      <c r="C2141" s="20">
        <v>3259.1174000000001</v>
      </c>
    </row>
    <row r="2142" spans="2:3" x14ac:dyDescent="0.25">
      <c r="B2142" s="4" t="s">
        <v>2571</v>
      </c>
      <c r="C2142" s="20">
        <v>3259.1174000000001</v>
      </c>
    </row>
    <row r="2143" spans="2:3" x14ac:dyDescent="0.25">
      <c r="B2143" s="4" t="s">
        <v>2235</v>
      </c>
      <c r="C2143" s="20">
        <v>3259.1174000000001</v>
      </c>
    </row>
    <row r="2144" spans="2:3" x14ac:dyDescent="0.25">
      <c r="B2144" s="4" t="s">
        <v>702</v>
      </c>
      <c r="C2144" s="20">
        <v>3259.1174000000001</v>
      </c>
    </row>
    <row r="2145" spans="2:3" x14ac:dyDescent="0.25">
      <c r="B2145" s="4" t="s">
        <v>2753</v>
      </c>
      <c r="C2145" s="20">
        <v>3259.1174000000001</v>
      </c>
    </row>
    <row r="2146" spans="2:3" x14ac:dyDescent="0.25">
      <c r="B2146" s="4" t="s">
        <v>2134</v>
      </c>
      <c r="C2146" s="20">
        <v>3259.1174000000001</v>
      </c>
    </row>
    <row r="2147" spans="2:3" x14ac:dyDescent="0.25">
      <c r="B2147" s="4" t="s">
        <v>2401</v>
      </c>
      <c r="C2147" s="20">
        <v>3259.1174000000001</v>
      </c>
    </row>
    <row r="2148" spans="2:3" x14ac:dyDescent="0.25">
      <c r="B2148" s="4" t="s">
        <v>364</v>
      </c>
      <c r="C2148" s="20">
        <v>3259.1174000000001</v>
      </c>
    </row>
    <row r="2149" spans="2:3" x14ac:dyDescent="0.25">
      <c r="B2149" s="4" t="s">
        <v>2005</v>
      </c>
      <c r="C2149" s="20">
        <v>3259.1174000000001</v>
      </c>
    </row>
    <row r="2150" spans="2:3" x14ac:dyDescent="0.25">
      <c r="B2150" s="4" t="s">
        <v>130</v>
      </c>
      <c r="C2150" s="20">
        <v>3259.1174000000001</v>
      </c>
    </row>
    <row r="2151" spans="2:3" x14ac:dyDescent="0.25">
      <c r="B2151" s="4" t="s">
        <v>2607</v>
      </c>
      <c r="C2151" s="20">
        <v>3259.1174000000001</v>
      </c>
    </row>
    <row r="2152" spans="2:3" x14ac:dyDescent="0.25">
      <c r="B2152" s="4" t="s">
        <v>221</v>
      </c>
      <c r="C2152" s="20">
        <v>3259.1174000000001</v>
      </c>
    </row>
    <row r="2153" spans="2:3" x14ac:dyDescent="0.25">
      <c r="B2153" s="4" t="s">
        <v>2553</v>
      </c>
      <c r="C2153" s="20">
        <v>3158.3063999999999</v>
      </c>
    </row>
    <row r="2154" spans="2:3" x14ac:dyDescent="0.25">
      <c r="B2154" s="4" t="s">
        <v>2678</v>
      </c>
      <c r="C2154" s="20">
        <v>3158.3063999999999</v>
      </c>
    </row>
    <row r="2155" spans="2:3" x14ac:dyDescent="0.25">
      <c r="B2155" s="4" t="s">
        <v>726</v>
      </c>
      <c r="C2155" s="20">
        <v>3158.3063999999999</v>
      </c>
    </row>
    <row r="2156" spans="2:3" x14ac:dyDescent="0.25">
      <c r="B2156" s="4" t="s">
        <v>2356</v>
      </c>
      <c r="C2156" s="20">
        <v>3158.3063999999999</v>
      </c>
    </row>
    <row r="2157" spans="2:3" x14ac:dyDescent="0.25">
      <c r="B2157" s="4" t="s">
        <v>381</v>
      </c>
      <c r="C2157" s="20">
        <v>3158.3063999999999</v>
      </c>
    </row>
    <row r="2158" spans="2:3" x14ac:dyDescent="0.25">
      <c r="B2158" s="4" t="s">
        <v>2620</v>
      </c>
      <c r="C2158" s="20">
        <v>3158.3063999999999</v>
      </c>
    </row>
    <row r="2159" spans="2:3" x14ac:dyDescent="0.25">
      <c r="B2159" s="4" t="s">
        <v>2505</v>
      </c>
      <c r="C2159" s="20">
        <v>3158.3063999999999</v>
      </c>
    </row>
    <row r="2160" spans="2:3" x14ac:dyDescent="0.25">
      <c r="B2160" s="4" t="s">
        <v>2358</v>
      </c>
      <c r="C2160" s="20">
        <v>3158.3063999999999</v>
      </c>
    </row>
    <row r="2161" spans="2:3" x14ac:dyDescent="0.25">
      <c r="B2161" s="4" t="s">
        <v>1538</v>
      </c>
      <c r="C2161" s="20">
        <v>3145.4708999999998</v>
      </c>
    </row>
    <row r="2162" spans="2:3" x14ac:dyDescent="0.25">
      <c r="B2162" s="4" t="s">
        <v>650</v>
      </c>
      <c r="C2162" s="20">
        <v>3145.4708999999998</v>
      </c>
    </row>
    <row r="2163" spans="2:3" x14ac:dyDescent="0.25">
      <c r="B2163" s="4" t="s">
        <v>2315</v>
      </c>
      <c r="C2163" s="20">
        <v>3145.4708999999998</v>
      </c>
    </row>
    <row r="2164" spans="2:3" x14ac:dyDescent="0.25">
      <c r="B2164" s="4" t="s">
        <v>2438</v>
      </c>
      <c r="C2164" s="20">
        <v>3145.4708999999998</v>
      </c>
    </row>
    <row r="2165" spans="2:3" x14ac:dyDescent="0.25">
      <c r="B2165" s="4" t="s">
        <v>1612</v>
      </c>
      <c r="C2165" s="20">
        <v>3145.4708999999998</v>
      </c>
    </row>
    <row r="2166" spans="2:3" x14ac:dyDescent="0.25">
      <c r="B2166" s="4" t="s">
        <v>1784</v>
      </c>
      <c r="C2166" s="20">
        <v>2975.6712000000002</v>
      </c>
    </row>
    <row r="2167" spans="2:3" x14ac:dyDescent="0.25">
      <c r="B2167" s="4" t="s">
        <v>2229</v>
      </c>
      <c r="C2167" s="20">
        <v>2975.6712000000002</v>
      </c>
    </row>
    <row r="2168" spans="2:3" x14ac:dyDescent="0.25">
      <c r="B2168" s="4" t="s">
        <v>824</v>
      </c>
      <c r="C2168" s="20">
        <v>2962.8339999999998</v>
      </c>
    </row>
    <row r="2169" spans="2:3" x14ac:dyDescent="0.25">
      <c r="B2169" s="4" t="s">
        <v>761</v>
      </c>
      <c r="C2169" s="20">
        <v>2962.8339999999998</v>
      </c>
    </row>
    <row r="2170" spans="2:3" x14ac:dyDescent="0.25">
      <c r="B2170" s="4" t="s">
        <v>2136</v>
      </c>
      <c r="C2170" s="20">
        <v>2962.8339999999998</v>
      </c>
    </row>
    <row r="2171" spans="2:3" x14ac:dyDescent="0.25">
      <c r="B2171" s="4" t="s">
        <v>2141</v>
      </c>
      <c r="C2171" s="20">
        <v>2962.8339999999998</v>
      </c>
    </row>
    <row r="2172" spans="2:3" x14ac:dyDescent="0.25">
      <c r="B2172" s="4" t="s">
        <v>2758</v>
      </c>
      <c r="C2172" s="20">
        <v>2962.8339999999998</v>
      </c>
    </row>
    <row r="2173" spans="2:3" x14ac:dyDescent="0.25">
      <c r="B2173" s="4" t="s">
        <v>2696</v>
      </c>
      <c r="C2173" s="20">
        <v>2962.8339999999998</v>
      </c>
    </row>
    <row r="2174" spans="2:3" x14ac:dyDescent="0.25">
      <c r="B2174" s="4" t="s">
        <v>2717</v>
      </c>
      <c r="C2174" s="20">
        <v>2962.8339999999998</v>
      </c>
    </row>
    <row r="2175" spans="2:3" x14ac:dyDescent="0.25">
      <c r="B2175" s="4" t="s">
        <v>2233</v>
      </c>
      <c r="C2175" s="20">
        <v>2962.8339999999998</v>
      </c>
    </row>
    <row r="2176" spans="2:3" x14ac:dyDescent="0.25">
      <c r="B2176" s="4" t="s">
        <v>2418</v>
      </c>
      <c r="C2176" s="20">
        <v>2962.8339999999998</v>
      </c>
    </row>
    <row r="2177" spans="2:3" x14ac:dyDescent="0.25">
      <c r="B2177" s="4" t="s">
        <v>2207</v>
      </c>
      <c r="C2177" s="20">
        <v>2962.8339999999998</v>
      </c>
    </row>
    <row r="2178" spans="2:3" x14ac:dyDescent="0.25">
      <c r="B2178" s="4" t="s">
        <v>223</v>
      </c>
      <c r="C2178" s="20">
        <v>2962.8339999999998</v>
      </c>
    </row>
    <row r="2179" spans="2:3" x14ac:dyDescent="0.25">
      <c r="B2179" s="4" t="s">
        <v>2725</v>
      </c>
      <c r="C2179" s="20">
        <v>2962.8339999999998</v>
      </c>
    </row>
    <row r="2180" spans="2:3" x14ac:dyDescent="0.25">
      <c r="B2180" s="4" t="s">
        <v>1758</v>
      </c>
      <c r="C2180" s="20">
        <v>2962.8339999999998</v>
      </c>
    </row>
    <row r="2181" spans="2:3" x14ac:dyDescent="0.25">
      <c r="B2181" s="4" t="s">
        <v>1995</v>
      </c>
      <c r="C2181" s="20">
        <v>2962.8339999999998</v>
      </c>
    </row>
    <row r="2182" spans="2:3" x14ac:dyDescent="0.25">
      <c r="B2182" s="4" t="s">
        <v>785</v>
      </c>
      <c r="C2182" s="20">
        <v>2953.7912000000001</v>
      </c>
    </row>
    <row r="2183" spans="2:3" x14ac:dyDescent="0.25">
      <c r="B2183" s="4" t="s">
        <v>1427</v>
      </c>
      <c r="C2183" s="20">
        <v>2953.7912000000001</v>
      </c>
    </row>
    <row r="2184" spans="2:3" x14ac:dyDescent="0.25">
      <c r="B2184" s="4" t="s">
        <v>183</v>
      </c>
      <c r="C2184" s="20">
        <v>2953.7912000000001</v>
      </c>
    </row>
    <row r="2185" spans="2:3" x14ac:dyDescent="0.25">
      <c r="B2185" s="4" t="s">
        <v>2759</v>
      </c>
      <c r="C2185" s="20">
        <v>2953.7912000000001</v>
      </c>
    </row>
    <row r="2186" spans="2:3" x14ac:dyDescent="0.25">
      <c r="B2186" s="4" t="s">
        <v>978</v>
      </c>
      <c r="C2186" s="20">
        <v>2860.6911</v>
      </c>
    </row>
    <row r="2187" spans="2:3" x14ac:dyDescent="0.25">
      <c r="B2187" s="4" t="s">
        <v>1951</v>
      </c>
      <c r="C2187" s="20">
        <v>2860.6911</v>
      </c>
    </row>
    <row r="2188" spans="2:3" x14ac:dyDescent="0.25">
      <c r="B2188" s="4" t="s">
        <v>754</v>
      </c>
      <c r="C2188" s="20">
        <v>2860.6911</v>
      </c>
    </row>
    <row r="2189" spans="2:3" x14ac:dyDescent="0.25">
      <c r="B2189" s="4" t="s">
        <v>2481</v>
      </c>
      <c r="C2189" s="20">
        <v>2860.6911</v>
      </c>
    </row>
    <row r="2190" spans="2:3" x14ac:dyDescent="0.25">
      <c r="B2190" s="4" t="s">
        <v>1724</v>
      </c>
      <c r="C2190" s="20">
        <v>2860.6911</v>
      </c>
    </row>
    <row r="2191" spans="2:3" x14ac:dyDescent="0.25">
      <c r="B2191" s="4" t="s">
        <v>870</v>
      </c>
      <c r="C2191" s="20">
        <v>2859.5189999999998</v>
      </c>
    </row>
    <row r="2192" spans="2:3" x14ac:dyDescent="0.25">
      <c r="B2192" s="4" t="s">
        <v>2698</v>
      </c>
      <c r="C2192" s="20">
        <v>2859.5189999999998</v>
      </c>
    </row>
    <row r="2193" spans="2:3" x14ac:dyDescent="0.25">
      <c r="B2193" s="4" t="s">
        <v>1646</v>
      </c>
      <c r="C2193" s="20">
        <v>2859.5189999999998</v>
      </c>
    </row>
    <row r="2194" spans="2:3" x14ac:dyDescent="0.25">
      <c r="B2194" s="4" t="s">
        <v>2734</v>
      </c>
      <c r="C2194" s="20">
        <v>2859.5189999999998</v>
      </c>
    </row>
    <row r="2195" spans="2:3" x14ac:dyDescent="0.25">
      <c r="B2195" s="4" t="s">
        <v>2716</v>
      </c>
      <c r="C2195" s="20">
        <v>2859.5189999999998</v>
      </c>
    </row>
    <row r="2196" spans="2:3" x14ac:dyDescent="0.25">
      <c r="B2196" s="4" t="s">
        <v>2051</v>
      </c>
      <c r="C2196" s="20">
        <v>2859.5189999999998</v>
      </c>
    </row>
    <row r="2197" spans="2:3" x14ac:dyDescent="0.25">
      <c r="B2197" s="4" t="s">
        <v>1640</v>
      </c>
      <c r="C2197" s="20">
        <v>2859.5189999999998</v>
      </c>
    </row>
    <row r="2198" spans="2:3" x14ac:dyDescent="0.25">
      <c r="B2198" s="4" t="s">
        <v>2688</v>
      </c>
      <c r="C2198" s="20">
        <v>2859.5189999999998</v>
      </c>
    </row>
    <row r="2199" spans="2:3" x14ac:dyDescent="0.25">
      <c r="B2199" s="4" t="s">
        <v>2701</v>
      </c>
      <c r="C2199" s="20">
        <v>2859.5189999999998</v>
      </c>
    </row>
    <row r="2200" spans="2:3" x14ac:dyDescent="0.25">
      <c r="B2200" s="4" t="s">
        <v>285</v>
      </c>
      <c r="C2200" s="20">
        <v>2859.5189999999998</v>
      </c>
    </row>
    <row r="2201" spans="2:3" x14ac:dyDescent="0.25">
      <c r="B2201" s="4" t="s">
        <v>2660</v>
      </c>
      <c r="C2201" s="20">
        <v>2859.5189999999998</v>
      </c>
    </row>
    <row r="2202" spans="2:3" x14ac:dyDescent="0.25">
      <c r="B2202" s="4" t="s">
        <v>805</v>
      </c>
      <c r="C2202" s="20">
        <v>2829.8645999999999</v>
      </c>
    </row>
    <row r="2203" spans="2:3" x14ac:dyDescent="0.25">
      <c r="B2203" s="4" t="s">
        <v>878</v>
      </c>
      <c r="C2203" s="20">
        <v>2829.8645999999999</v>
      </c>
    </row>
    <row r="2204" spans="2:3" x14ac:dyDescent="0.25">
      <c r="B2204" s="4" t="s">
        <v>904</v>
      </c>
      <c r="C2204" s="20">
        <v>2829.8645999999999</v>
      </c>
    </row>
    <row r="2205" spans="2:3" x14ac:dyDescent="0.25">
      <c r="B2205" s="4" t="s">
        <v>357</v>
      </c>
      <c r="C2205" s="20">
        <v>2829.8645999999999</v>
      </c>
    </row>
    <row r="2206" spans="2:3" x14ac:dyDescent="0.25">
      <c r="B2206" s="4" t="s">
        <v>2733</v>
      </c>
      <c r="C2206" s="20">
        <v>2829.8645999999999</v>
      </c>
    </row>
    <row r="2207" spans="2:3" x14ac:dyDescent="0.25">
      <c r="B2207" s="4" t="s">
        <v>2078</v>
      </c>
      <c r="C2207" s="20">
        <v>2829.8645999999999</v>
      </c>
    </row>
    <row r="2208" spans="2:3" x14ac:dyDescent="0.25">
      <c r="B2208" s="4" t="s">
        <v>275</v>
      </c>
      <c r="C2208" s="20">
        <v>2829.8645999999999</v>
      </c>
    </row>
    <row r="2209" spans="2:3" x14ac:dyDescent="0.25">
      <c r="B2209" s="4" t="s">
        <v>1683</v>
      </c>
      <c r="C2209" s="20">
        <v>2829.8645999999999</v>
      </c>
    </row>
    <row r="2210" spans="2:3" x14ac:dyDescent="0.25">
      <c r="B2210" s="4" t="s">
        <v>1614</v>
      </c>
      <c r="C2210" s="20">
        <v>2813.9515999999999</v>
      </c>
    </row>
    <row r="2211" spans="2:3" x14ac:dyDescent="0.25">
      <c r="B2211" s="4" t="s">
        <v>2058</v>
      </c>
      <c r="C2211" s="20">
        <v>2813.9515999999999</v>
      </c>
    </row>
    <row r="2212" spans="2:3" x14ac:dyDescent="0.25">
      <c r="B2212" s="4" t="s">
        <v>876</v>
      </c>
      <c r="C2212" s="20">
        <v>2813.9515999999999</v>
      </c>
    </row>
    <row r="2213" spans="2:3" x14ac:dyDescent="0.25">
      <c r="B2213" s="4" t="s">
        <v>801</v>
      </c>
      <c r="C2213" s="20">
        <v>2813.9515999999999</v>
      </c>
    </row>
    <row r="2214" spans="2:3" x14ac:dyDescent="0.25">
      <c r="B2214" s="4" t="s">
        <v>2000</v>
      </c>
      <c r="C2214" s="20">
        <v>2813.9515999999999</v>
      </c>
    </row>
    <row r="2215" spans="2:3" x14ac:dyDescent="0.25">
      <c r="B2215" s="4" t="s">
        <v>2226</v>
      </c>
      <c r="C2215" s="20">
        <v>2813.9515999999999</v>
      </c>
    </row>
    <row r="2216" spans="2:3" x14ac:dyDescent="0.25">
      <c r="B2216" s="4" t="s">
        <v>2706</v>
      </c>
      <c r="C2216" s="20">
        <v>2813.9515999999999</v>
      </c>
    </row>
    <row r="2217" spans="2:3" x14ac:dyDescent="0.25">
      <c r="B2217" s="4" t="s">
        <v>2130</v>
      </c>
      <c r="C2217" s="20">
        <v>2813.9515999999999</v>
      </c>
    </row>
    <row r="2218" spans="2:3" x14ac:dyDescent="0.25">
      <c r="B2218" s="4" t="s">
        <v>2506</v>
      </c>
      <c r="C2218" s="20">
        <v>2813.9515999999999</v>
      </c>
    </row>
    <row r="2219" spans="2:3" x14ac:dyDescent="0.25">
      <c r="B2219" s="4" t="s">
        <v>2722</v>
      </c>
      <c r="C2219" s="20">
        <v>2813.9515999999999</v>
      </c>
    </row>
    <row r="2220" spans="2:3" x14ac:dyDescent="0.25">
      <c r="B2220" s="4" t="s">
        <v>2764</v>
      </c>
      <c r="C2220" s="20">
        <v>2813.9515999999999</v>
      </c>
    </row>
    <row r="2221" spans="2:3" x14ac:dyDescent="0.25">
      <c r="B2221" s="4" t="s">
        <v>739</v>
      </c>
      <c r="C2221" s="20">
        <v>2813.9515999999999</v>
      </c>
    </row>
    <row r="2222" spans="2:3" x14ac:dyDescent="0.25">
      <c r="B2222" s="4" t="s">
        <v>1546</v>
      </c>
      <c r="C2222" s="20">
        <v>2813.9515999999999</v>
      </c>
    </row>
    <row r="2223" spans="2:3" x14ac:dyDescent="0.25">
      <c r="B2223" s="4" t="s">
        <v>591</v>
      </c>
      <c r="C2223" s="20">
        <v>2813.9515999999999</v>
      </c>
    </row>
    <row r="2224" spans="2:3" x14ac:dyDescent="0.25">
      <c r="B2224" s="4" t="s">
        <v>2257</v>
      </c>
      <c r="C2224" s="20">
        <v>2813.9515999999999</v>
      </c>
    </row>
    <row r="2225" spans="2:3" x14ac:dyDescent="0.25">
      <c r="B2225" s="4" t="s">
        <v>575</v>
      </c>
      <c r="C2225" s="20">
        <v>2813.9515999999999</v>
      </c>
    </row>
    <row r="2226" spans="2:3" x14ac:dyDescent="0.25">
      <c r="B2226" s="4" t="s">
        <v>1822</v>
      </c>
      <c r="C2226" s="20">
        <v>2813.9515999999999</v>
      </c>
    </row>
    <row r="2227" spans="2:3" x14ac:dyDescent="0.25">
      <c r="B2227" s="4" t="s">
        <v>1461</v>
      </c>
      <c r="C2227" s="20">
        <v>2813.9515999999999</v>
      </c>
    </row>
    <row r="2228" spans="2:3" x14ac:dyDescent="0.25">
      <c r="B2228" s="4" t="s">
        <v>603</v>
      </c>
      <c r="C2228" s="20">
        <v>2813.9515999999999</v>
      </c>
    </row>
    <row r="2229" spans="2:3" x14ac:dyDescent="0.25">
      <c r="B2229" s="4" t="s">
        <v>2290</v>
      </c>
      <c r="C2229" s="20">
        <v>2813.9515999999999</v>
      </c>
    </row>
    <row r="2230" spans="2:3" x14ac:dyDescent="0.25">
      <c r="B2230" s="4" t="s">
        <v>1631</v>
      </c>
      <c r="C2230" s="20">
        <v>2813.9515999999999</v>
      </c>
    </row>
    <row r="2231" spans="2:3" x14ac:dyDescent="0.25">
      <c r="B2231" s="4" t="s">
        <v>1147</v>
      </c>
      <c r="C2231" s="20">
        <v>2813.9515999999999</v>
      </c>
    </row>
    <row r="2232" spans="2:3" x14ac:dyDescent="0.25">
      <c r="B2232" s="4" t="s">
        <v>1890</v>
      </c>
      <c r="C2232" s="20">
        <v>2813.9515999999999</v>
      </c>
    </row>
    <row r="2233" spans="2:3" x14ac:dyDescent="0.25">
      <c r="B2233" s="4" t="s">
        <v>1736</v>
      </c>
      <c r="C2233" s="20">
        <v>2813.9515999999999</v>
      </c>
    </row>
    <row r="2234" spans="2:3" x14ac:dyDescent="0.25">
      <c r="B2234" s="4" t="s">
        <v>417</v>
      </c>
      <c r="C2234" s="20">
        <v>2813.9515999999999</v>
      </c>
    </row>
    <row r="2235" spans="2:3" x14ac:dyDescent="0.25">
      <c r="B2235" s="4" t="s">
        <v>1699</v>
      </c>
      <c r="C2235" s="20">
        <v>2813.9515999999999</v>
      </c>
    </row>
    <row r="2236" spans="2:3" x14ac:dyDescent="0.25">
      <c r="B2236" s="4" t="s">
        <v>446</v>
      </c>
      <c r="C2236" s="20">
        <v>2813.9515999999999</v>
      </c>
    </row>
    <row r="2237" spans="2:3" x14ac:dyDescent="0.25">
      <c r="B2237" s="4" t="s">
        <v>1672</v>
      </c>
      <c r="C2237" s="20">
        <v>2813.9515999999999</v>
      </c>
    </row>
    <row r="2238" spans="2:3" x14ac:dyDescent="0.25">
      <c r="B2238" s="4" t="s">
        <v>2084</v>
      </c>
      <c r="C2238" s="20">
        <v>2813.9515999999999</v>
      </c>
    </row>
    <row r="2239" spans="2:3" x14ac:dyDescent="0.25">
      <c r="B2239" s="4" t="s">
        <v>1908</v>
      </c>
      <c r="C2239" s="20">
        <v>2813.9515999999999</v>
      </c>
    </row>
    <row r="2240" spans="2:3" x14ac:dyDescent="0.25">
      <c r="B2240" s="4" t="s">
        <v>1981</v>
      </c>
      <c r="C2240" s="20">
        <v>2813.9515999999999</v>
      </c>
    </row>
    <row r="2241" spans="2:3" x14ac:dyDescent="0.25">
      <c r="B2241" s="4" t="s">
        <v>2094</v>
      </c>
      <c r="C2241" s="20">
        <v>2813.9515999999999</v>
      </c>
    </row>
    <row r="2242" spans="2:3" x14ac:dyDescent="0.25">
      <c r="B2242" s="4" t="s">
        <v>1986</v>
      </c>
      <c r="C2242" s="20">
        <v>2813.9515999999999</v>
      </c>
    </row>
    <row r="2243" spans="2:3" x14ac:dyDescent="0.25">
      <c r="B2243" s="4" t="s">
        <v>2594</v>
      </c>
      <c r="C2243" s="20">
        <v>2813.9515999999999</v>
      </c>
    </row>
    <row r="2244" spans="2:3" x14ac:dyDescent="0.25">
      <c r="B2244" s="4" t="s">
        <v>1576</v>
      </c>
      <c r="C2244" s="20">
        <v>2813.9515999999999</v>
      </c>
    </row>
    <row r="2245" spans="2:3" x14ac:dyDescent="0.25">
      <c r="B2245" s="4" t="s">
        <v>314</v>
      </c>
      <c r="C2245" s="20">
        <v>2813.9515999999999</v>
      </c>
    </row>
    <row r="2246" spans="2:3" x14ac:dyDescent="0.25">
      <c r="B2246" s="4" t="s">
        <v>2713</v>
      </c>
      <c r="C2246" s="20">
        <v>2813.9515999999999</v>
      </c>
    </row>
    <row r="2247" spans="2:3" x14ac:dyDescent="0.25">
      <c r="B2247" s="4" t="s">
        <v>1839</v>
      </c>
      <c r="C2247" s="20">
        <v>2813.9515999999999</v>
      </c>
    </row>
    <row r="2248" spans="2:3" x14ac:dyDescent="0.25">
      <c r="B2248" s="4" t="s">
        <v>245</v>
      </c>
      <c r="C2248" s="20">
        <v>2813.9515999999999</v>
      </c>
    </row>
    <row r="2249" spans="2:3" x14ac:dyDescent="0.25">
      <c r="B2249" s="4" t="s">
        <v>1754</v>
      </c>
      <c r="C2249" s="20">
        <v>2813.9515999999999</v>
      </c>
    </row>
    <row r="2250" spans="2:3" x14ac:dyDescent="0.25">
      <c r="B2250" s="4" t="s">
        <v>2765</v>
      </c>
      <c r="C2250" s="20">
        <v>2813.9515999999999</v>
      </c>
    </row>
    <row r="2251" spans="2:3" x14ac:dyDescent="0.25">
      <c r="B2251" s="4" t="s">
        <v>143</v>
      </c>
      <c r="C2251" s="20">
        <v>2813.9515999999999</v>
      </c>
    </row>
    <row r="2252" spans="2:3" x14ac:dyDescent="0.25">
      <c r="B2252" s="4" t="s">
        <v>2653</v>
      </c>
      <c r="C2252" s="20">
        <v>2773.6907999999999</v>
      </c>
    </row>
    <row r="2253" spans="2:3" x14ac:dyDescent="0.25">
      <c r="B2253" s="4" t="s">
        <v>763</v>
      </c>
      <c r="C2253" s="20">
        <v>2773.6907999999999</v>
      </c>
    </row>
    <row r="2254" spans="2:3" x14ac:dyDescent="0.25">
      <c r="B2254" s="4" t="s">
        <v>556</v>
      </c>
      <c r="C2254" s="20">
        <v>2773.6907999999999</v>
      </c>
    </row>
    <row r="2255" spans="2:3" x14ac:dyDescent="0.25">
      <c r="B2255" s="4" t="s">
        <v>635</v>
      </c>
      <c r="C2255" s="20">
        <v>2773.6907999999999</v>
      </c>
    </row>
    <row r="2256" spans="2:3" x14ac:dyDescent="0.25">
      <c r="B2256" s="4" t="s">
        <v>2684</v>
      </c>
      <c r="C2256" s="20">
        <v>2773.6907999999999</v>
      </c>
    </row>
    <row r="2257" spans="2:3" x14ac:dyDescent="0.25">
      <c r="B2257" s="4" t="s">
        <v>1585</v>
      </c>
      <c r="C2257" s="20">
        <v>2773.6907999999999</v>
      </c>
    </row>
    <row r="2258" spans="2:3" x14ac:dyDescent="0.25">
      <c r="B2258" s="4" t="s">
        <v>2767</v>
      </c>
      <c r="C2258" s="20">
        <v>2773.6907999999999</v>
      </c>
    </row>
    <row r="2259" spans="2:3" x14ac:dyDescent="0.25">
      <c r="B2259" s="4" t="s">
        <v>656</v>
      </c>
      <c r="C2259" s="20">
        <v>2773.6907999999999</v>
      </c>
    </row>
    <row r="2260" spans="2:3" x14ac:dyDescent="0.25">
      <c r="B2260" s="4" t="s">
        <v>2091</v>
      </c>
      <c r="C2260" s="20">
        <v>2773.6907999999999</v>
      </c>
    </row>
    <row r="2261" spans="2:3" x14ac:dyDescent="0.25">
      <c r="B2261" s="4" t="s">
        <v>418</v>
      </c>
      <c r="C2261" s="20">
        <v>2773.6907999999999</v>
      </c>
    </row>
    <row r="2262" spans="2:3" x14ac:dyDescent="0.25">
      <c r="B2262" s="4" t="s">
        <v>2249</v>
      </c>
      <c r="C2262" s="20">
        <v>2773.6907999999999</v>
      </c>
    </row>
    <row r="2263" spans="2:3" x14ac:dyDescent="0.25">
      <c r="B2263" s="4" t="s">
        <v>2417</v>
      </c>
      <c r="C2263" s="20">
        <v>2773.6907999999999</v>
      </c>
    </row>
    <row r="2264" spans="2:3" x14ac:dyDescent="0.25">
      <c r="B2264" s="4" t="s">
        <v>1601</v>
      </c>
      <c r="C2264" s="20">
        <v>2773.6907999999999</v>
      </c>
    </row>
    <row r="2265" spans="2:3" x14ac:dyDescent="0.25">
      <c r="B2265" s="4" t="s">
        <v>2699</v>
      </c>
      <c r="C2265" s="20">
        <v>2773.6907999999999</v>
      </c>
    </row>
    <row r="2266" spans="2:3" x14ac:dyDescent="0.25">
      <c r="B2266" s="4" t="s">
        <v>2768</v>
      </c>
      <c r="C2266" s="20">
        <v>2773.6907999999999</v>
      </c>
    </row>
    <row r="2267" spans="2:3" x14ac:dyDescent="0.25">
      <c r="B2267" s="4" t="s">
        <v>2643</v>
      </c>
      <c r="C2267" s="20">
        <v>2773.6907999999999</v>
      </c>
    </row>
    <row r="2268" spans="2:3" x14ac:dyDescent="0.25">
      <c r="B2268" s="4" t="s">
        <v>1790</v>
      </c>
      <c r="C2268" s="20">
        <v>2773.6907999999999</v>
      </c>
    </row>
    <row r="2269" spans="2:3" x14ac:dyDescent="0.25">
      <c r="B2269" s="4" t="s">
        <v>248</v>
      </c>
      <c r="C2269" s="20">
        <v>2773.6907999999999</v>
      </c>
    </row>
    <row r="2270" spans="2:3" x14ac:dyDescent="0.25">
      <c r="B2270" s="4" t="s">
        <v>219</v>
      </c>
      <c r="C2270" s="20">
        <v>2773.6907999999999</v>
      </c>
    </row>
    <row r="2271" spans="2:3" x14ac:dyDescent="0.25">
      <c r="B2271" s="4" t="s">
        <v>236</v>
      </c>
      <c r="C2271" s="20">
        <v>2773.6907999999999</v>
      </c>
    </row>
    <row r="2272" spans="2:3" x14ac:dyDescent="0.25">
      <c r="B2272" s="4" t="s">
        <v>2529</v>
      </c>
      <c r="C2272" s="20">
        <v>2773.6907999999999</v>
      </c>
    </row>
    <row r="2273" spans="2:3" x14ac:dyDescent="0.25">
      <c r="B2273" s="4" t="s">
        <v>2730</v>
      </c>
      <c r="C2273" s="20">
        <v>2763.5180999999998</v>
      </c>
    </row>
    <row r="2274" spans="2:3" x14ac:dyDescent="0.25">
      <c r="B2274" s="4" t="s">
        <v>528</v>
      </c>
      <c r="C2274" s="20">
        <v>2763.5180999999998</v>
      </c>
    </row>
    <row r="2275" spans="2:3" x14ac:dyDescent="0.25">
      <c r="B2275" s="4" t="s">
        <v>691</v>
      </c>
      <c r="C2275" s="20">
        <v>2763.5180999999998</v>
      </c>
    </row>
    <row r="2276" spans="2:3" x14ac:dyDescent="0.25">
      <c r="B2276" s="4" t="s">
        <v>451</v>
      </c>
      <c r="C2276" s="20">
        <v>2763.5180999999998</v>
      </c>
    </row>
    <row r="2277" spans="2:3" x14ac:dyDescent="0.25">
      <c r="B2277" s="4" t="s">
        <v>2330</v>
      </c>
      <c r="C2277" s="20">
        <v>2763.5180999999998</v>
      </c>
    </row>
    <row r="2278" spans="2:3" x14ac:dyDescent="0.25">
      <c r="B2278" s="4" t="s">
        <v>935</v>
      </c>
      <c r="C2278" s="20">
        <v>2666.5506</v>
      </c>
    </row>
    <row r="2279" spans="2:3" x14ac:dyDescent="0.25">
      <c r="B2279" s="4" t="s">
        <v>775</v>
      </c>
      <c r="C2279" s="20">
        <v>2666.5506</v>
      </c>
    </row>
    <row r="2280" spans="2:3" x14ac:dyDescent="0.25">
      <c r="B2280" s="4" t="s">
        <v>2718</v>
      </c>
      <c r="C2280" s="20">
        <v>2666.5506</v>
      </c>
    </row>
    <row r="2281" spans="2:3" x14ac:dyDescent="0.25">
      <c r="B2281" s="4" t="s">
        <v>2568</v>
      </c>
      <c r="C2281" s="20">
        <v>2666.5506</v>
      </c>
    </row>
    <row r="2282" spans="2:3" x14ac:dyDescent="0.25">
      <c r="B2282" s="4" t="s">
        <v>2726</v>
      </c>
      <c r="C2282" s="20">
        <v>2666.5506</v>
      </c>
    </row>
    <row r="2283" spans="2:3" x14ac:dyDescent="0.25">
      <c r="B2283" s="4" t="s">
        <v>1864</v>
      </c>
      <c r="C2283" s="20">
        <v>2666.5506</v>
      </c>
    </row>
    <row r="2284" spans="2:3" x14ac:dyDescent="0.25">
      <c r="B2284" s="4" t="s">
        <v>2414</v>
      </c>
      <c r="C2284" s="20">
        <v>2666.5506</v>
      </c>
    </row>
    <row r="2285" spans="2:3" x14ac:dyDescent="0.25">
      <c r="B2285" s="4" t="s">
        <v>2740</v>
      </c>
      <c r="C2285" s="20">
        <v>2666.5506</v>
      </c>
    </row>
    <row r="2286" spans="2:3" x14ac:dyDescent="0.25">
      <c r="B2286" s="4" t="s">
        <v>2259</v>
      </c>
      <c r="C2286" s="20">
        <v>2666.5506</v>
      </c>
    </row>
    <row r="2287" spans="2:3" x14ac:dyDescent="0.25">
      <c r="B2287" s="4" t="s">
        <v>1745</v>
      </c>
      <c r="C2287" s="20">
        <v>2666.5506</v>
      </c>
    </row>
    <row r="2288" spans="2:3" x14ac:dyDescent="0.25">
      <c r="B2288" s="4" t="s">
        <v>191</v>
      </c>
      <c r="C2288" s="20">
        <v>2666.5506</v>
      </c>
    </row>
    <row r="2289" spans="2:3" x14ac:dyDescent="0.25">
      <c r="B2289" s="4" t="s">
        <v>2569</v>
      </c>
      <c r="C2289" s="20">
        <v>2666.5506</v>
      </c>
    </row>
    <row r="2290" spans="2:3" x14ac:dyDescent="0.25">
      <c r="B2290" s="4" t="s">
        <v>2700</v>
      </c>
      <c r="C2290" s="20">
        <v>2666.5506</v>
      </c>
    </row>
    <row r="2291" spans="2:3" x14ac:dyDescent="0.25">
      <c r="B2291" s="4" t="s">
        <v>813</v>
      </c>
      <c r="C2291" s="20">
        <v>2582.6361000000002</v>
      </c>
    </row>
    <row r="2292" spans="2:3" x14ac:dyDescent="0.25">
      <c r="B2292" s="4" t="s">
        <v>2695</v>
      </c>
      <c r="C2292" s="20">
        <v>2582.6361000000002</v>
      </c>
    </row>
    <row r="2293" spans="2:3" x14ac:dyDescent="0.25">
      <c r="B2293" s="4" t="s">
        <v>2769</v>
      </c>
      <c r="C2293" s="20">
        <v>2582.6361000000002</v>
      </c>
    </row>
    <row r="2294" spans="2:3" x14ac:dyDescent="0.25">
      <c r="B2294" s="4" t="s">
        <v>1832</v>
      </c>
      <c r="C2294" s="20">
        <v>2582.6361000000002</v>
      </c>
    </row>
    <row r="2295" spans="2:3" x14ac:dyDescent="0.25">
      <c r="B2295" s="4" t="s">
        <v>1123</v>
      </c>
      <c r="C2295" s="20">
        <v>2582.6361000000002</v>
      </c>
    </row>
    <row r="2296" spans="2:3" x14ac:dyDescent="0.25">
      <c r="B2296" s="4" t="s">
        <v>1880</v>
      </c>
      <c r="C2296" s="20">
        <v>2582.6361000000002</v>
      </c>
    </row>
    <row r="2297" spans="2:3" x14ac:dyDescent="0.25">
      <c r="B2297" s="4" t="s">
        <v>790</v>
      </c>
      <c r="C2297" s="20">
        <v>2582.6361000000002</v>
      </c>
    </row>
    <row r="2298" spans="2:3" x14ac:dyDescent="0.25">
      <c r="B2298" s="4" t="s">
        <v>760</v>
      </c>
      <c r="C2298" s="20">
        <v>2582.6361000000002</v>
      </c>
    </row>
    <row r="2299" spans="2:3" x14ac:dyDescent="0.25">
      <c r="B2299" s="4" t="s">
        <v>1547</v>
      </c>
      <c r="C2299" s="20">
        <v>2582.6361000000002</v>
      </c>
    </row>
    <row r="2300" spans="2:3" x14ac:dyDescent="0.25">
      <c r="B2300" s="4" t="s">
        <v>2591</v>
      </c>
      <c r="C2300" s="20">
        <v>2582.6361000000002</v>
      </c>
    </row>
    <row r="2301" spans="2:3" x14ac:dyDescent="0.25">
      <c r="B2301" s="4" t="s">
        <v>1744</v>
      </c>
      <c r="C2301" s="20">
        <v>2582.6361000000002</v>
      </c>
    </row>
    <row r="2302" spans="2:3" x14ac:dyDescent="0.25">
      <c r="B2302" s="4" t="s">
        <v>2028</v>
      </c>
      <c r="C2302" s="20">
        <v>2582.6361000000002</v>
      </c>
    </row>
    <row r="2303" spans="2:3" x14ac:dyDescent="0.25">
      <c r="B2303" s="4" t="s">
        <v>2628</v>
      </c>
      <c r="C2303" s="20">
        <v>2582.6361000000002</v>
      </c>
    </row>
    <row r="2304" spans="2:3" x14ac:dyDescent="0.25">
      <c r="B2304" s="4" t="s">
        <v>352</v>
      </c>
      <c r="C2304" s="20">
        <v>2582.6361000000002</v>
      </c>
    </row>
    <row r="2305" spans="2:3" x14ac:dyDescent="0.25">
      <c r="B2305" s="4" t="s">
        <v>496</v>
      </c>
      <c r="C2305" s="20">
        <v>2582.6361000000002</v>
      </c>
    </row>
    <row r="2306" spans="2:3" x14ac:dyDescent="0.25">
      <c r="B2306" s="4" t="s">
        <v>431</v>
      </c>
      <c r="C2306" s="20">
        <v>2582.6361000000002</v>
      </c>
    </row>
    <row r="2307" spans="2:3" x14ac:dyDescent="0.25">
      <c r="B2307" s="4" t="s">
        <v>2393</v>
      </c>
      <c r="C2307" s="20">
        <v>2582.6361000000002</v>
      </c>
    </row>
    <row r="2308" spans="2:3" x14ac:dyDescent="0.25">
      <c r="B2308" s="4" t="s">
        <v>242</v>
      </c>
      <c r="C2308" s="20">
        <v>2582.6361000000002</v>
      </c>
    </row>
    <row r="2309" spans="2:3" x14ac:dyDescent="0.25">
      <c r="B2309" s="4" t="s">
        <v>232</v>
      </c>
      <c r="C2309" s="20">
        <v>2582.6361000000002</v>
      </c>
    </row>
    <row r="2310" spans="2:3" x14ac:dyDescent="0.25">
      <c r="B2310" s="4" t="s">
        <v>2724</v>
      </c>
      <c r="C2310" s="20">
        <v>2582.6361000000002</v>
      </c>
    </row>
    <row r="2311" spans="2:3" x14ac:dyDescent="0.25">
      <c r="B2311" s="4" t="s">
        <v>2664</v>
      </c>
      <c r="C2311" s="20">
        <v>2582.6361000000002</v>
      </c>
    </row>
    <row r="2312" spans="2:3" x14ac:dyDescent="0.25">
      <c r="B2312" s="4" t="s">
        <v>278</v>
      </c>
      <c r="C2312" s="20">
        <v>2582.6361000000002</v>
      </c>
    </row>
    <row r="2313" spans="2:3" x14ac:dyDescent="0.25">
      <c r="B2313" s="4" t="s">
        <v>175</v>
      </c>
      <c r="C2313" s="20">
        <v>2582.6361000000002</v>
      </c>
    </row>
    <row r="2314" spans="2:3" x14ac:dyDescent="0.25">
      <c r="B2314" s="4" t="s">
        <v>2723</v>
      </c>
      <c r="C2314" s="20">
        <v>2582.6361000000002</v>
      </c>
    </row>
    <row r="2315" spans="2:3" x14ac:dyDescent="0.25">
      <c r="B2315" s="4" t="s">
        <v>1837</v>
      </c>
      <c r="C2315" s="20">
        <v>2582.6361000000002</v>
      </c>
    </row>
    <row r="2316" spans="2:3" x14ac:dyDescent="0.25">
      <c r="B2316" s="4" t="s">
        <v>1656</v>
      </c>
      <c r="C2316" s="20">
        <v>2582.6361000000002</v>
      </c>
    </row>
    <row r="2317" spans="2:3" x14ac:dyDescent="0.25">
      <c r="B2317" s="4" t="s">
        <v>2604</v>
      </c>
      <c r="C2317" s="20">
        <v>2573.5671000000002</v>
      </c>
    </row>
    <row r="2318" spans="2:3" x14ac:dyDescent="0.25">
      <c r="B2318" s="4" t="s">
        <v>906</v>
      </c>
      <c r="C2318" s="20">
        <v>2573.5671000000002</v>
      </c>
    </row>
    <row r="2319" spans="2:3" x14ac:dyDescent="0.25">
      <c r="B2319" s="4" t="s">
        <v>900</v>
      </c>
      <c r="C2319" s="20">
        <v>2573.5671000000002</v>
      </c>
    </row>
    <row r="2320" spans="2:3" x14ac:dyDescent="0.25">
      <c r="B2320" s="4" t="s">
        <v>680</v>
      </c>
      <c r="C2320" s="20">
        <v>2573.5671000000002</v>
      </c>
    </row>
    <row r="2321" spans="2:3" x14ac:dyDescent="0.25">
      <c r="B2321" s="4" t="s">
        <v>2435</v>
      </c>
      <c r="C2321" s="20">
        <v>2573.5671000000002</v>
      </c>
    </row>
    <row r="2322" spans="2:3" x14ac:dyDescent="0.25">
      <c r="B2322" s="4" t="s">
        <v>2156</v>
      </c>
      <c r="C2322" s="20">
        <v>2573.5671000000002</v>
      </c>
    </row>
    <row r="2323" spans="2:3" x14ac:dyDescent="0.25">
      <c r="B2323" s="4" t="s">
        <v>819</v>
      </c>
      <c r="C2323" s="20">
        <v>2370.2671999999998</v>
      </c>
    </row>
    <row r="2324" spans="2:3" x14ac:dyDescent="0.25">
      <c r="B2324" s="4" t="s">
        <v>1814</v>
      </c>
      <c r="C2324" s="20">
        <v>2370.2671999999998</v>
      </c>
    </row>
    <row r="2325" spans="2:3" x14ac:dyDescent="0.25">
      <c r="B2325" s="4" t="s">
        <v>673</v>
      </c>
      <c r="C2325" s="20">
        <v>2370.2671999999998</v>
      </c>
    </row>
    <row r="2326" spans="2:3" x14ac:dyDescent="0.25">
      <c r="B2326" s="4" t="s">
        <v>2632</v>
      </c>
      <c r="C2326" s="20">
        <v>2370.2671999999998</v>
      </c>
    </row>
    <row r="2327" spans="2:3" x14ac:dyDescent="0.25">
      <c r="B2327" s="4" t="s">
        <v>727</v>
      </c>
      <c r="C2327" s="20">
        <v>2370.2671999999998</v>
      </c>
    </row>
    <row r="2328" spans="2:3" x14ac:dyDescent="0.25">
      <c r="B2328" s="4" t="s">
        <v>2211</v>
      </c>
      <c r="C2328" s="20">
        <v>2370.2671999999998</v>
      </c>
    </row>
    <row r="2329" spans="2:3" x14ac:dyDescent="0.25">
      <c r="B2329" s="4" t="s">
        <v>1900</v>
      </c>
      <c r="C2329" s="20">
        <v>2370.2671999999998</v>
      </c>
    </row>
    <row r="2330" spans="2:3" x14ac:dyDescent="0.25">
      <c r="B2330" s="4" t="s">
        <v>749</v>
      </c>
      <c r="C2330" s="20">
        <v>2370.2671999999998</v>
      </c>
    </row>
    <row r="2331" spans="2:3" x14ac:dyDescent="0.25">
      <c r="B2331" s="4" t="s">
        <v>493</v>
      </c>
      <c r="C2331" s="20">
        <v>2370.2671999999998</v>
      </c>
    </row>
    <row r="2332" spans="2:3" x14ac:dyDescent="0.25">
      <c r="B2332" s="4" t="s">
        <v>2683</v>
      </c>
      <c r="C2332" s="20">
        <v>2370.2671999999998</v>
      </c>
    </row>
    <row r="2333" spans="2:3" x14ac:dyDescent="0.25">
      <c r="B2333" s="4" t="s">
        <v>2672</v>
      </c>
      <c r="C2333" s="20">
        <v>2370.2671999999998</v>
      </c>
    </row>
    <row r="2334" spans="2:3" x14ac:dyDescent="0.25">
      <c r="B2334" s="4" t="s">
        <v>2727</v>
      </c>
      <c r="C2334" s="20">
        <v>2370.2671999999998</v>
      </c>
    </row>
    <row r="2335" spans="2:3" x14ac:dyDescent="0.25">
      <c r="B2335" s="4" t="s">
        <v>1903</v>
      </c>
      <c r="C2335" s="20">
        <v>2370.2671999999998</v>
      </c>
    </row>
    <row r="2336" spans="2:3" x14ac:dyDescent="0.25">
      <c r="B2336" s="4" t="s">
        <v>470</v>
      </c>
      <c r="C2336" s="20">
        <v>2370.2671999999998</v>
      </c>
    </row>
    <row r="2337" spans="2:3" x14ac:dyDescent="0.25">
      <c r="B2337" s="4" t="s">
        <v>2558</v>
      </c>
      <c r="C2337" s="20">
        <v>2370.2671999999998</v>
      </c>
    </row>
    <row r="2338" spans="2:3" x14ac:dyDescent="0.25">
      <c r="B2338" s="4" t="s">
        <v>455</v>
      </c>
      <c r="C2338" s="20">
        <v>2370.2671999999998</v>
      </c>
    </row>
    <row r="2339" spans="2:3" x14ac:dyDescent="0.25">
      <c r="B2339" s="4" t="s">
        <v>2774</v>
      </c>
      <c r="C2339" s="20">
        <v>2370.2671999999998</v>
      </c>
    </row>
    <row r="2340" spans="2:3" x14ac:dyDescent="0.25">
      <c r="B2340" s="4" t="s">
        <v>2775</v>
      </c>
      <c r="C2340" s="20">
        <v>2370.2671999999998</v>
      </c>
    </row>
    <row r="2341" spans="2:3" x14ac:dyDescent="0.25">
      <c r="B2341" s="4" t="s">
        <v>2369</v>
      </c>
      <c r="C2341" s="20">
        <v>2368.7298000000001</v>
      </c>
    </row>
    <row r="2342" spans="2:3" x14ac:dyDescent="0.25">
      <c r="B2342" s="4" t="s">
        <v>611</v>
      </c>
      <c r="C2342" s="20">
        <v>2368.7298000000001</v>
      </c>
    </row>
    <row r="2343" spans="2:3" x14ac:dyDescent="0.25">
      <c r="B2343" s="4" t="s">
        <v>2669</v>
      </c>
      <c r="C2343" s="20">
        <v>2368.7298000000001</v>
      </c>
    </row>
    <row r="2344" spans="2:3" x14ac:dyDescent="0.25">
      <c r="B2344" s="4" t="s">
        <v>384</v>
      </c>
      <c r="C2344" s="20">
        <v>2368.7298000000001</v>
      </c>
    </row>
    <row r="2345" spans="2:3" x14ac:dyDescent="0.25">
      <c r="B2345" s="4" t="s">
        <v>1730</v>
      </c>
      <c r="C2345" s="20">
        <v>2368.7298000000001</v>
      </c>
    </row>
    <row r="2346" spans="2:3" x14ac:dyDescent="0.25">
      <c r="B2346" s="4" t="s">
        <v>2687</v>
      </c>
      <c r="C2346" s="20">
        <v>2368.7298000000001</v>
      </c>
    </row>
    <row r="2347" spans="2:3" x14ac:dyDescent="0.25">
      <c r="B2347" s="4" t="s">
        <v>2751</v>
      </c>
      <c r="C2347" s="20">
        <v>2368.7298000000001</v>
      </c>
    </row>
    <row r="2348" spans="2:3" x14ac:dyDescent="0.25">
      <c r="B2348" s="4" t="s">
        <v>651</v>
      </c>
      <c r="C2348" s="20">
        <v>2287.6152000000002</v>
      </c>
    </row>
    <row r="2349" spans="2:3" x14ac:dyDescent="0.25">
      <c r="B2349" s="4" t="s">
        <v>2411</v>
      </c>
      <c r="C2349" s="20">
        <v>2287.6152000000002</v>
      </c>
    </row>
    <row r="2350" spans="2:3" x14ac:dyDescent="0.25">
      <c r="B2350" s="4" t="s">
        <v>2110</v>
      </c>
      <c r="C2350" s="20">
        <v>2287.6152000000002</v>
      </c>
    </row>
    <row r="2351" spans="2:3" x14ac:dyDescent="0.25">
      <c r="B2351" s="4" t="s">
        <v>2690</v>
      </c>
      <c r="C2351" s="20">
        <v>2287.6152000000002</v>
      </c>
    </row>
    <row r="2352" spans="2:3" x14ac:dyDescent="0.25">
      <c r="B2352" s="4" t="s">
        <v>2440</v>
      </c>
      <c r="C2352" s="20">
        <v>2073.9838</v>
      </c>
    </row>
    <row r="2353" spans="2:3" x14ac:dyDescent="0.25">
      <c r="B2353" s="4" t="s">
        <v>2185</v>
      </c>
      <c r="C2353" s="20">
        <v>2073.9838</v>
      </c>
    </row>
    <row r="2354" spans="2:3" x14ac:dyDescent="0.25">
      <c r="B2354" s="4" t="s">
        <v>827</v>
      </c>
      <c r="C2354" s="20">
        <v>2073.9838</v>
      </c>
    </row>
    <row r="2355" spans="2:3" x14ac:dyDescent="0.25">
      <c r="B2355" s="4" t="s">
        <v>2648</v>
      </c>
      <c r="C2355" s="20">
        <v>2073.9838</v>
      </c>
    </row>
    <row r="2356" spans="2:3" x14ac:dyDescent="0.25">
      <c r="B2356" s="4" t="s">
        <v>1609</v>
      </c>
      <c r="C2356" s="20">
        <v>2073.9838</v>
      </c>
    </row>
    <row r="2357" spans="2:3" x14ac:dyDescent="0.25">
      <c r="B2357" s="4" t="s">
        <v>601</v>
      </c>
      <c r="C2357" s="20">
        <v>2073.9838</v>
      </c>
    </row>
    <row r="2358" spans="2:3" x14ac:dyDescent="0.25">
      <c r="B2358" s="4" t="s">
        <v>2644</v>
      </c>
      <c r="C2358" s="20">
        <v>2073.9838</v>
      </c>
    </row>
    <row r="2359" spans="2:3" x14ac:dyDescent="0.25">
      <c r="B2359" s="4" t="s">
        <v>2752</v>
      </c>
      <c r="C2359" s="20">
        <v>2073.9838</v>
      </c>
    </row>
    <row r="2360" spans="2:3" x14ac:dyDescent="0.25">
      <c r="B2360" s="4" t="s">
        <v>2771</v>
      </c>
      <c r="C2360" s="20">
        <v>2073.9838</v>
      </c>
    </row>
    <row r="2361" spans="2:3" x14ac:dyDescent="0.25">
      <c r="B2361" s="4" t="s">
        <v>2721</v>
      </c>
      <c r="C2361" s="20">
        <v>2073.9838</v>
      </c>
    </row>
    <row r="2362" spans="2:3" x14ac:dyDescent="0.25">
      <c r="B2362" s="4" t="s">
        <v>2779</v>
      </c>
      <c r="C2362" s="20">
        <v>2073.9838</v>
      </c>
    </row>
    <row r="2363" spans="2:3" x14ac:dyDescent="0.25">
      <c r="B2363" s="4" t="s">
        <v>1653</v>
      </c>
      <c r="C2363" s="20">
        <v>2073.9838</v>
      </c>
    </row>
    <row r="2364" spans="2:3" x14ac:dyDescent="0.25">
      <c r="B2364" s="4" t="s">
        <v>2630</v>
      </c>
      <c r="C2364" s="20">
        <v>2073.9838</v>
      </c>
    </row>
    <row r="2365" spans="2:3" x14ac:dyDescent="0.25">
      <c r="B2365" s="4" t="s">
        <v>2431</v>
      </c>
      <c r="C2365" s="20">
        <v>2073.9838</v>
      </c>
    </row>
    <row r="2366" spans="2:3" x14ac:dyDescent="0.25">
      <c r="B2366" s="4" t="s">
        <v>1924</v>
      </c>
      <c r="C2366" s="20">
        <v>2073.9838</v>
      </c>
    </row>
    <row r="2367" spans="2:3" x14ac:dyDescent="0.25">
      <c r="B2367" s="4" t="s">
        <v>925</v>
      </c>
      <c r="C2367" s="20">
        <v>2001.6632999999999</v>
      </c>
    </row>
    <row r="2368" spans="2:3" x14ac:dyDescent="0.25">
      <c r="B2368" s="4" t="s">
        <v>1821</v>
      </c>
      <c r="C2368" s="20">
        <v>2001.6632999999999</v>
      </c>
    </row>
    <row r="2369" spans="2:3" x14ac:dyDescent="0.25">
      <c r="B2369" s="4" t="s">
        <v>2729</v>
      </c>
      <c r="C2369" s="20">
        <v>2001.6632999999999</v>
      </c>
    </row>
    <row r="2370" spans="2:3" x14ac:dyDescent="0.25">
      <c r="B2370" s="4" t="s">
        <v>2609</v>
      </c>
      <c r="C2370" s="20">
        <v>2001.6632999999999</v>
      </c>
    </row>
    <row r="2371" spans="2:3" x14ac:dyDescent="0.25">
      <c r="B2371" s="4" t="s">
        <v>1617</v>
      </c>
      <c r="C2371" s="20">
        <v>2001.6632999999999</v>
      </c>
    </row>
    <row r="2372" spans="2:3" x14ac:dyDescent="0.25">
      <c r="B2372" s="4" t="s">
        <v>2177</v>
      </c>
      <c r="C2372" s="20">
        <v>2001.6632999999999</v>
      </c>
    </row>
    <row r="2373" spans="2:3" x14ac:dyDescent="0.25">
      <c r="B2373" s="4" t="s">
        <v>895</v>
      </c>
      <c r="C2373" s="20">
        <v>1973.9414999999999</v>
      </c>
    </row>
    <row r="2374" spans="2:3" x14ac:dyDescent="0.25">
      <c r="B2374" s="4" t="s">
        <v>2565</v>
      </c>
      <c r="C2374" s="20">
        <v>1973.9414999999999</v>
      </c>
    </row>
    <row r="2375" spans="2:3" x14ac:dyDescent="0.25">
      <c r="B2375" s="4" t="s">
        <v>2694</v>
      </c>
      <c r="C2375" s="20">
        <v>1973.9414999999999</v>
      </c>
    </row>
    <row r="2376" spans="2:3" x14ac:dyDescent="0.25">
      <c r="B2376" s="4" t="s">
        <v>1844</v>
      </c>
      <c r="C2376" s="20">
        <v>1973.9414999999999</v>
      </c>
    </row>
    <row r="2377" spans="2:3" x14ac:dyDescent="0.25">
      <c r="B2377" s="4" t="s">
        <v>367</v>
      </c>
      <c r="C2377" s="20">
        <v>1973.9414999999999</v>
      </c>
    </row>
    <row r="2378" spans="2:3" x14ac:dyDescent="0.25">
      <c r="B2378" s="4" t="s">
        <v>2719</v>
      </c>
      <c r="C2378" s="20">
        <v>1973.9414999999999</v>
      </c>
    </row>
    <row r="2379" spans="2:3" x14ac:dyDescent="0.25">
      <c r="B2379" s="4" t="s">
        <v>1611</v>
      </c>
      <c r="C2379" s="20">
        <v>1973.9414999999999</v>
      </c>
    </row>
    <row r="2380" spans="2:3" x14ac:dyDescent="0.25">
      <c r="B2380" s="4" t="s">
        <v>2601</v>
      </c>
      <c r="C2380" s="20">
        <v>1973.9414999999999</v>
      </c>
    </row>
    <row r="2381" spans="2:3" x14ac:dyDescent="0.25">
      <c r="B2381" s="4" t="s">
        <v>2781</v>
      </c>
      <c r="C2381" s="20">
        <v>1973.9414999999999</v>
      </c>
    </row>
    <row r="2382" spans="2:3" x14ac:dyDescent="0.25">
      <c r="B2382" s="4" t="s">
        <v>246</v>
      </c>
      <c r="C2382" s="20">
        <v>1973.9414999999999</v>
      </c>
    </row>
    <row r="2383" spans="2:3" x14ac:dyDescent="0.25">
      <c r="B2383" s="4" t="s">
        <v>1198</v>
      </c>
      <c r="C2383" s="20">
        <v>1907.1274000000001</v>
      </c>
    </row>
    <row r="2384" spans="2:3" x14ac:dyDescent="0.25">
      <c r="B2384" s="4" t="s">
        <v>360</v>
      </c>
      <c r="C2384" s="20">
        <v>1907.1274000000001</v>
      </c>
    </row>
    <row r="2385" spans="2:3" x14ac:dyDescent="0.25">
      <c r="B2385" s="4" t="s">
        <v>361</v>
      </c>
      <c r="C2385" s="20">
        <v>1907.1274000000001</v>
      </c>
    </row>
    <row r="2386" spans="2:3" x14ac:dyDescent="0.25">
      <c r="B2386" s="4" t="s">
        <v>402</v>
      </c>
      <c r="C2386" s="20">
        <v>1907.1274000000001</v>
      </c>
    </row>
    <row r="2387" spans="2:3" x14ac:dyDescent="0.25">
      <c r="B2387" s="4" t="s">
        <v>2577</v>
      </c>
      <c r="C2387" s="20">
        <v>1907.1274000000001</v>
      </c>
    </row>
    <row r="2388" spans="2:3" x14ac:dyDescent="0.25">
      <c r="B2388" s="4" t="s">
        <v>2783</v>
      </c>
      <c r="C2388" s="20">
        <v>1907.1274000000001</v>
      </c>
    </row>
    <row r="2389" spans="2:3" x14ac:dyDescent="0.25">
      <c r="B2389" s="4" t="s">
        <v>944</v>
      </c>
      <c r="C2389" s="20">
        <v>1886.5763999999999</v>
      </c>
    </row>
    <row r="2390" spans="2:3" x14ac:dyDescent="0.25">
      <c r="B2390" s="4" t="s">
        <v>715</v>
      </c>
      <c r="C2390" s="20">
        <v>1886.5763999999999</v>
      </c>
    </row>
    <row r="2391" spans="2:3" x14ac:dyDescent="0.25">
      <c r="B2391" s="4" t="s">
        <v>2784</v>
      </c>
      <c r="C2391" s="20">
        <v>1886.5763999999999</v>
      </c>
    </row>
    <row r="2392" spans="2:3" x14ac:dyDescent="0.25">
      <c r="B2392" s="4" t="s">
        <v>2744</v>
      </c>
      <c r="C2392" s="20">
        <v>1886.5763999999999</v>
      </c>
    </row>
    <row r="2393" spans="2:3" x14ac:dyDescent="0.25">
      <c r="B2393" s="4" t="s">
        <v>214</v>
      </c>
      <c r="C2393" s="20">
        <v>1886.5763999999999</v>
      </c>
    </row>
    <row r="2394" spans="2:3" x14ac:dyDescent="0.25">
      <c r="B2394" s="4" t="s">
        <v>1622</v>
      </c>
      <c r="C2394" s="20">
        <v>1849.1271999999999</v>
      </c>
    </row>
    <row r="2395" spans="2:3" x14ac:dyDescent="0.25">
      <c r="B2395" s="4" t="s">
        <v>786</v>
      </c>
      <c r="C2395" s="20">
        <v>1849.1271999999999</v>
      </c>
    </row>
    <row r="2396" spans="2:3" x14ac:dyDescent="0.25">
      <c r="B2396" s="4" t="s">
        <v>1712</v>
      </c>
      <c r="C2396" s="20">
        <v>1849.1271999999999</v>
      </c>
    </row>
    <row r="2397" spans="2:3" x14ac:dyDescent="0.25">
      <c r="B2397" s="4" t="s">
        <v>975</v>
      </c>
      <c r="C2397" s="20">
        <v>1849.1271999999999</v>
      </c>
    </row>
    <row r="2398" spans="2:3" x14ac:dyDescent="0.25">
      <c r="B2398" s="4" t="s">
        <v>2685</v>
      </c>
      <c r="C2398" s="20">
        <v>1849.1271999999999</v>
      </c>
    </row>
    <row r="2399" spans="2:3" x14ac:dyDescent="0.25">
      <c r="B2399" s="4" t="s">
        <v>448</v>
      </c>
      <c r="C2399" s="20">
        <v>1849.1271999999999</v>
      </c>
    </row>
    <row r="2400" spans="2:3" x14ac:dyDescent="0.25">
      <c r="B2400" s="4" t="s">
        <v>2785</v>
      </c>
      <c r="C2400" s="20">
        <v>1849.1271999999999</v>
      </c>
    </row>
    <row r="2401" spans="2:3" x14ac:dyDescent="0.25">
      <c r="B2401" s="4" t="s">
        <v>2786</v>
      </c>
      <c r="C2401" s="20">
        <v>1849.1271999999999</v>
      </c>
    </row>
    <row r="2402" spans="2:3" x14ac:dyDescent="0.25">
      <c r="B2402" s="4" t="s">
        <v>793</v>
      </c>
      <c r="C2402" s="20">
        <v>1777.7003999999999</v>
      </c>
    </row>
    <row r="2403" spans="2:3" x14ac:dyDescent="0.25">
      <c r="B2403" s="4" t="s">
        <v>586</v>
      </c>
      <c r="C2403" s="20">
        <v>1777.7003999999999</v>
      </c>
    </row>
    <row r="2404" spans="2:3" x14ac:dyDescent="0.25">
      <c r="B2404" s="4" t="s">
        <v>2489</v>
      </c>
      <c r="C2404" s="20">
        <v>1777.7003999999999</v>
      </c>
    </row>
    <row r="2405" spans="2:3" x14ac:dyDescent="0.25">
      <c r="B2405" s="4" t="s">
        <v>2787</v>
      </c>
      <c r="C2405" s="20">
        <v>1777.7003999999999</v>
      </c>
    </row>
    <row r="2406" spans="2:3" x14ac:dyDescent="0.25">
      <c r="B2406" s="4" t="s">
        <v>2637</v>
      </c>
      <c r="C2406" s="20">
        <v>1777.7003999999999</v>
      </c>
    </row>
    <row r="2407" spans="2:3" x14ac:dyDescent="0.25">
      <c r="B2407" s="4" t="s">
        <v>2270</v>
      </c>
      <c r="C2407" s="20">
        <v>1777.7003999999999</v>
      </c>
    </row>
    <row r="2408" spans="2:3" x14ac:dyDescent="0.25">
      <c r="B2408" s="4" t="s">
        <v>1621</v>
      </c>
      <c r="C2408" s="20">
        <v>1721.7574</v>
      </c>
    </row>
    <row r="2409" spans="2:3" x14ac:dyDescent="0.25">
      <c r="B2409" s="4" t="s">
        <v>1572</v>
      </c>
      <c r="C2409" s="20">
        <v>1721.7574</v>
      </c>
    </row>
    <row r="2410" spans="2:3" x14ac:dyDescent="0.25">
      <c r="B2410" s="4" t="s">
        <v>2449</v>
      </c>
      <c r="C2410" s="20">
        <v>1721.7574</v>
      </c>
    </row>
    <row r="2411" spans="2:3" x14ac:dyDescent="0.25">
      <c r="B2411" s="4" t="s">
        <v>604</v>
      </c>
      <c r="C2411" s="20">
        <v>1721.7574</v>
      </c>
    </row>
    <row r="2412" spans="2:3" x14ac:dyDescent="0.25">
      <c r="B2412" s="4" t="s">
        <v>2760</v>
      </c>
      <c r="C2412" s="20">
        <v>1721.7574</v>
      </c>
    </row>
    <row r="2413" spans="2:3" x14ac:dyDescent="0.25">
      <c r="B2413" s="4" t="s">
        <v>2487</v>
      </c>
      <c r="C2413" s="20">
        <v>1721.7574</v>
      </c>
    </row>
    <row r="2414" spans="2:3" x14ac:dyDescent="0.25">
      <c r="B2414" s="4" t="s">
        <v>2736</v>
      </c>
      <c r="C2414" s="20">
        <v>1721.7574</v>
      </c>
    </row>
    <row r="2415" spans="2:3" x14ac:dyDescent="0.25">
      <c r="B2415" s="4" t="s">
        <v>516</v>
      </c>
      <c r="C2415" s="20">
        <v>1721.7574</v>
      </c>
    </row>
    <row r="2416" spans="2:3" x14ac:dyDescent="0.25">
      <c r="B2416" s="4" t="s">
        <v>472</v>
      </c>
      <c r="C2416" s="20">
        <v>1721.7574</v>
      </c>
    </row>
    <row r="2417" spans="2:3" x14ac:dyDescent="0.25">
      <c r="B2417" s="4" t="s">
        <v>461</v>
      </c>
      <c r="C2417" s="20">
        <v>1721.7574</v>
      </c>
    </row>
    <row r="2418" spans="2:3" x14ac:dyDescent="0.25">
      <c r="B2418" s="4" t="s">
        <v>1187</v>
      </c>
      <c r="C2418" s="20">
        <v>1721.7574</v>
      </c>
    </row>
    <row r="2419" spans="2:3" x14ac:dyDescent="0.25">
      <c r="B2419" s="4" t="s">
        <v>2788</v>
      </c>
      <c r="C2419" s="20">
        <v>1721.7574</v>
      </c>
    </row>
    <row r="2420" spans="2:3" x14ac:dyDescent="0.25">
      <c r="B2420" s="4" t="s">
        <v>344</v>
      </c>
      <c r="C2420" s="20">
        <v>1721.7574</v>
      </c>
    </row>
    <row r="2421" spans="2:3" x14ac:dyDescent="0.25">
      <c r="B2421" s="4" t="s">
        <v>1994</v>
      </c>
      <c r="C2421" s="20">
        <v>1721.7574</v>
      </c>
    </row>
    <row r="2422" spans="2:3" x14ac:dyDescent="0.25">
      <c r="B2422" s="4" t="s">
        <v>196</v>
      </c>
      <c r="C2422" s="20">
        <v>1721.7574</v>
      </c>
    </row>
    <row r="2423" spans="2:3" x14ac:dyDescent="0.25">
      <c r="B2423" s="4" t="s">
        <v>1721</v>
      </c>
      <c r="C2423" s="20">
        <v>1715.7113999999999</v>
      </c>
    </row>
    <row r="2424" spans="2:3" x14ac:dyDescent="0.25">
      <c r="B2424" s="4" t="s">
        <v>2451</v>
      </c>
      <c r="C2424" s="20">
        <v>1715.7113999999999</v>
      </c>
    </row>
    <row r="2425" spans="2:3" x14ac:dyDescent="0.25">
      <c r="B2425" s="4" t="s">
        <v>781</v>
      </c>
      <c r="C2425" s="20">
        <v>1715.7113999999999</v>
      </c>
    </row>
    <row r="2426" spans="2:3" x14ac:dyDescent="0.25">
      <c r="B2426" s="4" t="s">
        <v>2762</v>
      </c>
      <c r="C2426" s="20">
        <v>1715.7113999999999</v>
      </c>
    </row>
    <row r="2427" spans="2:3" x14ac:dyDescent="0.25">
      <c r="B2427" s="4" t="s">
        <v>2761</v>
      </c>
      <c r="C2427" s="20">
        <v>1715.7113999999999</v>
      </c>
    </row>
    <row r="2428" spans="2:3" x14ac:dyDescent="0.25">
      <c r="B2428" s="4" t="s">
        <v>2144</v>
      </c>
      <c r="C2428" s="20">
        <v>1715.7113999999999</v>
      </c>
    </row>
    <row r="2429" spans="2:3" x14ac:dyDescent="0.25">
      <c r="B2429" s="4" t="s">
        <v>491</v>
      </c>
      <c r="C2429" s="20">
        <v>1715.7113999999999</v>
      </c>
    </row>
    <row r="2430" spans="2:3" x14ac:dyDescent="0.25">
      <c r="B2430" s="4" t="s">
        <v>351</v>
      </c>
      <c r="C2430" s="20">
        <v>1715.7113999999999</v>
      </c>
    </row>
    <row r="2431" spans="2:3" x14ac:dyDescent="0.25">
      <c r="B2431" s="4" t="s">
        <v>2728</v>
      </c>
      <c r="C2431" s="20">
        <v>1715.7113999999999</v>
      </c>
    </row>
    <row r="2432" spans="2:3" x14ac:dyDescent="0.25">
      <c r="B2432" s="4" t="s">
        <v>2647</v>
      </c>
      <c r="C2432" s="20">
        <v>1715.7113999999999</v>
      </c>
    </row>
    <row r="2433" spans="2:3" x14ac:dyDescent="0.25">
      <c r="B2433" s="4" t="s">
        <v>2364</v>
      </c>
      <c r="C2433" s="20">
        <v>1579.1532</v>
      </c>
    </row>
    <row r="2434" spans="2:3" x14ac:dyDescent="0.25">
      <c r="B2434" s="4" t="s">
        <v>2705</v>
      </c>
      <c r="C2434" s="20">
        <v>1579.1532</v>
      </c>
    </row>
    <row r="2435" spans="2:3" x14ac:dyDescent="0.25">
      <c r="B2435" s="4" t="s">
        <v>1968</v>
      </c>
      <c r="C2435" s="20">
        <v>1579.1532</v>
      </c>
    </row>
    <row r="2436" spans="2:3" x14ac:dyDescent="0.25">
      <c r="B2436" s="4" t="s">
        <v>2587</v>
      </c>
      <c r="C2436" s="20">
        <v>1579.1532</v>
      </c>
    </row>
    <row r="2437" spans="2:3" x14ac:dyDescent="0.25">
      <c r="B2437" s="4" t="s">
        <v>2429</v>
      </c>
      <c r="C2437" s="20">
        <v>1579.1532</v>
      </c>
    </row>
    <row r="2438" spans="2:3" x14ac:dyDescent="0.25">
      <c r="B2438" s="4" t="s">
        <v>2743</v>
      </c>
      <c r="C2438" s="20">
        <v>1579.1532</v>
      </c>
    </row>
    <row r="2439" spans="2:3" x14ac:dyDescent="0.25">
      <c r="B2439" s="4" t="s">
        <v>2589</v>
      </c>
      <c r="C2439" s="20">
        <v>1487.8356000000001</v>
      </c>
    </row>
    <row r="2440" spans="2:3" x14ac:dyDescent="0.25">
      <c r="B2440" s="4" t="s">
        <v>1738</v>
      </c>
      <c r="C2440" s="20">
        <v>1487.8356000000001</v>
      </c>
    </row>
    <row r="2441" spans="2:3" x14ac:dyDescent="0.25">
      <c r="B2441" s="4" t="s">
        <v>791</v>
      </c>
      <c r="C2441" s="20">
        <v>1481.4169999999999</v>
      </c>
    </row>
    <row r="2442" spans="2:3" x14ac:dyDescent="0.25">
      <c r="B2442" s="4" t="s">
        <v>1592</v>
      </c>
      <c r="C2442" s="20">
        <v>1481.4169999999999</v>
      </c>
    </row>
    <row r="2443" spans="2:3" x14ac:dyDescent="0.25">
      <c r="B2443" s="4" t="s">
        <v>1639</v>
      </c>
      <c r="C2443" s="20">
        <v>1481.4169999999999</v>
      </c>
    </row>
    <row r="2444" spans="2:3" x14ac:dyDescent="0.25">
      <c r="B2444" s="4" t="s">
        <v>853</v>
      </c>
      <c r="C2444" s="20">
        <v>1481.4169999999999</v>
      </c>
    </row>
    <row r="2445" spans="2:3" x14ac:dyDescent="0.25">
      <c r="B2445" s="4" t="s">
        <v>2789</v>
      </c>
      <c r="C2445" s="20">
        <v>1481.4169999999999</v>
      </c>
    </row>
    <row r="2446" spans="2:3" x14ac:dyDescent="0.25">
      <c r="B2446" s="4" t="s">
        <v>2498</v>
      </c>
      <c r="C2446" s="20">
        <v>1481.4169999999999</v>
      </c>
    </row>
    <row r="2447" spans="2:3" x14ac:dyDescent="0.25">
      <c r="B2447" s="4" t="s">
        <v>654</v>
      </c>
      <c r="C2447" s="20">
        <v>1481.4169999999999</v>
      </c>
    </row>
    <row r="2448" spans="2:3" x14ac:dyDescent="0.25">
      <c r="B2448" s="4" t="s">
        <v>2756</v>
      </c>
      <c r="C2448" s="20">
        <v>1481.4169999999999</v>
      </c>
    </row>
    <row r="2449" spans="2:3" x14ac:dyDescent="0.25">
      <c r="B2449" s="4" t="s">
        <v>433</v>
      </c>
      <c r="C2449" s="20">
        <v>1481.4169999999999</v>
      </c>
    </row>
    <row r="2450" spans="2:3" x14ac:dyDescent="0.25">
      <c r="B2450" s="4" t="s">
        <v>481</v>
      </c>
      <c r="C2450" s="20">
        <v>1481.4169999999999</v>
      </c>
    </row>
    <row r="2451" spans="2:3" x14ac:dyDescent="0.25">
      <c r="B2451" s="4" t="s">
        <v>2470</v>
      </c>
      <c r="C2451" s="20">
        <v>1481.4169999999999</v>
      </c>
    </row>
    <row r="2452" spans="2:3" x14ac:dyDescent="0.25">
      <c r="B2452" s="4" t="s">
        <v>2790</v>
      </c>
      <c r="C2452" s="20">
        <v>1481.4169999999999</v>
      </c>
    </row>
    <row r="2453" spans="2:3" x14ac:dyDescent="0.25">
      <c r="B2453" s="4" t="s">
        <v>2757</v>
      </c>
      <c r="C2453" s="20">
        <v>1481.4169999999999</v>
      </c>
    </row>
    <row r="2454" spans="2:3" x14ac:dyDescent="0.25">
      <c r="B2454" s="4" t="s">
        <v>847</v>
      </c>
      <c r="C2454" s="20">
        <v>1476.8956000000001</v>
      </c>
    </row>
    <row r="2455" spans="2:3" x14ac:dyDescent="0.25">
      <c r="B2455" s="4" t="s">
        <v>2552</v>
      </c>
      <c r="C2455" s="20">
        <v>1476.8956000000001</v>
      </c>
    </row>
    <row r="2456" spans="2:3" x14ac:dyDescent="0.25">
      <c r="B2456" s="4" t="s">
        <v>634</v>
      </c>
      <c r="C2456" s="20">
        <v>1476.8956000000001</v>
      </c>
    </row>
    <row r="2457" spans="2:3" x14ac:dyDescent="0.25">
      <c r="B2457" s="4" t="s">
        <v>2437</v>
      </c>
      <c r="C2457" s="20">
        <v>1476.8956000000001</v>
      </c>
    </row>
    <row r="2458" spans="2:3" x14ac:dyDescent="0.25">
      <c r="B2458" s="4" t="s">
        <v>2137</v>
      </c>
      <c r="C2458" s="20">
        <v>1476.8956000000001</v>
      </c>
    </row>
    <row r="2459" spans="2:3" x14ac:dyDescent="0.25">
      <c r="B2459" s="4" t="s">
        <v>439</v>
      </c>
      <c r="C2459" s="20">
        <v>1476.8956000000001</v>
      </c>
    </row>
    <row r="2460" spans="2:3" x14ac:dyDescent="0.25">
      <c r="B2460" s="4" t="s">
        <v>134</v>
      </c>
      <c r="C2460" s="20">
        <v>1476.8956000000001</v>
      </c>
    </row>
    <row r="2461" spans="2:3" x14ac:dyDescent="0.25">
      <c r="B2461" s="4" t="s">
        <v>164</v>
      </c>
      <c r="C2461" s="20">
        <v>1476.8956000000001</v>
      </c>
    </row>
    <row r="2462" spans="2:3" x14ac:dyDescent="0.25">
      <c r="B2462" s="4" t="s">
        <v>1828</v>
      </c>
      <c r="C2462" s="20">
        <v>1476.8956000000001</v>
      </c>
    </row>
    <row r="2463" spans="2:3" x14ac:dyDescent="0.25">
      <c r="B2463" s="4" t="s">
        <v>2791</v>
      </c>
      <c r="C2463" s="20">
        <v>1476.8956000000001</v>
      </c>
    </row>
    <row r="2464" spans="2:3" x14ac:dyDescent="0.25">
      <c r="B2464" s="4" t="s">
        <v>956</v>
      </c>
      <c r="C2464" s="20">
        <v>1429.7594999999999</v>
      </c>
    </row>
    <row r="2465" spans="2:3" x14ac:dyDescent="0.25">
      <c r="B2465" s="4" t="s">
        <v>2773</v>
      </c>
      <c r="C2465" s="20">
        <v>1429.7594999999999</v>
      </c>
    </row>
    <row r="2466" spans="2:3" x14ac:dyDescent="0.25">
      <c r="B2466" s="4" t="s">
        <v>2755</v>
      </c>
      <c r="C2466" s="20">
        <v>1429.7594999999999</v>
      </c>
    </row>
    <row r="2467" spans="2:3" x14ac:dyDescent="0.25">
      <c r="B2467" s="4" t="s">
        <v>390</v>
      </c>
      <c r="C2467" s="20">
        <v>1429.7594999999999</v>
      </c>
    </row>
    <row r="2468" spans="2:3" x14ac:dyDescent="0.25">
      <c r="B2468" s="4" t="s">
        <v>916</v>
      </c>
      <c r="C2468" s="20">
        <v>1406.9757999999999</v>
      </c>
    </row>
    <row r="2469" spans="2:3" x14ac:dyDescent="0.25">
      <c r="B2469" s="4" t="s">
        <v>2455</v>
      </c>
      <c r="C2469" s="20">
        <v>1406.9757999999999</v>
      </c>
    </row>
    <row r="2470" spans="2:3" x14ac:dyDescent="0.25">
      <c r="B2470" s="4" t="s">
        <v>1963</v>
      </c>
      <c r="C2470" s="20">
        <v>1406.9757999999999</v>
      </c>
    </row>
    <row r="2471" spans="2:3" x14ac:dyDescent="0.25">
      <c r="B2471" s="4" t="s">
        <v>836</v>
      </c>
      <c r="C2471" s="20">
        <v>1406.9757999999999</v>
      </c>
    </row>
    <row r="2472" spans="2:3" x14ac:dyDescent="0.25">
      <c r="B2472" s="4" t="s">
        <v>896</v>
      </c>
      <c r="C2472" s="20">
        <v>1406.9757999999999</v>
      </c>
    </row>
    <row r="2473" spans="2:3" x14ac:dyDescent="0.25">
      <c r="B2473" s="4" t="s">
        <v>953</v>
      </c>
      <c r="C2473" s="20">
        <v>1406.9757999999999</v>
      </c>
    </row>
    <row r="2474" spans="2:3" x14ac:dyDescent="0.25">
      <c r="B2474" s="4" t="s">
        <v>2633</v>
      </c>
      <c r="C2474" s="20">
        <v>1406.9757999999999</v>
      </c>
    </row>
    <row r="2475" spans="2:3" x14ac:dyDescent="0.25">
      <c r="B2475" s="4" t="s">
        <v>869</v>
      </c>
      <c r="C2475" s="20">
        <v>1406.9757999999999</v>
      </c>
    </row>
    <row r="2476" spans="2:3" x14ac:dyDescent="0.25">
      <c r="B2476" s="4" t="s">
        <v>2535</v>
      </c>
      <c r="C2476" s="20">
        <v>1406.9757999999999</v>
      </c>
    </row>
    <row r="2477" spans="2:3" x14ac:dyDescent="0.25">
      <c r="B2477" s="4" t="s">
        <v>2284</v>
      </c>
      <c r="C2477" s="20">
        <v>1406.9757999999999</v>
      </c>
    </row>
    <row r="2478" spans="2:3" x14ac:dyDescent="0.25">
      <c r="B2478" s="4" t="s">
        <v>2566</v>
      </c>
      <c r="C2478" s="20">
        <v>1406.9757999999999</v>
      </c>
    </row>
    <row r="2479" spans="2:3" x14ac:dyDescent="0.25">
      <c r="B2479" s="4" t="s">
        <v>2517</v>
      </c>
      <c r="C2479" s="20">
        <v>1406.9757999999999</v>
      </c>
    </row>
    <row r="2480" spans="2:3" x14ac:dyDescent="0.25">
      <c r="B2480" s="4" t="s">
        <v>783</v>
      </c>
      <c r="C2480" s="20">
        <v>1406.9757999999999</v>
      </c>
    </row>
    <row r="2481" spans="2:3" x14ac:dyDescent="0.25">
      <c r="B2481" s="4" t="s">
        <v>2763</v>
      </c>
      <c r="C2481" s="20">
        <v>1406.9757999999999</v>
      </c>
    </row>
    <row r="2482" spans="2:3" x14ac:dyDescent="0.25">
      <c r="B2482" s="4" t="s">
        <v>713</v>
      </c>
      <c r="C2482" s="20">
        <v>1406.9757999999999</v>
      </c>
    </row>
    <row r="2483" spans="2:3" x14ac:dyDescent="0.25">
      <c r="B2483" s="4" t="s">
        <v>642</v>
      </c>
      <c r="C2483" s="20">
        <v>1406.9757999999999</v>
      </c>
    </row>
    <row r="2484" spans="2:3" x14ac:dyDescent="0.25">
      <c r="B2484" s="4" t="s">
        <v>2101</v>
      </c>
      <c r="C2484" s="20">
        <v>1406.9757999999999</v>
      </c>
    </row>
    <row r="2485" spans="2:3" x14ac:dyDescent="0.25">
      <c r="B2485" s="4" t="s">
        <v>2494</v>
      </c>
      <c r="C2485" s="20">
        <v>1406.9757999999999</v>
      </c>
    </row>
    <row r="2486" spans="2:3" x14ac:dyDescent="0.25">
      <c r="B2486" s="4" t="s">
        <v>1808</v>
      </c>
      <c r="C2486" s="20">
        <v>1406.9757999999999</v>
      </c>
    </row>
    <row r="2487" spans="2:3" x14ac:dyDescent="0.25">
      <c r="B2487" s="4" t="s">
        <v>2792</v>
      </c>
      <c r="C2487" s="20">
        <v>1406.9757999999999</v>
      </c>
    </row>
    <row r="2488" spans="2:3" x14ac:dyDescent="0.25">
      <c r="B2488" s="4" t="s">
        <v>2168</v>
      </c>
      <c r="C2488" s="20">
        <v>1406.9757999999999</v>
      </c>
    </row>
    <row r="2489" spans="2:3" x14ac:dyDescent="0.25">
      <c r="B2489" s="4" t="s">
        <v>2618</v>
      </c>
      <c r="C2489" s="20">
        <v>1406.9757999999999</v>
      </c>
    </row>
    <row r="2490" spans="2:3" x14ac:dyDescent="0.25">
      <c r="B2490" s="4" t="s">
        <v>523</v>
      </c>
      <c r="C2490" s="20">
        <v>1406.9757999999999</v>
      </c>
    </row>
    <row r="2491" spans="2:3" x14ac:dyDescent="0.25">
      <c r="B2491" s="4" t="s">
        <v>2355</v>
      </c>
      <c r="C2491" s="20">
        <v>1406.9757999999999</v>
      </c>
    </row>
    <row r="2492" spans="2:3" x14ac:dyDescent="0.25">
      <c r="B2492" s="4" t="s">
        <v>2332</v>
      </c>
      <c r="C2492" s="20">
        <v>1406.9757999999999</v>
      </c>
    </row>
    <row r="2493" spans="2:3" x14ac:dyDescent="0.25">
      <c r="B2493" s="4" t="s">
        <v>2216</v>
      </c>
      <c r="C2493" s="20">
        <v>1406.9757999999999</v>
      </c>
    </row>
    <row r="2494" spans="2:3" x14ac:dyDescent="0.25">
      <c r="B2494" s="4" t="s">
        <v>2547</v>
      </c>
      <c r="C2494" s="20">
        <v>1406.9757999999999</v>
      </c>
    </row>
    <row r="2495" spans="2:3" x14ac:dyDescent="0.25">
      <c r="B2495" s="4" t="s">
        <v>1578</v>
      </c>
      <c r="C2495" s="20">
        <v>1406.9757999999999</v>
      </c>
    </row>
    <row r="2496" spans="2:3" x14ac:dyDescent="0.25">
      <c r="B2496" s="4" t="s">
        <v>2556</v>
      </c>
      <c r="C2496" s="20">
        <v>1406.9757999999999</v>
      </c>
    </row>
    <row r="2497" spans="2:3" x14ac:dyDescent="0.25">
      <c r="B2497" s="4" t="s">
        <v>2793</v>
      </c>
      <c r="C2497" s="20">
        <v>1406.9757999999999</v>
      </c>
    </row>
    <row r="2498" spans="2:3" x14ac:dyDescent="0.25">
      <c r="B2498" s="4" t="s">
        <v>2794</v>
      </c>
      <c r="C2498" s="20">
        <v>1406.9757999999999</v>
      </c>
    </row>
    <row r="2499" spans="2:3" x14ac:dyDescent="0.25">
      <c r="B2499" s="4" t="s">
        <v>1662</v>
      </c>
      <c r="C2499" s="20">
        <v>1406.9757999999999</v>
      </c>
    </row>
    <row r="2500" spans="2:3" x14ac:dyDescent="0.25">
      <c r="B2500" s="4" t="s">
        <v>444</v>
      </c>
      <c r="C2500" s="20">
        <v>1406.9757999999999</v>
      </c>
    </row>
    <row r="2501" spans="2:3" x14ac:dyDescent="0.25">
      <c r="B2501" s="4" t="s">
        <v>494</v>
      </c>
      <c r="C2501" s="20">
        <v>1406.9757999999999</v>
      </c>
    </row>
    <row r="2502" spans="2:3" x14ac:dyDescent="0.25">
      <c r="B2502" s="4" t="s">
        <v>435</v>
      </c>
      <c r="C2502" s="20">
        <v>1406.9757999999999</v>
      </c>
    </row>
    <row r="2503" spans="2:3" x14ac:dyDescent="0.25">
      <c r="B2503" s="4" t="s">
        <v>2512</v>
      </c>
      <c r="C2503" s="20">
        <v>1406.9757999999999</v>
      </c>
    </row>
    <row r="2504" spans="2:3" x14ac:dyDescent="0.25">
      <c r="B2504" s="4" t="s">
        <v>2795</v>
      </c>
      <c r="C2504" s="20">
        <v>1406.9757999999999</v>
      </c>
    </row>
    <row r="2505" spans="2:3" x14ac:dyDescent="0.25">
      <c r="B2505" s="4" t="s">
        <v>1960</v>
      </c>
      <c r="C2505" s="20">
        <v>1406.9757999999999</v>
      </c>
    </row>
    <row r="2506" spans="2:3" x14ac:dyDescent="0.25">
      <c r="B2506" s="4" t="s">
        <v>1598</v>
      </c>
      <c r="C2506" s="20">
        <v>1406.9757999999999</v>
      </c>
    </row>
    <row r="2507" spans="2:3" x14ac:dyDescent="0.25">
      <c r="B2507" s="4" t="s">
        <v>2715</v>
      </c>
      <c r="C2507" s="20">
        <v>1406.9757999999999</v>
      </c>
    </row>
    <row r="2508" spans="2:3" x14ac:dyDescent="0.25">
      <c r="B2508" s="4" t="s">
        <v>2458</v>
      </c>
      <c r="C2508" s="20">
        <v>1406.9757999999999</v>
      </c>
    </row>
    <row r="2509" spans="2:3" x14ac:dyDescent="0.25">
      <c r="B2509" s="4" t="s">
        <v>178</v>
      </c>
      <c r="C2509" s="20">
        <v>1406.9757999999999</v>
      </c>
    </row>
    <row r="2510" spans="2:3" x14ac:dyDescent="0.25">
      <c r="B2510" s="4" t="s">
        <v>2436</v>
      </c>
      <c r="C2510" s="20">
        <v>1406.9757999999999</v>
      </c>
    </row>
    <row r="2511" spans="2:3" x14ac:dyDescent="0.25">
      <c r="B2511" s="4" t="s">
        <v>2280</v>
      </c>
      <c r="C2511" s="20">
        <v>1406.9757999999999</v>
      </c>
    </row>
    <row r="2512" spans="2:3" x14ac:dyDescent="0.25">
      <c r="B2512" s="4" t="s">
        <v>2796</v>
      </c>
      <c r="C2512" s="20">
        <v>1406.9757999999999</v>
      </c>
    </row>
    <row r="2513" spans="2:3" x14ac:dyDescent="0.25">
      <c r="B2513" s="4" t="s">
        <v>2782</v>
      </c>
      <c r="C2513" s="20">
        <v>1406.9757999999999</v>
      </c>
    </row>
    <row r="2514" spans="2:3" x14ac:dyDescent="0.25">
      <c r="B2514" s="4" t="s">
        <v>2372</v>
      </c>
      <c r="C2514" s="20">
        <v>1406.9757999999999</v>
      </c>
    </row>
    <row r="2515" spans="2:3" x14ac:dyDescent="0.25">
      <c r="B2515" s="4" t="s">
        <v>293</v>
      </c>
      <c r="C2515" s="20">
        <v>1406.9757999999999</v>
      </c>
    </row>
    <row r="2516" spans="2:3" x14ac:dyDescent="0.25">
      <c r="B2516" s="4" t="s">
        <v>244</v>
      </c>
      <c r="C2516" s="20">
        <v>1406.9757999999999</v>
      </c>
    </row>
    <row r="2517" spans="2:3" x14ac:dyDescent="0.25">
      <c r="B2517" s="4" t="s">
        <v>300</v>
      </c>
      <c r="C2517" s="20">
        <v>1406.9757999999999</v>
      </c>
    </row>
    <row r="2518" spans="2:3" x14ac:dyDescent="0.25">
      <c r="B2518" s="4" t="s">
        <v>2656</v>
      </c>
      <c r="C2518" s="20">
        <v>1406.9757999999999</v>
      </c>
    </row>
    <row r="2519" spans="2:3" x14ac:dyDescent="0.25">
      <c r="B2519" s="4" t="s">
        <v>2579</v>
      </c>
      <c r="C2519" s="20">
        <v>1406.9757999999999</v>
      </c>
    </row>
    <row r="2520" spans="2:3" x14ac:dyDescent="0.25">
      <c r="B2520" s="4" t="s">
        <v>1691</v>
      </c>
      <c r="C2520" s="20">
        <v>1406.9757999999999</v>
      </c>
    </row>
    <row r="2521" spans="2:3" x14ac:dyDescent="0.25">
      <c r="B2521" s="4" t="s">
        <v>1997</v>
      </c>
      <c r="C2521" s="20">
        <v>1185.1335999999999</v>
      </c>
    </row>
    <row r="2522" spans="2:3" x14ac:dyDescent="0.25">
      <c r="B2522" s="4" t="s">
        <v>2638</v>
      </c>
      <c r="C2522" s="20">
        <v>1185.1335999999999</v>
      </c>
    </row>
    <row r="2523" spans="2:3" x14ac:dyDescent="0.25">
      <c r="B2523" s="4" t="s">
        <v>1472</v>
      </c>
      <c r="C2523" s="20">
        <v>1185.1335999999999</v>
      </c>
    </row>
    <row r="2524" spans="2:3" x14ac:dyDescent="0.25">
      <c r="B2524" s="4" t="s">
        <v>2427</v>
      </c>
      <c r="C2524" s="20">
        <v>1185.1335999999999</v>
      </c>
    </row>
    <row r="2525" spans="2:3" x14ac:dyDescent="0.25">
      <c r="B2525" s="4" t="s">
        <v>2029</v>
      </c>
      <c r="C2525" s="20">
        <v>1185.1335999999999</v>
      </c>
    </row>
    <row r="2526" spans="2:3" x14ac:dyDescent="0.25">
      <c r="B2526" s="4" t="s">
        <v>2217</v>
      </c>
      <c r="C2526" s="20">
        <v>1185.1335999999999</v>
      </c>
    </row>
    <row r="2527" spans="2:3" x14ac:dyDescent="0.25">
      <c r="B2527" s="4" t="s">
        <v>2474</v>
      </c>
      <c r="C2527" s="20">
        <v>1185.1335999999999</v>
      </c>
    </row>
    <row r="2528" spans="2:3" x14ac:dyDescent="0.25">
      <c r="B2528" s="4" t="s">
        <v>2273</v>
      </c>
      <c r="C2528" s="20">
        <v>1185.1335999999999</v>
      </c>
    </row>
    <row r="2529" spans="2:3" x14ac:dyDescent="0.25">
      <c r="B2529" s="4" t="s">
        <v>2532</v>
      </c>
      <c r="C2529" s="20">
        <v>1184.3649</v>
      </c>
    </row>
    <row r="2530" spans="2:3" x14ac:dyDescent="0.25">
      <c r="B2530" s="4" t="s">
        <v>2600</v>
      </c>
      <c r="C2530" s="20">
        <v>1184.3649</v>
      </c>
    </row>
    <row r="2531" spans="2:3" x14ac:dyDescent="0.25">
      <c r="B2531" s="4" t="s">
        <v>1911</v>
      </c>
      <c r="C2531" s="20">
        <v>1184.3649</v>
      </c>
    </row>
    <row r="2532" spans="2:3" x14ac:dyDescent="0.25">
      <c r="B2532" s="4" t="s">
        <v>2260</v>
      </c>
      <c r="C2532" s="20">
        <v>1184.3649</v>
      </c>
    </row>
    <row r="2533" spans="2:3" x14ac:dyDescent="0.25">
      <c r="B2533" s="4" t="s">
        <v>2578</v>
      </c>
      <c r="C2533" s="20">
        <v>1184.3649</v>
      </c>
    </row>
    <row r="2534" spans="2:3" x14ac:dyDescent="0.25">
      <c r="B2534" s="4" t="s">
        <v>2776</v>
      </c>
      <c r="C2534" s="20">
        <v>1143.8076000000001</v>
      </c>
    </row>
    <row r="2535" spans="2:3" x14ac:dyDescent="0.25">
      <c r="B2535" s="4" t="s">
        <v>712</v>
      </c>
      <c r="C2535" s="20">
        <v>1143.8076000000001</v>
      </c>
    </row>
    <row r="2536" spans="2:3" x14ac:dyDescent="0.25">
      <c r="B2536" s="4" t="s">
        <v>2367</v>
      </c>
      <c r="C2536" s="20">
        <v>1143.8076000000001</v>
      </c>
    </row>
    <row r="2537" spans="2:3" x14ac:dyDescent="0.25">
      <c r="B2537" s="4" t="s">
        <v>2798</v>
      </c>
      <c r="C2537" s="20">
        <v>1143.8076000000001</v>
      </c>
    </row>
    <row r="2538" spans="2:3" x14ac:dyDescent="0.25">
      <c r="B2538" s="4" t="s">
        <v>2580</v>
      </c>
      <c r="C2538" s="20">
        <v>1143.8076000000001</v>
      </c>
    </row>
    <row r="2539" spans="2:3" x14ac:dyDescent="0.25">
      <c r="B2539" s="4" t="s">
        <v>563</v>
      </c>
      <c r="C2539" s="20">
        <v>1143.8076000000001</v>
      </c>
    </row>
    <row r="2540" spans="2:3" x14ac:dyDescent="0.25">
      <c r="B2540" s="4" t="s">
        <v>2521</v>
      </c>
      <c r="C2540" s="20">
        <v>1143.8076000000001</v>
      </c>
    </row>
    <row r="2541" spans="2:3" x14ac:dyDescent="0.25">
      <c r="B2541" s="4" t="s">
        <v>2746</v>
      </c>
      <c r="C2541" s="20">
        <v>953.56370000000004</v>
      </c>
    </row>
    <row r="2542" spans="2:3" x14ac:dyDescent="0.25">
      <c r="B2542" s="4" t="s">
        <v>2745</v>
      </c>
      <c r="C2542" s="20">
        <v>953.56370000000004</v>
      </c>
    </row>
    <row r="2543" spans="2:3" x14ac:dyDescent="0.25">
      <c r="B2543" s="4" t="s">
        <v>2592</v>
      </c>
      <c r="C2543" s="20">
        <v>953.56370000000004</v>
      </c>
    </row>
    <row r="2544" spans="2:3" x14ac:dyDescent="0.25">
      <c r="B2544" s="4" t="s">
        <v>2295</v>
      </c>
      <c r="C2544" s="20">
        <v>953.56370000000004</v>
      </c>
    </row>
    <row r="2545" spans="2:3" x14ac:dyDescent="0.25">
      <c r="B2545" s="4" t="s">
        <v>2583</v>
      </c>
      <c r="C2545" s="20">
        <v>953.56370000000004</v>
      </c>
    </row>
    <row r="2546" spans="2:3" x14ac:dyDescent="0.25">
      <c r="B2546" s="4" t="s">
        <v>2180</v>
      </c>
      <c r="C2546" s="20">
        <v>953.56370000000004</v>
      </c>
    </row>
    <row r="2547" spans="2:3" x14ac:dyDescent="0.25">
      <c r="B2547" s="4" t="s">
        <v>229</v>
      </c>
      <c r="C2547" s="20">
        <v>953.56370000000004</v>
      </c>
    </row>
    <row r="2548" spans="2:3" x14ac:dyDescent="0.25">
      <c r="B2548" s="4" t="s">
        <v>1260</v>
      </c>
      <c r="C2548" s="20">
        <v>953.56370000000004</v>
      </c>
    </row>
    <row r="2549" spans="2:3" x14ac:dyDescent="0.25">
      <c r="B2549" s="4" t="s">
        <v>2679</v>
      </c>
      <c r="C2549" s="20">
        <v>943.28819999999996</v>
      </c>
    </row>
    <row r="2550" spans="2:3" x14ac:dyDescent="0.25">
      <c r="B2550" s="4" t="s">
        <v>868</v>
      </c>
      <c r="C2550" s="20">
        <v>943.28819999999996</v>
      </c>
    </row>
    <row r="2551" spans="2:3" x14ac:dyDescent="0.25">
      <c r="B2551" s="4" t="s">
        <v>688</v>
      </c>
      <c r="C2551" s="20">
        <v>943.28819999999996</v>
      </c>
    </row>
    <row r="2552" spans="2:3" x14ac:dyDescent="0.25">
      <c r="B2552" s="4" t="s">
        <v>2160</v>
      </c>
      <c r="C2552" s="20">
        <v>943.28819999999996</v>
      </c>
    </row>
    <row r="2553" spans="2:3" x14ac:dyDescent="0.25">
      <c r="B2553" s="4" t="s">
        <v>1800</v>
      </c>
      <c r="C2553" s="20">
        <v>943.28819999999996</v>
      </c>
    </row>
    <row r="2554" spans="2:3" x14ac:dyDescent="0.25">
      <c r="B2554" s="4" t="s">
        <v>447</v>
      </c>
      <c r="C2554" s="20">
        <v>943.28819999999996</v>
      </c>
    </row>
    <row r="2555" spans="2:3" x14ac:dyDescent="0.25">
      <c r="B2555" s="4" t="s">
        <v>2502</v>
      </c>
      <c r="C2555" s="20">
        <v>943.28819999999996</v>
      </c>
    </row>
    <row r="2556" spans="2:3" x14ac:dyDescent="0.25">
      <c r="B2556" s="4" t="s">
        <v>2780</v>
      </c>
      <c r="C2556" s="20">
        <v>943.28819999999996</v>
      </c>
    </row>
    <row r="2557" spans="2:3" x14ac:dyDescent="0.25">
      <c r="B2557" s="4" t="s">
        <v>2490</v>
      </c>
      <c r="C2557" s="20">
        <v>943.28819999999996</v>
      </c>
    </row>
    <row r="2558" spans="2:3" x14ac:dyDescent="0.25">
      <c r="B2558" s="4" t="s">
        <v>1742</v>
      </c>
      <c r="C2558" s="20">
        <v>924.56359999999995</v>
      </c>
    </row>
    <row r="2559" spans="2:3" x14ac:dyDescent="0.25">
      <c r="B2559" s="4" t="s">
        <v>2681</v>
      </c>
      <c r="C2559" s="20">
        <v>924.56359999999995</v>
      </c>
    </row>
    <row r="2560" spans="2:3" x14ac:dyDescent="0.25">
      <c r="B2560" s="4" t="s">
        <v>928</v>
      </c>
      <c r="C2560" s="20">
        <v>924.56359999999995</v>
      </c>
    </row>
    <row r="2561" spans="2:3" x14ac:dyDescent="0.25">
      <c r="B2561" s="4" t="s">
        <v>1974</v>
      </c>
      <c r="C2561" s="20">
        <v>924.56359999999995</v>
      </c>
    </row>
    <row r="2562" spans="2:3" x14ac:dyDescent="0.25">
      <c r="B2562" s="4" t="s">
        <v>2061</v>
      </c>
      <c r="C2562" s="20">
        <v>924.56359999999995</v>
      </c>
    </row>
    <row r="2563" spans="2:3" x14ac:dyDescent="0.25">
      <c r="B2563" s="4" t="s">
        <v>2750</v>
      </c>
      <c r="C2563" s="20">
        <v>924.56359999999995</v>
      </c>
    </row>
    <row r="2564" spans="2:3" x14ac:dyDescent="0.25">
      <c r="B2564" s="4" t="s">
        <v>1851</v>
      </c>
      <c r="C2564" s="20">
        <v>924.56359999999995</v>
      </c>
    </row>
    <row r="2565" spans="2:3" x14ac:dyDescent="0.25">
      <c r="B2565" s="4" t="s">
        <v>2524</v>
      </c>
      <c r="C2565" s="20">
        <v>924.56359999999995</v>
      </c>
    </row>
    <row r="2566" spans="2:3" x14ac:dyDescent="0.25">
      <c r="B2566" s="4" t="s">
        <v>2227</v>
      </c>
      <c r="C2566" s="20">
        <v>888.85019999999997</v>
      </c>
    </row>
    <row r="2567" spans="2:3" x14ac:dyDescent="0.25">
      <c r="B2567" s="4" t="s">
        <v>2754</v>
      </c>
      <c r="C2567" s="20">
        <v>888.85019999999997</v>
      </c>
    </row>
    <row r="2568" spans="2:3" x14ac:dyDescent="0.25">
      <c r="B2568" s="4" t="s">
        <v>2636</v>
      </c>
      <c r="C2568" s="20">
        <v>888.85019999999997</v>
      </c>
    </row>
    <row r="2569" spans="2:3" x14ac:dyDescent="0.25">
      <c r="B2569" s="4" t="s">
        <v>663</v>
      </c>
      <c r="C2569" s="20">
        <v>888.85019999999997</v>
      </c>
    </row>
    <row r="2570" spans="2:3" x14ac:dyDescent="0.25">
      <c r="B2570" s="4" t="s">
        <v>2673</v>
      </c>
      <c r="C2570" s="20">
        <v>888.85019999999997</v>
      </c>
    </row>
    <row r="2571" spans="2:3" x14ac:dyDescent="0.25">
      <c r="B2571" s="4" t="s">
        <v>1610</v>
      </c>
      <c r="C2571" s="20">
        <v>888.85019999999997</v>
      </c>
    </row>
    <row r="2572" spans="2:3" x14ac:dyDescent="0.25">
      <c r="B2572" s="4" t="s">
        <v>2511</v>
      </c>
      <c r="C2572" s="20">
        <v>888.85019999999997</v>
      </c>
    </row>
    <row r="2573" spans="2:3" x14ac:dyDescent="0.25">
      <c r="B2573" s="4" t="s">
        <v>2645</v>
      </c>
      <c r="C2573" s="20">
        <v>888.85019999999997</v>
      </c>
    </row>
    <row r="2574" spans="2:3" x14ac:dyDescent="0.25">
      <c r="B2574" s="4" t="s">
        <v>2465</v>
      </c>
      <c r="C2574" s="20">
        <v>888.85019999999997</v>
      </c>
    </row>
    <row r="2575" spans="2:3" x14ac:dyDescent="0.25">
      <c r="B2575" s="4" t="s">
        <v>2140</v>
      </c>
      <c r="C2575" s="20">
        <v>888.85019999999997</v>
      </c>
    </row>
    <row r="2576" spans="2:3" x14ac:dyDescent="0.25">
      <c r="B2576" s="4" t="s">
        <v>459</v>
      </c>
      <c r="C2576" s="20">
        <v>888.85019999999997</v>
      </c>
    </row>
    <row r="2577" spans="2:3" x14ac:dyDescent="0.25">
      <c r="B2577" s="4" t="s">
        <v>2500</v>
      </c>
      <c r="C2577" s="20">
        <v>888.85019999999997</v>
      </c>
    </row>
    <row r="2578" spans="2:3" x14ac:dyDescent="0.25">
      <c r="B2578" s="4" t="s">
        <v>2677</v>
      </c>
      <c r="C2578" s="20">
        <v>888.85019999999997</v>
      </c>
    </row>
    <row r="2579" spans="2:3" x14ac:dyDescent="0.25">
      <c r="B2579" s="4" t="s">
        <v>2777</v>
      </c>
      <c r="C2579" s="20">
        <v>888.85019999999997</v>
      </c>
    </row>
    <row r="2580" spans="2:3" x14ac:dyDescent="0.25">
      <c r="B2580" s="4" t="s">
        <v>321</v>
      </c>
      <c r="C2580" s="20">
        <v>888.85019999999997</v>
      </c>
    </row>
    <row r="2581" spans="2:3" x14ac:dyDescent="0.25">
      <c r="B2581" s="4" t="s">
        <v>1770</v>
      </c>
      <c r="C2581" s="20">
        <v>888.85019999999997</v>
      </c>
    </row>
    <row r="2582" spans="2:3" x14ac:dyDescent="0.25">
      <c r="B2582" s="4" t="s">
        <v>2118</v>
      </c>
      <c r="C2582" s="20">
        <v>888.85019999999997</v>
      </c>
    </row>
    <row r="2583" spans="2:3" x14ac:dyDescent="0.25">
      <c r="B2583" s="4" t="s">
        <v>913</v>
      </c>
      <c r="C2583" s="20">
        <v>860.87869999999998</v>
      </c>
    </row>
    <row r="2584" spans="2:3" x14ac:dyDescent="0.25">
      <c r="B2584" s="4" t="s">
        <v>2739</v>
      </c>
      <c r="C2584" s="20">
        <v>860.87869999999998</v>
      </c>
    </row>
    <row r="2585" spans="2:3" x14ac:dyDescent="0.25">
      <c r="B2585" s="4" t="s">
        <v>2799</v>
      </c>
      <c r="C2585" s="20">
        <v>860.87869999999998</v>
      </c>
    </row>
    <row r="2586" spans="2:3" x14ac:dyDescent="0.25">
      <c r="B2586" s="4" t="s">
        <v>2720</v>
      </c>
      <c r="C2586" s="20">
        <v>860.87869999999998</v>
      </c>
    </row>
    <row r="2587" spans="2:3" x14ac:dyDescent="0.25">
      <c r="B2587" s="4" t="s">
        <v>771</v>
      </c>
      <c r="C2587" s="20">
        <v>860.87869999999998</v>
      </c>
    </row>
    <row r="2588" spans="2:3" x14ac:dyDescent="0.25">
      <c r="B2588" s="4" t="s">
        <v>2070</v>
      </c>
      <c r="C2588" s="20">
        <v>860.87869999999998</v>
      </c>
    </row>
    <row r="2589" spans="2:3" x14ac:dyDescent="0.25">
      <c r="B2589" s="4" t="s">
        <v>2522</v>
      </c>
      <c r="C2589" s="20">
        <v>860.87869999999998</v>
      </c>
    </row>
    <row r="2590" spans="2:3" x14ac:dyDescent="0.25">
      <c r="B2590" s="4" t="s">
        <v>710</v>
      </c>
      <c r="C2590" s="20">
        <v>860.87869999999998</v>
      </c>
    </row>
    <row r="2591" spans="2:3" x14ac:dyDescent="0.25">
      <c r="B2591" s="4" t="s">
        <v>2797</v>
      </c>
      <c r="C2591" s="20">
        <v>860.87869999999998</v>
      </c>
    </row>
    <row r="2592" spans="2:3" x14ac:dyDescent="0.25">
      <c r="B2592" s="4" t="s">
        <v>2572</v>
      </c>
      <c r="C2592" s="20">
        <v>860.87869999999998</v>
      </c>
    </row>
    <row r="2593" spans="2:3" x14ac:dyDescent="0.25">
      <c r="B2593" s="4" t="s">
        <v>543</v>
      </c>
      <c r="C2593" s="20">
        <v>860.87869999999998</v>
      </c>
    </row>
    <row r="2594" spans="2:3" x14ac:dyDescent="0.25">
      <c r="B2594" s="4" t="s">
        <v>2704</v>
      </c>
      <c r="C2594" s="20">
        <v>860.87869999999998</v>
      </c>
    </row>
    <row r="2595" spans="2:3" x14ac:dyDescent="0.25">
      <c r="B2595" s="4" t="s">
        <v>537</v>
      </c>
      <c r="C2595" s="20">
        <v>860.87869999999998</v>
      </c>
    </row>
    <row r="2596" spans="2:3" x14ac:dyDescent="0.25">
      <c r="B2596" s="4" t="s">
        <v>655</v>
      </c>
      <c r="C2596" s="20">
        <v>860.87869999999998</v>
      </c>
    </row>
    <row r="2597" spans="2:3" x14ac:dyDescent="0.25">
      <c r="B2597" s="4" t="s">
        <v>613</v>
      </c>
      <c r="C2597" s="20">
        <v>860.87869999999998</v>
      </c>
    </row>
    <row r="2598" spans="2:3" x14ac:dyDescent="0.25">
      <c r="B2598" s="4" t="s">
        <v>2711</v>
      </c>
      <c r="C2598" s="20">
        <v>860.87869999999998</v>
      </c>
    </row>
    <row r="2599" spans="2:3" x14ac:dyDescent="0.25">
      <c r="B2599" s="4" t="s">
        <v>2800</v>
      </c>
      <c r="C2599" s="20">
        <v>860.87869999999998</v>
      </c>
    </row>
    <row r="2600" spans="2:3" x14ac:dyDescent="0.25">
      <c r="B2600" s="4" t="s">
        <v>1668</v>
      </c>
      <c r="C2600" s="20">
        <v>860.87869999999998</v>
      </c>
    </row>
    <row r="2601" spans="2:3" x14ac:dyDescent="0.25">
      <c r="B2601" s="4" t="s">
        <v>2667</v>
      </c>
      <c r="C2601" s="20">
        <v>860.87869999999998</v>
      </c>
    </row>
    <row r="2602" spans="2:3" x14ac:dyDescent="0.25">
      <c r="B2602" s="4" t="s">
        <v>2202</v>
      </c>
      <c r="C2602" s="20">
        <v>860.87869999999998</v>
      </c>
    </row>
    <row r="2603" spans="2:3" x14ac:dyDescent="0.25">
      <c r="B2603" s="4" t="s">
        <v>413</v>
      </c>
      <c r="C2603" s="20">
        <v>860.87869999999998</v>
      </c>
    </row>
    <row r="2604" spans="2:3" x14ac:dyDescent="0.25">
      <c r="B2604" s="4" t="s">
        <v>2527</v>
      </c>
      <c r="C2604" s="20">
        <v>860.87869999999998</v>
      </c>
    </row>
    <row r="2605" spans="2:3" x14ac:dyDescent="0.25">
      <c r="B2605" s="4" t="s">
        <v>471</v>
      </c>
      <c r="C2605" s="20">
        <v>860.87869999999998</v>
      </c>
    </row>
    <row r="2606" spans="2:3" x14ac:dyDescent="0.25">
      <c r="B2606" s="4" t="s">
        <v>2169</v>
      </c>
      <c r="C2606" s="20">
        <v>860.87869999999998</v>
      </c>
    </row>
    <row r="2607" spans="2:3" x14ac:dyDescent="0.25">
      <c r="B2607" s="4" t="s">
        <v>2801</v>
      </c>
      <c r="C2607" s="20">
        <v>860.87869999999998</v>
      </c>
    </row>
    <row r="2608" spans="2:3" x14ac:dyDescent="0.25">
      <c r="B2608" s="4" t="s">
        <v>2770</v>
      </c>
      <c r="C2608" s="20">
        <v>860.87869999999998</v>
      </c>
    </row>
    <row r="2609" spans="2:3" x14ac:dyDescent="0.25">
      <c r="B2609" s="4" t="s">
        <v>2559</v>
      </c>
      <c r="C2609" s="20">
        <v>860.87869999999998</v>
      </c>
    </row>
    <row r="2610" spans="2:3" x14ac:dyDescent="0.25">
      <c r="B2610" s="4" t="s">
        <v>258</v>
      </c>
      <c r="C2610" s="20">
        <v>860.87869999999998</v>
      </c>
    </row>
    <row r="2611" spans="2:3" x14ac:dyDescent="0.25">
      <c r="B2611" s="4" t="s">
        <v>184</v>
      </c>
      <c r="C2611" s="20">
        <v>860.87869999999998</v>
      </c>
    </row>
    <row r="2612" spans="2:3" x14ac:dyDescent="0.25">
      <c r="B2612" s="4" t="s">
        <v>2485</v>
      </c>
      <c r="C2612" s="20">
        <v>860.87869999999998</v>
      </c>
    </row>
    <row r="2613" spans="2:3" x14ac:dyDescent="0.25">
      <c r="B2613" s="4" t="s">
        <v>2534</v>
      </c>
      <c r="C2613" s="20">
        <v>860.87869999999998</v>
      </c>
    </row>
    <row r="2614" spans="2:3" x14ac:dyDescent="0.25">
      <c r="B2614" s="4" t="s">
        <v>1174</v>
      </c>
      <c r="C2614" s="20">
        <v>860.87869999999998</v>
      </c>
    </row>
    <row r="2615" spans="2:3" x14ac:dyDescent="0.25">
      <c r="B2615" s="4" t="s">
        <v>327</v>
      </c>
      <c r="C2615" s="20">
        <v>860.87869999999998</v>
      </c>
    </row>
    <row r="2616" spans="2:3" x14ac:dyDescent="0.25">
      <c r="B2616" s="4" t="s">
        <v>2585</v>
      </c>
      <c r="C2616" s="20">
        <v>860.87869999999998</v>
      </c>
    </row>
    <row r="2617" spans="2:3" x14ac:dyDescent="0.25">
      <c r="B2617" s="4" t="s">
        <v>2526</v>
      </c>
      <c r="C2617" s="20">
        <v>857.85569999999996</v>
      </c>
    </row>
    <row r="2618" spans="2:3" x14ac:dyDescent="0.25">
      <c r="B2618" s="4" t="s">
        <v>2597</v>
      </c>
      <c r="C2618" s="20">
        <v>857.85569999999996</v>
      </c>
    </row>
    <row r="2619" spans="2:3" x14ac:dyDescent="0.25">
      <c r="B2619" s="4" t="s">
        <v>2515</v>
      </c>
      <c r="C2619" s="20">
        <v>857.85569999999996</v>
      </c>
    </row>
    <row r="2620" spans="2:3" x14ac:dyDescent="0.25">
      <c r="B2620" s="4" t="s">
        <v>2444</v>
      </c>
      <c r="C2620" s="20">
        <v>857.85569999999996</v>
      </c>
    </row>
    <row r="2621" spans="2:3" x14ac:dyDescent="0.25">
      <c r="B2621" s="4" t="s">
        <v>2467</v>
      </c>
      <c r="C2621" s="20">
        <v>857.85569999999996</v>
      </c>
    </row>
    <row r="2622" spans="2:3" x14ac:dyDescent="0.25">
      <c r="B2622" s="4" t="s">
        <v>337</v>
      </c>
      <c r="C2622" s="20">
        <v>857.85569999999996</v>
      </c>
    </row>
    <row r="2623" spans="2:3" x14ac:dyDescent="0.25">
      <c r="B2623" s="4" t="s">
        <v>2680</v>
      </c>
      <c r="C2623" s="20">
        <v>789.57659999999998</v>
      </c>
    </row>
    <row r="2624" spans="2:3" x14ac:dyDescent="0.25">
      <c r="B2624" s="4" t="s">
        <v>2712</v>
      </c>
      <c r="C2624" s="20">
        <v>789.57659999999998</v>
      </c>
    </row>
    <row r="2625" spans="2:3" x14ac:dyDescent="0.25">
      <c r="B2625" s="4" t="s">
        <v>2655</v>
      </c>
      <c r="C2625" s="20">
        <v>789.57659999999998</v>
      </c>
    </row>
    <row r="2626" spans="2:3" x14ac:dyDescent="0.25">
      <c r="B2626" s="4" t="s">
        <v>792</v>
      </c>
      <c r="C2626" s="20">
        <v>789.57659999999998</v>
      </c>
    </row>
    <row r="2627" spans="2:3" x14ac:dyDescent="0.25">
      <c r="B2627" s="4" t="s">
        <v>2747</v>
      </c>
      <c r="C2627" s="20">
        <v>789.57659999999998</v>
      </c>
    </row>
    <row r="2628" spans="2:3" x14ac:dyDescent="0.25">
      <c r="B2628" s="4" t="s">
        <v>1580</v>
      </c>
      <c r="C2628" s="20">
        <v>789.57659999999998</v>
      </c>
    </row>
    <row r="2629" spans="2:3" x14ac:dyDescent="0.25">
      <c r="B2629" s="4" t="s">
        <v>2473</v>
      </c>
      <c r="C2629" s="20">
        <v>789.57659999999998</v>
      </c>
    </row>
    <row r="2630" spans="2:3" x14ac:dyDescent="0.25">
      <c r="B2630" s="4" t="s">
        <v>738</v>
      </c>
      <c r="C2630" s="20">
        <v>789.57659999999998</v>
      </c>
    </row>
    <row r="2631" spans="2:3" x14ac:dyDescent="0.25">
      <c r="B2631" s="4" t="s">
        <v>672</v>
      </c>
      <c r="C2631" s="20">
        <v>789.57659999999998</v>
      </c>
    </row>
    <row r="2632" spans="2:3" x14ac:dyDescent="0.25">
      <c r="B2632" s="4" t="s">
        <v>2659</v>
      </c>
      <c r="C2632" s="20">
        <v>789.57659999999998</v>
      </c>
    </row>
    <row r="2633" spans="2:3" x14ac:dyDescent="0.25">
      <c r="B2633" s="4" t="s">
        <v>2691</v>
      </c>
      <c r="C2633" s="20">
        <v>789.57659999999998</v>
      </c>
    </row>
    <row r="2634" spans="2:3" x14ac:dyDescent="0.25">
      <c r="B2634" s="4" t="s">
        <v>480</v>
      </c>
      <c r="C2634" s="20">
        <v>789.57659999999998</v>
      </c>
    </row>
    <row r="2635" spans="2:3" x14ac:dyDescent="0.25">
      <c r="B2635" s="4" t="s">
        <v>295</v>
      </c>
      <c r="C2635" s="20">
        <v>789.57659999999998</v>
      </c>
    </row>
    <row r="2636" spans="2:3" x14ac:dyDescent="0.25">
      <c r="B2636" s="4" t="s">
        <v>2538</v>
      </c>
      <c r="C2636" s="20">
        <v>789.57659999999998</v>
      </c>
    </row>
    <row r="2637" spans="2:3" x14ac:dyDescent="0.25">
      <c r="B2637" s="4" t="s">
        <v>2576</v>
      </c>
      <c r="C2637" s="20">
        <v>592.56679999999994</v>
      </c>
    </row>
    <row r="2638" spans="2:3" x14ac:dyDescent="0.25">
      <c r="B2638" s="4" t="s">
        <v>784</v>
      </c>
      <c r="C2638" s="20">
        <v>592.56679999999994</v>
      </c>
    </row>
    <row r="2639" spans="2:3" x14ac:dyDescent="0.25">
      <c r="B2639" s="4" t="s">
        <v>967</v>
      </c>
      <c r="C2639" s="20">
        <v>592.56679999999994</v>
      </c>
    </row>
    <row r="2640" spans="2:3" x14ac:dyDescent="0.25">
      <c r="B2640" s="4" t="s">
        <v>2666</v>
      </c>
      <c r="C2640" s="20">
        <v>592.56679999999994</v>
      </c>
    </row>
    <row r="2641" spans="2:3" x14ac:dyDescent="0.25">
      <c r="B2641" s="4" t="s">
        <v>2026</v>
      </c>
      <c r="C2641" s="20">
        <v>592.56679999999994</v>
      </c>
    </row>
    <row r="2642" spans="2:3" x14ac:dyDescent="0.25">
      <c r="B2642" s="4" t="s">
        <v>2567</v>
      </c>
      <c r="C2642" s="20">
        <v>592.56679999999994</v>
      </c>
    </row>
    <row r="2643" spans="2:3" x14ac:dyDescent="0.25">
      <c r="B2643" s="4" t="s">
        <v>2802</v>
      </c>
      <c r="C2643" s="20">
        <v>592.56679999999994</v>
      </c>
    </row>
    <row r="2644" spans="2:3" x14ac:dyDescent="0.25">
      <c r="B2644" s="4" t="s">
        <v>2629</v>
      </c>
      <c r="C2644" s="20">
        <v>592.56679999999994</v>
      </c>
    </row>
    <row r="2645" spans="2:3" x14ac:dyDescent="0.25">
      <c r="B2645" s="4" t="s">
        <v>136</v>
      </c>
      <c r="C2645" s="20">
        <v>592.56679999999994</v>
      </c>
    </row>
    <row r="2646" spans="2:3" x14ac:dyDescent="0.25">
      <c r="B2646" s="4" t="s">
        <v>1727</v>
      </c>
      <c r="C2646" s="20">
        <v>592.56679999999994</v>
      </c>
    </row>
    <row r="2647" spans="2:3" x14ac:dyDescent="0.25">
      <c r="B2647" s="4" t="s">
        <v>2546</v>
      </c>
      <c r="C2647" s="20">
        <v>592.56679999999994</v>
      </c>
    </row>
    <row r="2648" spans="2:3" x14ac:dyDescent="0.25">
      <c r="B2648" s="4" t="s">
        <v>209</v>
      </c>
      <c r="C2648" s="20">
        <v>592.56679999999994</v>
      </c>
    </row>
    <row r="2649" spans="2:3" x14ac:dyDescent="0.25">
      <c r="B2649" s="4" t="s">
        <v>2735</v>
      </c>
      <c r="C2649" s="20">
        <v>592.56679999999994</v>
      </c>
    </row>
    <row r="2650" spans="2:3" x14ac:dyDescent="0.25">
      <c r="B2650" s="4" t="s">
        <v>2668</v>
      </c>
      <c r="C2650" s="20">
        <v>571.90380000000005</v>
      </c>
    </row>
    <row r="2651" spans="2:3" x14ac:dyDescent="0.25">
      <c r="B2651" s="4" t="s">
        <v>2573</v>
      </c>
      <c r="C2651" s="20">
        <v>571.90380000000005</v>
      </c>
    </row>
    <row r="2652" spans="2:3" x14ac:dyDescent="0.25">
      <c r="B2652" s="4" t="s">
        <v>2778</v>
      </c>
      <c r="C2652" s="20">
        <v>571.90380000000005</v>
      </c>
    </row>
    <row r="2653" spans="2:3" x14ac:dyDescent="0.25">
      <c r="B2653" s="4" t="s">
        <v>990</v>
      </c>
      <c r="C2653" s="20">
        <v>571.90380000000005</v>
      </c>
    </row>
    <row r="2654" spans="2:3" x14ac:dyDescent="0.25">
      <c r="B2654" s="4" t="s">
        <v>2766</v>
      </c>
      <c r="C2654" s="20">
        <v>571.90380000000005</v>
      </c>
    </row>
    <row r="2655" spans="2:3" x14ac:dyDescent="0.25">
      <c r="B2655" s="4" t="s">
        <v>1887</v>
      </c>
      <c r="C2655" s="20">
        <v>571.90380000000005</v>
      </c>
    </row>
    <row r="2656" spans="2:3" x14ac:dyDescent="0.25">
      <c r="B2656" s="4" t="s">
        <v>333</v>
      </c>
      <c r="C2656" s="20">
        <v>571.90380000000005</v>
      </c>
    </row>
    <row r="2657" spans="2:3" x14ac:dyDescent="0.25">
      <c r="B2657" s="4" t="s">
        <v>2491</v>
      </c>
      <c r="C2657" s="20">
        <v>571.90380000000005</v>
      </c>
    </row>
    <row r="2658" spans="2:3" x14ac:dyDescent="0.25">
      <c r="B2658" s="4" t="s">
        <v>2697</v>
      </c>
      <c r="C2658" s="20">
        <v>394.78829999999999</v>
      </c>
    </row>
    <row r="2659" spans="2:3" x14ac:dyDescent="0.25">
      <c r="B2659" s="4" t="s">
        <v>2563</v>
      </c>
      <c r="C2659" s="20">
        <v>394.78829999999999</v>
      </c>
    </row>
    <row r="2660" spans="2:3" x14ac:dyDescent="0.25">
      <c r="B2660" s="4" t="s">
        <v>2554</v>
      </c>
      <c r="C2660" s="20">
        <v>394.78829999999999</v>
      </c>
    </row>
    <row r="2661" spans="2:3" x14ac:dyDescent="0.25">
      <c r="B2661" s="4" t="s">
        <v>593</v>
      </c>
      <c r="C2661" s="20">
        <v>394.78829999999999</v>
      </c>
    </row>
    <row r="2662" spans="2:3" x14ac:dyDescent="0.25">
      <c r="B2662" s="4" t="s">
        <v>2652</v>
      </c>
      <c r="C2662" s="20">
        <v>394.78829999999999</v>
      </c>
    </row>
    <row r="2663" spans="2:3" x14ac:dyDescent="0.25">
      <c r="B2663" s="4" t="s">
        <v>457</v>
      </c>
      <c r="C2663" s="20">
        <v>394.78829999999999</v>
      </c>
    </row>
    <row r="2664" spans="2:3" x14ac:dyDescent="0.25">
      <c r="B2664" s="4" t="s">
        <v>2693</v>
      </c>
      <c r="C2664" s="20">
        <v>394.78829999999999</v>
      </c>
    </row>
    <row r="2665" spans="2:3" x14ac:dyDescent="0.25">
      <c r="B2665" s="4" t="s">
        <v>269</v>
      </c>
      <c r="C2665" s="20">
        <v>394.78829999999999</v>
      </c>
    </row>
    <row r="2666" spans="2:3" x14ac:dyDescent="0.25">
      <c r="B2666" s="4" t="s">
        <v>154</v>
      </c>
      <c r="C2666" s="20">
        <v>394.78829999999999</v>
      </c>
    </row>
    <row r="2667" spans="2:3" x14ac:dyDescent="0.25">
      <c r="B2667" s="4" t="s">
        <v>2772</v>
      </c>
      <c r="C2667" s="20">
        <v>296.28339999999997</v>
      </c>
    </row>
    <row r="2668" spans="2:3" x14ac:dyDescent="0.25">
      <c r="B2668" s="4" t="s">
        <v>2714</v>
      </c>
      <c r="C2668" s="20">
        <v>296.28339999999997</v>
      </c>
    </row>
    <row r="2669" spans="2:3" x14ac:dyDescent="0.25">
      <c r="B2669" s="4" t="s">
        <v>2611</v>
      </c>
      <c r="C2669" s="20">
        <v>296.28339999999997</v>
      </c>
    </row>
    <row r="2670" spans="2:3" x14ac:dyDescent="0.25">
      <c r="B2670" s="4" t="s">
        <v>518</v>
      </c>
      <c r="C2670" s="20">
        <v>296.28339999999997</v>
      </c>
    </row>
    <row r="2671" spans="2:3" x14ac:dyDescent="0.25">
      <c r="B2671" s="4" t="s">
        <v>2675</v>
      </c>
      <c r="C2671" s="20">
        <v>296.28339999999997</v>
      </c>
    </row>
    <row r="2672" spans="2:3" x14ac:dyDescent="0.25">
      <c r="B2672" s="4" t="s">
        <v>2596</v>
      </c>
      <c r="C2672" s="20">
        <v>296.28339999999997</v>
      </c>
    </row>
    <row r="2673" spans="2:3" x14ac:dyDescent="0.25">
      <c r="B2673" s="4" t="s">
        <v>2562</v>
      </c>
      <c r="C2673" s="20">
        <v>296.28339999999997</v>
      </c>
    </row>
    <row r="2674" spans="2:3" x14ac:dyDescent="0.25">
      <c r="B2674" s="4" t="s">
        <v>2258</v>
      </c>
      <c r="C2674" s="20">
        <v>296.28339999999997</v>
      </c>
    </row>
    <row r="2675" spans="2:3" x14ac:dyDescent="0.25">
      <c r="B2675" s="4" t="s">
        <v>438</v>
      </c>
      <c r="C2675" s="20">
        <v>285.95190000000002</v>
      </c>
    </row>
    <row r="2676" spans="2:3" x14ac:dyDescent="0.25">
      <c r="B2676" s="4" t="s">
        <v>2179</v>
      </c>
      <c r="C2676" s="20">
        <v>285.95190000000002</v>
      </c>
    </row>
    <row r="2677" spans="2:3" x14ac:dyDescent="0.25">
      <c r="B2677" s="4" t="s">
        <v>2293</v>
      </c>
      <c r="C2677" s="20">
        <v>285.95190000000002</v>
      </c>
    </row>
    <row r="2678" spans="2:3" x14ac:dyDescent="0.25">
      <c r="B2678" s="4" t="s">
        <v>2732</v>
      </c>
      <c r="C2678" s="20">
        <v>285.95190000000002</v>
      </c>
    </row>
    <row r="2679" spans="2:3" x14ac:dyDescent="0.25">
      <c r="B2679" s="4" t="s">
        <v>225</v>
      </c>
      <c r="C2679" s="20">
        <v>285.95190000000002</v>
      </c>
    </row>
    <row r="2680" spans="2:3" x14ac:dyDescent="0.25">
      <c r="B2680" s="4" t="s">
        <v>2466</v>
      </c>
      <c r="C2680" s="20">
        <v>285.95190000000002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46.xml>��
</file>

<file path=customXml/itemProps1.xml><?xml version="1.0" encoding="utf-8"?>
<ds:datastoreItem xmlns:ds="http://schemas.openxmlformats.org/officeDocument/2006/customXml" ds:itemID="{65146EF2-F7FF-4E02-8841-B2A69A666B95}">
  <ds:schemaRefs/>
</ds:datastoreItem>
</file>

<file path=customXml/itemProps2.xml><?xml version="1.0" encoding="utf-8"?>
<ds:datastoreItem xmlns:ds="http://schemas.openxmlformats.org/officeDocument/2006/customXml" ds:itemID="{590CEA8C-E443-4ED7-803D-480CEE8D7B7C}">
  <ds:schemaRefs/>
</ds:datastoreItem>
</file>

<file path=customXml/itemProps3.xml><?xml version="1.0" encoding="utf-8"?>
<ds:datastoreItem xmlns:ds="http://schemas.openxmlformats.org/officeDocument/2006/customXml" ds:itemID="{2DD782DA-41A2-415F-8EC8-961F97427509}">
  <ds:schemaRefs/>
</ds:datastoreItem>
</file>

<file path=customXml/itemProps4.xml><?xml version="1.0" encoding="utf-8"?>
<ds:datastoreItem xmlns:ds="http://schemas.openxmlformats.org/officeDocument/2006/customXml" ds:itemID="{7B886E53-9AC8-411B-9C38-AE57CA796509}">
  <ds:schemaRefs/>
</ds:datastoreItem>
</file>

<file path=customXml/itemProps5.xml><?xml version="1.0" encoding="utf-8"?>
<ds:datastoreItem xmlns:ds="http://schemas.openxmlformats.org/officeDocument/2006/customXml" ds:itemID="{2F1535D1-C634-4E9D-9849-957110D7EB92}">
  <ds:schemaRefs/>
</ds:datastoreItem>
</file>

<file path=customXml/itemProps6.xml><?xml version="1.0" encoding="utf-8"?>
<ds:datastoreItem xmlns:ds="http://schemas.openxmlformats.org/officeDocument/2006/customXml" ds:itemID="{7D6FD0FB-FA6A-4F9A-B57E-8C4A7406D750}">
  <ds:schemaRefs/>
</ds:datastoreItem>
</file>

<file path=customXml/itemProps7.xml><?xml version="1.0" encoding="utf-8"?>
<ds:datastoreItem xmlns:ds="http://schemas.openxmlformats.org/officeDocument/2006/customXml" ds:itemID="{99755F8E-4AAC-4DEB-B542-D867C9EB46AC}">
  <ds:schemaRefs/>
</ds:datastoreItem>
</file>

<file path=customXml/itemProps8.xml><?xml version="1.0" encoding="utf-8"?>
<ds:datastoreItem xmlns:ds="http://schemas.openxmlformats.org/officeDocument/2006/customXml" ds:itemID="{00F13176-7F99-4AB2-B42B-F125A4C19559}">
  <ds:schemaRefs/>
</ds:datastoreItem>
</file>

<file path=customXml/itemProps9.xml><?xml version="1.0" encoding="utf-8"?>
<ds:datastoreItem xmlns:ds="http://schemas.openxmlformats.org/officeDocument/2006/customXml" ds:itemID="{C9EFB675-82C1-4526-92E5-B65C970343C6}">
  <ds:schemaRefs/>
</ds:datastoreItem>
</file>

<file path=customXml/itemProps10.xml><?xml version="1.0" encoding="utf-8"?>
<ds:datastoreItem xmlns:ds="http://schemas.openxmlformats.org/officeDocument/2006/customXml" ds:itemID="{1477A7C2-F337-4267-906F-2CD1F2D9E088}">
  <ds:schemaRefs/>
</ds:datastoreItem>
</file>

<file path=customXml/itemProps11.xml><?xml version="1.0" encoding="utf-8"?>
<ds:datastoreItem xmlns:ds="http://schemas.openxmlformats.org/officeDocument/2006/customXml" ds:itemID="{3B6D916F-2B1B-46B8-87D4-870EFA89DA67}">
  <ds:schemaRefs/>
</ds:datastoreItem>
</file>

<file path=customXml/itemProps12.xml><?xml version="1.0" encoding="utf-8"?>
<ds:datastoreItem xmlns:ds="http://schemas.openxmlformats.org/officeDocument/2006/customXml" ds:itemID="{3977DCCC-96E5-4085-9FF7-9811B0B4EB61}">
  <ds:schemaRefs/>
</ds:datastoreItem>
</file>

<file path=customXml/itemProps13.xml><?xml version="1.0" encoding="utf-8"?>
<ds:datastoreItem xmlns:ds="http://schemas.openxmlformats.org/officeDocument/2006/customXml" ds:itemID="{7F308CFB-8F75-4B70-8BF5-E94C0C9FF8B5}">
  <ds:schemaRefs/>
</ds:datastoreItem>
</file>

<file path=customXml/itemProps14.xml><?xml version="1.0" encoding="utf-8"?>
<ds:datastoreItem xmlns:ds="http://schemas.openxmlformats.org/officeDocument/2006/customXml" ds:itemID="{E8844D7A-6C9D-4BFF-8FD2-1681ED8BBE03}">
  <ds:schemaRefs/>
</ds:datastoreItem>
</file>

<file path=customXml/itemProps15.xml><?xml version="1.0" encoding="utf-8"?>
<ds:datastoreItem xmlns:ds="http://schemas.openxmlformats.org/officeDocument/2006/customXml" ds:itemID="{3946E014-D8FF-40D8-AFD0-91BCE631A0AB}">
  <ds:schemaRefs/>
</ds:datastoreItem>
</file>

<file path=customXml/itemProps16.xml><?xml version="1.0" encoding="utf-8"?>
<ds:datastoreItem xmlns:ds="http://schemas.openxmlformats.org/officeDocument/2006/customXml" ds:itemID="{B7E773FE-8D4D-40D0-BC35-9D8C1C28B64A}">
  <ds:schemaRefs/>
</ds:datastoreItem>
</file>

<file path=customXml/itemProps17.xml><?xml version="1.0" encoding="utf-8"?>
<ds:datastoreItem xmlns:ds="http://schemas.openxmlformats.org/officeDocument/2006/customXml" ds:itemID="{5B4D0EE8-F32F-4341-AB81-464DFB604C72}">
  <ds:schemaRefs/>
</ds:datastoreItem>
</file>

<file path=customXml/itemProps18.xml><?xml version="1.0" encoding="utf-8"?>
<ds:datastoreItem xmlns:ds="http://schemas.openxmlformats.org/officeDocument/2006/customXml" ds:itemID="{16A1DE1C-5B88-4174-80D7-6B6842B881A8}">
  <ds:schemaRefs/>
</ds:datastoreItem>
</file>

<file path=customXml/itemProps19.xml><?xml version="1.0" encoding="utf-8"?>
<ds:datastoreItem xmlns:ds="http://schemas.openxmlformats.org/officeDocument/2006/customXml" ds:itemID="{A90D7260-DB92-4FB2-823A-5CF5E4A4E13A}">
  <ds:schemaRefs>
    <ds:schemaRef ds:uri="http://schemas.microsoft.com/DataMashup"/>
  </ds:schemaRefs>
</ds:datastoreItem>
</file>

<file path=customXml/itemProps20.xml><?xml version="1.0" encoding="utf-8"?>
<ds:datastoreItem xmlns:ds="http://schemas.openxmlformats.org/officeDocument/2006/customXml" ds:itemID="{D43A7778-468E-49A9-83D1-E1364C3272B4}">
  <ds:schemaRefs/>
</ds:datastoreItem>
</file>

<file path=customXml/itemProps21.xml><?xml version="1.0" encoding="utf-8"?>
<ds:datastoreItem xmlns:ds="http://schemas.openxmlformats.org/officeDocument/2006/customXml" ds:itemID="{F57D1D78-2AE5-47B7-B625-5D7BC0FC07D9}">
  <ds:schemaRefs/>
</ds:datastoreItem>
</file>

<file path=customXml/itemProps22.xml><?xml version="1.0" encoding="utf-8"?>
<ds:datastoreItem xmlns:ds="http://schemas.openxmlformats.org/officeDocument/2006/customXml" ds:itemID="{B8767B1C-82CE-47FB-9276-954773146F37}">
  <ds:schemaRefs/>
</ds:datastoreItem>
</file>

<file path=customXml/itemProps23.xml><?xml version="1.0" encoding="utf-8"?>
<ds:datastoreItem xmlns:ds="http://schemas.openxmlformats.org/officeDocument/2006/customXml" ds:itemID="{62224406-87AF-4BCD-BC27-FCF6E501E9D7}">
  <ds:schemaRefs/>
</ds:datastoreItem>
</file>

<file path=customXml/itemProps24.xml><?xml version="1.0" encoding="utf-8"?>
<ds:datastoreItem xmlns:ds="http://schemas.openxmlformats.org/officeDocument/2006/customXml" ds:itemID="{965CF823-0CA8-4BB1-806C-49D6914E74CF}">
  <ds:schemaRefs/>
</ds:datastoreItem>
</file>

<file path=customXml/itemProps25.xml><?xml version="1.0" encoding="utf-8"?>
<ds:datastoreItem xmlns:ds="http://schemas.openxmlformats.org/officeDocument/2006/customXml" ds:itemID="{43668BED-E28E-4166-91DA-1537836F5916}">
  <ds:schemaRefs/>
</ds:datastoreItem>
</file>

<file path=customXml/itemProps26.xml><?xml version="1.0" encoding="utf-8"?>
<ds:datastoreItem xmlns:ds="http://schemas.openxmlformats.org/officeDocument/2006/customXml" ds:itemID="{F7690736-48D5-4700-9850-DCD2AAED1B2F}">
  <ds:schemaRefs/>
</ds:datastoreItem>
</file>

<file path=customXml/itemProps27.xml><?xml version="1.0" encoding="utf-8"?>
<ds:datastoreItem xmlns:ds="http://schemas.openxmlformats.org/officeDocument/2006/customXml" ds:itemID="{2A21E003-E7CE-4B7C-BF75-43D5DC15C64D}">
  <ds:schemaRefs/>
</ds:datastoreItem>
</file>

<file path=customXml/itemProps28.xml><?xml version="1.0" encoding="utf-8"?>
<ds:datastoreItem xmlns:ds="http://schemas.openxmlformats.org/officeDocument/2006/customXml" ds:itemID="{32D43F6C-B653-496A-B289-1B7E8428D112}">
  <ds:schemaRefs/>
</ds:datastoreItem>
</file>

<file path=customXml/itemProps29.xml><?xml version="1.0" encoding="utf-8"?>
<ds:datastoreItem xmlns:ds="http://schemas.openxmlformats.org/officeDocument/2006/customXml" ds:itemID="{C097071A-6741-4F4F-B29F-9CE7211E63D2}">
  <ds:schemaRefs/>
</ds:datastoreItem>
</file>

<file path=customXml/itemProps30.xml><?xml version="1.0" encoding="utf-8"?>
<ds:datastoreItem xmlns:ds="http://schemas.openxmlformats.org/officeDocument/2006/customXml" ds:itemID="{CF00B718-94CA-4379-AEE6-2C9DDC1CF91C}">
  <ds:schemaRefs/>
</ds:datastoreItem>
</file>

<file path=customXml/itemProps31.xml><?xml version="1.0" encoding="utf-8"?>
<ds:datastoreItem xmlns:ds="http://schemas.openxmlformats.org/officeDocument/2006/customXml" ds:itemID="{09589EE0-7161-4349-8189-D510C548630E}">
  <ds:schemaRefs/>
</ds:datastoreItem>
</file>

<file path=customXml/itemProps32.xml><?xml version="1.0" encoding="utf-8"?>
<ds:datastoreItem xmlns:ds="http://schemas.openxmlformats.org/officeDocument/2006/customXml" ds:itemID="{28124FE0-DE56-4991-9EBA-1048E63214D1}">
  <ds:schemaRefs/>
</ds:datastoreItem>
</file>

<file path=customXml/itemProps33.xml><?xml version="1.0" encoding="utf-8"?>
<ds:datastoreItem xmlns:ds="http://schemas.openxmlformats.org/officeDocument/2006/customXml" ds:itemID="{1DA8CD91-CFD6-45D5-86B8-5091867414E7}">
  <ds:schemaRefs/>
</ds:datastoreItem>
</file>

<file path=customXml/itemProps34.xml><?xml version="1.0" encoding="utf-8"?>
<ds:datastoreItem xmlns:ds="http://schemas.openxmlformats.org/officeDocument/2006/customXml" ds:itemID="{99D6E091-E4AB-46D2-AC12-89A85B112C0F}">
  <ds:schemaRefs/>
</ds:datastoreItem>
</file>

<file path=customXml/itemProps35.xml><?xml version="1.0" encoding="utf-8"?>
<ds:datastoreItem xmlns:ds="http://schemas.openxmlformats.org/officeDocument/2006/customXml" ds:itemID="{D3E2FF8D-F2BB-49BA-8874-8DA17C012B68}">
  <ds:schemaRefs/>
</ds:datastoreItem>
</file>

<file path=customXml/itemProps36.xml><?xml version="1.0" encoding="utf-8"?>
<ds:datastoreItem xmlns:ds="http://schemas.openxmlformats.org/officeDocument/2006/customXml" ds:itemID="{2E6C9C1F-2797-42D8-8B70-53D06456D27B}">
  <ds:schemaRefs/>
</ds:datastoreItem>
</file>

<file path=customXml/itemProps37.xml><?xml version="1.0" encoding="utf-8"?>
<ds:datastoreItem xmlns:ds="http://schemas.openxmlformats.org/officeDocument/2006/customXml" ds:itemID="{85768E10-E28B-4711-9C17-FF4F2B513E21}">
  <ds:schemaRefs/>
</ds:datastoreItem>
</file>

<file path=customXml/itemProps38.xml><?xml version="1.0" encoding="utf-8"?>
<ds:datastoreItem xmlns:ds="http://schemas.openxmlformats.org/officeDocument/2006/customXml" ds:itemID="{D57244E7-088F-446D-9338-32D7F0C8AB2F}">
  <ds:schemaRefs/>
</ds:datastoreItem>
</file>

<file path=customXml/itemProps39.xml><?xml version="1.0" encoding="utf-8"?>
<ds:datastoreItem xmlns:ds="http://schemas.openxmlformats.org/officeDocument/2006/customXml" ds:itemID="{D82555D3-92AF-4B5E-BBCD-FB79E034A061}">
  <ds:schemaRefs/>
</ds:datastoreItem>
</file>

<file path=customXml/itemProps40.xml><?xml version="1.0" encoding="utf-8"?>
<ds:datastoreItem xmlns:ds="http://schemas.openxmlformats.org/officeDocument/2006/customXml" ds:itemID="{2BAB15E3-DC11-48F9-9D2A-56E842611AC2}">
  <ds:schemaRefs/>
</ds:datastoreItem>
</file>

<file path=customXml/itemProps41.xml><?xml version="1.0" encoding="utf-8"?>
<ds:datastoreItem xmlns:ds="http://schemas.openxmlformats.org/officeDocument/2006/customXml" ds:itemID="{6D5F1ABA-1804-4599-B49E-29F154952424}">
  <ds:schemaRefs/>
</ds:datastoreItem>
</file>

<file path=customXml/itemProps42.xml><?xml version="1.0" encoding="utf-8"?>
<ds:datastoreItem xmlns:ds="http://schemas.openxmlformats.org/officeDocument/2006/customXml" ds:itemID="{22A93439-F855-4FA9-8248-6C8A4621D2DB}">
  <ds:schemaRefs/>
</ds:datastoreItem>
</file>

<file path=customXml/itemProps43.xml><?xml version="1.0" encoding="utf-8"?>
<ds:datastoreItem xmlns:ds="http://schemas.openxmlformats.org/officeDocument/2006/customXml" ds:itemID="{1C390015-618C-4043-AF83-DA33DD945CFC}">
  <ds:schemaRefs/>
</ds:datastoreItem>
</file>

<file path=customXml/itemProps44.xml><?xml version="1.0" encoding="utf-8"?>
<ds:datastoreItem xmlns:ds="http://schemas.openxmlformats.org/officeDocument/2006/customXml" ds:itemID="{365001C2-0A3A-40D0-B7FB-9740223476F4}">
  <ds:schemaRefs/>
</ds:datastoreItem>
</file>

<file path=customXml/itemProps45.xml><?xml version="1.0" encoding="utf-8"?>
<ds:datastoreItem xmlns:ds="http://schemas.openxmlformats.org/officeDocument/2006/customXml" ds:itemID="{8FAE550B-E417-4299-B68D-6C6E9A728463}">
  <ds:schemaRefs/>
</ds:datastoreItem>
</file>

<file path=customXml/itemProps46.xml><?xml version="1.0" encoding="utf-8"?>
<ds:datastoreItem xmlns:ds="http://schemas.openxmlformats.org/officeDocument/2006/customXml" ds:itemID="{D8B49F0D-A381-4BA5-9207-66FACA0D8E5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Anaalysis 1</vt:lpstr>
      <vt:lpstr>Time Series Dashboard</vt:lpstr>
      <vt:lpstr>Analysis 2</vt:lpstr>
      <vt:lpstr>Sales Dashboard</vt:lpstr>
      <vt:lpstr>P&amp;C Analysis</vt:lpstr>
      <vt:lpstr>Customer Analysis</vt:lpstr>
      <vt:lpstr>LookupTable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ajay kumar</dc:creator>
  <cp:lastModifiedBy>ajay kumar</cp:lastModifiedBy>
  <dcterms:created xsi:type="dcterms:W3CDTF">2025-01-16T17:25:53Z</dcterms:created>
  <dcterms:modified xsi:type="dcterms:W3CDTF">2025-01-29T07:23:33Z</dcterms:modified>
</cp:coreProperties>
</file>