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BRD\Completed\93 Teacher Student Connect\"/>
    </mc:Choice>
  </mc:AlternateContent>
  <bookViews>
    <workbookView xWindow="0" yWindow="1410" windowWidth="12000" windowHeight="6585"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18" i="13" l="1"/>
  <c r="Q18" i="13"/>
  <c r="P18" i="13"/>
  <c r="A6" i="14" l="1"/>
  <c r="C6" i="14" l="1"/>
  <c r="E6" i="14"/>
  <c r="F6" i="14"/>
  <c r="G6" i="14"/>
  <c r="P4" i="13" l="1"/>
  <c r="Q4" i="13"/>
  <c r="R4" i="13"/>
  <c r="P5" i="13"/>
  <c r="Q5" i="13"/>
  <c r="R5" i="13"/>
  <c r="P6" i="13"/>
  <c r="Q6" i="13"/>
  <c r="R6" i="13"/>
  <c r="P7" i="13"/>
  <c r="Q7" i="13"/>
  <c r="R7" i="13"/>
  <c r="P9" i="13"/>
  <c r="Q9" i="13"/>
  <c r="R9" i="13"/>
  <c r="P10" i="13"/>
  <c r="Q10" i="13"/>
  <c r="R10" i="13"/>
  <c r="P11" i="13"/>
  <c r="Q11" i="13"/>
  <c r="R11" i="13"/>
  <c r="P12" i="13"/>
  <c r="Q12" i="13"/>
  <c r="R12" i="13"/>
  <c r="P13" i="13"/>
  <c r="Q13" i="13"/>
  <c r="R13" i="13"/>
  <c r="P14" i="13"/>
  <c r="Q14" i="13"/>
  <c r="R14" i="13"/>
  <c r="P15" i="13"/>
  <c r="Q15" i="13"/>
  <c r="R15" i="13"/>
  <c r="Q16" i="13"/>
  <c r="P16" i="13"/>
  <c r="R16" i="13"/>
  <c r="P17" i="13"/>
  <c r="Q17" i="13"/>
  <c r="R17" i="13"/>
  <c r="N19"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<sst xmlns="http://schemas.openxmlformats.org/spreadsheetml/2006/main" count="421" uniqueCount="213">
  <si>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</si>
  <si>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</si>
  <si>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</si>
  <si>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</si>
  <si>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</si>
  <si>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</si>
  <si>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</si>
  <si>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</si>
  <si>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</si>
  <si>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</si>
  <si>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</si>
  <si>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</si>
  <si>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</si>
  <si>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</si>
  <si>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</si>
  <si>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</si>
  <si>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</si>
  <si>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</si>
  <si>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</si>
  <si>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</si>
  <si>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</si>
  <si>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</si>
  <si>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</si>
  <si>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</si>
  <si>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</si>
  <si>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</si>
  <si>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</si>
  <si>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</si>
  <si>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</si>
  <si>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</si>
  <si>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</si>
  <si>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</si>
  <si>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</si>
  <si>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</si>
  <si>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</si>
  <si>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</si>
  <si>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</si>
  <si>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</si>
  <si>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</si>
  <si>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</si>
  <si>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</si>
  <si>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</si>
  <si>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</si>
  <si>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</si>
  <si>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</si>
  <si>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</si>
  <si>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</si>
  <si>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</si>
  <si>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</si>
  <si>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</si>
  <si>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</si>
  <si>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</si>
  <si>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</si>
  <si>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</si>
  <si>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</si>
  <si>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</si>
  <si>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</si>
  <si>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</si>
  <si>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</si>
  <si>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</si>
  <si>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</si>
  <si>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</si>
  <si>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</si>
  <si>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</si>
  <si>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</si>
  <si>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</si>
  <si>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</si>
  <si>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</si>
  <si>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</si>
  <si>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</si>
  <si>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</si>
  <si>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</si>
  <si>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</si>
  <si>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</si>
  <si>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</si>
  <si>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</si>
  <si>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</si>
  <si>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</si>
  <si>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</si>
  <si>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</si>
  <si>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</si>
  <si>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</si>
  <si>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</si>
  <si>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</si>
  <si>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</si>
  <si>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</si>
  <si>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</si>
  <si>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</si>
  <si>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</si>
  <si>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</si>
  <si>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</si>
  <si>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</si>
  <si>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</si>
  <si>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</si>
  <si>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</si>
  <si>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</si>
  <si>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</si>
  <si>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</si>
  <si>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</si>
  <si>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</si>
  <si>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</si>
  <si>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</si>
  <si>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</si>
  <si>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</si>
  <si>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</si>
  <si>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</si>
  <si>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</si>
  <si>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</si>
  <si>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</si>
  <si>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</si>
  <si>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</si>
  <si>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</si>
  <si>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</si>
  <si>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</si>
  <si>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</si>
  <si>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</si>
  <si>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</si>
  <si>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</si>
  <si>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</si>
  <si>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</si>
  <si>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</si>
  <si>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</si>
  <si>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</si>
  <si>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</si>
  <si>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User Registration</t>
  </si>
  <si>
    <t>Proposed</t>
  </si>
  <si>
    <t>Person 3</t>
  </si>
  <si>
    <t>Product Owner</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</si>
  <si>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</si>
  <si>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</si>
  <si>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</si>
  <si>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</si>
  <si>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Low</t>
  </si>
  <si>
    <t>User Authentication</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</si>
  <si>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</si>
  <si>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</si>
  <si>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</si>
  <si>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</si>
  <si>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</si>
  <si>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</si>
  <si>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</si>
  <si>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</si>
  <si>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</si>
  <si>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</si>
  <si>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</si>
  <si>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</si>
  <si>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</si>
  <si>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FEA 13</t>
  </si>
  <si>
    <t>FEA 14</t>
  </si>
  <si>
    <r>
      <t xml:space="preserve">Product Backlog - Product Backlog         Teacher-Student Connect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</si>
  <si>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Instructions          Teacher-Student Connect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</si>
  <si>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Teacher-Student Connect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</si>
  <si>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Teacher-Student Connect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</si>
  <si>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Teacher-Student Connect
</t>
    </r>
    <r>
      <rPr>
        <b/>
        <sz val="9"/>
        <color indexed="23"/>
        <rFont val="Arial"/>
        <family val="2"/>
      </rPr>
      <t>Release ID: QTAD-PBL / 2.0.0 / 30-Mar-2015          C3: Protected          Controlled Copy</t>
    </r>
    <r>
      <rPr>
        <sz val="9"/>
        <color indexed="23"/>
        <rFont val="Arial"/>
        <family val="2"/>
      </rPr>
      <t xml:space="preserve">
Project ID: &lt;Project ID&gt;                                   &lt;SCI.ID&gt; / Ver: &lt;No.&gt;</t>
    </r>
  </si>
  <si>
    <t>Teacher-Student Connect</t>
  </si>
  <si>
    <t>FS 1</t>
  </si>
  <si>
    <t>FS 1 / Req_1.1</t>
  </si>
  <si>
    <t>FS 2 / Req_1.2 to Req_1.3</t>
  </si>
  <si>
    <t>FS 3 / Req_1.4 to Req_1.6</t>
  </si>
  <si>
    <t>FS 4 / Req_2.1</t>
  </si>
  <si>
    <t>FS 5 / Req_2.2</t>
  </si>
  <si>
    <t>FS 6 / Req_3.1 to Req_3.2</t>
  </si>
  <si>
    <t>FS 2</t>
  </si>
  <si>
    <t>FS 3</t>
  </si>
  <si>
    <t>FS 4</t>
  </si>
  <si>
    <t>FS 5</t>
  </si>
  <si>
    <t>FS 6</t>
  </si>
  <si>
    <t>FS 7</t>
  </si>
  <si>
    <t>FS 8</t>
  </si>
  <si>
    <t>FS 9</t>
  </si>
  <si>
    <t>FS 10</t>
  </si>
  <si>
    <t>FS 11</t>
  </si>
  <si>
    <t>FS 12</t>
  </si>
  <si>
    <t>FS 13</t>
  </si>
  <si>
    <t>FS 14</t>
  </si>
  <si>
    <t xml:space="preserve">User redirection to fill some of the basic attributes/fields as mentioned below in: 
First Name
Last Name
Age
Gender
Contact Number
Category
User Id
 Password
Picture
</t>
  </si>
  <si>
    <t>The objective of this requirement is to allow the user to view the home page</t>
  </si>
  <si>
    <t>Clickling on “Resource List” link should display the below choices to select from and allow the user to choose the required option: 
Document
Teacher
Student</t>
  </si>
  <si>
    <t>Selecting “Document” option should display table format of the entire list of documents that are stored in the the repository and allow user to sort the list and also download the document locally</t>
  </si>
  <si>
    <t>The objective of this requirement is to display the documents and allow downloads</t>
  </si>
  <si>
    <t>FS 7 / Req_3.3 to Req_3.5</t>
  </si>
  <si>
    <t>Clicking on a particular Teacher details from the resultant table should allow the user to preview the details in a new tab. Clicking on the “Assigned classes, schedule” hyperlink should open a new tab with the schedule in table format</t>
  </si>
  <si>
    <t xml:space="preserve">The objective of this requirement is to display the registered teachers </t>
  </si>
  <si>
    <t>The objective of this requirement is to display the registered teachers availability and class schedule</t>
  </si>
  <si>
    <t>FS 8 / Req_3.6 to Req_3.7</t>
  </si>
  <si>
    <t>FS 9 / Req_3.8 to Req_3.9</t>
  </si>
  <si>
    <t>Selecting “Teacher” option should display table format of the complete list of Teachers, registered in the the portal and allow user to sort the list</t>
  </si>
  <si>
    <t>FS 10 / Req_3.10 to Req_3.12</t>
  </si>
  <si>
    <t>The objective of this requirement is to display the list of students registered in the portal and preview the student details</t>
  </si>
  <si>
    <t>Selecting “Student” option should display table format of the complete list of Students registered in the the portal and allow the user to sort the list as per the requirement and also allow the teachers to preview the further details of the students</t>
  </si>
  <si>
    <t>The objective of this requirement is to allow user to perform advanced search and submit or reset the query</t>
  </si>
  <si>
    <t>Clicking “Advanced Search” should display a form with below fields and also provide buttons to submit or reset the search query:
Keyword Search
Title
Author
Subject
Year</t>
  </si>
  <si>
    <t>FS 11 / Req_4.1 to Req_4.3</t>
  </si>
  <si>
    <t>The objective of this requirement is to submit new documents</t>
  </si>
  <si>
    <t>FS 12 / Req_5.1</t>
  </si>
  <si>
    <t>The objective of this requirement is to validate the new document and upload</t>
  </si>
  <si>
    <t>Clicking on “Submit” button should perform backend validation of the user profile and upload the document</t>
  </si>
  <si>
    <t>Clicking “Submit new Resource” should display a form with below fields and provide a button to submit:
Subject/Topic
Title
Author
Subject
Year
Upload/Attach file</t>
  </si>
  <si>
    <t>FS 13 / Req_5.2</t>
  </si>
  <si>
    <t>The objective of this requirement is to allow the teachers to archive the documents</t>
  </si>
  <si>
    <t>Portal capability to allow Teachers to archive documents by moving the old documents or out of sylllabus documents to Archive folder</t>
  </si>
  <si>
    <t>FS 14 / Req_6.1</t>
  </si>
  <si>
    <t>FS 15 / Req_7.1</t>
  </si>
  <si>
    <t>Portal to display a form that allows user to report the technical issues through Email, with the below mandatory fields and button to submit:
Issue
Description
Send Button</t>
  </si>
  <si>
    <t>The objective of this requirement is to allow the students and teachers to report technical issues</t>
  </si>
  <si>
    <t>Medium</t>
  </si>
  <si>
    <t>Resource List</t>
  </si>
  <si>
    <t>Advanced Search</t>
  </si>
  <si>
    <t>Submit new Resource</t>
  </si>
  <si>
    <t>Archive Document</t>
  </si>
  <si>
    <t>Help</t>
  </si>
  <si>
    <t>FS 15</t>
  </si>
  <si>
    <t>FEA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</si>
</sst>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0">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9" sqref="B9:G9"/>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3"/>
      <c r="C6" s="134"/>
      <c r="D6" s="134"/>
      <c r="E6" s="134"/>
      <c r="F6" s="134"/>
      <c r="G6" s="135"/>
    </row>
    <row r="7" spans="2:7" ht="21" customHeight="1" x14ac:dyDescent="0.2">
      <c r="B7" s="133"/>
      <c r="C7" s="134"/>
      <c r="D7" s="134"/>
      <c r="E7" s="134"/>
      <c r="F7" s="134"/>
      <c r="G7" s="135"/>
    </row>
    <row r="8" spans="2:7" ht="29.25" customHeight="1" x14ac:dyDescent="0.2">
      <c r="B8" s="133" t="s">
        <v>154</v>
      </c>
      <c r="C8" s="134"/>
      <c r="D8" s="134"/>
      <c r="E8" s="134"/>
      <c r="F8" s="134"/>
      <c r="G8" s="135"/>
    </row>
    <row r="9" spans="2:7" ht="23.25" x14ac:dyDescent="0.2">
      <c r="B9" s="136"/>
      <c r="C9" s="137"/>
      <c r="D9" s="137"/>
      <c r="E9" s="137"/>
      <c r="F9" s="137"/>
      <c r="G9" s="138"/>
    </row>
    <row r="10" spans="2:7" ht="55.5" customHeight="1" x14ac:dyDescent="0.2">
      <c r="B10" s="133" t="s">
        <v>115</v>
      </c>
      <c r="C10" s="134"/>
      <c r="D10" s="134"/>
      <c r="E10" s="134"/>
      <c r="F10" s="134"/>
      <c r="G10" s="135"/>
    </row>
    <row r="11" spans="2:7" ht="17.45" customHeight="1" x14ac:dyDescent="0.2">
      <c r="B11" s="139"/>
      <c r="C11" s="140"/>
      <c r="D11" s="140"/>
      <c r="E11" s="140"/>
      <c r="F11" s="140"/>
      <c r="G11" s="141"/>
    </row>
    <row r="12" spans="2:7" ht="18.75" customHeight="1" x14ac:dyDescent="0.2">
      <c r="B12" s="139"/>
      <c r="C12" s="140"/>
      <c r="D12" s="140"/>
      <c r="E12" s="140"/>
      <c r="F12" s="140"/>
      <c r="G12" s="141"/>
    </row>
    <row r="13" spans="2:7" ht="20.25" x14ac:dyDescent="0.2">
      <c r="B13" s="127">
        <v>93</v>
      </c>
      <c r="C13" s="128"/>
      <c r="D13" s="128"/>
      <c r="E13" s="128"/>
      <c r="F13" s="128"/>
      <c r="G13" s="129"/>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0"/>
      <c r="C21" s="131"/>
      <c r="D21" s="131"/>
      <c r="E21" s="131"/>
      <c r="F21" s="131"/>
      <c r="G21" s="132"/>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t="s">
        <v>126</v>
      </c>
      <c r="E26" s="107"/>
      <c r="F26" s="107"/>
      <c r="G26" s="51"/>
      <c r="H26" s="1"/>
    </row>
    <row r="27" spans="1:8" ht="25.5" x14ac:dyDescent="0.2">
      <c r="B27" s="11"/>
      <c r="C27" s="42" t="s">
        <v>4</v>
      </c>
      <c r="D27" s="107" t="s">
        <v>127</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D10" sqref="D10"/>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3" t="s">
        <v>150</v>
      </c>
      <c r="C1" s="154"/>
      <c r="D1" s="154"/>
      <c r="E1" s="154"/>
      <c r="F1" s="154"/>
      <c r="G1" s="154"/>
      <c r="H1" s="154"/>
      <c r="N1" s="56"/>
      <c r="O1" s="56"/>
    </row>
    <row r="2" spans="2:15" ht="13.5" thickTop="1" x14ac:dyDescent="0.2"/>
    <row r="3" spans="2:15" ht="3" customHeight="1" x14ac:dyDescent="0.2"/>
    <row r="4" spans="2:15" ht="28.5" customHeight="1" x14ac:dyDescent="0.2">
      <c r="C4" s="155" t="s">
        <v>22</v>
      </c>
      <c r="D4" s="156"/>
    </row>
    <row r="5" spans="2:15" x14ac:dyDescent="0.2">
      <c r="C5" s="59" t="s">
        <v>23</v>
      </c>
      <c r="D5" s="59"/>
    </row>
    <row r="6" spans="2:15" x14ac:dyDescent="0.2">
      <c r="C6" s="157" t="s">
        <v>24</v>
      </c>
      <c r="D6" s="158"/>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5" t="s">
        <v>43</v>
      </c>
      <c r="D18" s="156"/>
    </row>
    <row r="19" spans="3:4" ht="107.25" customHeight="1" x14ac:dyDescent="0.2">
      <c r="C19" s="144" t="s">
        <v>44</v>
      </c>
      <c r="D19" s="159"/>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2" t="s">
        <v>73</v>
      </c>
      <c r="D35" s="143"/>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2" t="s">
        <v>80</v>
      </c>
      <c r="D40" s="143"/>
    </row>
    <row r="41" spans="1:4" ht="354.75" customHeight="1" x14ac:dyDescent="0.2">
      <c r="C41" s="144" t="s">
        <v>81</v>
      </c>
      <c r="D41" s="145"/>
    </row>
    <row r="44" spans="1:4" x14ac:dyDescent="0.2">
      <c r="C44" s="142" t="s">
        <v>82</v>
      </c>
      <c r="D44" s="143"/>
    </row>
    <row r="45" spans="1:4" ht="360.75" customHeight="1" x14ac:dyDescent="0.2">
      <c r="C45" s="144" t="s">
        <v>83</v>
      </c>
      <c r="D45" s="145"/>
    </row>
    <row r="46" spans="1:4" x14ac:dyDescent="0.2">
      <c r="C46" s="142" t="s">
        <v>84</v>
      </c>
      <c r="D46" s="143"/>
    </row>
    <row r="47" spans="1:4" ht="153" customHeight="1" x14ac:dyDescent="0.2">
      <c r="C47" s="144" t="s">
        <v>85</v>
      </c>
      <c r="D47" s="145"/>
    </row>
    <row r="50" spans="3:4" ht="33" customHeight="1" x14ac:dyDescent="0.2">
      <c r="C50" s="152" t="s">
        <v>112</v>
      </c>
      <c r="D50" s="143"/>
    </row>
    <row r="51" spans="3:4" ht="33" customHeight="1" x14ac:dyDescent="0.2">
      <c r="C51" s="146" t="s">
        <v>113</v>
      </c>
      <c r="D51" s="147"/>
    </row>
    <row r="52" spans="3:4" ht="25.5" customHeight="1" x14ac:dyDescent="0.2">
      <c r="C52" s="148"/>
      <c r="D52" s="149"/>
    </row>
    <row r="53" spans="3:4" ht="25.5" customHeight="1" x14ac:dyDescent="0.2">
      <c r="C53" s="148"/>
      <c r="D53" s="149"/>
    </row>
    <row r="54" spans="3:4" ht="18" customHeight="1" x14ac:dyDescent="0.2">
      <c r="C54" s="148"/>
      <c r="D54" s="149"/>
    </row>
    <row r="55" spans="3:4" ht="25.5" customHeight="1" x14ac:dyDescent="0.2">
      <c r="C55" s="148"/>
      <c r="D55" s="149"/>
    </row>
    <row r="56" spans="3:4" ht="25.5" customHeight="1" x14ac:dyDescent="0.2">
      <c r="C56" s="150"/>
      <c r="D56" s="151"/>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8"/>
  <sheetViews>
    <sheetView tabSelected="1" workbookViewId="0">
      <selection activeCell="H3" sqref="H3"/>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3" t="s">
        <v>149</v>
      </c>
      <c r="C1" s="154"/>
      <c r="D1" s="154"/>
      <c r="E1" s="154"/>
      <c r="F1" s="154"/>
      <c r="G1" s="154"/>
      <c r="H1" s="154"/>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106">
        <v>1</v>
      </c>
      <c r="B3" s="106" t="s">
        <v>156</v>
      </c>
      <c r="C3" s="106" t="s">
        <v>129</v>
      </c>
      <c r="D3" s="106" t="s">
        <v>128</v>
      </c>
      <c r="E3" s="71" t="s">
        <v>119</v>
      </c>
      <c r="F3" s="71" t="s">
        <v>122</v>
      </c>
      <c r="G3" s="71" t="s">
        <v>117</v>
      </c>
      <c r="H3" s="71" t="s">
        <v>118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165.75" x14ac:dyDescent="0.2">
      <c r="A4" s="106">
        <v>2</v>
      </c>
      <c r="B4" s="106" t="s">
        <v>157</v>
      </c>
      <c r="C4" s="106" t="s">
        <v>116</v>
      </c>
      <c r="D4" s="106" t="s">
        <v>175</v>
      </c>
      <c r="E4" s="124" t="s">
        <v>119</v>
      </c>
      <c r="F4" s="71" t="s">
        <v>122</v>
      </c>
      <c r="G4" s="71" t="s">
        <v>117</v>
      </c>
      <c r="H4" s="71" t="s">
        <v>118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06">
        <v>3</v>
      </c>
      <c r="B5" s="106" t="s">
        <v>158</v>
      </c>
      <c r="C5" s="106" t="s">
        <v>130</v>
      </c>
      <c r="D5" s="106" t="s">
        <v>131</v>
      </c>
      <c r="E5" s="125" t="s">
        <v>119</v>
      </c>
      <c r="F5" s="71" t="s">
        <v>122</v>
      </c>
      <c r="G5" s="71" t="s">
        <v>117</v>
      </c>
      <c r="H5" s="71" t="s">
        <v>118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06">
        <v>4</v>
      </c>
      <c r="B6" s="106" t="s">
        <v>159</v>
      </c>
      <c r="C6" s="71" t="s">
        <v>120</v>
      </c>
      <c r="D6" s="106" t="s">
        <v>121</v>
      </c>
      <c r="E6" s="125" t="s">
        <v>119</v>
      </c>
      <c r="F6" s="71" t="s">
        <v>122</v>
      </c>
      <c r="G6" s="71" t="s">
        <v>117</v>
      </c>
      <c r="H6" s="71" t="s">
        <v>118</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06">
        <v>5</v>
      </c>
      <c r="B7" s="106" t="s">
        <v>160</v>
      </c>
      <c r="C7" s="106" t="s">
        <v>120</v>
      </c>
      <c r="D7" s="106" t="s">
        <v>134</v>
      </c>
      <c r="E7" s="125" t="s">
        <v>119</v>
      </c>
      <c r="F7" s="71" t="s">
        <v>122</v>
      </c>
      <c r="G7" s="71" t="s">
        <v>117</v>
      </c>
      <c r="H7" s="71" t="s">
        <v>118</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102" x14ac:dyDescent="0.2">
      <c r="A8" s="115">
        <v>6</v>
      </c>
      <c r="B8" s="106" t="s">
        <v>161</v>
      </c>
      <c r="C8" s="106" t="s">
        <v>176</v>
      </c>
      <c r="D8" s="106" t="s">
        <v>177</v>
      </c>
      <c r="E8" s="125" t="s">
        <v>119</v>
      </c>
      <c r="F8" s="71" t="s">
        <v>122</v>
      </c>
      <c r="G8" s="71" t="s">
        <v>117</v>
      </c>
      <c r="H8" s="71" t="s">
        <v>118</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89.25" x14ac:dyDescent="0.2">
      <c r="A9" s="106">
        <v>7</v>
      </c>
      <c r="B9" s="106" t="s">
        <v>180</v>
      </c>
      <c r="C9" s="106" t="s">
        <v>179</v>
      </c>
      <c r="D9" s="106" t="s">
        <v>178</v>
      </c>
      <c r="E9" s="125" t="s">
        <v>119</v>
      </c>
      <c r="F9" s="71" t="s">
        <v>122</v>
      </c>
      <c r="G9" s="71" t="s">
        <v>117</v>
      </c>
      <c r="H9" s="71" t="s">
        <v>118</v>
      </c>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ht="63.75" x14ac:dyDescent="0.2">
      <c r="A10" s="106">
        <v>8</v>
      </c>
      <c r="B10" s="106" t="s">
        <v>184</v>
      </c>
      <c r="C10" s="106" t="s">
        <v>182</v>
      </c>
      <c r="D10" s="106" t="s">
        <v>186</v>
      </c>
      <c r="E10" s="125" t="s">
        <v>119</v>
      </c>
      <c r="F10" s="71" t="s">
        <v>122</v>
      </c>
      <c r="G10" s="71" t="s">
        <v>117</v>
      </c>
      <c r="H10" s="71" t="s">
        <v>118</v>
      </c>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ht="114.75" x14ac:dyDescent="0.2">
      <c r="A11" s="106">
        <v>9</v>
      </c>
      <c r="B11" s="106" t="s">
        <v>185</v>
      </c>
      <c r="C11" s="106" t="s">
        <v>183</v>
      </c>
      <c r="D11" s="106" t="s">
        <v>181</v>
      </c>
      <c r="E11" s="125" t="s">
        <v>119</v>
      </c>
      <c r="F11" s="71" t="s">
        <v>122</v>
      </c>
      <c r="G11" s="71" t="s">
        <v>117</v>
      </c>
      <c r="H11" s="71" t="s">
        <v>118</v>
      </c>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ht="114.75" x14ac:dyDescent="0.2">
      <c r="A12" s="106">
        <v>10</v>
      </c>
      <c r="B12" s="106" t="s">
        <v>187</v>
      </c>
      <c r="C12" s="106" t="s">
        <v>188</v>
      </c>
      <c r="D12" s="106" t="s">
        <v>189</v>
      </c>
      <c r="E12" s="125" t="s">
        <v>119</v>
      </c>
      <c r="F12" s="106" t="s">
        <v>122</v>
      </c>
      <c r="G12" s="71" t="s">
        <v>117</v>
      </c>
      <c r="H12" s="71" t="s">
        <v>118</v>
      </c>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ht="120" x14ac:dyDescent="0.2">
      <c r="A13" s="106">
        <v>11</v>
      </c>
      <c r="B13" s="106" t="s">
        <v>192</v>
      </c>
      <c r="C13" s="106" t="s">
        <v>190</v>
      </c>
      <c r="D13" s="126" t="s">
        <v>191</v>
      </c>
      <c r="E13" s="125" t="s">
        <v>119</v>
      </c>
      <c r="F13" s="106" t="s">
        <v>122</v>
      </c>
      <c r="G13" s="71" t="s">
        <v>117</v>
      </c>
      <c r="H13" s="71" t="s">
        <v>118</v>
      </c>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ht="127.5" x14ac:dyDescent="0.2">
      <c r="A14" s="106">
        <v>12</v>
      </c>
      <c r="B14" s="106" t="s">
        <v>194</v>
      </c>
      <c r="C14" s="106" t="s">
        <v>193</v>
      </c>
      <c r="D14" s="106" t="s">
        <v>197</v>
      </c>
      <c r="E14" s="125" t="s">
        <v>119</v>
      </c>
      <c r="F14" s="106" t="s">
        <v>122</v>
      </c>
      <c r="G14" s="71" t="s">
        <v>117</v>
      </c>
      <c r="H14" s="71" t="s">
        <v>118</v>
      </c>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ht="48" x14ac:dyDescent="0.2">
      <c r="A15" s="106">
        <v>13</v>
      </c>
      <c r="B15" s="106" t="s">
        <v>198</v>
      </c>
      <c r="C15" s="106" t="s">
        <v>195</v>
      </c>
      <c r="D15" s="126" t="s">
        <v>196</v>
      </c>
      <c r="E15" s="125" t="s">
        <v>119</v>
      </c>
      <c r="F15" s="106" t="s">
        <v>122</v>
      </c>
      <c r="G15" s="71" t="s">
        <v>205</v>
      </c>
      <c r="H15" s="71" t="s">
        <v>118</v>
      </c>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0" customFormat="1" ht="63.75" x14ac:dyDescent="0.2">
      <c r="A16" s="106">
        <v>14</v>
      </c>
      <c r="B16" s="106" t="s">
        <v>201</v>
      </c>
      <c r="C16" s="106" t="s">
        <v>199</v>
      </c>
      <c r="D16" s="106" t="s">
        <v>200</v>
      </c>
      <c r="E16" s="125" t="s">
        <v>119</v>
      </c>
      <c r="F16" s="106" t="s">
        <v>122</v>
      </c>
      <c r="G16" s="71" t="s">
        <v>205</v>
      </c>
      <c r="H16" s="71" t="s">
        <v>118</v>
      </c>
      <c r="I16" s="106"/>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ht="114.75" x14ac:dyDescent="0.2">
      <c r="A17" s="106">
        <v>15</v>
      </c>
      <c r="B17" s="106" t="s">
        <v>202</v>
      </c>
      <c r="C17" s="106" t="s">
        <v>204</v>
      </c>
      <c r="D17" s="106" t="s">
        <v>203</v>
      </c>
      <c r="E17" s="124" t="s">
        <v>119</v>
      </c>
      <c r="F17" s="106" t="s">
        <v>122</v>
      </c>
      <c r="G17" s="71" t="s">
        <v>132</v>
      </c>
      <c r="H17" s="71" t="s">
        <v>118</v>
      </c>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x14ac:dyDescent="0.2">
      <c r="A18" s="116"/>
      <c r="B18" s="116"/>
      <c r="C18" s="116"/>
      <c r="D18" s="116"/>
      <c r="E18" s="116"/>
      <c r="F18" s="116"/>
      <c r="G18" s="116"/>
      <c r="H18" s="116"/>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x14ac:dyDescent="0.2">
      <c r="A19" s="116"/>
      <c r="B19" s="116"/>
      <c r="C19" s="116"/>
      <c r="D19" s="116"/>
      <c r="E19" s="116"/>
      <c r="F19" s="116"/>
      <c r="G19" s="116"/>
      <c r="H19" s="116"/>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x14ac:dyDescent="0.2">
      <c r="A20" s="116"/>
      <c r="B20" s="116"/>
      <c r="C20" s="116"/>
      <c r="D20" s="116"/>
      <c r="E20" s="116"/>
      <c r="F20" s="116"/>
      <c r="G20" s="116"/>
      <c r="H20" s="116"/>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x14ac:dyDescent="0.2">
      <c r="A21" s="116"/>
      <c r="B21" s="116"/>
      <c r="C21" s="116"/>
      <c r="D21" s="116"/>
      <c r="E21" s="116"/>
      <c r="F21" s="116"/>
      <c r="G21" s="116"/>
      <c r="H21" s="116"/>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x14ac:dyDescent="0.2">
      <c r="A22" s="116"/>
      <c r="B22" s="116"/>
      <c r="C22" s="116"/>
      <c r="D22" s="116"/>
      <c r="E22" s="116"/>
      <c r="F22" s="116"/>
      <c r="G22" s="116"/>
      <c r="H22" s="116"/>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x14ac:dyDescent="0.2">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x14ac:dyDescent="0.2">
      <c r="A24" s="116"/>
      <c r="B24" s="116"/>
      <c r="C24" s="116"/>
      <c r="D24" s="116"/>
      <c r="E24" s="116"/>
      <c r="F24" s="116"/>
      <c r="G24" s="116"/>
      <c r="H24" s="116"/>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1" customFormat="1" x14ac:dyDescent="0.2">
      <c r="A25" s="116"/>
      <c r="B25" s="116"/>
      <c r="C25" s="116"/>
      <c r="D25" s="116"/>
      <c r="E25" s="116"/>
      <c r="F25" s="116"/>
      <c r="G25" s="116"/>
      <c r="H25" s="116"/>
      <c r="I25" s="119"/>
      <c r="J25" s="119"/>
      <c r="K25" s="119"/>
      <c r="L25" s="119"/>
      <c r="M25" s="119"/>
      <c r="N25" s="119"/>
      <c r="O25" s="119"/>
      <c r="P25" s="119"/>
      <c r="Q25" s="119"/>
      <c r="R25" s="119"/>
      <c r="S25" s="119"/>
      <c r="T25" s="119"/>
      <c r="U25" s="119"/>
      <c r="V25" s="119"/>
      <c r="W25" s="119"/>
      <c r="X25" s="119"/>
      <c r="Y25" s="119"/>
      <c r="Z25" s="119"/>
      <c r="AA25" s="119"/>
      <c r="AB25" s="119"/>
      <c r="AC25" s="119"/>
      <c r="AD25" s="119"/>
      <c r="AE25" s="119"/>
      <c r="AF25" s="119"/>
      <c r="AG25" s="119"/>
      <c r="AH25" s="119"/>
    </row>
    <row r="26" spans="1:34" s="123" customFormat="1" x14ac:dyDescent="0.2">
      <c r="A26" s="117"/>
      <c r="B26" s="117"/>
      <c r="C26" s="117"/>
      <c r="D26" s="117"/>
      <c r="E26" s="117"/>
      <c r="F26" s="117"/>
      <c r="G26" s="117"/>
      <c r="H26" s="117"/>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x14ac:dyDescent="0.2">
      <c r="A27" s="117"/>
      <c r="B27" s="117"/>
      <c r="C27" s="117"/>
      <c r="D27" s="117"/>
      <c r="E27" s="117"/>
      <c r="F27" s="117"/>
      <c r="G27" s="117"/>
      <c r="H27" s="117"/>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x14ac:dyDescent="0.2">
      <c r="A28" s="117"/>
      <c r="B28" s="117"/>
      <c r="C28" s="117"/>
      <c r="D28" s="117"/>
      <c r="E28" s="117"/>
      <c r="F28" s="117"/>
      <c r="G28" s="117"/>
      <c r="H28" s="117"/>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3" customFormat="1" x14ac:dyDescent="0.2">
      <c r="A30" s="117"/>
      <c r="B30" s="117"/>
      <c r="C30" s="117"/>
      <c r="D30" s="117"/>
      <c r="E30" s="117"/>
      <c r="F30" s="117"/>
      <c r="G30" s="117"/>
      <c r="H30" s="117"/>
      <c r="I30" s="122"/>
      <c r="J30" s="122"/>
      <c r="K30" s="122"/>
      <c r="L30" s="122"/>
      <c r="M30" s="122"/>
      <c r="N30" s="122"/>
      <c r="O30" s="122"/>
      <c r="P30" s="122"/>
      <c r="Q30" s="122"/>
      <c r="R30" s="122"/>
      <c r="S30" s="122"/>
      <c r="T30" s="122"/>
      <c r="U30" s="122"/>
      <c r="V30" s="122"/>
      <c r="W30" s="122"/>
      <c r="X30" s="122"/>
      <c r="Y30" s="122"/>
      <c r="Z30" s="122"/>
      <c r="AA30" s="122"/>
      <c r="AB30" s="122"/>
      <c r="AC30" s="122"/>
      <c r="AD30" s="122"/>
      <c r="AE30" s="122"/>
      <c r="AF30" s="122"/>
      <c r="AG30" s="122"/>
      <c r="AH30" s="122"/>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122" customFormat="1" x14ac:dyDescent="0.2">
      <c r="A35" s="117"/>
      <c r="B35" s="117"/>
      <c r="C35" s="117"/>
      <c r="D35" s="117"/>
      <c r="E35" s="117"/>
      <c r="F35" s="117"/>
      <c r="G35" s="117"/>
      <c r="H35" s="117"/>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row r="178" spans="1:8" s="69" customFormat="1" x14ac:dyDescent="0.2">
      <c r="A178" s="117"/>
      <c r="B178" s="76"/>
      <c r="C178" s="76"/>
      <c r="D178" s="76"/>
      <c r="E178" s="76"/>
      <c r="F178" s="76"/>
      <c r="G178" s="76"/>
      <c r="H178" s="76"/>
    </row>
  </sheetData>
  <mergeCells count="1">
    <mergeCell ref="B1:H1"/>
  </mergeCells>
  <dataValidations count="6">
    <dataValidation type="list" allowBlank="1" showInputMessage="1" showErrorMessage="1" sqref="C1:D1 C18:D65517">
      <formula1>"High,Medium,Low"</formula1>
    </dataValidation>
    <dataValidation type="list" allowBlank="1" showInputMessage="1" showErrorMessage="1" sqref="F1:G1 F18:G65517">
      <formula1>"Functional, External Interface, User Interface,System Interface, Non functional"</formula1>
    </dataValidation>
    <dataValidation type="list" allowBlank="1" showInputMessage="1" showErrorMessage="1" sqref="E1 E18:E65517">
      <formula1>"Simple,Average,Complex"</formula1>
    </dataValidation>
    <dataValidation type="list" allowBlank="1" showInputMessage="1" showErrorMessage="1" sqref="G3:G17">
      <formula1>"Low, Medium, High"</formula1>
    </dataValidation>
    <dataValidation type="list" allowBlank="1" showInputMessage="1" showErrorMessage="1" sqref="H3:H17">
      <formula1>"New Requirement, Enhancement, Bug, Issue"</formula1>
    </dataValidation>
    <dataValidation type="list" allowBlank="1" showInputMessage="1" showErrorMessage="1" sqref="F3:F17">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4"/>
  <sheetViews>
    <sheetView workbookViewId="0">
      <selection activeCell="F4" sqref="F4"/>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53" t="s">
        <v>151</v>
      </c>
      <c r="C1" s="153"/>
      <c r="D1" s="153"/>
      <c r="E1" s="153"/>
      <c r="F1" s="153"/>
      <c r="G1" s="153"/>
      <c r="H1" s="153"/>
      <c r="I1" s="153"/>
      <c r="N1" s="56"/>
      <c r="O1" s="56"/>
    </row>
    <row r="2" spans="1:41" s="102" customFormat="1" ht="64.5" thickTop="1" x14ac:dyDescent="0.2">
      <c r="A2" s="103" t="s">
        <v>45</v>
      </c>
      <c r="B2" s="103" t="s">
        <v>47</v>
      </c>
      <c r="C2" s="103" t="s">
        <v>49</v>
      </c>
      <c r="D2" s="103" t="s">
        <v>51</v>
      </c>
      <c r="E2" s="103" t="s">
        <v>53</v>
      </c>
      <c r="F2" s="103" t="s">
        <v>102</v>
      </c>
      <c r="G2" s="103" t="s">
        <v>55</v>
      </c>
      <c r="H2" s="103" t="s">
        <v>57</v>
      </c>
      <c r="I2" s="103" t="s">
        <v>59</v>
      </c>
      <c r="J2" s="103" t="s">
        <v>61</v>
      </c>
      <c r="K2" s="103" t="s">
        <v>63</v>
      </c>
      <c r="L2" s="103" t="s">
        <v>65</v>
      </c>
      <c r="M2" s="103" t="s">
        <v>67</v>
      </c>
      <c r="N2" s="103" t="s">
        <v>69</v>
      </c>
      <c r="O2" s="103" t="s">
        <v>71</v>
      </c>
      <c r="P2" s="160" t="s">
        <v>73</v>
      </c>
      <c r="Q2" s="160"/>
      <c r="R2" s="160"/>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3.75" x14ac:dyDescent="0.2">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51" x14ac:dyDescent="0.2">
      <c r="A4" s="108">
        <v>1</v>
      </c>
      <c r="B4" s="109" t="s">
        <v>123</v>
      </c>
      <c r="C4" s="109" t="s">
        <v>123</v>
      </c>
      <c r="D4" s="109" t="s">
        <v>123</v>
      </c>
      <c r="E4" s="109">
        <v>4</v>
      </c>
      <c r="F4" s="109" t="s">
        <v>123</v>
      </c>
      <c r="G4" s="106" t="s">
        <v>155</v>
      </c>
      <c r="H4" s="109" t="s">
        <v>135</v>
      </c>
      <c r="I4" s="106" t="s">
        <v>124</v>
      </c>
      <c r="J4" s="106" t="s">
        <v>128</v>
      </c>
      <c r="K4" s="108" t="s">
        <v>89</v>
      </c>
      <c r="L4" s="108" t="s">
        <v>90</v>
      </c>
      <c r="M4" s="108"/>
      <c r="N4" s="108"/>
      <c r="O4" s="108" t="s">
        <v>125</v>
      </c>
      <c r="P4" s="110">
        <f t="shared" ref="P4:P17" si="0">IF(K4="X",IF(O4="Complete",N4,0),0)</f>
        <v>0</v>
      </c>
      <c r="Q4" s="111">
        <f t="shared" ref="Q4:Q17" si="1">IF(K4&lt;&gt;"X",IF(O4&lt;&gt;"Complete",N4,0),0)</f>
        <v>0</v>
      </c>
      <c r="R4" s="111">
        <f t="shared" ref="R4:R17"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165.75" x14ac:dyDescent="0.2">
      <c r="A5" s="108">
        <v>2</v>
      </c>
      <c r="B5" s="109" t="s">
        <v>123</v>
      </c>
      <c r="C5" s="109" t="s">
        <v>123</v>
      </c>
      <c r="D5" s="109" t="s">
        <v>123</v>
      </c>
      <c r="E5" s="109">
        <v>4</v>
      </c>
      <c r="F5" s="109" t="s">
        <v>123</v>
      </c>
      <c r="G5" s="106" t="s">
        <v>162</v>
      </c>
      <c r="H5" s="109" t="s">
        <v>136</v>
      </c>
      <c r="I5" s="106" t="s">
        <v>124</v>
      </c>
      <c r="J5" s="106" t="s">
        <v>175</v>
      </c>
      <c r="K5" s="108" t="s">
        <v>89</v>
      </c>
      <c r="L5" s="108" t="s">
        <v>90</v>
      </c>
      <c r="M5" s="108"/>
      <c r="N5" s="108"/>
      <c r="O5" s="108" t="s">
        <v>125</v>
      </c>
      <c r="P5" s="110">
        <f t="shared" si="0"/>
        <v>0</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89.25" x14ac:dyDescent="0.2">
      <c r="A6" s="80">
        <v>3</v>
      </c>
      <c r="B6" s="109" t="s">
        <v>123</v>
      </c>
      <c r="C6" s="109" t="s">
        <v>123</v>
      </c>
      <c r="D6" s="109" t="s">
        <v>123</v>
      </c>
      <c r="E6" s="109">
        <v>4</v>
      </c>
      <c r="F6" s="109" t="s">
        <v>123</v>
      </c>
      <c r="G6" s="106" t="s">
        <v>163</v>
      </c>
      <c r="H6" s="109" t="s">
        <v>137</v>
      </c>
      <c r="I6" s="106" t="s">
        <v>124</v>
      </c>
      <c r="J6" s="106" t="s">
        <v>131</v>
      </c>
      <c r="K6" s="108" t="s">
        <v>89</v>
      </c>
      <c r="L6" s="108" t="s">
        <v>90</v>
      </c>
      <c r="M6" s="108"/>
      <c r="N6" s="108"/>
      <c r="O6" s="108" t="s">
        <v>125</v>
      </c>
      <c r="P6" s="110">
        <f t="shared" si="0"/>
        <v>0</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63.75" x14ac:dyDescent="0.2">
      <c r="A7" s="80">
        <v>4</v>
      </c>
      <c r="B7" s="109" t="s">
        <v>123</v>
      </c>
      <c r="C7" s="109" t="s">
        <v>123</v>
      </c>
      <c r="D7" s="109" t="s">
        <v>123</v>
      </c>
      <c r="E7" s="109">
        <v>4</v>
      </c>
      <c r="F7" s="109" t="s">
        <v>123</v>
      </c>
      <c r="G7" s="106" t="s">
        <v>164</v>
      </c>
      <c r="H7" s="109" t="s">
        <v>138</v>
      </c>
      <c r="I7" s="106" t="s">
        <v>133</v>
      </c>
      <c r="J7" s="106" t="s">
        <v>121</v>
      </c>
      <c r="K7" s="108" t="s">
        <v>89</v>
      </c>
      <c r="L7" s="109" t="s">
        <v>90</v>
      </c>
      <c r="M7" s="108"/>
      <c r="N7" s="108"/>
      <c r="O7" s="108" t="s">
        <v>125</v>
      </c>
      <c r="P7" s="110">
        <f t="shared" si="0"/>
        <v>0</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63.75" x14ac:dyDescent="0.2">
      <c r="A8" s="80">
        <v>5</v>
      </c>
      <c r="B8" s="109" t="s">
        <v>123</v>
      </c>
      <c r="C8" s="109" t="s">
        <v>123</v>
      </c>
      <c r="D8" s="109" t="s">
        <v>123</v>
      </c>
      <c r="E8" s="109">
        <v>4</v>
      </c>
      <c r="F8" s="109" t="s">
        <v>123</v>
      </c>
      <c r="G8" s="106" t="s">
        <v>165</v>
      </c>
      <c r="H8" s="109" t="s">
        <v>139</v>
      </c>
      <c r="I8" s="106" t="s">
        <v>133</v>
      </c>
      <c r="J8" s="106" t="s">
        <v>134</v>
      </c>
      <c r="K8" s="108" t="s">
        <v>89</v>
      </c>
      <c r="L8" s="108" t="s">
        <v>90</v>
      </c>
      <c r="M8" s="108"/>
      <c r="N8" s="108"/>
      <c r="O8" s="108" t="s">
        <v>125</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89.25" x14ac:dyDescent="0.2">
      <c r="A9" s="80">
        <v>6</v>
      </c>
      <c r="B9" s="109" t="s">
        <v>123</v>
      </c>
      <c r="C9" s="109" t="s">
        <v>123</v>
      </c>
      <c r="D9" s="109" t="s">
        <v>123</v>
      </c>
      <c r="E9" s="109">
        <v>4</v>
      </c>
      <c r="F9" s="109" t="s">
        <v>123</v>
      </c>
      <c r="G9" s="106" t="s">
        <v>166</v>
      </c>
      <c r="H9" s="109" t="s">
        <v>140</v>
      </c>
      <c r="I9" s="106" t="s">
        <v>206</v>
      </c>
      <c r="J9" s="106" t="s">
        <v>177</v>
      </c>
      <c r="K9" s="108" t="s">
        <v>89</v>
      </c>
      <c r="L9" s="108" t="s">
        <v>90</v>
      </c>
      <c r="M9" s="108"/>
      <c r="N9" s="108"/>
      <c r="O9" s="108" t="s">
        <v>125</v>
      </c>
      <c r="P9" s="110">
        <f t="shared" si="0"/>
        <v>0</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76.5" x14ac:dyDescent="0.2">
      <c r="A10" s="80">
        <v>7</v>
      </c>
      <c r="B10" s="109" t="s">
        <v>123</v>
      </c>
      <c r="C10" s="109" t="s">
        <v>123</v>
      </c>
      <c r="D10" s="109" t="s">
        <v>123</v>
      </c>
      <c r="E10" s="109">
        <v>4</v>
      </c>
      <c r="F10" s="109" t="s">
        <v>123</v>
      </c>
      <c r="G10" s="106" t="s">
        <v>167</v>
      </c>
      <c r="H10" s="109" t="s">
        <v>141</v>
      </c>
      <c r="I10" s="106" t="s">
        <v>206</v>
      </c>
      <c r="J10" s="106" t="s">
        <v>178</v>
      </c>
      <c r="K10" s="108" t="s">
        <v>89</v>
      </c>
      <c r="L10" s="108" t="s">
        <v>90</v>
      </c>
      <c r="M10" s="108"/>
      <c r="N10" s="108"/>
      <c r="O10" s="108" t="s">
        <v>125</v>
      </c>
      <c r="P10" s="110">
        <f t="shared" si="0"/>
        <v>0</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51" x14ac:dyDescent="0.2">
      <c r="A11" s="80">
        <v>8</v>
      </c>
      <c r="B11" s="109" t="s">
        <v>123</v>
      </c>
      <c r="C11" s="109" t="s">
        <v>123</v>
      </c>
      <c r="D11" s="109" t="s">
        <v>123</v>
      </c>
      <c r="E11" s="109">
        <v>4</v>
      </c>
      <c r="F11" s="109" t="s">
        <v>123</v>
      </c>
      <c r="G11" s="106" t="s">
        <v>168</v>
      </c>
      <c r="H11" s="109" t="s">
        <v>142</v>
      </c>
      <c r="I11" s="106" t="s">
        <v>206</v>
      </c>
      <c r="J11" s="106" t="s">
        <v>186</v>
      </c>
      <c r="K11" s="108" t="s">
        <v>89</v>
      </c>
      <c r="L11" s="109" t="s">
        <v>92</v>
      </c>
      <c r="M11" s="108"/>
      <c r="N11" s="108"/>
      <c r="O11" s="108" t="s">
        <v>125</v>
      </c>
      <c r="P11" s="110">
        <f t="shared" si="0"/>
        <v>0</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ht="89.25" x14ac:dyDescent="0.2">
      <c r="A12" s="80">
        <v>9</v>
      </c>
      <c r="B12" s="109" t="s">
        <v>123</v>
      </c>
      <c r="C12" s="109" t="s">
        <v>123</v>
      </c>
      <c r="D12" s="109" t="s">
        <v>123</v>
      </c>
      <c r="E12" s="109">
        <v>4</v>
      </c>
      <c r="F12" s="109" t="s">
        <v>123</v>
      </c>
      <c r="G12" s="106" t="s">
        <v>169</v>
      </c>
      <c r="H12" s="109" t="s">
        <v>143</v>
      </c>
      <c r="I12" s="106" t="s">
        <v>206</v>
      </c>
      <c r="J12" s="106" t="s">
        <v>181</v>
      </c>
      <c r="K12" s="108" t="s">
        <v>89</v>
      </c>
      <c r="L12" s="109" t="s">
        <v>92</v>
      </c>
      <c r="M12" s="108"/>
      <c r="N12" s="108"/>
      <c r="O12" s="108" t="s">
        <v>125</v>
      </c>
      <c r="P12" s="110">
        <f t="shared" si="0"/>
        <v>0</v>
      </c>
      <c r="Q12" s="111">
        <f t="shared" si="1"/>
        <v>0</v>
      </c>
      <c r="R12" s="111">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ht="89.25" x14ac:dyDescent="0.2">
      <c r="A13" s="80">
        <v>10</v>
      </c>
      <c r="B13" s="109" t="s">
        <v>123</v>
      </c>
      <c r="C13" s="109" t="s">
        <v>123</v>
      </c>
      <c r="D13" s="109" t="s">
        <v>123</v>
      </c>
      <c r="E13" s="109">
        <v>4</v>
      </c>
      <c r="F13" s="109" t="s">
        <v>123</v>
      </c>
      <c r="G13" s="106" t="s">
        <v>170</v>
      </c>
      <c r="H13" s="109" t="s">
        <v>144</v>
      </c>
      <c r="I13" s="106" t="s">
        <v>206</v>
      </c>
      <c r="J13" s="106" t="s">
        <v>189</v>
      </c>
      <c r="K13" s="108" t="s">
        <v>89</v>
      </c>
      <c r="L13" s="109" t="s">
        <v>92</v>
      </c>
      <c r="M13" s="108"/>
      <c r="N13" s="108"/>
      <c r="O13" s="108" t="s">
        <v>125</v>
      </c>
      <c r="P13" s="110">
        <f t="shared" si="0"/>
        <v>0</v>
      </c>
      <c r="Q13" s="111">
        <f t="shared" si="1"/>
        <v>0</v>
      </c>
      <c r="R13" s="111">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ht="108" x14ac:dyDescent="0.2">
      <c r="A14" s="80">
        <v>11</v>
      </c>
      <c r="B14" s="109" t="s">
        <v>123</v>
      </c>
      <c r="C14" s="109" t="s">
        <v>123</v>
      </c>
      <c r="D14" s="109" t="s">
        <v>123</v>
      </c>
      <c r="E14" s="109">
        <v>4</v>
      </c>
      <c r="F14" s="109" t="s">
        <v>123</v>
      </c>
      <c r="G14" s="106" t="s">
        <v>171</v>
      </c>
      <c r="H14" s="109" t="s">
        <v>145</v>
      </c>
      <c r="I14" s="106" t="s">
        <v>207</v>
      </c>
      <c r="J14" s="126" t="s">
        <v>191</v>
      </c>
      <c r="K14" s="108" t="s">
        <v>89</v>
      </c>
      <c r="L14" s="109" t="s">
        <v>92</v>
      </c>
      <c r="M14" s="108"/>
      <c r="N14" s="108"/>
      <c r="O14" s="108" t="s">
        <v>125</v>
      </c>
      <c r="P14" s="110">
        <f t="shared" si="0"/>
        <v>0</v>
      </c>
      <c r="Q14" s="111">
        <f t="shared" si="1"/>
        <v>0</v>
      </c>
      <c r="R14" s="111">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ht="114.75" x14ac:dyDescent="0.2">
      <c r="A15" s="80">
        <v>12</v>
      </c>
      <c r="B15" s="109" t="s">
        <v>123</v>
      </c>
      <c r="C15" s="109" t="s">
        <v>123</v>
      </c>
      <c r="D15" s="109" t="s">
        <v>123</v>
      </c>
      <c r="E15" s="109">
        <v>4</v>
      </c>
      <c r="F15" s="109" t="s">
        <v>123</v>
      </c>
      <c r="G15" s="106" t="s">
        <v>172</v>
      </c>
      <c r="H15" s="109" t="s">
        <v>146</v>
      </c>
      <c r="I15" s="106" t="s">
        <v>208</v>
      </c>
      <c r="J15" s="106" t="s">
        <v>197</v>
      </c>
      <c r="K15" s="108" t="s">
        <v>89</v>
      </c>
      <c r="L15" s="109" t="s">
        <v>92</v>
      </c>
      <c r="M15" s="108"/>
      <c r="N15" s="108"/>
      <c r="O15" s="108" t="s">
        <v>125</v>
      </c>
      <c r="P15" s="110">
        <f t="shared" si="0"/>
        <v>0</v>
      </c>
      <c r="Q15" s="111">
        <f t="shared" si="1"/>
        <v>0</v>
      </c>
      <c r="R15" s="111">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ht="36" x14ac:dyDescent="0.2">
      <c r="A16" s="80">
        <v>13</v>
      </c>
      <c r="B16" s="109" t="s">
        <v>123</v>
      </c>
      <c r="C16" s="109" t="s">
        <v>123</v>
      </c>
      <c r="D16" s="109" t="s">
        <v>123</v>
      </c>
      <c r="E16" s="109">
        <v>4</v>
      </c>
      <c r="F16" s="109" t="s">
        <v>123</v>
      </c>
      <c r="G16" s="106" t="s">
        <v>173</v>
      </c>
      <c r="H16" s="109" t="s">
        <v>147</v>
      </c>
      <c r="I16" s="106" t="s">
        <v>208</v>
      </c>
      <c r="J16" s="126" t="s">
        <v>196</v>
      </c>
      <c r="K16" s="108" t="s">
        <v>89</v>
      </c>
      <c r="L16" s="109" t="s">
        <v>92</v>
      </c>
      <c r="M16" s="108"/>
      <c r="N16" s="108"/>
      <c r="O16" s="108" t="s">
        <v>125</v>
      </c>
      <c r="P16" s="110">
        <f t="shared" si="0"/>
        <v>0</v>
      </c>
      <c r="Q16" s="111">
        <f t="shared" si="1"/>
        <v>0</v>
      </c>
      <c r="R16" s="111">
        <f t="shared" si="2"/>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2" customFormat="1" ht="51" x14ac:dyDescent="0.2">
      <c r="A17" s="80">
        <v>14</v>
      </c>
      <c r="B17" s="109" t="s">
        <v>123</v>
      </c>
      <c r="C17" s="109" t="s">
        <v>123</v>
      </c>
      <c r="D17" s="109" t="s">
        <v>123</v>
      </c>
      <c r="E17" s="109">
        <v>4</v>
      </c>
      <c r="F17" s="109" t="s">
        <v>123</v>
      </c>
      <c r="G17" s="106" t="s">
        <v>174</v>
      </c>
      <c r="H17" s="109" t="s">
        <v>148</v>
      </c>
      <c r="I17" s="106" t="s">
        <v>209</v>
      </c>
      <c r="J17" s="106" t="s">
        <v>200</v>
      </c>
      <c r="K17" s="108" t="s">
        <v>89</v>
      </c>
      <c r="L17" s="109" t="s">
        <v>92</v>
      </c>
      <c r="M17" s="108"/>
      <c r="N17" s="108"/>
      <c r="O17" s="108" t="s">
        <v>125</v>
      </c>
      <c r="P17" s="110">
        <f t="shared" si="0"/>
        <v>0</v>
      </c>
      <c r="Q17" s="111">
        <f t="shared" si="1"/>
        <v>0</v>
      </c>
      <c r="R17" s="111">
        <f t="shared" si="2"/>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3" customFormat="1" ht="102" x14ac:dyDescent="0.2">
      <c r="A18" s="80">
        <v>15</v>
      </c>
      <c r="B18" s="109" t="s">
        <v>123</v>
      </c>
      <c r="C18" s="109" t="s">
        <v>123</v>
      </c>
      <c r="D18" s="109" t="s">
        <v>123</v>
      </c>
      <c r="E18" s="109">
        <v>4</v>
      </c>
      <c r="F18" s="109" t="s">
        <v>123</v>
      </c>
      <c r="G18" s="106" t="s">
        <v>211</v>
      </c>
      <c r="H18" s="109" t="s">
        <v>212</v>
      </c>
      <c r="I18" s="106" t="s">
        <v>210</v>
      </c>
      <c r="J18" s="106" t="s">
        <v>203</v>
      </c>
      <c r="K18" s="108" t="s">
        <v>89</v>
      </c>
      <c r="L18" s="109" t="s">
        <v>92</v>
      </c>
      <c r="M18" s="108"/>
      <c r="N18" s="108"/>
      <c r="O18" s="108" t="s">
        <v>125</v>
      </c>
      <c r="P18" s="110">
        <f t="shared" ref="P18" si="3">IF(K18="X",IF(O18="Complete",N18,0),0)</f>
        <v>0</v>
      </c>
      <c r="Q18" s="111">
        <f t="shared" ref="Q18" si="4">IF(K18&lt;&gt;"X",IF(O18&lt;&gt;"Complete",N18,0),0)</f>
        <v>0</v>
      </c>
      <c r="R18" s="111">
        <f t="shared" ref="R18" si="5">IF(K18&lt;&gt;"X",IF(O18="Complete",N18,0),0)</f>
        <v>0</v>
      </c>
      <c r="AP18" s="84"/>
    </row>
    <row r="19" spans="1:42" s="83" customFormat="1" ht="51" x14ac:dyDescent="0.2">
      <c r="A19" s="88" t="s">
        <v>94</v>
      </c>
      <c r="B19" s="85"/>
      <c r="C19" s="85"/>
      <c r="D19" s="85"/>
      <c r="E19" s="85"/>
      <c r="F19" s="85"/>
      <c r="G19" s="85"/>
      <c r="H19" s="85"/>
      <c r="I19" s="85"/>
      <c r="J19" s="85"/>
      <c r="K19" s="85"/>
      <c r="L19" s="86" t="s">
        <v>93</v>
      </c>
      <c r="M19" s="86"/>
      <c r="N19" s="87">
        <f>SUM(N4:N17)</f>
        <v>0</v>
      </c>
      <c r="O19" s="85"/>
      <c r="AP19" s="84"/>
    </row>
    <row r="20" spans="1:42" s="83" customFormat="1" x14ac:dyDescent="0.2">
      <c r="A20" s="87"/>
      <c r="B20" s="85" t="s">
        <v>95</v>
      </c>
      <c r="C20" s="85"/>
      <c r="D20" s="85"/>
      <c r="E20" s="85"/>
      <c r="F20" s="85"/>
      <c r="G20" s="85"/>
      <c r="H20" s="85"/>
      <c r="I20" s="85"/>
      <c r="J20" s="85"/>
      <c r="K20" s="85"/>
      <c r="L20" s="85"/>
      <c r="M20" s="85"/>
      <c r="N20" s="85"/>
      <c r="O20" s="85"/>
      <c r="AP20" s="84"/>
    </row>
    <row r="21" spans="1:42" s="83" customFormat="1" x14ac:dyDescent="0.2">
      <c r="A21" s="85"/>
      <c r="B21" s="85"/>
      <c r="C21" s="85"/>
      <c r="D21" s="85"/>
      <c r="E21" s="85"/>
      <c r="F21" s="85"/>
      <c r="G21" s="85"/>
      <c r="H21" s="85"/>
      <c r="I21" s="85"/>
      <c r="J21" s="85"/>
      <c r="K21" s="85"/>
      <c r="L21" s="85"/>
      <c r="M21" s="85"/>
      <c r="N21" s="85"/>
      <c r="O21" s="85"/>
      <c r="AP21" s="84"/>
    </row>
    <row r="22" spans="1:42" s="83" customFormat="1" x14ac:dyDescent="0.2">
      <c r="A22" s="85"/>
      <c r="B22" s="85"/>
      <c r="C22" s="85"/>
      <c r="D22" s="85"/>
      <c r="E22" s="85"/>
      <c r="F22" s="85"/>
      <c r="G22" s="85"/>
      <c r="H22" s="85"/>
      <c r="I22" s="85"/>
      <c r="J22" s="85"/>
      <c r="K22" s="85"/>
      <c r="L22" s="85"/>
      <c r="M22" s="85"/>
      <c r="N22" s="85"/>
      <c r="O22" s="85"/>
      <c r="AP22" s="84"/>
    </row>
    <row r="23" spans="1:42" s="83" customFormat="1" x14ac:dyDescent="0.2">
      <c r="A23" s="85"/>
      <c r="B23" s="85"/>
      <c r="C23" s="85"/>
      <c r="D23" s="85"/>
      <c r="E23" s="85"/>
      <c r="F23" s="85"/>
      <c r="G23" s="85"/>
      <c r="H23" s="85"/>
      <c r="I23" s="85"/>
      <c r="J23" s="85"/>
      <c r="K23" s="85"/>
      <c r="L23" s="85"/>
      <c r="M23" s="85"/>
      <c r="N23" s="85"/>
      <c r="O23" s="85"/>
      <c r="AP23" s="84"/>
    </row>
    <row r="24" spans="1:42" s="83" customFormat="1" x14ac:dyDescent="0.2">
      <c r="A24" s="85"/>
      <c r="B24" s="85"/>
      <c r="C24" s="85"/>
      <c r="D24" s="85"/>
      <c r="E24" s="85"/>
      <c r="F24" s="85"/>
      <c r="G24" s="85"/>
      <c r="H24" s="85"/>
      <c r="I24" s="85"/>
      <c r="J24" s="85"/>
      <c r="K24" s="85"/>
      <c r="L24" s="85"/>
      <c r="M24" s="85"/>
      <c r="N24" s="85"/>
      <c r="O24" s="85"/>
      <c r="AP24" s="84"/>
    </row>
    <row r="25" spans="1:42" s="83" customFormat="1" x14ac:dyDescent="0.2">
      <c r="A25" s="85"/>
      <c r="B25" s="85"/>
      <c r="C25" s="85"/>
      <c r="D25" s="85"/>
      <c r="E25" s="85"/>
      <c r="F25" s="85"/>
      <c r="G25" s="85"/>
      <c r="H25" s="85"/>
      <c r="I25" s="85"/>
      <c r="J25" s="85"/>
      <c r="K25" s="85"/>
      <c r="L25" s="85"/>
      <c r="M25" s="85"/>
      <c r="N25" s="85"/>
      <c r="O25" s="85"/>
      <c r="AP25" s="84"/>
    </row>
    <row r="26" spans="1:42" s="83" customFormat="1" x14ac:dyDescent="0.2">
      <c r="A26" s="85"/>
      <c r="B26" s="85"/>
      <c r="C26" s="85"/>
      <c r="D26" s="85"/>
      <c r="E26" s="85"/>
      <c r="F26" s="85"/>
      <c r="G26" s="85"/>
      <c r="H26" s="85"/>
      <c r="I26" s="85"/>
      <c r="J26" s="85"/>
      <c r="K26" s="85"/>
      <c r="L26" s="85"/>
      <c r="M26" s="85"/>
      <c r="N26" s="85"/>
      <c r="O26" s="85"/>
      <c r="AP26" s="84"/>
    </row>
    <row r="27" spans="1:42" s="83" customFormat="1" x14ac:dyDescent="0.2">
      <c r="A27" s="85"/>
      <c r="B27" s="85"/>
      <c r="C27" s="85"/>
      <c r="D27" s="85"/>
      <c r="E27" s="85"/>
      <c r="F27" s="85"/>
      <c r="G27" s="85"/>
      <c r="H27" s="85"/>
      <c r="I27" s="85"/>
      <c r="J27" s="85"/>
      <c r="K27" s="85"/>
      <c r="L27" s="85"/>
      <c r="M27" s="85"/>
      <c r="N27" s="85"/>
      <c r="O27" s="85"/>
    </row>
    <row r="28" spans="1:42" s="83" customFormat="1" x14ac:dyDescent="0.2">
      <c r="A28" s="85"/>
      <c r="B28" s="85"/>
      <c r="C28" s="85"/>
      <c r="D28" s="85"/>
      <c r="E28" s="85"/>
      <c r="F28" s="85"/>
      <c r="G28" s="85"/>
      <c r="H28" s="85"/>
      <c r="I28" s="85"/>
      <c r="J28" s="85"/>
      <c r="K28" s="85"/>
      <c r="L28" s="85"/>
      <c r="M28" s="85"/>
      <c r="N28" s="85"/>
      <c r="O28" s="85"/>
    </row>
    <row r="29" spans="1:42" s="83" customFormat="1" x14ac:dyDescent="0.2">
      <c r="A29" s="85"/>
      <c r="B29" s="85"/>
      <c r="C29" s="85"/>
      <c r="D29" s="85"/>
      <c r="E29" s="85"/>
      <c r="F29" s="85"/>
      <c r="G29" s="85"/>
      <c r="H29" s="85"/>
      <c r="I29" s="85"/>
      <c r="J29" s="85"/>
      <c r="K29" s="85"/>
      <c r="L29" s="85"/>
      <c r="M29" s="85"/>
      <c r="N29" s="85"/>
      <c r="O29" s="85"/>
    </row>
    <row r="30" spans="1:42" s="83" customFormat="1" x14ac:dyDescent="0.2">
      <c r="A30" s="85"/>
      <c r="B30" s="85"/>
      <c r="C30" s="85"/>
      <c r="D30" s="85"/>
      <c r="E30" s="85"/>
      <c r="F30" s="85"/>
      <c r="G30" s="85"/>
      <c r="H30" s="85"/>
      <c r="I30" s="85"/>
      <c r="J30" s="85"/>
      <c r="K30" s="85"/>
      <c r="L30" s="85"/>
      <c r="M30" s="85"/>
      <c r="N30" s="85"/>
      <c r="O30" s="85"/>
    </row>
    <row r="31" spans="1:42" s="83" customFormat="1" x14ac:dyDescent="0.2">
      <c r="A31" s="85"/>
      <c r="B31" s="85"/>
      <c r="C31" s="85"/>
      <c r="D31" s="85"/>
      <c r="E31" s="85"/>
      <c r="F31" s="85"/>
      <c r="G31" s="85"/>
      <c r="H31" s="85"/>
      <c r="I31" s="85"/>
      <c r="J31" s="85"/>
      <c r="K31" s="85"/>
      <c r="L31" s="85"/>
      <c r="M31" s="85"/>
      <c r="N31" s="85"/>
      <c r="O31" s="85"/>
    </row>
    <row r="32" spans="1:42" s="83" customFormat="1" x14ac:dyDescent="0.2">
      <c r="A32" s="85"/>
      <c r="B32" s="85"/>
      <c r="C32" s="85"/>
      <c r="D32" s="85"/>
      <c r="E32" s="85"/>
      <c r="F32" s="85"/>
      <c r="G32" s="85"/>
      <c r="H32" s="85"/>
      <c r="I32" s="85"/>
      <c r="J32" s="85"/>
      <c r="K32" s="85"/>
      <c r="L32" s="85"/>
      <c r="M32" s="85"/>
      <c r="N32" s="89"/>
      <c r="O32" s="89"/>
    </row>
    <row r="33" spans="1:15" s="83" customFormat="1" x14ac:dyDescent="0.2">
      <c r="A33" s="85"/>
      <c r="B33" s="85"/>
      <c r="C33" s="85"/>
      <c r="D33" s="85"/>
      <c r="E33" s="85"/>
      <c r="F33" s="85"/>
      <c r="G33" s="85"/>
      <c r="H33" s="85"/>
      <c r="I33" s="85"/>
      <c r="J33" s="85"/>
      <c r="K33" s="85"/>
      <c r="L33" s="85"/>
      <c r="M33" s="85"/>
      <c r="N33" s="89"/>
      <c r="O33" s="89"/>
    </row>
    <row r="34" spans="1:15" s="83" customFormat="1" x14ac:dyDescent="0.2">
      <c r="A34" s="85"/>
      <c r="B34" s="85"/>
      <c r="C34" s="85"/>
      <c r="D34" s="85"/>
      <c r="E34" s="85"/>
      <c r="F34" s="85"/>
      <c r="G34" s="85"/>
      <c r="H34" s="85"/>
      <c r="I34" s="85"/>
      <c r="J34" s="85"/>
      <c r="K34" s="85"/>
      <c r="L34" s="85"/>
      <c r="M34" s="85"/>
      <c r="N34" s="89"/>
      <c r="O34" s="89"/>
    </row>
    <row r="35" spans="1:15" s="83" customFormat="1" x14ac:dyDescent="0.2">
      <c r="A35" s="85"/>
      <c r="B35" s="85"/>
      <c r="C35" s="85"/>
      <c r="D35" s="85"/>
      <c r="E35" s="85"/>
      <c r="F35" s="85"/>
      <c r="G35" s="85"/>
      <c r="H35" s="85"/>
      <c r="I35" s="85"/>
      <c r="J35" s="85"/>
      <c r="K35" s="85"/>
      <c r="L35" s="85"/>
      <c r="M35" s="85"/>
      <c r="N35" s="89"/>
      <c r="O35" s="89"/>
    </row>
    <row r="36" spans="1:15" s="83" customFormat="1" x14ac:dyDescent="0.2">
      <c r="A36" s="85"/>
      <c r="B36" s="85"/>
      <c r="C36" s="85"/>
      <c r="D36" s="85"/>
      <c r="E36" s="85"/>
      <c r="F36" s="85"/>
      <c r="G36" s="85"/>
      <c r="H36" s="85"/>
      <c r="I36" s="85"/>
      <c r="J36" s="85"/>
      <c r="K36" s="85"/>
      <c r="L36" s="85"/>
      <c r="M36" s="85"/>
      <c r="N36" s="89"/>
      <c r="O36" s="89"/>
    </row>
    <row r="37" spans="1:15" s="83" customFormat="1" x14ac:dyDescent="0.2">
      <c r="A37" s="85"/>
      <c r="B37" s="85"/>
      <c r="C37" s="85"/>
      <c r="D37" s="85"/>
      <c r="E37" s="85"/>
      <c r="F37" s="85"/>
      <c r="G37" s="85"/>
      <c r="H37" s="85"/>
      <c r="I37" s="85"/>
      <c r="J37" s="85"/>
      <c r="K37" s="85"/>
      <c r="L37" s="85"/>
      <c r="M37" s="85"/>
      <c r="N37" s="89"/>
      <c r="O37" s="89"/>
    </row>
    <row r="38" spans="1:15" s="83" customFormat="1" x14ac:dyDescent="0.2">
      <c r="A38" s="85"/>
      <c r="B38" s="85"/>
      <c r="C38" s="85"/>
      <c r="D38" s="85"/>
      <c r="E38" s="85"/>
      <c r="F38" s="85"/>
      <c r="G38" s="85"/>
      <c r="H38" s="85"/>
      <c r="I38" s="85"/>
      <c r="J38" s="85"/>
      <c r="K38" s="85"/>
      <c r="L38" s="85"/>
      <c r="M38" s="85"/>
      <c r="N38" s="89"/>
      <c r="O38" s="89"/>
    </row>
    <row r="39" spans="1:15" s="83" customFormat="1" x14ac:dyDescent="0.2">
      <c r="A39" s="85"/>
      <c r="B39" s="85"/>
      <c r="C39" s="85"/>
      <c r="D39" s="85"/>
      <c r="E39" s="85"/>
      <c r="F39" s="85"/>
      <c r="G39" s="85"/>
      <c r="H39" s="85"/>
      <c r="I39" s="85"/>
      <c r="J39" s="85"/>
      <c r="K39" s="85"/>
      <c r="L39" s="85"/>
      <c r="M39" s="85"/>
      <c r="N39" s="89"/>
      <c r="O39" s="89"/>
    </row>
    <row r="40" spans="1:15" s="83" customFormat="1" x14ac:dyDescent="0.2">
      <c r="A40" s="85"/>
      <c r="B40" s="85"/>
      <c r="C40" s="85"/>
      <c r="D40" s="85"/>
      <c r="E40" s="85"/>
      <c r="F40" s="85"/>
      <c r="G40" s="85"/>
      <c r="H40" s="85"/>
      <c r="I40" s="85"/>
      <c r="J40" s="85"/>
      <c r="K40" s="85"/>
      <c r="L40" s="85"/>
      <c r="M40" s="85"/>
      <c r="N40" s="89"/>
      <c r="O40" s="89"/>
    </row>
    <row r="41" spans="1:15" s="83" customFormat="1" x14ac:dyDescent="0.2">
      <c r="A41" s="85"/>
      <c r="B41" s="85"/>
      <c r="C41" s="85"/>
      <c r="D41" s="85"/>
      <c r="E41" s="85"/>
      <c r="F41" s="85"/>
      <c r="G41" s="85"/>
      <c r="H41" s="85"/>
      <c r="I41" s="85"/>
      <c r="J41" s="85"/>
      <c r="K41" s="85"/>
      <c r="L41" s="85"/>
      <c r="M41" s="85"/>
      <c r="N41" s="89"/>
      <c r="O41" s="89"/>
    </row>
    <row r="42" spans="1:15" s="83" customFormat="1" x14ac:dyDescent="0.2">
      <c r="A42" s="85"/>
      <c r="B42" s="85"/>
      <c r="C42" s="85"/>
      <c r="D42" s="85"/>
      <c r="E42" s="85"/>
      <c r="F42" s="85"/>
      <c r="G42" s="85"/>
      <c r="H42" s="85"/>
      <c r="I42" s="85"/>
      <c r="J42" s="85"/>
      <c r="K42" s="85"/>
      <c r="L42" s="85"/>
      <c r="M42" s="85"/>
      <c r="N42" s="89"/>
      <c r="O42" s="89"/>
    </row>
    <row r="43" spans="1:15" s="83" customFormat="1" x14ac:dyDescent="0.2">
      <c r="A43" s="85"/>
      <c r="B43" s="85"/>
      <c r="C43" s="85"/>
      <c r="D43" s="85"/>
      <c r="E43" s="85"/>
      <c r="F43" s="85"/>
      <c r="G43" s="85"/>
      <c r="H43" s="85"/>
      <c r="I43" s="85"/>
      <c r="J43" s="85"/>
      <c r="K43" s="85"/>
      <c r="L43" s="85"/>
      <c r="M43" s="85"/>
      <c r="N43" s="89"/>
      <c r="O43" s="89"/>
    </row>
    <row r="44" spans="1:15" s="83" customFormat="1" x14ac:dyDescent="0.2">
      <c r="A44" s="85"/>
      <c r="B44" s="85"/>
      <c r="C44" s="85"/>
      <c r="D44" s="85"/>
      <c r="E44" s="85"/>
      <c r="F44" s="85"/>
      <c r="G44" s="85"/>
      <c r="H44" s="85"/>
      <c r="I44" s="85"/>
      <c r="J44" s="85"/>
      <c r="K44" s="85"/>
      <c r="L44" s="85"/>
      <c r="M44" s="85"/>
      <c r="N44" s="89"/>
      <c r="O44" s="89"/>
    </row>
    <row r="45" spans="1:15" s="83" customFormat="1" x14ac:dyDescent="0.2">
      <c r="A45" s="85"/>
      <c r="B45" s="85"/>
      <c r="C45" s="85"/>
      <c r="D45" s="85"/>
      <c r="E45" s="85"/>
      <c r="F45" s="85"/>
      <c r="G45" s="85"/>
      <c r="H45" s="85"/>
      <c r="I45" s="85"/>
      <c r="J45" s="85"/>
      <c r="K45" s="85"/>
      <c r="L45" s="85"/>
      <c r="M45" s="85"/>
      <c r="N45" s="89"/>
      <c r="O45" s="89"/>
    </row>
    <row r="46" spans="1:15" s="83" customFormat="1" x14ac:dyDescent="0.2">
      <c r="A46" s="85"/>
      <c r="B46" s="85"/>
      <c r="C46" s="85"/>
      <c r="D46" s="85"/>
      <c r="E46" s="85"/>
      <c r="F46" s="85"/>
      <c r="G46" s="85"/>
      <c r="H46" s="85"/>
      <c r="I46" s="85"/>
      <c r="J46" s="85"/>
      <c r="K46" s="85"/>
      <c r="L46" s="85"/>
      <c r="M46" s="85"/>
      <c r="N46" s="89"/>
      <c r="O46" s="89"/>
    </row>
    <row r="47" spans="1:15" s="83" customFormat="1" x14ac:dyDescent="0.2">
      <c r="A47" s="85"/>
      <c r="B47" s="85"/>
      <c r="C47" s="85"/>
      <c r="D47" s="85"/>
      <c r="E47" s="85"/>
      <c r="F47" s="85"/>
      <c r="G47" s="85"/>
      <c r="H47" s="85"/>
      <c r="I47" s="85"/>
      <c r="J47" s="85"/>
      <c r="K47" s="85"/>
      <c r="L47" s="85"/>
      <c r="M47" s="85"/>
      <c r="N47" s="89"/>
      <c r="O47" s="89"/>
    </row>
    <row r="48" spans="1:15" s="83" customFormat="1" x14ac:dyDescent="0.2">
      <c r="A48" s="85"/>
      <c r="B48" s="85"/>
      <c r="C48" s="85"/>
      <c r="D48" s="85"/>
      <c r="E48" s="85"/>
      <c r="F48" s="85"/>
      <c r="G48" s="85"/>
      <c r="H48" s="85"/>
      <c r="I48" s="85"/>
      <c r="J48" s="85"/>
      <c r="K48" s="85"/>
      <c r="L48" s="85"/>
      <c r="M48" s="85"/>
      <c r="N48" s="89"/>
      <c r="O48" s="89"/>
    </row>
    <row r="49" spans="1:15" s="83" customFormat="1" x14ac:dyDescent="0.2">
      <c r="A49" s="85"/>
      <c r="B49" s="85"/>
      <c r="C49" s="85"/>
      <c r="D49" s="85"/>
      <c r="E49" s="85"/>
      <c r="F49" s="85"/>
      <c r="G49" s="85"/>
      <c r="H49" s="85"/>
      <c r="I49" s="85"/>
      <c r="J49" s="85"/>
      <c r="K49" s="85"/>
      <c r="L49" s="85"/>
      <c r="M49" s="85"/>
      <c r="N49" s="89"/>
      <c r="O49" s="89"/>
    </row>
    <row r="50" spans="1:15" s="83" customFormat="1" x14ac:dyDescent="0.2">
      <c r="A50" s="85"/>
      <c r="B50" s="85"/>
      <c r="C50" s="85"/>
      <c r="D50" s="85"/>
      <c r="E50" s="85"/>
      <c r="F50" s="85"/>
      <c r="G50" s="85"/>
      <c r="H50" s="85"/>
      <c r="I50" s="85"/>
      <c r="J50" s="85"/>
      <c r="K50" s="85"/>
      <c r="L50" s="85"/>
      <c r="M50" s="85"/>
      <c r="N50" s="89"/>
      <c r="O50" s="89"/>
    </row>
    <row r="51" spans="1:15" s="83" customFormat="1" x14ac:dyDescent="0.2">
      <c r="A51" s="85"/>
      <c r="B51" s="85"/>
      <c r="C51" s="85"/>
      <c r="D51" s="85"/>
      <c r="E51" s="85"/>
      <c r="F51" s="85"/>
      <c r="G51" s="85"/>
      <c r="H51" s="85"/>
      <c r="I51" s="85"/>
      <c r="J51" s="85"/>
      <c r="K51" s="85"/>
      <c r="L51" s="85"/>
      <c r="M51" s="85"/>
      <c r="N51" s="89"/>
      <c r="O51" s="89"/>
    </row>
    <row r="52" spans="1:15" s="83" customFormat="1" x14ac:dyDescent="0.2">
      <c r="A52" s="85"/>
      <c r="B52" s="85"/>
      <c r="C52" s="85"/>
      <c r="D52" s="85"/>
      <c r="E52" s="85"/>
      <c r="F52" s="85"/>
      <c r="G52" s="85"/>
      <c r="H52" s="85"/>
      <c r="I52" s="85"/>
      <c r="J52" s="85"/>
      <c r="K52" s="85"/>
      <c r="L52" s="85"/>
      <c r="M52" s="85"/>
      <c r="N52" s="89"/>
      <c r="O52" s="89"/>
    </row>
    <row r="53" spans="1:15" s="83" customFormat="1" x14ac:dyDescent="0.2">
      <c r="A53" s="85"/>
      <c r="B53" s="85"/>
      <c r="C53" s="85"/>
      <c r="D53" s="85"/>
      <c r="E53" s="85"/>
      <c r="F53" s="85"/>
      <c r="G53" s="85"/>
      <c r="H53" s="85"/>
      <c r="I53" s="85"/>
      <c r="J53" s="85"/>
      <c r="K53" s="85"/>
      <c r="L53" s="85"/>
      <c r="M53" s="85"/>
      <c r="N53" s="89"/>
      <c r="O53" s="89"/>
    </row>
    <row r="54" spans="1:15" s="83" customFormat="1" x14ac:dyDescent="0.2">
      <c r="A54" s="85"/>
      <c r="B54" s="85"/>
      <c r="C54" s="85"/>
      <c r="D54" s="85"/>
      <c r="E54" s="85"/>
      <c r="F54" s="85"/>
      <c r="G54" s="85"/>
      <c r="H54" s="85"/>
      <c r="I54" s="85"/>
      <c r="J54" s="85"/>
      <c r="K54" s="85"/>
      <c r="L54" s="85"/>
      <c r="M54" s="85"/>
      <c r="N54" s="89"/>
      <c r="O54" s="89"/>
    </row>
    <row r="55" spans="1:15" s="83" customFormat="1" x14ac:dyDescent="0.2">
      <c r="A55" s="85"/>
      <c r="B55" s="85"/>
      <c r="C55" s="85"/>
      <c r="D55" s="85"/>
      <c r="E55" s="85"/>
      <c r="F55" s="85"/>
      <c r="G55" s="85"/>
      <c r="H55" s="85"/>
      <c r="I55" s="85"/>
      <c r="J55" s="85"/>
      <c r="K55" s="85"/>
      <c r="L55" s="85"/>
      <c r="M55" s="85"/>
      <c r="N55" s="89"/>
      <c r="O55" s="89"/>
    </row>
    <row r="56" spans="1:15" s="83" customFormat="1" x14ac:dyDescent="0.2">
      <c r="A56" s="85"/>
      <c r="B56" s="85"/>
      <c r="C56" s="85"/>
      <c r="D56" s="85"/>
      <c r="E56" s="85"/>
      <c r="F56" s="85"/>
      <c r="G56" s="85"/>
      <c r="H56" s="85"/>
      <c r="I56" s="85"/>
      <c r="J56" s="85"/>
      <c r="K56" s="85"/>
      <c r="L56" s="85"/>
      <c r="M56" s="85"/>
      <c r="N56" s="89"/>
      <c r="O56" s="89"/>
    </row>
    <row r="57" spans="1:15" s="83" customFormat="1" x14ac:dyDescent="0.2">
      <c r="A57" s="85"/>
      <c r="B57" s="85"/>
      <c r="C57" s="85"/>
      <c r="D57" s="85"/>
      <c r="E57" s="85"/>
      <c r="F57" s="85"/>
      <c r="G57" s="85"/>
      <c r="H57" s="85"/>
      <c r="I57" s="85"/>
      <c r="J57" s="85"/>
      <c r="K57" s="85"/>
      <c r="L57" s="85"/>
      <c r="M57" s="85"/>
      <c r="N57" s="89"/>
      <c r="O57" s="89"/>
    </row>
    <row r="58" spans="1:15" s="83" customFormat="1" x14ac:dyDescent="0.2">
      <c r="A58" s="85"/>
      <c r="B58" s="85"/>
      <c r="C58" s="85"/>
      <c r="D58" s="85"/>
      <c r="E58" s="85"/>
      <c r="F58" s="85"/>
      <c r="G58" s="85"/>
      <c r="H58" s="85"/>
      <c r="I58" s="85"/>
      <c r="J58" s="85"/>
      <c r="K58" s="85"/>
      <c r="L58" s="85"/>
      <c r="M58" s="85"/>
      <c r="N58" s="89"/>
      <c r="O58" s="89"/>
    </row>
    <row r="59" spans="1:15" s="83" customFormat="1" x14ac:dyDescent="0.2">
      <c r="A59" s="85"/>
      <c r="B59" s="85"/>
      <c r="C59" s="85"/>
      <c r="D59" s="85"/>
      <c r="E59" s="85"/>
      <c r="F59" s="85"/>
      <c r="G59" s="85"/>
      <c r="H59" s="85"/>
      <c r="I59" s="85"/>
      <c r="J59" s="85"/>
      <c r="K59" s="85"/>
      <c r="L59" s="85"/>
      <c r="M59" s="85"/>
      <c r="N59" s="89"/>
      <c r="O59" s="89"/>
    </row>
    <row r="60" spans="1:15" s="83" customFormat="1" x14ac:dyDescent="0.2">
      <c r="A60" s="85"/>
      <c r="B60" s="85"/>
      <c r="C60" s="85"/>
      <c r="D60" s="85"/>
      <c r="E60" s="85"/>
      <c r="F60" s="85"/>
      <c r="G60" s="85"/>
      <c r="H60" s="85"/>
      <c r="I60" s="85"/>
      <c r="J60" s="85"/>
      <c r="K60" s="85"/>
      <c r="L60" s="85"/>
      <c r="M60" s="85"/>
      <c r="N60" s="89"/>
      <c r="O60" s="89"/>
    </row>
    <row r="61" spans="1:15" s="83" customFormat="1" x14ac:dyDescent="0.2">
      <c r="A61" s="85"/>
      <c r="B61" s="85"/>
      <c r="C61" s="85"/>
      <c r="D61" s="85"/>
      <c r="E61" s="85"/>
      <c r="F61" s="85"/>
      <c r="G61" s="85"/>
      <c r="H61" s="85"/>
      <c r="I61" s="85"/>
      <c r="J61" s="85"/>
      <c r="K61" s="85"/>
      <c r="L61" s="85"/>
      <c r="M61" s="85"/>
      <c r="N61" s="89"/>
      <c r="O61" s="89"/>
    </row>
    <row r="62" spans="1:15" s="83" customFormat="1" x14ac:dyDescent="0.2">
      <c r="A62" s="85"/>
      <c r="B62" s="85"/>
      <c r="C62" s="85"/>
      <c r="D62" s="85"/>
      <c r="E62" s="85"/>
      <c r="F62" s="85"/>
      <c r="G62" s="85"/>
      <c r="H62" s="85"/>
      <c r="I62" s="85"/>
      <c r="J62" s="85"/>
      <c r="K62" s="85"/>
      <c r="L62" s="85"/>
      <c r="M62" s="85"/>
      <c r="N62" s="89"/>
      <c r="O62" s="89"/>
    </row>
    <row r="63" spans="1:15" s="83" customFormat="1" x14ac:dyDescent="0.2">
      <c r="A63" s="85"/>
      <c r="B63" s="85"/>
      <c r="C63" s="85"/>
      <c r="D63" s="85"/>
      <c r="E63" s="85"/>
      <c r="F63" s="85"/>
      <c r="G63" s="85"/>
      <c r="H63" s="85"/>
      <c r="I63" s="85"/>
      <c r="J63" s="85"/>
      <c r="K63" s="85"/>
      <c r="L63" s="85"/>
      <c r="M63" s="85"/>
      <c r="N63" s="89"/>
      <c r="O63" s="89"/>
    </row>
    <row r="64" spans="1:15" s="83" customFormat="1" x14ac:dyDescent="0.2">
      <c r="A64" s="85"/>
      <c r="B64" s="85"/>
      <c r="C64" s="85"/>
      <c r="D64" s="85"/>
      <c r="E64" s="85"/>
      <c r="F64" s="85"/>
      <c r="G64" s="85"/>
      <c r="H64" s="85"/>
      <c r="I64" s="85"/>
      <c r="J64" s="85"/>
      <c r="K64" s="85"/>
      <c r="L64" s="85"/>
      <c r="M64" s="85"/>
      <c r="N64" s="89"/>
      <c r="O64" s="89"/>
    </row>
    <row r="65" spans="1:15" s="83" customFormat="1" x14ac:dyDescent="0.2">
      <c r="A65" s="85"/>
      <c r="B65" s="85"/>
      <c r="C65" s="85"/>
      <c r="D65" s="85"/>
      <c r="E65" s="85"/>
      <c r="F65" s="85"/>
      <c r="G65" s="85"/>
      <c r="H65" s="85"/>
      <c r="I65" s="85"/>
      <c r="J65" s="85"/>
      <c r="K65" s="85"/>
      <c r="L65" s="85"/>
      <c r="M65" s="85"/>
      <c r="N65" s="89"/>
      <c r="O65" s="89"/>
    </row>
    <row r="66" spans="1:15" s="83" customFormat="1" x14ac:dyDescent="0.2">
      <c r="A66" s="85"/>
      <c r="B66" s="85"/>
      <c r="C66" s="85"/>
      <c r="D66" s="85"/>
      <c r="E66" s="85"/>
      <c r="F66" s="85"/>
      <c r="G66" s="85"/>
      <c r="H66" s="85"/>
      <c r="I66" s="85"/>
      <c r="J66" s="85"/>
      <c r="K66" s="85"/>
      <c r="L66" s="85"/>
      <c r="M66" s="85"/>
      <c r="N66" s="89"/>
      <c r="O66" s="89"/>
    </row>
    <row r="67" spans="1:15" s="83" customFormat="1" x14ac:dyDescent="0.2">
      <c r="A67" s="85"/>
      <c r="B67" s="85"/>
      <c r="C67" s="85"/>
      <c r="D67" s="85"/>
      <c r="E67" s="85"/>
      <c r="F67" s="85"/>
      <c r="G67" s="85"/>
      <c r="H67" s="85"/>
      <c r="I67" s="85"/>
      <c r="J67" s="85"/>
      <c r="K67" s="85"/>
      <c r="L67" s="85"/>
      <c r="M67" s="85"/>
      <c r="N67" s="89"/>
      <c r="O67" s="89"/>
    </row>
    <row r="68" spans="1:15" s="83" customFormat="1" x14ac:dyDescent="0.2">
      <c r="A68" s="85"/>
      <c r="B68" s="85"/>
      <c r="C68" s="85"/>
      <c r="D68" s="85"/>
      <c r="E68" s="85"/>
      <c r="F68" s="85"/>
      <c r="G68" s="85"/>
      <c r="H68" s="85"/>
      <c r="I68" s="85"/>
      <c r="J68" s="85"/>
      <c r="K68" s="85"/>
      <c r="L68" s="85"/>
      <c r="M68" s="85"/>
      <c r="N68" s="89"/>
      <c r="O68" s="89"/>
    </row>
    <row r="69" spans="1:15" s="83" customFormat="1" x14ac:dyDescent="0.2">
      <c r="A69" s="85"/>
      <c r="B69" s="85"/>
      <c r="C69" s="85"/>
      <c r="D69" s="85"/>
      <c r="E69" s="85"/>
      <c r="F69" s="85"/>
      <c r="G69" s="85"/>
      <c r="H69" s="85"/>
      <c r="I69" s="85"/>
      <c r="J69" s="85"/>
      <c r="K69" s="85"/>
      <c r="L69" s="85"/>
      <c r="M69" s="85"/>
      <c r="N69" s="89"/>
      <c r="O69" s="89"/>
    </row>
    <row r="70" spans="1:15" s="83" customFormat="1" x14ac:dyDescent="0.2">
      <c r="A70" s="85"/>
      <c r="B70" s="85"/>
      <c r="C70" s="85"/>
      <c r="D70" s="85"/>
      <c r="E70" s="85"/>
      <c r="F70" s="85"/>
      <c r="G70" s="85"/>
      <c r="H70" s="85"/>
      <c r="I70" s="85"/>
      <c r="J70" s="85"/>
      <c r="K70" s="85"/>
      <c r="L70" s="85"/>
      <c r="M70" s="85"/>
      <c r="N70" s="89"/>
      <c r="O70" s="89"/>
    </row>
    <row r="71" spans="1:15" s="83" customFormat="1" x14ac:dyDescent="0.2">
      <c r="A71" s="85"/>
      <c r="B71" s="85"/>
      <c r="C71" s="85"/>
      <c r="D71" s="85"/>
      <c r="E71" s="85"/>
      <c r="F71" s="85"/>
      <c r="G71" s="85"/>
      <c r="H71" s="85"/>
      <c r="I71" s="85"/>
      <c r="J71" s="85"/>
      <c r="K71" s="85"/>
      <c r="L71" s="85"/>
      <c r="M71" s="85"/>
      <c r="N71" s="89"/>
      <c r="O71" s="89"/>
    </row>
    <row r="72" spans="1:15" s="83" customFormat="1" x14ac:dyDescent="0.2">
      <c r="A72" s="85"/>
      <c r="B72" s="85"/>
      <c r="C72" s="85"/>
      <c r="D72" s="85"/>
      <c r="E72" s="85"/>
      <c r="F72" s="85"/>
      <c r="G72" s="85"/>
      <c r="H72" s="85"/>
      <c r="I72" s="85"/>
      <c r="J72" s="85"/>
      <c r="K72" s="85"/>
      <c r="L72" s="85"/>
      <c r="M72" s="85"/>
      <c r="N72" s="89"/>
      <c r="O72" s="89"/>
    </row>
    <row r="73" spans="1:15" s="83" customFormat="1" x14ac:dyDescent="0.2">
      <c r="A73" s="85"/>
      <c r="B73" s="85"/>
      <c r="C73" s="85"/>
      <c r="D73" s="85"/>
      <c r="E73" s="85"/>
      <c r="F73" s="85"/>
      <c r="G73" s="85"/>
      <c r="H73" s="85"/>
      <c r="I73" s="85"/>
      <c r="J73" s="85"/>
      <c r="K73" s="85"/>
      <c r="L73" s="85"/>
      <c r="M73" s="85"/>
      <c r="N73" s="89"/>
      <c r="O73" s="89"/>
    </row>
    <row r="74" spans="1:15" s="83" customFormat="1" x14ac:dyDescent="0.2">
      <c r="A74" s="85"/>
      <c r="B74" s="85"/>
      <c r="C74" s="85"/>
      <c r="D74" s="85"/>
      <c r="E74" s="85"/>
      <c r="F74" s="85"/>
      <c r="G74" s="85"/>
      <c r="H74" s="85"/>
      <c r="I74" s="85"/>
      <c r="J74" s="85"/>
      <c r="K74" s="85"/>
      <c r="L74" s="85"/>
      <c r="M74" s="85"/>
      <c r="N74" s="89"/>
      <c r="O74" s="89"/>
    </row>
    <row r="75" spans="1:15" s="83" customFormat="1" x14ac:dyDescent="0.2">
      <c r="A75" s="85"/>
      <c r="B75" s="85"/>
      <c r="C75" s="85"/>
      <c r="D75" s="85"/>
      <c r="E75" s="85"/>
      <c r="F75" s="85"/>
      <c r="G75" s="85"/>
      <c r="H75" s="85"/>
      <c r="I75" s="85"/>
      <c r="J75" s="85"/>
      <c r="K75" s="85"/>
      <c r="L75" s="85"/>
      <c r="M75" s="85"/>
      <c r="N75" s="89"/>
      <c r="O75" s="89"/>
    </row>
    <row r="76" spans="1:15" s="83" customFormat="1" x14ac:dyDescent="0.2">
      <c r="A76" s="85"/>
      <c r="B76" s="85"/>
      <c r="C76" s="85"/>
      <c r="D76" s="85"/>
      <c r="E76" s="85"/>
      <c r="F76" s="85"/>
      <c r="G76" s="85"/>
      <c r="H76" s="85"/>
      <c r="I76" s="85"/>
      <c r="J76" s="85"/>
      <c r="K76" s="85"/>
      <c r="L76" s="85"/>
      <c r="M76" s="85"/>
      <c r="N76" s="89"/>
      <c r="O76" s="89"/>
    </row>
    <row r="77" spans="1:15" s="83" customFormat="1" x14ac:dyDescent="0.2">
      <c r="A77" s="85"/>
      <c r="B77" s="85"/>
      <c r="C77" s="85"/>
      <c r="D77" s="85"/>
      <c r="E77" s="85"/>
      <c r="F77" s="85"/>
      <c r="G77" s="85"/>
      <c r="H77" s="85"/>
      <c r="I77" s="85"/>
      <c r="J77" s="85"/>
      <c r="K77" s="85"/>
      <c r="L77" s="85"/>
      <c r="M77" s="85"/>
      <c r="N77" s="89"/>
      <c r="O77" s="89"/>
    </row>
    <row r="78" spans="1:15" s="69" customFormat="1" x14ac:dyDescent="0.2">
      <c r="A78" s="76"/>
      <c r="B78" s="76"/>
      <c r="C78" s="76"/>
      <c r="D78" s="76"/>
      <c r="E78" s="76"/>
      <c r="F78" s="76"/>
      <c r="G78" s="76"/>
      <c r="H78" s="76"/>
      <c r="I78" s="76"/>
      <c r="J78" s="76"/>
      <c r="K78" s="76"/>
      <c r="L78" s="76"/>
      <c r="M78" s="76"/>
      <c r="N78" s="90"/>
      <c r="O78" s="9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91"/>
      <c r="O105" s="91"/>
    </row>
    <row r="106" spans="1:15" s="69" customFormat="1" x14ac:dyDescent="0.2">
      <c r="A106" s="76"/>
      <c r="B106" s="76"/>
      <c r="C106" s="76"/>
      <c r="D106" s="76"/>
      <c r="E106" s="76"/>
      <c r="F106" s="76"/>
      <c r="G106" s="76"/>
      <c r="H106" s="76"/>
      <c r="I106" s="76"/>
      <c r="J106" s="76"/>
      <c r="K106" s="76"/>
      <c r="L106" s="76"/>
      <c r="M106" s="76"/>
      <c r="N106" s="91"/>
      <c r="O106" s="91"/>
    </row>
    <row r="107" spans="1:15" s="69" customFormat="1" x14ac:dyDescent="0.2">
      <c r="A107" s="76"/>
      <c r="B107" s="76"/>
      <c r="C107" s="76"/>
      <c r="D107" s="76"/>
      <c r="E107" s="76"/>
      <c r="F107" s="76"/>
      <c r="G107" s="76"/>
      <c r="H107" s="76"/>
      <c r="I107" s="76"/>
      <c r="J107" s="76"/>
      <c r="K107" s="76"/>
      <c r="L107" s="76"/>
      <c r="M107" s="76"/>
      <c r="N107" s="91"/>
      <c r="O107" s="91"/>
    </row>
    <row r="108" spans="1:15" s="69" customFormat="1" x14ac:dyDescent="0.2">
      <c r="A108" s="76"/>
      <c r="B108" s="76"/>
      <c r="C108" s="76"/>
      <c r="D108" s="76"/>
      <c r="E108" s="76"/>
      <c r="F108" s="76"/>
      <c r="G108" s="76"/>
      <c r="H108" s="76"/>
      <c r="I108" s="76"/>
      <c r="J108" s="76"/>
      <c r="K108" s="76"/>
      <c r="L108" s="76"/>
      <c r="M108" s="76"/>
      <c r="N108" s="91"/>
      <c r="O108" s="91"/>
    </row>
    <row r="109" spans="1:15" s="69" customFormat="1" x14ac:dyDescent="0.2">
      <c r="A109" s="76"/>
      <c r="B109" s="76"/>
      <c r="C109" s="76"/>
      <c r="D109" s="76"/>
      <c r="E109" s="76"/>
      <c r="F109" s="76"/>
      <c r="G109" s="76"/>
      <c r="H109" s="76"/>
      <c r="I109" s="76"/>
      <c r="J109" s="76"/>
      <c r="K109" s="76"/>
      <c r="L109" s="76"/>
      <c r="M109" s="76"/>
      <c r="N109" s="91"/>
      <c r="O109" s="91"/>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row r="174" spans="1:15" s="69" customFormat="1" x14ac:dyDescent="0.2">
      <c r="A174" s="76"/>
      <c r="B174" s="76"/>
      <c r="C174" s="76"/>
      <c r="D174" s="76"/>
      <c r="E174" s="76"/>
      <c r="F174" s="76"/>
      <c r="G174" s="76"/>
      <c r="H174" s="76"/>
      <c r="I174" s="76"/>
      <c r="J174" s="76"/>
      <c r="K174" s="76"/>
      <c r="L174" s="76"/>
      <c r="M174" s="76"/>
      <c r="N174" s="91"/>
      <c r="O174" s="91"/>
    </row>
  </sheetData>
  <mergeCells count="2">
    <mergeCell ref="P2:R2"/>
    <mergeCell ref="B1:I1"/>
  </mergeCells>
  <dataValidations count="4">
    <dataValidation type="list" allowBlank="1" showInputMessage="1" showErrorMessage="1" sqref="O4:O18">
      <formula1>"Proposed, Assigned, Inprogress, Complete, Cancelled"</formula1>
    </dataValidation>
    <dataValidation type="list" allowBlank="1" showInputMessage="1" showErrorMessage="1" sqref="L28:M65530 N105:N65530 C19:F65530">
      <formula1>"Simple,Average,Complex"</formula1>
    </dataValidation>
    <dataValidation type="list" allowBlank="1" showInputMessage="1" showErrorMessage="1" sqref="B24:B65530 B19">
      <formula1>"High,Medium,Low"</formula1>
    </dataValidation>
    <dataValidation type="list" allowBlank="1" showInputMessage="1" showErrorMessage="1" sqref="O105:O65530">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11" sqref="G1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3" t="s">
        <v>152</v>
      </c>
      <c r="C1" s="154"/>
      <c r="D1" s="154"/>
      <c r="E1" s="154"/>
      <c r="F1" s="154"/>
      <c r="G1" s="154"/>
      <c r="H1" s="154"/>
      <c r="N1" s="56"/>
      <c r="O1" s="56"/>
    </row>
    <row r="2" spans="1:15" ht="16.5" thickTop="1" x14ac:dyDescent="0.25">
      <c r="A2" s="161" t="s">
        <v>96</v>
      </c>
      <c r="B2" s="162"/>
      <c r="C2" s="162"/>
      <c r="D2" s="162"/>
      <c r="E2" s="162"/>
      <c r="F2" s="163"/>
      <c r="G2" s="163"/>
    </row>
    <row r="3" spans="1:15" ht="38.25" x14ac:dyDescent="0.2">
      <c r="A3" s="93" t="s">
        <v>3</v>
      </c>
      <c r="B3" s="94"/>
      <c r="C3" s="68" t="s">
        <v>91</v>
      </c>
      <c r="D3" s="68" t="s">
        <v>97</v>
      </c>
      <c r="E3" s="68" t="s">
        <v>98</v>
      </c>
      <c r="F3" s="68" t="s">
        <v>99</v>
      </c>
      <c r="G3" s="68" t="s">
        <v>88</v>
      </c>
    </row>
    <row r="4" spans="1:15" x14ac:dyDescent="0.2">
      <c r="A4" s="95" t="str">
        <f>IF(B4 = "", "Not Assigned", "Release " &amp; B4)</f>
        <v>Release 1</v>
      </c>
      <c r="B4" s="95">
        <v>1</v>
      </c>
      <c r="C4" s="95">
        <v>28</v>
      </c>
      <c r="D4" s="95">
        <f>'Product - Release Tracking'!N19-E4-G4</f>
        <v>0</v>
      </c>
      <c r="E4" s="95">
        <f>SUMIF('Product - Release Tracking'!A$4:A$17,'Report Data'!B4,'Product - Release Tracking'!P$4:P$17)</f>
        <v>0</v>
      </c>
      <c r="F4" s="95">
        <v>0</v>
      </c>
      <c r="G4" s="95">
        <f>SUMIF('Product - Release Tracking'!A$4:A$17,'Report Data'!B4,'Product - Release Tracking'!R$4:R$17)</f>
        <v>0</v>
      </c>
    </row>
    <row r="5" spans="1:15" x14ac:dyDescent="0.2">
      <c r="A5" s="95" t="str">
        <f>IF(B5 = "", "Not Assigned", "Release " &amp; B5)</f>
        <v>Release 2</v>
      </c>
      <c r="B5" s="95">
        <v>2</v>
      </c>
      <c r="C5" s="95">
        <v>40</v>
      </c>
      <c r="D5" s="95">
        <f>D4-E5-G5</f>
        <v>0</v>
      </c>
      <c r="E5" s="95">
        <f>SUMIF('Product - Release Tracking'!A$4:A$17,'Report Data'!B5,'Product - Release Tracking'!P$4:P$17)</f>
        <v>0</v>
      </c>
      <c r="F5" s="95">
        <v>0</v>
      </c>
      <c r="G5" s="95">
        <f>SUMIF('Product - Release Tracking'!A$4:A$17,'Report Data'!B5,'Product - Release Tracking'!R$4:R$17)</f>
        <v>0</v>
      </c>
    </row>
    <row r="6" spans="1:15" x14ac:dyDescent="0.2">
      <c r="A6" s="95" t="str">
        <f>IF(B6 = "", "Not Assigned", "Release " &amp; B6)</f>
        <v>Release 0</v>
      </c>
      <c r="B6" s="95">
        <v>0</v>
      </c>
      <c r="C6" s="95">
        <f>SUMIF('Product - Release Tracking'!A$4:A$17,'Report Data'!B6,'Product - Release Tracking'!N$4:N$17)</f>
        <v>0</v>
      </c>
      <c r="D6" s="95">
        <f>D5-E6-G6</f>
        <v>0</v>
      </c>
      <c r="E6" s="95">
        <f>SUMIF('Product - Release Tracking'!A$4:A$17,'Report Data'!B6,'Product - Release Tracking'!P$4:P$17)</f>
        <v>0</v>
      </c>
      <c r="F6" s="95">
        <f>SUMIF('Product - Release Tracking'!A$4:A$17,'Report Data'!B6,'Product - Release Tracking'!Q$4:Q$17)</f>
        <v>0</v>
      </c>
      <c r="G6" s="95">
        <f>SUMIF('Product - Release Tracking'!A$4:A$17,'Report Data'!B6,'Product - Release Tracking'!R$4:R$17)</f>
        <v>0</v>
      </c>
    </row>
    <row r="7" spans="1:15" x14ac:dyDescent="0.2">
      <c r="A7" s="95" t="str">
        <f>IF(B7 = "", "Not Assigned", "Release " &amp; B7)</f>
        <v>Not Assigned</v>
      </c>
      <c r="B7" s="95" t="str">
        <f>""</f>
        <v/>
      </c>
      <c r="C7" s="95">
        <f>SUMIF('Product - Release Tracking'!A$4:A$17,'Report Data'!B7,'Product - Release Tracking'!N$4:N$17)</f>
        <v>0</v>
      </c>
      <c r="D7" s="95">
        <f>D6-E7-G7</f>
        <v>0</v>
      </c>
      <c r="E7" s="95">
        <f>SUMIF('Product - Release Tracking'!A$4:A$17,'Report Data'!B7,'Product - Release Tracking'!P$4:P$17)</f>
        <v>0</v>
      </c>
      <c r="F7" s="95">
        <f>SUMIF('Product - Release Tracking'!A$4:A$17,'Report Data'!B7,'Product - Release Tracking'!Q$4:Q$17)</f>
        <v>0</v>
      </c>
      <c r="G7" s="95">
        <f>SUMIF('Product - Release Tracking'!A$4:A$17,'Report Data'!B7,'Product - Release Tracking'!R$4:R$17)</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9" sqref="F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64" t="s">
        <v>153</v>
      </c>
      <c r="C1" s="165"/>
      <c r="D1" s="165"/>
      <c r="E1" s="165"/>
      <c r="F1" s="166"/>
    </row>
    <row r="2" spans="1:10" ht="13.5" thickTop="1" x14ac:dyDescent="0.2"/>
    <row r="4" spans="1:10" ht="15" x14ac:dyDescent="0.2">
      <c r="B4" s="98"/>
      <c r="C4" s="167" t="s">
        <v>103</v>
      </c>
      <c r="D4" s="167"/>
      <c r="E4" s="167"/>
      <c r="F4" s="167"/>
      <c r="G4" s="168"/>
      <c r="H4" s="168"/>
      <c r="I4" s="168"/>
      <c r="J4" s="168"/>
    </row>
    <row r="5" spans="1:10" ht="38.25" x14ac:dyDescent="0.2">
      <c r="B5" s="37" t="s">
        <v>104</v>
      </c>
      <c r="C5" s="37" t="s">
        <v>105</v>
      </c>
      <c r="D5" s="37" t="s">
        <v>106</v>
      </c>
      <c r="E5" s="37" t="s">
        <v>107</v>
      </c>
      <c r="F5" s="37" t="s">
        <v>108</v>
      </c>
      <c r="G5" s="37" t="s">
        <v>109</v>
      </c>
      <c r="H5" s="37" t="s">
        <v>110</v>
      </c>
      <c r="I5" s="37" t="s">
        <v>111</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9" t="s">
        <v>6</v>
      </c>
      <c r="B1" s="169"/>
      <c r="C1" s="169"/>
      <c r="D1" s="169"/>
      <c r="E1" s="169"/>
      <c r="F1" s="170"/>
    </row>
    <row r="2" spans="1:6" s="33" customFormat="1" ht="24" thickTop="1" x14ac:dyDescent="0.2">
      <c r="A2" s="31"/>
      <c r="B2" s="32"/>
      <c r="C2" s="32"/>
      <c r="D2" s="46"/>
      <c r="E2" s="32"/>
    </row>
    <row r="3" spans="1:6" x14ac:dyDescent="0.2">
      <c r="A3" s="171" t="s">
        <v>7</v>
      </c>
      <c r="B3" s="171"/>
      <c r="C3" s="171"/>
      <c r="D3" s="171"/>
      <c r="E3" s="171"/>
    </row>
    <row r="4" spans="1:6" x14ac:dyDescent="0.2">
      <c r="A4" s="34"/>
    </row>
    <row r="5" spans="1:6" x14ac:dyDescent="0.2">
      <c r="A5" s="37" t="s">
        <v>1</v>
      </c>
      <c r="B5" s="174" t="s">
        <v>18</v>
      </c>
      <c r="C5" s="175"/>
      <c r="D5" s="175"/>
      <c r="E5" s="176"/>
    </row>
    <row r="6" spans="1:6" x14ac:dyDescent="0.2">
      <c r="A6" s="35" t="s">
        <v>8</v>
      </c>
      <c r="B6" s="177" t="s">
        <v>21</v>
      </c>
      <c r="C6" s="178"/>
      <c r="D6" s="178"/>
      <c r="E6" s="179"/>
    </row>
    <row r="7" spans="1:6" x14ac:dyDescent="0.2">
      <c r="A7" s="172" t="s">
        <v>16</v>
      </c>
      <c r="B7" s="45" t="s">
        <v>11</v>
      </c>
      <c r="C7" s="45" t="s">
        <v>12</v>
      </c>
      <c r="D7" s="47" t="s">
        <v>13</v>
      </c>
      <c r="E7" s="45" t="s">
        <v>14</v>
      </c>
    </row>
    <row r="8" spans="1:6" x14ac:dyDescent="0.2">
      <c r="A8" s="172"/>
      <c r="B8" s="36"/>
      <c r="C8" s="36"/>
      <c r="D8" s="48"/>
      <c r="E8" s="36"/>
    </row>
    <row r="9" spans="1:6" x14ac:dyDescent="0.2">
      <c r="A9" s="172"/>
      <c r="B9" s="36"/>
      <c r="C9" s="36"/>
      <c r="D9" s="48"/>
      <c r="E9" s="36"/>
    </row>
    <row r="10" spans="1:6" x14ac:dyDescent="0.2">
      <c r="A10" s="172"/>
      <c r="B10" s="36"/>
      <c r="C10" s="36"/>
      <c r="D10" s="48"/>
      <c r="E10" s="36"/>
    </row>
    <row r="11" spans="1:6" x14ac:dyDescent="0.2">
      <c r="A11" s="173"/>
      <c r="B11" s="36"/>
      <c r="C11" s="36"/>
      <c r="D11" s="48"/>
      <c r="E11" s="36"/>
    </row>
    <row r="12" spans="1:6" x14ac:dyDescent="0.2">
      <c r="A12" s="172" t="s">
        <v>15</v>
      </c>
      <c r="B12" s="45" t="s">
        <v>11</v>
      </c>
      <c r="C12" s="45" t="s">
        <v>12</v>
      </c>
      <c r="D12" s="47" t="s">
        <v>13</v>
      </c>
      <c r="E12" s="45" t="s">
        <v>14</v>
      </c>
    </row>
    <row r="13" spans="1:6" x14ac:dyDescent="0.2">
      <c r="A13" s="172"/>
      <c r="B13" s="36"/>
      <c r="C13" s="36"/>
      <c r="D13" s="48"/>
      <c r="E13" s="36"/>
    </row>
    <row r="14" spans="1:6" x14ac:dyDescent="0.2">
      <c r="A14" s="172"/>
      <c r="B14" s="36"/>
      <c r="C14" s="36"/>
      <c r="D14" s="48"/>
      <c r="E14" s="36"/>
    </row>
    <row r="15" spans="1:6" x14ac:dyDescent="0.2">
      <c r="A15" s="172"/>
      <c r="B15" s="36"/>
      <c r="C15" s="36"/>
      <c r="D15" s="48"/>
      <c r="E15" s="36"/>
    </row>
    <row r="16" spans="1:6" x14ac:dyDescent="0.2">
      <c r="A16" s="173"/>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D3D60B6B-4402-4AB0-B53B-BE62A82177C8}"/>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Banu, Tasneem (Cognizant)</cp:lastModifiedBy>
  <cp:lastPrinted>2009-03-20T06:16:48Z</cp:lastPrinted>
  <dcterms:created xsi:type="dcterms:W3CDTF">2002-07-31T11:12:35Z</dcterms:created>
  <dcterms:modified xsi:type="dcterms:W3CDTF">2019-02-12T10:02:57Z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