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200" yWindow="1200" windowWidth="24400" windowHeight="14860" tabRatio="500" activeTab="4"/>
  </bookViews>
  <sheets>
    <sheet name="demultiplex" sheetId="1" r:id="rId1"/>
    <sheet name="alignment" sheetId="2" r:id="rId2"/>
    <sheet name="spike" sheetId="3" r:id="rId3"/>
    <sheet name="annotation" sheetId="4" r:id="rId4"/>
    <sheet name="summary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5" l="1"/>
  <c r="B13" i="5"/>
  <c r="B12" i="5"/>
  <c r="B10" i="5"/>
  <c r="B11" i="5"/>
  <c r="B9" i="5"/>
  <c r="B8" i="5"/>
  <c r="B7" i="5"/>
  <c r="B6" i="5"/>
  <c r="B5" i="5"/>
  <c r="B4" i="5"/>
  <c r="B3" i="5"/>
  <c r="B2" i="5"/>
  <c r="B1" i="5"/>
  <c r="D50" i="2"/>
  <c r="D51" i="2"/>
  <c r="F53" i="1"/>
  <c r="I50" i="2"/>
  <c r="M50" i="4"/>
  <c r="E50" i="3"/>
  <c r="E50" i="2"/>
  <c r="G51" i="2"/>
  <c r="G50" i="2"/>
  <c r="G51" i="1"/>
  <c r="G50" i="1"/>
</calcChain>
</file>

<file path=xl/sharedStrings.xml><?xml version="1.0" encoding="utf-8"?>
<sst xmlns="http://schemas.openxmlformats.org/spreadsheetml/2006/main" count="486" uniqueCount="140">
  <si>
    <t>LIB</t>
  </si>
  <si>
    <t>WELL</t>
  </si>
  <si>
    <t>BARCODE</t>
  </si>
  <si>
    <t>TOTAL</t>
  </si>
  <si>
    <t>UTOTAL</t>
  </si>
  <si>
    <t>REDUNDANCY</t>
  </si>
  <si>
    <t>Nathalie1a1</t>
  </si>
  <si>
    <t>A1</t>
  </si>
  <si>
    <t>CATGATGGG</t>
  </si>
  <si>
    <t>A2</t>
  </si>
  <si>
    <t>TATTGTGGG</t>
  </si>
  <si>
    <t>A3</t>
  </si>
  <si>
    <t>CGTGGCGGG</t>
  </si>
  <si>
    <t>A4</t>
  </si>
  <si>
    <t>AAAGTTGGG</t>
  </si>
  <si>
    <t>A5</t>
  </si>
  <si>
    <t>TCTACCGGG</t>
  </si>
  <si>
    <t>A6</t>
  </si>
  <si>
    <t>TACTTCGGG</t>
  </si>
  <si>
    <t>A7</t>
  </si>
  <si>
    <t>CAAAGTGGG</t>
  </si>
  <si>
    <t>A8</t>
  </si>
  <si>
    <t>ATGCTTGGG</t>
  </si>
  <si>
    <t>B1</t>
  </si>
  <si>
    <t>GTGGTAGGG</t>
  </si>
  <si>
    <t>B2</t>
  </si>
  <si>
    <t>GCAGGAGGG</t>
  </si>
  <si>
    <t>B3</t>
  </si>
  <si>
    <t>GGACATGGG</t>
  </si>
  <si>
    <t>B4</t>
  </si>
  <si>
    <t>AGGACTGGG</t>
  </si>
  <si>
    <t>B5</t>
  </si>
  <si>
    <t>AGTTTAGGG</t>
  </si>
  <si>
    <t>B6</t>
  </si>
  <si>
    <t>TGAAGCGGG</t>
  </si>
  <si>
    <t>B7</t>
  </si>
  <si>
    <t>TAGCATGGG</t>
  </si>
  <si>
    <t>B8</t>
  </si>
  <si>
    <t>GTTGCCGGG</t>
  </si>
  <si>
    <t>C1</t>
  </si>
  <si>
    <t>ACGTTGGGG</t>
  </si>
  <si>
    <t>C2</t>
  </si>
  <si>
    <t>TAAGGGGGG</t>
  </si>
  <si>
    <t>C3</t>
  </si>
  <si>
    <t>GCCTAGGGG</t>
  </si>
  <si>
    <t>C4</t>
  </si>
  <si>
    <t>CTCGCAGGG</t>
  </si>
  <si>
    <t>C5</t>
  </si>
  <si>
    <t>GCGAATGGG</t>
  </si>
  <si>
    <t>C6</t>
  </si>
  <si>
    <t>GGGTTTGGG</t>
  </si>
  <si>
    <t>C7</t>
  </si>
  <si>
    <t>GTAATGGGG</t>
  </si>
  <si>
    <t>C8</t>
  </si>
  <si>
    <t>TAGAGAGGG</t>
  </si>
  <si>
    <t>D1</t>
  </si>
  <si>
    <t>AGATGGGGG</t>
  </si>
  <si>
    <t>D2</t>
  </si>
  <si>
    <t>ATCTCTGGG</t>
  </si>
  <si>
    <t>D3</t>
  </si>
  <si>
    <t>CGTATTGGG</t>
  </si>
  <si>
    <t>D4</t>
  </si>
  <si>
    <t>ACTTATGGG</t>
  </si>
  <si>
    <t>D5</t>
  </si>
  <si>
    <t>GATCTTGGG</t>
  </si>
  <si>
    <t>D6</t>
  </si>
  <si>
    <t>GCTGTGGGG</t>
  </si>
  <si>
    <t>D7</t>
  </si>
  <si>
    <t>ACAATAGGG</t>
  </si>
  <si>
    <t>D8</t>
  </si>
  <si>
    <t>TTCATAGGG</t>
  </si>
  <si>
    <t>E1</t>
  </si>
  <si>
    <t>TTAACTGGG</t>
  </si>
  <si>
    <t>E2</t>
  </si>
  <si>
    <t>ATACAGGGG</t>
  </si>
  <si>
    <t>E3</t>
  </si>
  <si>
    <t>AATAAAGGG</t>
  </si>
  <si>
    <t>E4</t>
  </si>
  <si>
    <t>CTGTGTGGG</t>
  </si>
  <si>
    <t>E5</t>
  </si>
  <si>
    <t>CCTAGAGGG</t>
  </si>
  <si>
    <t>E6</t>
  </si>
  <si>
    <t>CCATCTGGG</t>
  </si>
  <si>
    <t>E7</t>
  </si>
  <si>
    <t>GACACTGGG</t>
  </si>
  <si>
    <t>E8</t>
  </si>
  <si>
    <t>TGGATGGGG</t>
  </si>
  <si>
    <t>F1</t>
  </si>
  <si>
    <t>CTCCATGGG</t>
  </si>
  <si>
    <t>F2</t>
  </si>
  <si>
    <t>GAGATCGGG</t>
  </si>
  <si>
    <t>F3</t>
  </si>
  <si>
    <t>TATGTAGGG</t>
  </si>
  <si>
    <t>F4</t>
  </si>
  <si>
    <t>AACGCCGGG</t>
  </si>
  <si>
    <t>F5</t>
  </si>
  <si>
    <t>CTTCTGGGG</t>
  </si>
  <si>
    <t>F6</t>
  </si>
  <si>
    <t>GTCGGTGGG</t>
  </si>
  <si>
    <t>F7</t>
  </si>
  <si>
    <t>ATTTGCGGG</t>
  </si>
  <si>
    <t>F8</t>
  </si>
  <si>
    <t>GAATTAGGG</t>
  </si>
  <si>
    <t>lowqv</t>
  </si>
  <si>
    <t>nonbc</t>
  </si>
  <si>
    <t>MAPPED.UNIQUE</t>
  </si>
  <si>
    <t>MAPPED.UNIQUE/TOTAL</t>
  </si>
  <si>
    <t>MAPPED.ALL</t>
  </si>
  <si>
    <t>SPIKE</t>
  </si>
  <si>
    <t>RIBOSOMAL</t>
  </si>
  <si>
    <t>(MAPPED.ALL-SPIKE-RIBOSOMAL)/SPIKE</t>
  </si>
  <si>
    <t>1..50</t>
  </si>
  <si>
    <t>51..</t>
  </si>
  <si>
    <t>CAPTURED</t>
  </si>
  <si>
    <t>MAPPED.UNIQ.NONSPIKE.NONRIBO</t>
  </si>
  <si>
    <t>5'-UTR</t>
  </si>
  <si>
    <t>CODING.UPSTREAM</t>
  </si>
  <si>
    <t>CDS</t>
  </si>
  <si>
    <t>3'-UTR</t>
  </si>
  <si>
    <t>NONCODING.1ST</t>
  </si>
  <si>
    <t>NONCODING.UPSTREAM</t>
  </si>
  <si>
    <t>NONCODING.OTHER</t>
  </si>
  <si>
    <t>INTRON</t>
  </si>
  <si>
    <t>UNANNOTATED</t>
  </si>
  <si>
    <t>5'-END.RATE</t>
  </si>
  <si>
    <t>Raw reads/sample</t>
    <phoneticPr fontId="3"/>
  </si>
  <si>
    <t>Low-QV read rate</t>
    <phoneticPr fontId="3"/>
  </si>
  <si>
    <t>Improper read rate</t>
    <phoneticPr fontId="3"/>
  </si>
  <si>
    <t>Redundancy</t>
    <phoneticPr fontId="3"/>
  </si>
  <si>
    <t>Qualified reads/sample</t>
    <phoneticPr fontId="3"/>
  </si>
  <si>
    <t>Mapped reads/sample, average</t>
    <phoneticPr fontId="3"/>
  </si>
  <si>
    <t>Mapped rate</t>
    <phoneticPr fontId="3"/>
  </si>
  <si>
    <t>Mapped reads/sample, median</t>
    <phoneticPr fontId="3"/>
  </si>
  <si>
    <t>Spike-in reads/sample</t>
    <phoneticPr fontId="3"/>
  </si>
  <si>
    <t>CV of spike-in reads/sample</t>
    <phoneticPr fontId="3"/>
  </si>
  <si>
    <t>5'-end capture rate, spike-in</t>
    <phoneticPr fontId="3"/>
  </si>
  <si>
    <t>5'-end capture rate, endogenous</t>
    <phoneticPr fontId="3"/>
  </si>
  <si>
    <t>Endogenous/spike-in read ratio</t>
    <phoneticPr fontId="3"/>
  </si>
  <si>
    <t>Raw sequence</t>
    <phoneticPr fontId="3"/>
  </si>
  <si>
    <t>*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</si>
</sst>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8" x14ac:knownFonts="1">
    <font>
      <sz val="12"/>
      <color theme="1"/>
      <name val="Arial"/>
      <family val="2"/>
      <charset val="128"/>
    </font>
    <font>
      <sz val="12"/>
      <color theme="1"/>
      <name val="Arial"/>
      <family val="2"/>
      <charset val="128"/>
    </font>
    <font>
      <sz val="12"/>
      <color theme="1"/>
      <name val="Arial"/>
      <family val="2"/>
      <charset val="128"/>
    </font>
    <font>
      <sz val="6"/>
      <name val="Arial"/>
      <family val="2"/>
      <charset val="128"/>
    </font>
    <font>
      <u/>
      <sz val="12"/>
      <color theme="10"/>
      <name val="Arial"/>
      <family val="2"/>
      <charset val="128"/>
    </font>
    <font>
      <u/>
      <sz val="12"/>
      <color theme="11"/>
      <name val="Arial"/>
      <family val="2"/>
      <charset val="128"/>
    </font>
    <font>
      <sz val="12"/>
      <color theme="1"/>
      <name val="Helvetica"/>
    </font>
    <font>
      <b/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176" fontId="0" fillId="0" borderId="0" xfId="1" applyNumberFormat="1" applyFont="1"/>
    <xf numFmtId="0" fontId="0" fillId="0" borderId="0" xfId="1" applyNumberFormat="1" applyFont="1"/>
    <xf numFmtId="0" fontId="6" fillId="2" borderId="1" xfId="0" applyFont="1" applyFill="1" applyBorder="1"/>
    <xf numFmtId="0" fontId="7" fillId="2" borderId="1" xfId="0" applyFont="1" applyFill="1" applyBorder="1"/>
    <xf numFmtId="0" fontId="7" fillId="3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38" fontId="6" fillId="3" borderId="0" xfId="60" applyFont="1" applyFill="1"/>
    <xf numFmtId="10" fontId="6" fillId="2" borderId="0" xfId="1" applyNumberFormat="1" applyFont="1" applyFill="1"/>
    <xf numFmtId="10" fontId="6" fillId="3" borderId="0" xfId="1" applyNumberFormat="1" applyFont="1" applyFill="1"/>
    <xf numFmtId="2" fontId="6" fillId="2" borderId="0" xfId="0" applyNumberFormat="1" applyFont="1" applyFill="1"/>
    <xf numFmtId="38" fontId="6" fillId="2" borderId="0" xfId="60" applyFont="1" applyFill="1"/>
    <xf numFmtId="2" fontId="6" fillId="3" borderId="0" xfId="0" applyNumberFormat="1" applyFont="1" applyFill="1"/>
  </cellXfs>
  <cellStyles count="63">
    <cellStyle name="パーセント" xfId="1" builtinId="5"/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1" builtinId="8" hidden="1"/>
    <cellStyle name="桁区切り" xfId="60" builtinId="6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4" zoomScale="75" zoomScaleNormal="75" zoomScalePageLayoutView="75" workbookViewId="0">
      <selection activeCell="F53" sqref="F53"/>
    </sheetView>
  </sheetViews>
  <sheetFormatPr baseColWidth="12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>
        <v>2254757</v>
      </c>
      <c r="E2">
        <v>112423</v>
      </c>
      <c r="F2">
        <v>20.056011670209799</v>
      </c>
    </row>
    <row r="3" spans="1:6">
      <c r="A3" t="s">
        <v>6</v>
      </c>
      <c r="B3" t="s">
        <v>9</v>
      </c>
      <c r="C3" t="s">
        <v>10</v>
      </c>
      <c r="D3">
        <v>2735899</v>
      </c>
      <c r="E3">
        <v>138259</v>
      </c>
      <c r="F3">
        <v>19.788216318648299</v>
      </c>
    </row>
    <row r="4" spans="1:6">
      <c r="A4" t="s">
        <v>6</v>
      </c>
      <c r="B4" t="s">
        <v>11</v>
      </c>
      <c r="C4" t="s">
        <v>12</v>
      </c>
      <c r="D4">
        <v>1567698</v>
      </c>
      <c r="E4">
        <v>102210</v>
      </c>
      <c r="F4">
        <v>15.338009979454</v>
      </c>
    </row>
    <row r="5" spans="1:6">
      <c r="A5" t="s">
        <v>6</v>
      </c>
      <c r="B5" t="s">
        <v>13</v>
      </c>
      <c r="C5" t="s">
        <v>14</v>
      </c>
      <c r="D5">
        <v>1284175</v>
      </c>
      <c r="E5">
        <v>65833</v>
      </c>
      <c r="F5">
        <v>19.5065544635669</v>
      </c>
    </row>
    <row r="6" spans="1:6">
      <c r="A6" t="s">
        <v>6</v>
      </c>
      <c r="B6" t="s">
        <v>15</v>
      </c>
      <c r="C6" t="s">
        <v>16</v>
      </c>
      <c r="D6">
        <v>2401954</v>
      </c>
      <c r="E6">
        <v>130831</v>
      </c>
      <c r="F6">
        <v>18.3592115018611</v>
      </c>
    </row>
    <row r="7" spans="1:6">
      <c r="A7" t="s">
        <v>6</v>
      </c>
      <c r="B7" t="s">
        <v>17</v>
      </c>
      <c r="C7" t="s">
        <v>18</v>
      </c>
      <c r="D7">
        <v>1965104</v>
      </c>
      <c r="E7">
        <v>101581</v>
      </c>
      <c r="F7">
        <v>19.3451925064726</v>
      </c>
    </row>
    <row r="8" spans="1:6">
      <c r="A8" t="s">
        <v>6</v>
      </c>
      <c r="B8" t="s">
        <v>19</v>
      </c>
      <c r="C8" t="s">
        <v>20</v>
      </c>
      <c r="D8">
        <v>2065124</v>
      </c>
      <c r="E8">
        <v>106668</v>
      </c>
      <c r="F8">
        <v>19.3602954963062</v>
      </c>
    </row>
    <row r="9" spans="1:6">
      <c r="A9" t="s">
        <v>6</v>
      </c>
      <c r="B9" t="s">
        <v>21</v>
      </c>
      <c r="C9" t="s">
        <v>22</v>
      </c>
      <c r="D9">
        <v>1847401</v>
      </c>
      <c r="E9">
        <v>92818</v>
      </c>
      <c r="F9">
        <v>19.9034777737076</v>
      </c>
    </row>
    <row r="10" spans="1:6">
      <c r="A10" t="s">
        <v>6</v>
      </c>
      <c r="B10" t="s">
        <v>23</v>
      </c>
      <c r="C10" t="s">
        <v>24</v>
      </c>
      <c r="D10">
        <v>894191</v>
      </c>
      <c r="E10">
        <v>46483</v>
      </c>
      <c r="F10">
        <v>19.236946840780501</v>
      </c>
    </row>
    <row r="11" spans="1:6">
      <c r="A11" t="s">
        <v>6</v>
      </c>
      <c r="B11" t="s">
        <v>25</v>
      </c>
      <c r="C11" t="s">
        <v>26</v>
      </c>
      <c r="D11">
        <v>1989183</v>
      </c>
      <c r="E11">
        <v>104764</v>
      </c>
      <c r="F11">
        <v>18.9872761635676</v>
      </c>
    </row>
    <row r="12" spans="1:6">
      <c r="A12" t="s">
        <v>6</v>
      </c>
      <c r="B12" t="s">
        <v>27</v>
      </c>
      <c r="C12" t="s">
        <v>28</v>
      </c>
      <c r="D12">
        <v>2279026</v>
      </c>
      <c r="E12">
        <v>112562</v>
      </c>
      <c r="F12">
        <v>20.246850624544599</v>
      </c>
    </row>
    <row r="13" spans="1:6">
      <c r="A13" t="s">
        <v>6</v>
      </c>
      <c r="B13" t="s">
        <v>29</v>
      </c>
      <c r="C13" t="s">
        <v>30</v>
      </c>
      <c r="D13">
        <v>1817832</v>
      </c>
      <c r="E13">
        <v>89974</v>
      </c>
      <c r="F13">
        <v>20.2039700357881</v>
      </c>
    </row>
    <row r="14" spans="1:6">
      <c r="A14" t="s">
        <v>6</v>
      </c>
      <c r="B14" t="s">
        <v>31</v>
      </c>
      <c r="C14" t="s">
        <v>32</v>
      </c>
      <c r="D14">
        <v>1282408</v>
      </c>
      <c r="E14">
        <v>63622</v>
      </c>
      <c r="F14">
        <v>20.156675363867802</v>
      </c>
    </row>
    <row r="15" spans="1:6">
      <c r="A15" t="s">
        <v>6</v>
      </c>
      <c r="B15" t="s">
        <v>33</v>
      </c>
      <c r="C15" t="s">
        <v>34</v>
      </c>
      <c r="D15">
        <v>988149</v>
      </c>
      <c r="E15">
        <v>52712</v>
      </c>
      <c r="F15">
        <v>18.746186826529001</v>
      </c>
    </row>
    <row r="16" spans="1:6">
      <c r="A16" t="s">
        <v>6</v>
      </c>
      <c r="B16" t="s">
        <v>35</v>
      </c>
      <c r="C16" t="s">
        <v>36</v>
      </c>
      <c r="D16">
        <v>2046790</v>
      </c>
      <c r="E16">
        <v>102770</v>
      </c>
      <c r="F16">
        <v>19.916220686970899</v>
      </c>
    </row>
    <row r="17" spans="1:6">
      <c r="A17" t="s">
        <v>6</v>
      </c>
      <c r="B17" t="s">
        <v>37</v>
      </c>
      <c r="C17" t="s">
        <v>38</v>
      </c>
      <c r="D17">
        <v>914769</v>
      </c>
      <c r="E17">
        <v>50751</v>
      </c>
      <c r="F17">
        <v>18.0246497605958</v>
      </c>
    </row>
    <row r="18" spans="1:6">
      <c r="A18" t="s">
        <v>6</v>
      </c>
      <c r="B18" t="s">
        <v>39</v>
      </c>
      <c r="C18" t="s">
        <v>40</v>
      </c>
      <c r="D18">
        <v>1727706</v>
      </c>
      <c r="E18">
        <v>87736</v>
      </c>
      <c r="F18">
        <v>19.692099024345701</v>
      </c>
    </row>
    <row r="19" spans="1:6">
      <c r="A19" t="s">
        <v>6</v>
      </c>
      <c r="B19" t="s">
        <v>41</v>
      </c>
      <c r="C19" t="s">
        <v>42</v>
      </c>
      <c r="D19">
        <v>1331815</v>
      </c>
      <c r="E19">
        <v>72874</v>
      </c>
      <c r="F19">
        <v>18.275585256744499</v>
      </c>
    </row>
    <row r="20" spans="1:6">
      <c r="A20" t="s">
        <v>6</v>
      </c>
      <c r="B20" t="s">
        <v>43</v>
      </c>
      <c r="C20" t="s">
        <v>44</v>
      </c>
      <c r="D20">
        <v>1278011</v>
      </c>
      <c r="E20">
        <v>65115</v>
      </c>
      <c r="F20">
        <v>19.626983030023801</v>
      </c>
    </row>
    <row r="21" spans="1:6">
      <c r="A21" t="s">
        <v>6</v>
      </c>
      <c r="B21" t="s">
        <v>45</v>
      </c>
      <c r="C21" t="s">
        <v>46</v>
      </c>
      <c r="D21">
        <v>830587</v>
      </c>
      <c r="E21">
        <v>45349</v>
      </c>
      <c r="F21">
        <v>18.315442457385998</v>
      </c>
    </row>
    <row r="22" spans="1:6">
      <c r="A22" t="s">
        <v>6</v>
      </c>
      <c r="B22" t="s">
        <v>47</v>
      </c>
      <c r="C22" t="s">
        <v>48</v>
      </c>
      <c r="D22">
        <v>1000446</v>
      </c>
      <c r="E22">
        <v>53357</v>
      </c>
      <c r="F22">
        <v>18.750042168787601</v>
      </c>
    </row>
    <row r="23" spans="1:6">
      <c r="A23" t="s">
        <v>6</v>
      </c>
      <c r="B23" t="s">
        <v>49</v>
      </c>
      <c r="C23" t="s">
        <v>50</v>
      </c>
      <c r="D23">
        <v>1568840</v>
      </c>
      <c r="E23">
        <v>82220</v>
      </c>
      <c r="F23">
        <v>19.081002189248299</v>
      </c>
    </row>
    <row r="24" spans="1:6">
      <c r="A24" t="s">
        <v>6</v>
      </c>
      <c r="B24" t="s">
        <v>51</v>
      </c>
      <c r="C24" t="s">
        <v>52</v>
      </c>
      <c r="D24">
        <v>1183183</v>
      </c>
      <c r="E24">
        <v>60920</v>
      </c>
      <c r="F24">
        <v>19.421913985554799</v>
      </c>
    </row>
    <row r="25" spans="1:6">
      <c r="A25" t="s">
        <v>6</v>
      </c>
      <c r="B25" t="s">
        <v>53</v>
      </c>
      <c r="C25" t="s">
        <v>54</v>
      </c>
      <c r="D25">
        <v>1269690</v>
      </c>
      <c r="E25">
        <v>64157</v>
      </c>
      <c r="F25">
        <v>19.790358027962601</v>
      </c>
    </row>
    <row r="26" spans="1:6">
      <c r="A26" t="s">
        <v>6</v>
      </c>
      <c r="B26" t="s">
        <v>55</v>
      </c>
      <c r="C26" t="s">
        <v>56</v>
      </c>
      <c r="D26">
        <v>1515359</v>
      </c>
      <c r="E26">
        <v>79018</v>
      </c>
      <c r="F26">
        <v>19.177389961780801</v>
      </c>
    </row>
    <row r="27" spans="1:6">
      <c r="A27" t="s">
        <v>6</v>
      </c>
      <c r="B27" t="s">
        <v>57</v>
      </c>
      <c r="C27" t="s">
        <v>58</v>
      </c>
      <c r="D27">
        <v>1323978</v>
      </c>
      <c r="E27">
        <v>66640</v>
      </c>
      <c r="F27">
        <v>19.867617046818701</v>
      </c>
    </row>
    <row r="28" spans="1:6">
      <c r="A28" t="s">
        <v>6</v>
      </c>
      <c r="B28" t="s">
        <v>59</v>
      </c>
      <c r="C28" t="s">
        <v>60</v>
      </c>
      <c r="D28">
        <v>1585296</v>
      </c>
      <c r="E28">
        <v>81763</v>
      </c>
      <c r="F28">
        <v>19.388916747183899</v>
      </c>
    </row>
    <row r="29" spans="1:6">
      <c r="A29" t="s">
        <v>6</v>
      </c>
      <c r="B29" t="s">
        <v>61</v>
      </c>
      <c r="C29" t="s">
        <v>62</v>
      </c>
      <c r="D29">
        <v>1949698</v>
      </c>
      <c r="E29">
        <v>96311</v>
      </c>
      <c r="F29">
        <v>20.243772777772001</v>
      </c>
    </row>
    <row r="30" spans="1:6">
      <c r="A30" t="s">
        <v>6</v>
      </c>
      <c r="B30" t="s">
        <v>63</v>
      </c>
      <c r="C30" t="s">
        <v>64</v>
      </c>
      <c r="D30">
        <v>1388577</v>
      </c>
      <c r="E30">
        <v>70600</v>
      </c>
      <c r="F30">
        <v>19.668229461756301</v>
      </c>
    </row>
    <row r="31" spans="1:6">
      <c r="A31" t="s">
        <v>6</v>
      </c>
      <c r="B31" t="s">
        <v>65</v>
      </c>
      <c r="C31" t="s">
        <v>66</v>
      </c>
      <c r="D31">
        <v>1474788</v>
      </c>
      <c r="E31">
        <v>78390</v>
      </c>
      <c r="F31">
        <v>18.8134711060084</v>
      </c>
    </row>
    <row r="32" spans="1:6">
      <c r="A32" t="s">
        <v>6</v>
      </c>
      <c r="B32" t="s">
        <v>67</v>
      </c>
      <c r="C32" t="s">
        <v>68</v>
      </c>
      <c r="D32">
        <v>2306641</v>
      </c>
      <c r="E32">
        <v>116731</v>
      </c>
      <c r="F32">
        <v>19.760312170717199</v>
      </c>
    </row>
    <row r="33" spans="1:6">
      <c r="A33" t="s">
        <v>6</v>
      </c>
      <c r="B33" t="s">
        <v>69</v>
      </c>
      <c r="C33" t="s">
        <v>70</v>
      </c>
      <c r="D33">
        <v>2053021</v>
      </c>
      <c r="E33">
        <v>104556</v>
      </c>
      <c r="F33">
        <v>19.635611538314301</v>
      </c>
    </row>
    <row r="34" spans="1:6">
      <c r="A34" t="s">
        <v>6</v>
      </c>
      <c r="B34" t="s">
        <v>71</v>
      </c>
      <c r="C34" t="s">
        <v>72</v>
      </c>
      <c r="D34">
        <v>1176008</v>
      </c>
      <c r="E34">
        <v>59971</v>
      </c>
      <c r="F34">
        <v>19.609611312134199</v>
      </c>
    </row>
    <row r="35" spans="1:6">
      <c r="A35" t="s">
        <v>6</v>
      </c>
      <c r="B35" t="s">
        <v>73</v>
      </c>
      <c r="C35" t="s">
        <v>74</v>
      </c>
      <c r="D35">
        <v>1396053</v>
      </c>
      <c r="E35">
        <v>73153</v>
      </c>
      <c r="F35">
        <v>19.084015693136301</v>
      </c>
    </row>
    <row r="36" spans="1:6">
      <c r="A36" t="s">
        <v>6</v>
      </c>
      <c r="B36" t="s">
        <v>75</v>
      </c>
      <c r="C36" t="s">
        <v>76</v>
      </c>
      <c r="D36">
        <v>1704312</v>
      </c>
      <c r="E36">
        <v>85769</v>
      </c>
      <c r="F36">
        <v>19.870955706607202</v>
      </c>
    </row>
    <row r="37" spans="1:6">
      <c r="A37" t="s">
        <v>6</v>
      </c>
      <c r="B37" t="s">
        <v>77</v>
      </c>
      <c r="C37" t="s">
        <v>78</v>
      </c>
      <c r="D37">
        <v>23517</v>
      </c>
      <c r="E37">
        <v>1219</v>
      </c>
      <c r="F37">
        <v>19.292042657916301</v>
      </c>
    </row>
    <row r="38" spans="1:6">
      <c r="A38" t="s">
        <v>6</v>
      </c>
      <c r="B38" t="s">
        <v>79</v>
      </c>
      <c r="C38" t="s">
        <v>80</v>
      </c>
      <c r="D38">
        <v>25775</v>
      </c>
      <c r="E38">
        <v>1353</v>
      </c>
      <c r="F38">
        <v>19.050258684405001</v>
      </c>
    </row>
    <row r="39" spans="1:6">
      <c r="A39" t="s">
        <v>6</v>
      </c>
      <c r="B39" t="s">
        <v>81</v>
      </c>
      <c r="C39" t="s">
        <v>82</v>
      </c>
      <c r="D39">
        <v>1688837</v>
      </c>
      <c r="E39">
        <v>86834</v>
      </c>
      <c r="F39">
        <v>19.449029182117599</v>
      </c>
    </row>
    <row r="40" spans="1:6">
      <c r="A40" t="s">
        <v>6</v>
      </c>
      <c r="B40" t="s">
        <v>83</v>
      </c>
      <c r="C40" t="s">
        <v>84</v>
      </c>
      <c r="D40">
        <v>2351072</v>
      </c>
      <c r="E40">
        <v>118996</v>
      </c>
      <c r="F40">
        <v>19.7575716830817</v>
      </c>
    </row>
    <row r="41" spans="1:6">
      <c r="A41" t="s">
        <v>6</v>
      </c>
      <c r="B41" t="s">
        <v>85</v>
      </c>
      <c r="C41" t="s">
        <v>86</v>
      </c>
      <c r="D41">
        <v>870532</v>
      </c>
      <c r="E41">
        <v>45743</v>
      </c>
      <c r="F41">
        <v>19.030933694772902</v>
      </c>
    </row>
    <row r="42" spans="1:6">
      <c r="A42" t="s">
        <v>6</v>
      </c>
      <c r="B42" t="s">
        <v>87</v>
      </c>
      <c r="C42" t="s">
        <v>88</v>
      </c>
      <c r="D42">
        <v>737177</v>
      </c>
      <c r="E42">
        <v>36762</v>
      </c>
      <c r="F42">
        <v>20.052690278004398</v>
      </c>
    </row>
    <row r="43" spans="1:6">
      <c r="A43" t="s">
        <v>6</v>
      </c>
      <c r="B43" t="s">
        <v>89</v>
      </c>
      <c r="C43" t="s">
        <v>90</v>
      </c>
      <c r="D43">
        <v>1337469</v>
      </c>
      <c r="E43">
        <v>69741</v>
      </c>
      <c r="F43">
        <v>19.177657332128799</v>
      </c>
    </row>
    <row r="44" spans="1:6">
      <c r="A44" t="s">
        <v>6</v>
      </c>
      <c r="B44" t="s">
        <v>91</v>
      </c>
      <c r="C44" t="s">
        <v>92</v>
      </c>
      <c r="D44">
        <v>1129110</v>
      </c>
      <c r="E44">
        <v>55955</v>
      </c>
      <c r="F44">
        <v>20.1788937539093</v>
      </c>
    </row>
    <row r="45" spans="1:6">
      <c r="A45" t="s">
        <v>6</v>
      </c>
      <c r="B45" t="s">
        <v>93</v>
      </c>
      <c r="C45" t="s">
        <v>94</v>
      </c>
      <c r="D45">
        <v>680715</v>
      </c>
      <c r="E45">
        <v>36908</v>
      </c>
      <c r="F45">
        <v>18.443562371301599</v>
      </c>
    </row>
    <row r="46" spans="1:6">
      <c r="A46" t="s">
        <v>6</v>
      </c>
      <c r="B46" t="s">
        <v>95</v>
      </c>
      <c r="C46" t="s">
        <v>96</v>
      </c>
      <c r="D46">
        <v>644205</v>
      </c>
      <c r="E46">
        <v>31214</v>
      </c>
      <c r="F46">
        <v>20.638335362337401</v>
      </c>
    </row>
    <row r="47" spans="1:6">
      <c r="A47" t="s">
        <v>6</v>
      </c>
      <c r="B47" t="s">
        <v>97</v>
      </c>
      <c r="C47" t="s">
        <v>98</v>
      </c>
      <c r="D47">
        <v>477915</v>
      </c>
      <c r="E47">
        <v>24978</v>
      </c>
      <c r="F47">
        <v>19.133437424933899</v>
      </c>
    </row>
    <row r="48" spans="1:6">
      <c r="A48" t="s">
        <v>6</v>
      </c>
      <c r="B48" t="s">
        <v>99</v>
      </c>
      <c r="C48" t="s">
        <v>100</v>
      </c>
      <c r="D48">
        <v>803989</v>
      </c>
      <c r="E48">
        <v>43027</v>
      </c>
      <c r="F48">
        <v>18.685685732214601</v>
      </c>
    </row>
    <row r="49" spans="1:7">
      <c r="A49" t="s">
        <v>6</v>
      </c>
      <c r="B49" t="s">
        <v>101</v>
      </c>
      <c r="C49" t="s">
        <v>102</v>
      </c>
      <c r="D49">
        <v>1048603</v>
      </c>
      <c r="E49">
        <v>51475</v>
      </c>
      <c r="F49">
        <v>20.371112190383599</v>
      </c>
    </row>
    <row r="50" spans="1:7">
      <c r="A50" t="s">
        <v>6</v>
      </c>
      <c r="B50" t="s">
        <v>103</v>
      </c>
      <c r="D50">
        <v>98251881</v>
      </c>
      <c r="E50">
        <v>98251881</v>
      </c>
      <c r="G50" s="1">
        <f>D50/D$52</f>
        <v>0.55540735178042977</v>
      </c>
    </row>
    <row r="51" spans="1:7">
      <c r="A51" t="s">
        <v>6</v>
      </c>
      <c r="B51" t="s">
        <v>104</v>
      </c>
      <c r="D51">
        <v>10431311</v>
      </c>
      <c r="E51">
        <v>10431311</v>
      </c>
      <c r="G51" s="1">
        <f>D51/D$52</f>
        <v>5.8967082962086664E-2</v>
      </c>
    </row>
    <row r="52" spans="1:7">
      <c r="A52" t="s">
        <v>6</v>
      </c>
      <c r="B52" t="s">
        <v>3</v>
      </c>
      <c r="D52">
        <v>176900577</v>
      </c>
      <c r="E52">
        <v>112206288</v>
      </c>
    </row>
    <row r="53" spans="1:7">
      <c r="F53" s="2">
        <f>AVERAGE(F2:F49)</f>
        <v>19.343964292138754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4" zoomScale="75" zoomScaleNormal="75" zoomScalePageLayoutView="75" workbookViewId="0">
      <selection activeCell="D50" sqref="D50:D51"/>
    </sheetView>
  </sheetViews>
  <sheetFormatPr baseColWidth="12" defaultRowHeight="15" x14ac:dyDescent="0"/>
  <sheetData>
    <row r="1" spans="1:9">
      <c r="A1" t="s">
        <v>0</v>
      </c>
      <c r="B1" t="s">
        <v>1</v>
      </c>
      <c r="C1" t="s">
        <v>3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</row>
    <row r="2" spans="1:9">
      <c r="A2" t="s">
        <v>6</v>
      </c>
      <c r="B2" t="s">
        <v>7</v>
      </c>
      <c r="C2">
        <v>112423</v>
      </c>
      <c r="D2">
        <v>95214</v>
      </c>
      <c r="E2">
        <v>0.84692634069540895</v>
      </c>
      <c r="F2">
        <v>101160</v>
      </c>
      <c r="G2">
        <v>295</v>
      </c>
      <c r="H2">
        <v>0</v>
      </c>
      <c r="I2">
        <v>341.91525423728802</v>
      </c>
    </row>
    <row r="3" spans="1:9">
      <c r="A3" t="s">
        <v>6</v>
      </c>
      <c r="B3" t="s">
        <v>9</v>
      </c>
      <c r="C3">
        <v>138259</v>
      </c>
      <c r="D3">
        <v>118200</v>
      </c>
      <c r="E3">
        <v>0.85491722057876796</v>
      </c>
      <c r="F3">
        <v>124742</v>
      </c>
      <c r="G3">
        <v>229</v>
      </c>
      <c r="H3">
        <v>0</v>
      </c>
      <c r="I3">
        <v>543.724890829694</v>
      </c>
    </row>
    <row r="4" spans="1:9">
      <c r="A4" t="s">
        <v>6</v>
      </c>
      <c r="B4" t="s">
        <v>11</v>
      </c>
      <c r="C4">
        <v>102210</v>
      </c>
      <c r="D4">
        <v>82998</v>
      </c>
      <c r="E4">
        <v>0.81203404754916297</v>
      </c>
      <c r="F4">
        <v>91764</v>
      </c>
      <c r="G4">
        <v>346</v>
      </c>
      <c r="H4">
        <v>4</v>
      </c>
      <c r="I4">
        <v>264.20231213872802</v>
      </c>
    </row>
    <row r="5" spans="1:9">
      <c r="A5" t="s">
        <v>6</v>
      </c>
      <c r="B5" t="s">
        <v>13</v>
      </c>
      <c r="C5">
        <v>65833</v>
      </c>
      <c r="D5">
        <v>55924</v>
      </c>
      <c r="E5">
        <v>0.84948278219130202</v>
      </c>
      <c r="F5">
        <v>59407</v>
      </c>
      <c r="G5">
        <v>220</v>
      </c>
      <c r="H5">
        <v>0</v>
      </c>
      <c r="I5">
        <v>269.03181818181798</v>
      </c>
    </row>
    <row r="6" spans="1:9">
      <c r="A6" t="s">
        <v>6</v>
      </c>
      <c r="B6" t="s">
        <v>15</v>
      </c>
      <c r="C6">
        <v>130831</v>
      </c>
      <c r="D6">
        <v>109926</v>
      </c>
      <c r="E6">
        <v>0.84021371081777196</v>
      </c>
      <c r="F6">
        <v>117386</v>
      </c>
      <c r="G6">
        <v>226</v>
      </c>
      <c r="H6">
        <v>0</v>
      </c>
      <c r="I6">
        <v>518.407079646017</v>
      </c>
    </row>
    <row r="7" spans="1:9">
      <c r="A7" t="s">
        <v>6</v>
      </c>
      <c r="B7" t="s">
        <v>17</v>
      </c>
      <c r="C7">
        <v>101581</v>
      </c>
      <c r="D7">
        <v>85212</v>
      </c>
      <c r="E7">
        <v>0.83885766038924603</v>
      </c>
      <c r="F7">
        <v>90823</v>
      </c>
      <c r="G7">
        <v>200</v>
      </c>
      <c r="H7">
        <v>0</v>
      </c>
      <c r="I7">
        <v>453.11500000000001</v>
      </c>
    </row>
    <row r="8" spans="1:9">
      <c r="A8" t="s">
        <v>6</v>
      </c>
      <c r="B8" t="s">
        <v>19</v>
      </c>
      <c r="C8">
        <v>106668</v>
      </c>
      <c r="D8">
        <v>87125</v>
      </c>
      <c r="E8">
        <v>0.81678666516668497</v>
      </c>
      <c r="F8">
        <v>95734</v>
      </c>
      <c r="G8">
        <v>237</v>
      </c>
      <c r="H8">
        <v>3</v>
      </c>
      <c r="I8">
        <v>402.92827004219401</v>
      </c>
    </row>
    <row r="9" spans="1:9">
      <c r="A9" t="s">
        <v>6</v>
      </c>
      <c r="B9" t="s">
        <v>21</v>
      </c>
      <c r="C9">
        <v>92818</v>
      </c>
      <c r="D9">
        <v>78275</v>
      </c>
      <c r="E9">
        <v>0.84331702902454198</v>
      </c>
      <c r="F9">
        <v>83456</v>
      </c>
      <c r="G9">
        <v>199</v>
      </c>
      <c r="H9">
        <v>0</v>
      </c>
      <c r="I9">
        <v>418.37688442210998</v>
      </c>
    </row>
    <row r="10" spans="1:9">
      <c r="A10" t="s">
        <v>6</v>
      </c>
      <c r="B10" t="s">
        <v>23</v>
      </c>
      <c r="C10">
        <v>46483</v>
      </c>
      <c r="D10">
        <v>38139</v>
      </c>
      <c r="E10">
        <v>0.82049351375771695</v>
      </c>
      <c r="F10">
        <v>41564</v>
      </c>
      <c r="G10">
        <v>253</v>
      </c>
      <c r="H10">
        <v>0</v>
      </c>
      <c r="I10">
        <v>163.28458498023701</v>
      </c>
    </row>
    <row r="11" spans="1:9">
      <c r="A11" t="s">
        <v>6</v>
      </c>
      <c r="B11" t="s">
        <v>25</v>
      </c>
      <c r="C11">
        <v>104764</v>
      </c>
      <c r="D11">
        <v>86458</v>
      </c>
      <c r="E11">
        <v>0.82526440380283295</v>
      </c>
      <c r="F11">
        <v>92252</v>
      </c>
      <c r="G11">
        <v>246</v>
      </c>
      <c r="H11">
        <v>1</v>
      </c>
      <c r="I11">
        <v>374.00406504065</v>
      </c>
    </row>
    <row r="12" spans="1:9">
      <c r="A12" t="s">
        <v>6</v>
      </c>
      <c r="B12" t="s">
        <v>27</v>
      </c>
      <c r="C12">
        <v>112562</v>
      </c>
      <c r="D12">
        <v>94600</v>
      </c>
      <c r="E12">
        <v>0.84042572093601697</v>
      </c>
      <c r="F12">
        <v>100251</v>
      </c>
      <c r="G12">
        <v>273</v>
      </c>
      <c r="H12">
        <v>4</v>
      </c>
      <c r="I12">
        <v>366.20512820512801</v>
      </c>
    </row>
    <row r="13" spans="1:9">
      <c r="A13" t="s">
        <v>6</v>
      </c>
      <c r="B13" t="s">
        <v>29</v>
      </c>
      <c r="C13">
        <v>89974</v>
      </c>
      <c r="D13">
        <v>74984</v>
      </c>
      <c r="E13">
        <v>0.83339631449085205</v>
      </c>
      <c r="F13">
        <v>80143</v>
      </c>
      <c r="G13">
        <v>233</v>
      </c>
      <c r="H13">
        <v>0</v>
      </c>
      <c r="I13">
        <v>342.96137339055701</v>
      </c>
    </row>
    <row r="14" spans="1:9">
      <c r="A14" t="s">
        <v>6</v>
      </c>
      <c r="B14" t="s">
        <v>31</v>
      </c>
      <c r="C14">
        <v>63622</v>
      </c>
      <c r="D14">
        <v>53786</v>
      </c>
      <c r="E14">
        <v>0.84539939014806198</v>
      </c>
      <c r="F14">
        <v>57210</v>
      </c>
      <c r="G14">
        <v>168</v>
      </c>
      <c r="H14">
        <v>0</v>
      </c>
      <c r="I14">
        <v>339.53571428571399</v>
      </c>
    </row>
    <row r="15" spans="1:9">
      <c r="A15" t="s">
        <v>6</v>
      </c>
      <c r="B15" t="s">
        <v>33</v>
      </c>
      <c r="C15">
        <v>52712</v>
      </c>
      <c r="D15">
        <v>45014</v>
      </c>
      <c r="E15">
        <v>0.85396114736682305</v>
      </c>
      <c r="F15">
        <v>47825</v>
      </c>
      <c r="G15">
        <v>164</v>
      </c>
      <c r="H15">
        <v>0</v>
      </c>
      <c r="I15">
        <v>290.61585365853603</v>
      </c>
    </row>
    <row r="16" spans="1:9">
      <c r="A16" t="s">
        <v>6</v>
      </c>
      <c r="B16" t="s">
        <v>35</v>
      </c>
      <c r="C16">
        <v>102770</v>
      </c>
      <c r="D16">
        <v>88750</v>
      </c>
      <c r="E16">
        <v>0.86357886542765305</v>
      </c>
      <c r="F16">
        <v>93212</v>
      </c>
      <c r="G16">
        <v>212</v>
      </c>
      <c r="H16">
        <v>0</v>
      </c>
      <c r="I16">
        <v>438.67924528301802</v>
      </c>
    </row>
    <row r="17" spans="1:9">
      <c r="A17" t="s">
        <v>6</v>
      </c>
      <c r="B17" t="s">
        <v>37</v>
      </c>
      <c r="C17">
        <v>50751</v>
      </c>
      <c r="D17">
        <v>42941</v>
      </c>
      <c r="E17">
        <v>0.84611140667178897</v>
      </c>
      <c r="F17">
        <v>45839</v>
      </c>
      <c r="G17">
        <v>163</v>
      </c>
      <c r="H17">
        <v>0</v>
      </c>
      <c r="I17">
        <v>280.22085889570502</v>
      </c>
    </row>
    <row r="18" spans="1:9">
      <c r="A18" t="s">
        <v>6</v>
      </c>
      <c r="B18" t="s">
        <v>39</v>
      </c>
      <c r="C18">
        <v>87736</v>
      </c>
      <c r="D18">
        <v>73221</v>
      </c>
      <c r="E18">
        <v>0.83456049968085999</v>
      </c>
      <c r="F18">
        <v>78405</v>
      </c>
      <c r="G18">
        <v>199</v>
      </c>
      <c r="H18">
        <v>1</v>
      </c>
      <c r="I18">
        <v>392.98994974874302</v>
      </c>
    </row>
    <row r="19" spans="1:9">
      <c r="A19" t="s">
        <v>6</v>
      </c>
      <c r="B19" t="s">
        <v>41</v>
      </c>
      <c r="C19">
        <v>72874</v>
      </c>
      <c r="D19">
        <v>59647</v>
      </c>
      <c r="E19">
        <v>0.81849493646567995</v>
      </c>
      <c r="F19">
        <v>63981</v>
      </c>
      <c r="G19">
        <v>202</v>
      </c>
      <c r="H19">
        <v>1</v>
      </c>
      <c r="I19">
        <v>315.73267326732599</v>
      </c>
    </row>
    <row r="20" spans="1:9">
      <c r="A20" t="s">
        <v>6</v>
      </c>
      <c r="B20" t="s">
        <v>43</v>
      </c>
      <c r="C20">
        <v>65115</v>
      </c>
      <c r="D20">
        <v>54643</v>
      </c>
      <c r="E20">
        <v>0.83917684097366196</v>
      </c>
      <c r="F20">
        <v>58161</v>
      </c>
      <c r="G20">
        <v>289</v>
      </c>
      <c r="H20">
        <v>0</v>
      </c>
      <c r="I20">
        <v>200.24913494809601</v>
      </c>
    </row>
    <row r="21" spans="1:9">
      <c r="A21" t="s">
        <v>6</v>
      </c>
      <c r="B21" t="s">
        <v>45</v>
      </c>
      <c r="C21">
        <v>45349</v>
      </c>
      <c r="D21">
        <v>37748</v>
      </c>
      <c r="E21">
        <v>0.83238880680941096</v>
      </c>
      <c r="F21">
        <v>40451</v>
      </c>
      <c r="G21">
        <v>160</v>
      </c>
      <c r="H21">
        <v>0</v>
      </c>
      <c r="I21">
        <v>251.81874999999999</v>
      </c>
    </row>
    <row r="22" spans="1:9">
      <c r="A22" t="s">
        <v>6</v>
      </c>
      <c r="B22" t="s">
        <v>47</v>
      </c>
      <c r="C22">
        <v>53357</v>
      </c>
      <c r="D22">
        <v>44939</v>
      </c>
      <c r="E22">
        <v>0.84223250932398697</v>
      </c>
      <c r="F22">
        <v>48119</v>
      </c>
      <c r="G22">
        <v>145</v>
      </c>
      <c r="H22">
        <v>0</v>
      </c>
      <c r="I22">
        <v>330.85517241379301</v>
      </c>
    </row>
    <row r="23" spans="1:9">
      <c r="A23" t="s">
        <v>6</v>
      </c>
      <c r="B23" t="s">
        <v>49</v>
      </c>
      <c r="C23">
        <v>82220</v>
      </c>
      <c r="D23">
        <v>68912</v>
      </c>
      <c r="E23">
        <v>0.83814157139382095</v>
      </c>
      <c r="F23">
        <v>72908</v>
      </c>
      <c r="G23">
        <v>235</v>
      </c>
      <c r="H23">
        <v>0</v>
      </c>
      <c r="I23">
        <v>309.246808510638</v>
      </c>
    </row>
    <row r="24" spans="1:9">
      <c r="A24" t="s">
        <v>6</v>
      </c>
      <c r="B24" t="s">
        <v>51</v>
      </c>
      <c r="C24">
        <v>60920</v>
      </c>
      <c r="D24">
        <v>51596</v>
      </c>
      <c r="E24">
        <v>0.84694681549573203</v>
      </c>
      <c r="F24">
        <v>54654</v>
      </c>
      <c r="G24">
        <v>155</v>
      </c>
      <c r="H24">
        <v>0</v>
      </c>
      <c r="I24">
        <v>351.60645161290302</v>
      </c>
    </row>
    <row r="25" spans="1:9">
      <c r="A25" t="s">
        <v>6</v>
      </c>
      <c r="B25" t="s">
        <v>53</v>
      </c>
      <c r="C25">
        <v>64157</v>
      </c>
      <c r="D25">
        <v>53785</v>
      </c>
      <c r="E25">
        <v>0.83833408669357901</v>
      </c>
      <c r="F25">
        <v>56904</v>
      </c>
      <c r="G25">
        <v>243</v>
      </c>
      <c r="H25">
        <v>0</v>
      </c>
      <c r="I25">
        <v>233.17283950617201</v>
      </c>
    </row>
    <row r="26" spans="1:9">
      <c r="A26" t="s">
        <v>6</v>
      </c>
      <c r="B26" t="s">
        <v>55</v>
      </c>
      <c r="C26">
        <v>79018</v>
      </c>
      <c r="D26">
        <v>64849</v>
      </c>
      <c r="E26">
        <v>0.82068642587764795</v>
      </c>
      <c r="F26">
        <v>69578</v>
      </c>
      <c r="G26">
        <v>212</v>
      </c>
      <c r="H26">
        <v>0</v>
      </c>
      <c r="I26">
        <v>327.19811320754701</v>
      </c>
    </row>
    <row r="27" spans="1:9">
      <c r="A27" t="s">
        <v>6</v>
      </c>
      <c r="B27" t="s">
        <v>57</v>
      </c>
      <c r="C27">
        <v>66640</v>
      </c>
      <c r="D27">
        <v>55870</v>
      </c>
      <c r="E27">
        <v>0.83838535414165605</v>
      </c>
      <c r="F27">
        <v>59885</v>
      </c>
      <c r="G27">
        <v>205</v>
      </c>
      <c r="H27">
        <v>0</v>
      </c>
      <c r="I27">
        <v>291.12195121951203</v>
      </c>
    </row>
    <row r="28" spans="1:9">
      <c r="A28" t="s">
        <v>6</v>
      </c>
      <c r="B28" t="s">
        <v>59</v>
      </c>
      <c r="C28">
        <v>81763</v>
      </c>
      <c r="D28">
        <v>70227</v>
      </c>
      <c r="E28">
        <v>0.85890928659662602</v>
      </c>
      <c r="F28">
        <v>74014</v>
      </c>
      <c r="G28">
        <v>197</v>
      </c>
      <c r="H28">
        <v>0</v>
      </c>
      <c r="I28">
        <v>374.70558375634499</v>
      </c>
    </row>
    <row r="29" spans="1:9">
      <c r="A29" t="s">
        <v>6</v>
      </c>
      <c r="B29" t="s">
        <v>61</v>
      </c>
      <c r="C29">
        <v>96311</v>
      </c>
      <c r="D29">
        <v>80744</v>
      </c>
      <c r="E29">
        <v>0.83836737236660397</v>
      </c>
      <c r="F29">
        <v>86826</v>
      </c>
      <c r="G29">
        <v>172</v>
      </c>
      <c r="H29">
        <v>0</v>
      </c>
      <c r="I29">
        <v>503.802325581395</v>
      </c>
    </row>
    <row r="30" spans="1:9">
      <c r="A30" t="s">
        <v>6</v>
      </c>
      <c r="B30" t="s">
        <v>63</v>
      </c>
      <c r="C30">
        <v>70600</v>
      </c>
      <c r="D30">
        <v>59528</v>
      </c>
      <c r="E30">
        <v>0.84317280453257704</v>
      </c>
      <c r="F30">
        <v>63812</v>
      </c>
      <c r="G30">
        <v>168</v>
      </c>
      <c r="H30">
        <v>0</v>
      </c>
      <c r="I30">
        <v>378.83333333333297</v>
      </c>
    </row>
    <row r="31" spans="1:9">
      <c r="A31" t="s">
        <v>6</v>
      </c>
      <c r="B31" t="s">
        <v>65</v>
      </c>
      <c r="C31">
        <v>78390</v>
      </c>
      <c r="D31">
        <v>64699</v>
      </c>
      <c r="E31">
        <v>0.82534762087000801</v>
      </c>
      <c r="F31">
        <v>68967</v>
      </c>
      <c r="G31">
        <v>191</v>
      </c>
      <c r="H31">
        <v>0</v>
      </c>
      <c r="I31">
        <v>360.08376963350702</v>
      </c>
    </row>
    <row r="32" spans="1:9">
      <c r="A32" t="s">
        <v>6</v>
      </c>
      <c r="B32" t="s">
        <v>67</v>
      </c>
      <c r="C32">
        <v>116731</v>
      </c>
      <c r="D32">
        <v>98142</v>
      </c>
      <c r="E32">
        <v>0.84075352734063702</v>
      </c>
      <c r="F32">
        <v>104627</v>
      </c>
      <c r="G32">
        <v>225</v>
      </c>
      <c r="H32">
        <v>0</v>
      </c>
      <c r="I32">
        <v>464.00888888888801</v>
      </c>
    </row>
    <row r="33" spans="1:9">
      <c r="A33" t="s">
        <v>6</v>
      </c>
      <c r="B33" t="s">
        <v>69</v>
      </c>
      <c r="C33">
        <v>104556</v>
      </c>
      <c r="D33">
        <v>87343</v>
      </c>
      <c r="E33">
        <v>0.83537051914763305</v>
      </c>
      <c r="F33">
        <v>93151</v>
      </c>
      <c r="G33">
        <v>134</v>
      </c>
      <c r="H33">
        <v>0</v>
      </c>
      <c r="I33">
        <v>694.15671641791005</v>
      </c>
    </row>
    <row r="34" spans="1:9">
      <c r="A34" t="s">
        <v>6</v>
      </c>
      <c r="B34" t="s">
        <v>71</v>
      </c>
      <c r="C34">
        <v>59971</v>
      </c>
      <c r="D34">
        <v>51056</v>
      </c>
      <c r="E34">
        <v>0.85134481666138595</v>
      </c>
      <c r="F34">
        <v>54372</v>
      </c>
      <c r="G34">
        <v>174</v>
      </c>
      <c r="H34">
        <v>0</v>
      </c>
      <c r="I34">
        <v>311.48275862068903</v>
      </c>
    </row>
    <row r="35" spans="1:9">
      <c r="A35" t="s">
        <v>6</v>
      </c>
      <c r="B35" t="s">
        <v>73</v>
      </c>
      <c r="C35">
        <v>73153</v>
      </c>
      <c r="D35">
        <v>61340</v>
      </c>
      <c r="E35">
        <v>0.838516533840033</v>
      </c>
      <c r="F35">
        <v>65623</v>
      </c>
      <c r="G35">
        <v>243</v>
      </c>
      <c r="H35">
        <v>2</v>
      </c>
      <c r="I35">
        <v>269.04526748971102</v>
      </c>
    </row>
    <row r="36" spans="1:9">
      <c r="A36" t="s">
        <v>6</v>
      </c>
      <c r="B36" t="s">
        <v>75</v>
      </c>
      <c r="C36">
        <v>85769</v>
      </c>
      <c r="D36">
        <v>72540</v>
      </c>
      <c r="E36">
        <v>0.84576012312140703</v>
      </c>
      <c r="F36">
        <v>77367</v>
      </c>
      <c r="G36">
        <v>200</v>
      </c>
      <c r="H36">
        <v>3</v>
      </c>
      <c r="I36">
        <v>385.82</v>
      </c>
    </row>
    <row r="37" spans="1:9">
      <c r="A37" t="s">
        <v>6</v>
      </c>
      <c r="B37" t="s">
        <v>77</v>
      </c>
      <c r="C37">
        <v>1219</v>
      </c>
      <c r="D37">
        <v>1105</v>
      </c>
      <c r="E37">
        <v>0.90648072190319895</v>
      </c>
      <c r="F37">
        <v>1149</v>
      </c>
      <c r="G37">
        <v>144</v>
      </c>
      <c r="H37">
        <v>0</v>
      </c>
      <c r="I37">
        <v>6.9791666666666599</v>
      </c>
    </row>
    <row r="38" spans="1:9">
      <c r="A38" t="s">
        <v>6</v>
      </c>
      <c r="B38" t="s">
        <v>79</v>
      </c>
      <c r="C38">
        <v>1353</v>
      </c>
      <c r="D38">
        <v>1210</v>
      </c>
      <c r="E38">
        <v>0.89430894308942999</v>
      </c>
      <c r="F38">
        <v>1267</v>
      </c>
      <c r="G38">
        <v>249</v>
      </c>
      <c r="H38">
        <v>0</v>
      </c>
      <c r="I38">
        <v>4.0883534136546098</v>
      </c>
    </row>
    <row r="39" spans="1:9">
      <c r="A39" t="s">
        <v>6</v>
      </c>
      <c r="B39" t="s">
        <v>81</v>
      </c>
      <c r="C39">
        <v>86834</v>
      </c>
      <c r="D39">
        <v>72112</v>
      </c>
      <c r="E39">
        <v>0.83045811548471704</v>
      </c>
      <c r="F39">
        <v>76757</v>
      </c>
      <c r="G39">
        <v>282</v>
      </c>
      <c r="H39">
        <v>0</v>
      </c>
      <c r="I39">
        <v>271.18794326241101</v>
      </c>
    </row>
    <row r="40" spans="1:9">
      <c r="A40" t="s">
        <v>6</v>
      </c>
      <c r="B40" t="s">
        <v>83</v>
      </c>
      <c r="C40">
        <v>118996</v>
      </c>
      <c r="D40">
        <v>100032</v>
      </c>
      <c r="E40">
        <v>0.84063329859827196</v>
      </c>
      <c r="F40">
        <v>107422</v>
      </c>
      <c r="G40">
        <v>205</v>
      </c>
      <c r="H40">
        <v>1</v>
      </c>
      <c r="I40">
        <v>523.00487804878003</v>
      </c>
    </row>
    <row r="41" spans="1:9">
      <c r="A41" t="s">
        <v>6</v>
      </c>
      <c r="B41" t="s">
        <v>85</v>
      </c>
      <c r="C41">
        <v>45743</v>
      </c>
      <c r="D41">
        <v>38164</v>
      </c>
      <c r="E41">
        <v>0.83431344686618703</v>
      </c>
      <c r="F41">
        <v>40809</v>
      </c>
      <c r="G41">
        <v>169</v>
      </c>
      <c r="H41">
        <v>0</v>
      </c>
      <c r="I41">
        <v>240.473372781065</v>
      </c>
    </row>
    <row r="42" spans="1:9">
      <c r="A42" t="s">
        <v>6</v>
      </c>
      <c r="B42" t="s">
        <v>87</v>
      </c>
      <c r="C42">
        <v>36762</v>
      </c>
      <c r="D42">
        <v>29922</v>
      </c>
      <c r="E42">
        <v>0.81393830585931104</v>
      </c>
      <c r="F42">
        <v>33235</v>
      </c>
      <c r="G42">
        <v>156</v>
      </c>
      <c r="H42">
        <v>0</v>
      </c>
      <c r="I42">
        <v>212.044871794871</v>
      </c>
    </row>
    <row r="43" spans="1:9">
      <c r="A43" t="s">
        <v>6</v>
      </c>
      <c r="B43" t="s">
        <v>89</v>
      </c>
      <c r="C43">
        <v>69741</v>
      </c>
      <c r="D43">
        <v>58015</v>
      </c>
      <c r="E43">
        <v>0.83186360964138695</v>
      </c>
      <c r="F43">
        <v>62241</v>
      </c>
      <c r="G43">
        <v>214</v>
      </c>
      <c r="H43">
        <v>2</v>
      </c>
      <c r="I43">
        <v>289.83644859813</v>
      </c>
    </row>
    <row r="44" spans="1:9">
      <c r="A44" t="s">
        <v>6</v>
      </c>
      <c r="B44" t="s">
        <v>91</v>
      </c>
      <c r="C44">
        <v>55955</v>
      </c>
      <c r="D44">
        <v>46699</v>
      </c>
      <c r="E44">
        <v>0.83458136002144501</v>
      </c>
      <c r="F44">
        <v>50356</v>
      </c>
      <c r="G44">
        <v>163</v>
      </c>
      <c r="H44">
        <v>0</v>
      </c>
      <c r="I44">
        <v>307.93251533742301</v>
      </c>
    </row>
    <row r="45" spans="1:9">
      <c r="A45" t="s">
        <v>6</v>
      </c>
      <c r="B45" t="s">
        <v>93</v>
      </c>
      <c r="C45">
        <v>36908</v>
      </c>
      <c r="D45">
        <v>30889</v>
      </c>
      <c r="E45">
        <v>0.83691882518695104</v>
      </c>
      <c r="F45">
        <v>33259</v>
      </c>
      <c r="G45">
        <v>110</v>
      </c>
      <c r="H45">
        <v>0</v>
      </c>
      <c r="I45">
        <v>301.35454545454502</v>
      </c>
    </row>
    <row r="46" spans="1:9">
      <c r="A46" t="s">
        <v>6</v>
      </c>
      <c r="B46" t="s">
        <v>95</v>
      </c>
      <c r="C46">
        <v>31214</v>
      </c>
      <c r="D46">
        <v>24711</v>
      </c>
      <c r="E46">
        <v>0.79166399692445699</v>
      </c>
      <c r="F46">
        <v>28663</v>
      </c>
      <c r="G46">
        <v>196</v>
      </c>
      <c r="H46">
        <v>0</v>
      </c>
      <c r="I46">
        <v>145.23979591836701</v>
      </c>
    </row>
    <row r="47" spans="1:9">
      <c r="A47" t="s">
        <v>6</v>
      </c>
      <c r="B47" t="s">
        <v>97</v>
      </c>
      <c r="C47">
        <v>24978</v>
      </c>
      <c r="D47">
        <v>20482</v>
      </c>
      <c r="E47">
        <v>0.82000160140924006</v>
      </c>
      <c r="F47">
        <v>22740</v>
      </c>
      <c r="G47">
        <v>275</v>
      </c>
      <c r="H47">
        <v>0</v>
      </c>
      <c r="I47">
        <v>81.690909090909003</v>
      </c>
    </row>
    <row r="48" spans="1:9">
      <c r="A48" t="s">
        <v>6</v>
      </c>
      <c r="B48" t="s">
        <v>99</v>
      </c>
      <c r="C48">
        <v>43027</v>
      </c>
      <c r="D48">
        <v>36344</v>
      </c>
      <c r="E48">
        <v>0.84467892253701105</v>
      </c>
      <c r="F48">
        <v>38846</v>
      </c>
      <c r="G48">
        <v>93</v>
      </c>
      <c r="H48">
        <v>0</v>
      </c>
      <c r="I48">
        <v>416.69892473118199</v>
      </c>
    </row>
    <row r="49" spans="1:9">
      <c r="A49" t="s">
        <v>6</v>
      </c>
      <c r="B49" t="s">
        <v>101</v>
      </c>
      <c r="C49">
        <v>51475</v>
      </c>
      <c r="D49">
        <v>42723</v>
      </c>
      <c r="E49">
        <v>0.82997571636716805</v>
      </c>
      <c r="F49">
        <v>45911</v>
      </c>
      <c r="G49">
        <v>132</v>
      </c>
      <c r="H49">
        <v>0</v>
      </c>
      <c r="I49">
        <v>346.81060606060601</v>
      </c>
    </row>
    <row r="50" spans="1:9">
      <c r="D50">
        <f>AVERAGE(D2:D49)</f>
        <v>61474.645833333336</v>
      </c>
      <c r="E50">
        <f>AVERAGE(E2:E49)</f>
        <v>0.83891403196325742</v>
      </c>
      <c r="G50">
        <f>AVERAGE(G2:G49)</f>
        <v>204.1875</v>
      </c>
      <c r="I50">
        <f>AVERAGE(I2:I49)</f>
        <v>327.09335734484398</v>
      </c>
    </row>
    <row r="51" spans="1:9">
      <c r="D51">
        <f>STDEV(D2:D49)/D50</f>
        <v>0.42544284959152989</v>
      </c>
      <c r="G51">
        <f>STDEV(G2:G49)/G50</f>
        <v>0.24925943760955518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="75" zoomScaleNormal="75" zoomScalePageLayoutView="75" workbookViewId="0">
      <selection activeCell="E50" sqref="E50"/>
    </sheetView>
  </sheetViews>
  <sheetFormatPr baseColWidth="12" defaultRowHeight="15" x14ac:dyDescent="0"/>
  <sheetData>
    <row r="1" spans="1:5">
      <c r="A1" t="s">
        <v>0</v>
      </c>
      <c r="B1" t="s">
        <v>1</v>
      </c>
      <c r="C1" t="s">
        <v>111</v>
      </c>
      <c r="D1" t="s">
        <v>112</v>
      </c>
      <c r="E1" t="s">
        <v>113</v>
      </c>
    </row>
    <row r="2" spans="1:5">
      <c r="A2" t="s">
        <v>6</v>
      </c>
      <c r="B2" t="s">
        <v>7</v>
      </c>
      <c r="C2">
        <v>295</v>
      </c>
      <c r="D2">
        <v>0</v>
      </c>
      <c r="E2">
        <v>1</v>
      </c>
    </row>
    <row r="3" spans="1:5">
      <c r="A3" t="s">
        <v>6</v>
      </c>
      <c r="B3" t="s">
        <v>9</v>
      </c>
      <c r="C3">
        <v>228</v>
      </c>
      <c r="D3">
        <v>1</v>
      </c>
      <c r="E3">
        <v>0.99563318777292498</v>
      </c>
    </row>
    <row r="4" spans="1:5">
      <c r="A4" t="s">
        <v>6</v>
      </c>
      <c r="B4" t="s">
        <v>11</v>
      </c>
      <c r="C4">
        <v>298</v>
      </c>
      <c r="D4">
        <v>48</v>
      </c>
      <c r="E4">
        <v>0.86127167630057799</v>
      </c>
    </row>
    <row r="5" spans="1:5">
      <c r="A5" t="s">
        <v>6</v>
      </c>
      <c r="B5" t="s">
        <v>13</v>
      </c>
      <c r="C5">
        <v>219</v>
      </c>
      <c r="D5">
        <v>1</v>
      </c>
      <c r="E5">
        <v>0.99545454545454504</v>
      </c>
    </row>
    <row r="6" spans="1:5">
      <c r="A6" t="s">
        <v>6</v>
      </c>
      <c r="B6" t="s">
        <v>15</v>
      </c>
      <c r="C6">
        <v>222</v>
      </c>
      <c r="D6">
        <v>4</v>
      </c>
      <c r="E6">
        <v>0.98230088495575196</v>
      </c>
    </row>
    <row r="7" spans="1:5">
      <c r="A7" t="s">
        <v>6</v>
      </c>
      <c r="B7" t="s">
        <v>17</v>
      </c>
      <c r="C7">
        <v>178</v>
      </c>
      <c r="D7">
        <v>22</v>
      </c>
      <c r="E7">
        <v>0.89</v>
      </c>
    </row>
    <row r="8" spans="1:5">
      <c r="A8" t="s">
        <v>6</v>
      </c>
      <c r="B8" t="s">
        <v>19</v>
      </c>
      <c r="C8">
        <v>232</v>
      </c>
      <c r="D8">
        <v>5</v>
      </c>
      <c r="E8">
        <v>0.97890295358649704</v>
      </c>
    </row>
    <row r="9" spans="1:5">
      <c r="A9" t="s">
        <v>6</v>
      </c>
      <c r="B9" t="s">
        <v>21</v>
      </c>
      <c r="C9">
        <v>174</v>
      </c>
      <c r="D9">
        <v>25</v>
      </c>
      <c r="E9">
        <v>0.87437185929648198</v>
      </c>
    </row>
    <row r="10" spans="1:5">
      <c r="A10" t="s">
        <v>6</v>
      </c>
      <c r="B10" t="s">
        <v>23</v>
      </c>
      <c r="C10">
        <v>247</v>
      </c>
      <c r="D10">
        <v>6</v>
      </c>
      <c r="E10">
        <v>0.97628458498023696</v>
      </c>
    </row>
    <row r="11" spans="1:5">
      <c r="A11" t="s">
        <v>6</v>
      </c>
      <c r="B11" t="s">
        <v>25</v>
      </c>
      <c r="C11">
        <v>234</v>
      </c>
      <c r="D11">
        <v>12</v>
      </c>
      <c r="E11">
        <v>0.95121951219512102</v>
      </c>
    </row>
    <row r="12" spans="1:5">
      <c r="A12" t="s">
        <v>6</v>
      </c>
      <c r="B12" t="s">
        <v>27</v>
      </c>
      <c r="C12">
        <v>265</v>
      </c>
      <c r="D12">
        <v>8</v>
      </c>
      <c r="E12">
        <v>0.97069597069597002</v>
      </c>
    </row>
    <row r="13" spans="1:5">
      <c r="A13" t="s">
        <v>6</v>
      </c>
      <c r="B13" t="s">
        <v>29</v>
      </c>
      <c r="C13">
        <v>228</v>
      </c>
      <c r="D13">
        <v>5</v>
      </c>
      <c r="E13">
        <v>0.97854077253218796</v>
      </c>
    </row>
    <row r="14" spans="1:5">
      <c r="A14" t="s">
        <v>6</v>
      </c>
      <c r="B14" t="s">
        <v>31</v>
      </c>
      <c r="C14">
        <v>161</v>
      </c>
      <c r="D14">
        <v>7</v>
      </c>
      <c r="E14">
        <v>0.95833333333333304</v>
      </c>
    </row>
    <row r="15" spans="1:5">
      <c r="A15" t="s">
        <v>6</v>
      </c>
      <c r="B15" t="s">
        <v>33</v>
      </c>
      <c r="C15">
        <v>157</v>
      </c>
      <c r="D15">
        <v>7</v>
      </c>
      <c r="E15">
        <v>0.957317073170731</v>
      </c>
    </row>
    <row r="16" spans="1:5">
      <c r="A16" t="s">
        <v>6</v>
      </c>
      <c r="B16" t="s">
        <v>35</v>
      </c>
      <c r="C16">
        <v>212</v>
      </c>
      <c r="D16">
        <v>0</v>
      </c>
      <c r="E16">
        <v>1</v>
      </c>
    </row>
    <row r="17" spans="1:5">
      <c r="A17" t="s">
        <v>6</v>
      </c>
      <c r="B17" t="s">
        <v>37</v>
      </c>
      <c r="C17">
        <v>145</v>
      </c>
      <c r="D17">
        <v>18</v>
      </c>
      <c r="E17">
        <v>0.88957055214723901</v>
      </c>
    </row>
    <row r="18" spans="1:5">
      <c r="A18" t="s">
        <v>6</v>
      </c>
      <c r="B18" t="s">
        <v>39</v>
      </c>
      <c r="C18">
        <v>171</v>
      </c>
      <c r="D18">
        <v>28</v>
      </c>
      <c r="E18">
        <v>0.85929648241206003</v>
      </c>
    </row>
    <row r="19" spans="1:5">
      <c r="A19" t="s">
        <v>6</v>
      </c>
      <c r="B19" t="s">
        <v>41</v>
      </c>
      <c r="C19">
        <v>189</v>
      </c>
      <c r="D19">
        <v>13</v>
      </c>
      <c r="E19">
        <v>0.93564356435643503</v>
      </c>
    </row>
    <row r="20" spans="1:5">
      <c r="A20" t="s">
        <v>6</v>
      </c>
      <c r="B20" t="s">
        <v>43</v>
      </c>
      <c r="C20">
        <v>259</v>
      </c>
      <c r="D20">
        <v>30</v>
      </c>
      <c r="E20">
        <v>0.89619377162629699</v>
      </c>
    </row>
    <row r="21" spans="1:5">
      <c r="A21" t="s">
        <v>6</v>
      </c>
      <c r="B21" t="s">
        <v>45</v>
      </c>
      <c r="C21">
        <v>160</v>
      </c>
      <c r="D21">
        <v>0</v>
      </c>
      <c r="E21">
        <v>1</v>
      </c>
    </row>
    <row r="22" spans="1:5">
      <c r="A22" t="s">
        <v>6</v>
      </c>
      <c r="B22" t="s">
        <v>47</v>
      </c>
      <c r="C22">
        <v>139</v>
      </c>
      <c r="D22">
        <v>6</v>
      </c>
      <c r="E22">
        <v>0.958620689655172</v>
      </c>
    </row>
    <row r="23" spans="1:5">
      <c r="A23" t="s">
        <v>6</v>
      </c>
      <c r="B23" t="s">
        <v>49</v>
      </c>
      <c r="C23">
        <v>222</v>
      </c>
      <c r="D23">
        <v>13</v>
      </c>
      <c r="E23">
        <v>0.94468085106382904</v>
      </c>
    </row>
    <row r="24" spans="1:5">
      <c r="A24" t="s">
        <v>6</v>
      </c>
      <c r="B24" t="s">
        <v>51</v>
      </c>
      <c r="C24">
        <v>147</v>
      </c>
      <c r="D24">
        <v>8</v>
      </c>
      <c r="E24">
        <v>0.94838709677419297</v>
      </c>
    </row>
    <row r="25" spans="1:5">
      <c r="A25" t="s">
        <v>6</v>
      </c>
      <c r="B25" t="s">
        <v>53</v>
      </c>
      <c r="C25">
        <v>215</v>
      </c>
      <c r="D25">
        <v>28</v>
      </c>
      <c r="E25">
        <v>0.88477366255143997</v>
      </c>
    </row>
    <row r="26" spans="1:5">
      <c r="A26" t="s">
        <v>6</v>
      </c>
      <c r="B26" t="s">
        <v>55</v>
      </c>
      <c r="C26">
        <v>209</v>
      </c>
      <c r="D26">
        <v>3</v>
      </c>
      <c r="E26">
        <v>0.98584905660377298</v>
      </c>
    </row>
    <row r="27" spans="1:5">
      <c r="A27" t="s">
        <v>6</v>
      </c>
      <c r="B27" t="s">
        <v>57</v>
      </c>
      <c r="C27">
        <v>202</v>
      </c>
      <c r="D27">
        <v>3</v>
      </c>
      <c r="E27">
        <v>0.98536585365853602</v>
      </c>
    </row>
    <row r="28" spans="1:5">
      <c r="A28" t="s">
        <v>6</v>
      </c>
      <c r="B28" t="s">
        <v>59</v>
      </c>
      <c r="C28">
        <v>196</v>
      </c>
      <c r="D28">
        <v>1</v>
      </c>
      <c r="E28">
        <v>0.99492385786801996</v>
      </c>
    </row>
    <row r="29" spans="1:5">
      <c r="A29" t="s">
        <v>6</v>
      </c>
      <c r="B29" t="s">
        <v>61</v>
      </c>
      <c r="C29">
        <v>153</v>
      </c>
      <c r="D29">
        <v>19</v>
      </c>
      <c r="E29">
        <v>0.88953488372093004</v>
      </c>
    </row>
    <row r="30" spans="1:5">
      <c r="A30" t="s">
        <v>6</v>
      </c>
      <c r="B30" t="s">
        <v>63</v>
      </c>
      <c r="C30">
        <v>154</v>
      </c>
      <c r="D30">
        <v>14</v>
      </c>
      <c r="E30">
        <v>0.91666666666666596</v>
      </c>
    </row>
    <row r="31" spans="1:5">
      <c r="A31" t="s">
        <v>6</v>
      </c>
      <c r="B31" t="s">
        <v>65</v>
      </c>
      <c r="C31">
        <v>185</v>
      </c>
      <c r="D31">
        <v>6</v>
      </c>
      <c r="E31">
        <v>0.96858638743455405</v>
      </c>
    </row>
    <row r="32" spans="1:5">
      <c r="A32" t="s">
        <v>6</v>
      </c>
      <c r="B32" t="s">
        <v>67</v>
      </c>
      <c r="C32">
        <v>216</v>
      </c>
      <c r="D32">
        <v>9</v>
      </c>
      <c r="E32">
        <v>0.96</v>
      </c>
    </row>
    <row r="33" spans="1:5">
      <c r="A33" t="s">
        <v>6</v>
      </c>
      <c r="B33" t="s">
        <v>69</v>
      </c>
      <c r="C33">
        <v>134</v>
      </c>
      <c r="D33">
        <v>0</v>
      </c>
      <c r="E33">
        <v>1</v>
      </c>
    </row>
    <row r="34" spans="1:5">
      <c r="A34" t="s">
        <v>6</v>
      </c>
      <c r="B34" t="s">
        <v>71</v>
      </c>
      <c r="C34">
        <v>172</v>
      </c>
      <c r="D34">
        <v>2</v>
      </c>
      <c r="E34">
        <v>0.98850574712643602</v>
      </c>
    </row>
    <row r="35" spans="1:5">
      <c r="A35" t="s">
        <v>6</v>
      </c>
      <c r="B35" t="s">
        <v>73</v>
      </c>
      <c r="C35">
        <v>231</v>
      </c>
      <c r="D35">
        <v>12</v>
      </c>
      <c r="E35">
        <v>0.95061728395061695</v>
      </c>
    </row>
    <row r="36" spans="1:5">
      <c r="A36" t="s">
        <v>6</v>
      </c>
      <c r="B36" t="s">
        <v>75</v>
      </c>
      <c r="C36">
        <v>196</v>
      </c>
      <c r="D36">
        <v>4</v>
      </c>
      <c r="E36">
        <v>0.98</v>
      </c>
    </row>
    <row r="37" spans="1:5">
      <c r="A37" t="s">
        <v>6</v>
      </c>
      <c r="B37" t="s">
        <v>77</v>
      </c>
      <c r="C37">
        <v>143</v>
      </c>
      <c r="D37">
        <v>1</v>
      </c>
      <c r="E37">
        <v>0.99305555555555503</v>
      </c>
    </row>
    <row r="38" spans="1:5">
      <c r="A38" t="s">
        <v>6</v>
      </c>
      <c r="B38" t="s">
        <v>79</v>
      </c>
      <c r="C38">
        <v>244</v>
      </c>
      <c r="D38">
        <v>5</v>
      </c>
      <c r="E38">
        <v>0.97991967871485897</v>
      </c>
    </row>
    <row r="39" spans="1:5">
      <c r="A39" t="s">
        <v>6</v>
      </c>
      <c r="B39" t="s">
        <v>81</v>
      </c>
      <c r="C39">
        <v>278</v>
      </c>
      <c r="D39">
        <v>4</v>
      </c>
      <c r="E39">
        <v>0.98581560283687897</v>
      </c>
    </row>
    <row r="40" spans="1:5">
      <c r="A40" t="s">
        <v>6</v>
      </c>
      <c r="B40" t="s">
        <v>83</v>
      </c>
      <c r="C40">
        <v>200</v>
      </c>
      <c r="D40">
        <v>5</v>
      </c>
      <c r="E40">
        <v>0.97560975609756095</v>
      </c>
    </row>
    <row r="41" spans="1:5">
      <c r="A41" t="s">
        <v>6</v>
      </c>
      <c r="B41" t="s">
        <v>85</v>
      </c>
      <c r="C41">
        <v>159</v>
      </c>
      <c r="D41">
        <v>10</v>
      </c>
      <c r="E41">
        <v>0.94082840236686305</v>
      </c>
    </row>
    <row r="42" spans="1:5">
      <c r="A42" t="s">
        <v>6</v>
      </c>
      <c r="B42" t="s">
        <v>87</v>
      </c>
      <c r="C42">
        <v>155</v>
      </c>
      <c r="D42">
        <v>1</v>
      </c>
      <c r="E42">
        <v>0.99358974358974295</v>
      </c>
    </row>
    <row r="43" spans="1:5">
      <c r="A43" t="s">
        <v>6</v>
      </c>
      <c r="B43" t="s">
        <v>89</v>
      </c>
      <c r="C43">
        <v>208</v>
      </c>
      <c r="D43">
        <v>6</v>
      </c>
      <c r="E43">
        <v>0.97196261682242902</v>
      </c>
    </row>
    <row r="44" spans="1:5">
      <c r="A44" t="s">
        <v>6</v>
      </c>
      <c r="B44" t="s">
        <v>91</v>
      </c>
      <c r="C44">
        <v>162</v>
      </c>
      <c r="D44">
        <v>1</v>
      </c>
      <c r="E44">
        <v>0.993865030674846</v>
      </c>
    </row>
    <row r="45" spans="1:5">
      <c r="A45" t="s">
        <v>6</v>
      </c>
      <c r="B45" t="s">
        <v>93</v>
      </c>
      <c r="C45">
        <v>110</v>
      </c>
      <c r="D45">
        <v>0</v>
      </c>
      <c r="E45">
        <v>1</v>
      </c>
    </row>
    <row r="46" spans="1:5">
      <c r="A46" t="s">
        <v>6</v>
      </c>
      <c r="B46" t="s">
        <v>95</v>
      </c>
      <c r="C46">
        <v>188</v>
      </c>
      <c r="D46">
        <v>8</v>
      </c>
      <c r="E46">
        <v>0.95918367346938704</v>
      </c>
    </row>
    <row r="47" spans="1:5">
      <c r="A47" t="s">
        <v>6</v>
      </c>
      <c r="B47" t="s">
        <v>97</v>
      </c>
      <c r="C47">
        <v>267</v>
      </c>
      <c r="D47">
        <v>8</v>
      </c>
      <c r="E47">
        <v>0.97090909090908994</v>
      </c>
    </row>
    <row r="48" spans="1:5">
      <c r="A48" t="s">
        <v>6</v>
      </c>
      <c r="B48" t="s">
        <v>99</v>
      </c>
      <c r="C48">
        <v>89</v>
      </c>
      <c r="D48">
        <v>4</v>
      </c>
      <c r="E48">
        <v>0.956989247311828</v>
      </c>
    </row>
    <row r="49" spans="1:5">
      <c r="A49" t="s">
        <v>6</v>
      </c>
      <c r="B49" t="s">
        <v>101</v>
      </c>
      <c r="C49">
        <v>130</v>
      </c>
      <c r="D49">
        <v>2</v>
      </c>
      <c r="E49">
        <v>0.98484848484848397</v>
      </c>
    </row>
    <row r="50" spans="1:5">
      <c r="E50">
        <f>AVERAGE(E2:E49)</f>
        <v>0.95862749260600177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75" zoomScaleNormal="75" zoomScalePageLayoutView="75" workbookViewId="0">
      <selection activeCell="M50" sqref="M50"/>
    </sheetView>
  </sheetViews>
  <sheetFormatPr baseColWidth="12" defaultRowHeight="15" x14ac:dyDescent="0"/>
  <sheetData>
    <row r="1" spans="1:13">
      <c r="A1" t="s">
        <v>0</v>
      </c>
      <c r="B1" t="s">
        <v>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</row>
    <row r="2" spans="1:13">
      <c r="A2" t="s">
        <v>6</v>
      </c>
      <c r="B2" t="s">
        <v>7</v>
      </c>
      <c r="C2">
        <v>94919</v>
      </c>
      <c r="D2">
        <v>61773</v>
      </c>
      <c r="E2">
        <v>7118</v>
      </c>
      <c r="F2">
        <v>3562</v>
      </c>
      <c r="G2">
        <v>3996</v>
      </c>
      <c r="H2">
        <v>4184</v>
      </c>
      <c r="I2">
        <v>485</v>
      </c>
      <c r="J2">
        <v>152</v>
      </c>
      <c r="K2">
        <v>6990</v>
      </c>
      <c r="L2">
        <v>6659</v>
      </c>
      <c r="M2">
        <v>0.77497655896079798</v>
      </c>
    </row>
    <row r="3" spans="1:13">
      <c r="A3" t="s">
        <v>6</v>
      </c>
      <c r="B3" t="s">
        <v>9</v>
      </c>
      <c r="C3">
        <v>117971</v>
      </c>
      <c r="D3">
        <v>67472</v>
      </c>
      <c r="E3">
        <v>8732</v>
      </c>
      <c r="F3">
        <v>6526</v>
      </c>
      <c r="G3">
        <v>7751</v>
      </c>
      <c r="H3">
        <v>4690</v>
      </c>
      <c r="I3">
        <v>580</v>
      </c>
      <c r="J3">
        <v>212</v>
      </c>
      <c r="K3">
        <v>13133</v>
      </c>
      <c r="L3">
        <v>8875</v>
      </c>
      <c r="M3">
        <v>0.69062735757092797</v>
      </c>
    </row>
    <row r="4" spans="1:13">
      <c r="A4" t="s">
        <v>6</v>
      </c>
      <c r="B4" t="s">
        <v>11</v>
      </c>
      <c r="C4">
        <v>82649</v>
      </c>
      <c r="D4">
        <v>39142</v>
      </c>
      <c r="E4">
        <v>4271</v>
      </c>
      <c r="F4">
        <v>5857</v>
      </c>
      <c r="G4">
        <v>5860</v>
      </c>
      <c r="H4">
        <v>5352</v>
      </c>
      <c r="I4">
        <v>537</v>
      </c>
      <c r="J4">
        <v>328</v>
      </c>
      <c r="K4">
        <v>13229</v>
      </c>
      <c r="L4">
        <v>8073</v>
      </c>
      <c r="M4">
        <v>0.59652264395213495</v>
      </c>
    </row>
    <row r="5" spans="1:13">
      <c r="A5" t="s">
        <v>6</v>
      </c>
      <c r="B5" t="s">
        <v>13</v>
      </c>
      <c r="C5">
        <v>55704</v>
      </c>
      <c r="D5">
        <v>35404</v>
      </c>
      <c r="E5">
        <v>4048</v>
      </c>
      <c r="F5">
        <v>2076</v>
      </c>
      <c r="G5">
        <v>2969</v>
      </c>
      <c r="H5">
        <v>2304</v>
      </c>
      <c r="I5">
        <v>363</v>
      </c>
      <c r="J5">
        <v>81</v>
      </c>
      <c r="K5">
        <v>4187</v>
      </c>
      <c r="L5">
        <v>4272</v>
      </c>
      <c r="M5">
        <v>0.75612164296998396</v>
      </c>
    </row>
    <row r="6" spans="1:13">
      <c r="A6" t="s">
        <v>6</v>
      </c>
      <c r="B6" t="s">
        <v>15</v>
      </c>
      <c r="C6">
        <v>109700</v>
      </c>
      <c r="D6">
        <v>69099</v>
      </c>
      <c r="E6">
        <v>8639</v>
      </c>
      <c r="F6">
        <v>4435</v>
      </c>
      <c r="G6">
        <v>5516</v>
      </c>
      <c r="H6">
        <v>5150</v>
      </c>
      <c r="I6">
        <v>633</v>
      </c>
      <c r="J6">
        <v>167</v>
      </c>
      <c r="K6">
        <v>8718</v>
      </c>
      <c r="L6">
        <v>7343</v>
      </c>
      <c r="M6">
        <v>0.76135824977210498</v>
      </c>
    </row>
    <row r="7" spans="1:13">
      <c r="A7" t="s">
        <v>6</v>
      </c>
      <c r="B7" t="s">
        <v>17</v>
      </c>
      <c r="C7">
        <v>85012</v>
      </c>
      <c r="D7">
        <v>52386</v>
      </c>
      <c r="E7">
        <v>6188</v>
      </c>
      <c r="F7">
        <v>3235</v>
      </c>
      <c r="G7">
        <v>3749</v>
      </c>
      <c r="H7">
        <v>4178</v>
      </c>
      <c r="I7">
        <v>484</v>
      </c>
      <c r="J7">
        <v>486</v>
      </c>
      <c r="K7">
        <v>7905</v>
      </c>
      <c r="L7">
        <v>6401</v>
      </c>
      <c r="M7">
        <v>0.74384792735143201</v>
      </c>
    </row>
    <row r="8" spans="1:13">
      <c r="A8" t="s">
        <v>6</v>
      </c>
      <c r="B8" t="s">
        <v>19</v>
      </c>
      <c r="C8">
        <v>86888</v>
      </c>
      <c r="D8">
        <v>53797</v>
      </c>
      <c r="E8">
        <v>6861</v>
      </c>
      <c r="F8">
        <v>3000</v>
      </c>
      <c r="G8">
        <v>4106</v>
      </c>
      <c r="H8">
        <v>4367</v>
      </c>
      <c r="I8">
        <v>669</v>
      </c>
      <c r="J8">
        <v>130</v>
      </c>
      <c r="K8">
        <v>6348</v>
      </c>
      <c r="L8">
        <v>7610</v>
      </c>
      <c r="M8">
        <v>0.75607678850934501</v>
      </c>
    </row>
    <row r="9" spans="1:13">
      <c r="A9" t="s">
        <v>6</v>
      </c>
      <c r="B9" t="s">
        <v>21</v>
      </c>
      <c r="C9">
        <v>78076</v>
      </c>
      <c r="D9">
        <v>49350</v>
      </c>
      <c r="E9">
        <v>5621</v>
      </c>
      <c r="F9">
        <v>3014</v>
      </c>
      <c r="G9">
        <v>3652</v>
      </c>
      <c r="H9">
        <v>3524</v>
      </c>
      <c r="I9">
        <v>371</v>
      </c>
      <c r="J9">
        <v>294</v>
      </c>
      <c r="K9">
        <v>6576</v>
      </c>
      <c r="L9">
        <v>5674</v>
      </c>
      <c r="M9">
        <v>0.75395768225831195</v>
      </c>
    </row>
    <row r="10" spans="1:13">
      <c r="A10" t="s">
        <v>6</v>
      </c>
      <c r="B10" t="s">
        <v>23</v>
      </c>
      <c r="C10">
        <v>37886</v>
      </c>
      <c r="D10">
        <v>23117</v>
      </c>
      <c r="E10">
        <v>2713</v>
      </c>
      <c r="F10">
        <v>1502</v>
      </c>
      <c r="G10">
        <v>2201</v>
      </c>
      <c r="H10">
        <v>1769</v>
      </c>
      <c r="I10">
        <v>289</v>
      </c>
      <c r="J10">
        <v>119</v>
      </c>
      <c r="K10">
        <v>2920</v>
      </c>
      <c r="L10">
        <v>3256</v>
      </c>
      <c r="M10">
        <v>0.73610304598004495</v>
      </c>
    </row>
    <row r="11" spans="1:13">
      <c r="A11" t="s">
        <v>6</v>
      </c>
      <c r="B11" t="s">
        <v>25</v>
      </c>
      <c r="C11">
        <v>86212</v>
      </c>
      <c r="D11">
        <v>51861</v>
      </c>
      <c r="E11">
        <v>5874</v>
      </c>
      <c r="F11">
        <v>4446</v>
      </c>
      <c r="G11">
        <v>3536</v>
      </c>
      <c r="H11">
        <v>3342</v>
      </c>
      <c r="I11">
        <v>282</v>
      </c>
      <c r="J11">
        <v>111</v>
      </c>
      <c r="K11">
        <v>5685</v>
      </c>
      <c r="L11">
        <v>11075</v>
      </c>
      <c r="M11">
        <v>0.71172226604184996</v>
      </c>
    </row>
    <row r="12" spans="1:13">
      <c r="A12" t="s">
        <v>6</v>
      </c>
      <c r="B12" t="s">
        <v>27</v>
      </c>
      <c r="C12">
        <v>94327</v>
      </c>
      <c r="D12">
        <v>57377</v>
      </c>
      <c r="E12">
        <v>7454</v>
      </c>
      <c r="F12">
        <v>3738</v>
      </c>
      <c r="G12">
        <v>5187</v>
      </c>
      <c r="H12">
        <v>4159</v>
      </c>
      <c r="I12">
        <v>515</v>
      </c>
      <c r="J12">
        <v>139</v>
      </c>
      <c r="K12">
        <v>7848</v>
      </c>
      <c r="L12">
        <v>7910</v>
      </c>
      <c r="M12">
        <v>0.73685159074284101</v>
      </c>
    </row>
    <row r="13" spans="1:13">
      <c r="A13" t="s">
        <v>6</v>
      </c>
      <c r="B13" t="s">
        <v>29</v>
      </c>
      <c r="C13">
        <v>74751</v>
      </c>
      <c r="D13">
        <v>43574</v>
      </c>
      <c r="E13">
        <v>5715</v>
      </c>
      <c r="F13">
        <v>2942</v>
      </c>
      <c r="G13">
        <v>4253</v>
      </c>
      <c r="H13">
        <v>4185</v>
      </c>
      <c r="I13">
        <v>429</v>
      </c>
      <c r="J13">
        <v>92</v>
      </c>
      <c r="K13">
        <v>6495</v>
      </c>
      <c r="L13">
        <v>7066</v>
      </c>
      <c r="M13">
        <v>0.72110072106058698</v>
      </c>
    </row>
    <row r="14" spans="1:13">
      <c r="A14" t="s">
        <v>6</v>
      </c>
      <c r="B14" t="s">
        <v>31</v>
      </c>
      <c r="C14">
        <v>53618</v>
      </c>
      <c r="D14">
        <v>33077</v>
      </c>
      <c r="E14">
        <v>4580</v>
      </c>
      <c r="F14">
        <v>2030</v>
      </c>
      <c r="G14">
        <v>3020</v>
      </c>
      <c r="H14">
        <v>2271</v>
      </c>
      <c r="I14">
        <v>237</v>
      </c>
      <c r="J14">
        <v>89</v>
      </c>
      <c r="K14">
        <v>4534</v>
      </c>
      <c r="L14">
        <v>3780</v>
      </c>
      <c r="M14">
        <v>0.74909545301950797</v>
      </c>
    </row>
    <row r="15" spans="1:13">
      <c r="A15" t="s">
        <v>6</v>
      </c>
      <c r="B15" t="s">
        <v>33</v>
      </c>
      <c r="C15">
        <v>44850</v>
      </c>
      <c r="D15">
        <v>28417</v>
      </c>
      <c r="E15">
        <v>3515</v>
      </c>
      <c r="F15">
        <v>1680</v>
      </c>
      <c r="G15">
        <v>2547</v>
      </c>
      <c r="H15">
        <v>2354</v>
      </c>
      <c r="I15">
        <v>277</v>
      </c>
      <c r="J15">
        <v>87</v>
      </c>
      <c r="K15">
        <v>3357</v>
      </c>
      <c r="L15">
        <v>2616</v>
      </c>
      <c r="M15">
        <v>0.770635451505016</v>
      </c>
    </row>
    <row r="16" spans="1:13">
      <c r="A16" t="s">
        <v>6</v>
      </c>
      <c r="B16" t="s">
        <v>35</v>
      </c>
      <c r="C16">
        <v>88538</v>
      </c>
      <c r="D16">
        <v>60680</v>
      </c>
      <c r="E16">
        <v>6938</v>
      </c>
      <c r="F16">
        <v>3197</v>
      </c>
      <c r="G16">
        <v>3736</v>
      </c>
      <c r="H16">
        <v>3043</v>
      </c>
      <c r="I16">
        <v>518</v>
      </c>
      <c r="J16">
        <v>368</v>
      </c>
      <c r="K16">
        <v>5363</v>
      </c>
      <c r="L16">
        <v>4695</v>
      </c>
      <c r="M16">
        <v>0.80393729246199297</v>
      </c>
    </row>
    <row r="17" spans="1:13">
      <c r="A17" t="s">
        <v>6</v>
      </c>
      <c r="B17" t="s">
        <v>37</v>
      </c>
      <c r="C17">
        <v>42778</v>
      </c>
      <c r="D17">
        <v>26619</v>
      </c>
      <c r="E17">
        <v>3060</v>
      </c>
      <c r="F17">
        <v>1656</v>
      </c>
      <c r="G17">
        <v>2989</v>
      </c>
      <c r="H17">
        <v>1967</v>
      </c>
      <c r="I17">
        <v>250</v>
      </c>
      <c r="J17">
        <v>66</v>
      </c>
      <c r="K17">
        <v>3284</v>
      </c>
      <c r="L17">
        <v>2887</v>
      </c>
      <c r="M17">
        <v>0.745616905886203</v>
      </c>
    </row>
    <row r="18" spans="1:13">
      <c r="A18" t="s">
        <v>6</v>
      </c>
      <c r="B18" t="s">
        <v>39</v>
      </c>
      <c r="C18">
        <v>73022</v>
      </c>
      <c r="D18">
        <v>43973</v>
      </c>
      <c r="E18">
        <v>5703</v>
      </c>
      <c r="F18">
        <v>2661</v>
      </c>
      <c r="G18">
        <v>3779</v>
      </c>
      <c r="H18">
        <v>3316</v>
      </c>
      <c r="I18">
        <v>451</v>
      </c>
      <c r="J18">
        <v>118</v>
      </c>
      <c r="K18">
        <v>6512</v>
      </c>
      <c r="L18">
        <v>6509</v>
      </c>
      <c r="M18">
        <v>0.73187532524444598</v>
      </c>
    </row>
    <row r="19" spans="1:13">
      <c r="A19" t="s">
        <v>6</v>
      </c>
      <c r="B19" t="s">
        <v>41</v>
      </c>
      <c r="C19">
        <v>59445</v>
      </c>
      <c r="D19">
        <v>31755</v>
      </c>
      <c r="E19">
        <v>3882</v>
      </c>
      <c r="F19">
        <v>2138</v>
      </c>
      <c r="G19">
        <v>2749</v>
      </c>
      <c r="H19">
        <v>2342</v>
      </c>
      <c r="I19">
        <v>242</v>
      </c>
      <c r="J19">
        <v>153</v>
      </c>
      <c r="K19">
        <v>4786</v>
      </c>
      <c r="L19">
        <v>11398</v>
      </c>
      <c r="M19">
        <v>0.64296408444780895</v>
      </c>
    </row>
    <row r="20" spans="1:13">
      <c r="A20" t="s">
        <v>6</v>
      </c>
      <c r="B20" t="s">
        <v>43</v>
      </c>
      <c r="C20">
        <v>54354</v>
      </c>
      <c r="D20">
        <v>31725</v>
      </c>
      <c r="E20">
        <v>4148</v>
      </c>
      <c r="F20">
        <v>2009</v>
      </c>
      <c r="G20">
        <v>2911</v>
      </c>
      <c r="H20">
        <v>2574</v>
      </c>
      <c r="I20">
        <v>237</v>
      </c>
      <c r="J20">
        <v>73</v>
      </c>
      <c r="K20">
        <v>4956</v>
      </c>
      <c r="L20">
        <v>5721</v>
      </c>
      <c r="M20">
        <v>0.71170475034036096</v>
      </c>
    </row>
    <row r="21" spans="1:13">
      <c r="A21" t="s">
        <v>6</v>
      </c>
      <c r="B21" t="s">
        <v>45</v>
      </c>
      <c r="C21">
        <v>37588</v>
      </c>
      <c r="D21">
        <v>22609</v>
      </c>
      <c r="E21">
        <v>3040</v>
      </c>
      <c r="F21">
        <v>1424</v>
      </c>
      <c r="G21">
        <v>2274</v>
      </c>
      <c r="H21">
        <v>2010</v>
      </c>
      <c r="I21">
        <v>231</v>
      </c>
      <c r="J21">
        <v>53</v>
      </c>
      <c r="K21">
        <v>3093</v>
      </c>
      <c r="L21">
        <v>2854</v>
      </c>
      <c r="M21">
        <v>0.74199212514632296</v>
      </c>
    </row>
    <row r="22" spans="1:13">
      <c r="A22" t="s">
        <v>6</v>
      </c>
      <c r="B22" t="s">
        <v>47</v>
      </c>
      <c r="C22">
        <v>44794</v>
      </c>
      <c r="D22">
        <v>28150</v>
      </c>
      <c r="E22">
        <v>3441</v>
      </c>
      <c r="F22">
        <v>1701</v>
      </c>
      <c r="G22">
        <v>2403</v>
      </c>
      <c r="H22">
        <v>1840</v>
      </c>
      <c r="I22">
        <v>254</v>
      </c>
      <c r="J22">
        <v>119</v>
      </c>
      <c r="K22">
        <v>3791</v>
      </c>
      <c r="L22">
        <v>3095</v>
      </c>
      <c r="M22">
        <v>0.75199803545117605</v>
      </c>
    </row>
    <row r="23" spans="1:13">
      <c r="A23" t="s">
        <v>6</v>
      </c>
      <c r="B23" t="s">
        <v>49</v>
      </c>
      <c r="C23">
        <v>68677</v>
      </c>
      <c r="D23">
        <v>37788</v>
      </c>
      <c r="E23">
        <v>4288</v>
      </c>
      <c r="F23">
        <v>3032</v>
      </c>
      <c r="G23">
        <v>3943</v>
      </c>
      <c r="H23">
        <v>2863</v>
      </c>
      <c r="I23">
        <v>265</v>
      </c>
      <c r="J23">
        <v>163</v>
      </c>
      <c r="K23">
        <v>7198</v>
      </c>
      <c r="L23">
        <v>9137</v>
      </c>
      <c r="M23">
        <v>0.65821162834719005</v>
      </c>
    </row>
    <row r="24" spans="1:13">
      <c r="A24" t="s">
        <v>6</v>
      </c>
      <c r="B24" t="s">
        <v>51</v>
      </c>
      <c r="C24">
        <v>51441</v>
      </c>
      <c r="D24">
        <v>31758</v>
      </c>
      <c r="E24">
        <v>4028</v>
      </c>
      <c r="F24">
        <v>1998</v>
      </c>
      <c r="G24">
        <v>2762</v>
      </c>
      <c r="H24">
        <v>1853</v>
      </c>
      <c r="I24">
        <v>243</v>
      </c>
      <c r="J24">
        <v>95</v>
      </c>
      <c r="K24">
        <v>4001</v>
      </c>
      <c r="L24">
        <v>4703</v>
      </c>
      <c r="M24">
        <v>0.73641647712913805</v>
      </c>
    </row>
    <row r="25" spans="1:13">
      <c r="A25" t="s">
        <v>6</v>
      </c>
      <c r="B25" t="s">
        <v>53</v>
      </c>
      <c r="C25">
        <v>53542</v>
      </c>
      <c r="D25">
        <v>32684</v>
      </c>
      <c r="E25">
        <v>3884</v>
      </c>
      <c r="F25">
        <v>2008</v>
      </c>
      <c r="G25">
        <v>3033</v>
      </c>
      <c r="H25">
        <v>2204</v>
      </c>
      <c r="I25">
        <v>230</v>
      </c>
      <c r="J25">
        <v>61</v>
      </c>
      <c r="K25">
        <v>4293</v>
      </c>
      <c r="L25">
        <v>5145</v>
      </c>
      <c r="M25">
        <v>0.72843748832692001</v>
      </c>
    </row>
    <row r="26" spans="1:13">
      <c r="A26" t="s">
        <v>6</v>
      </c>
      <c r="B26" t="s">
        <v>55</v>
      </c>
      <c r="C26">
        <v>64637</v>
      </c>
      <c r="D26">
        <v>35967</v>
      </c>
      <c r="E26">
        <v>4463</v>
      </c>
      <c r="F26">
        <v>2244</v>
      </c>
      <c r="G26">
        <v>3247</v>
      </c>
      <c r="H26">
        <v>2423</v>
      </c>
      <c r="I26">
        <v>355</v>
      </c>
      <c r="J26">
        <v>79</v>
      </c>
      <c r="K26">
        <v>4799</v>
      </c>
      <c r="L26">
        <v>11060</v>
      </c>
      <c r="M26">
        <v>0.66847161842288405</v>
      </c>
    </row>
    <row r="27" spans="1:13">
      <c r="A27" t="s">
        <v>6</v>
      </c>
      <c r="B27" t="s">
        <v>57</v>
      </c>
      <c r="C27">
        <v>55665</v>
      </c>
      <c r="D27">
        <v>33497</v>
      </c>
      <c r="E27">
        <v>4466</v>
      </c>
      <c r="F27">
        <v>1879</v>
      </c>
      <c r="G27">
        <v>3264</v>
      </c>
      <c r="H27">
        <v>2962</v>
      </c>
      <c r="I27">
        <v>317</v>
      </c>
      <c r="J27">
        <v>91</v>
      </c>
      <c r="K27">
        <v>4720</v>
      </c>
      <c r="L27">
        <v>4469</v>
      </c>
      <c r="M27">
        <v>0.74089643402496996</v>
      </c>
    </row>
    <row r="28" spans="1:13">
      <c r="A28" t="s">
        <v>6</v>
      </c>
      <c r="B28" t="s">
        <v>59</v>
      </c>
      <c r="C28">
        <v>70030</v>
      </c>
      <c r="D28">
        <v>45494</v>
      </c>
      <c r="E28">
        <v>5014</v>
      </c>
      <c r="F28">
        <v>2865</v>
      </c>
      <c r="G28">
        <v>3523</v>
      </c>
      <c r="H28">
        <v>2702</v>
      </c>
      <c r="I28">
        <v>284</v>
      </c>
      <c r="J28">
        <v>150</v>
      </c>
      <c r="K28">
        <v>5365</v>
      </c>
      <c r="L28">
        <v>4633</v>
      </c>
      <c r="M28">
        <v>0.76387262601742101</v>
      </c>
    </row>
    <row r="29" spans="1:13">
      <c r="A29" t="s">
        <v>6</v>
      </c>
      <c r="B29" t="s">
        <v>61</v>
      </c>
      <c r="C29">
        <v>80572</v>
      </c>
      <c r="D29">
        <v>51388</v>
      </c>
      <c r="E29">
        <v>6249</v>
      </c>
      <c r="F29">
        <v>3234</v>
      </c>
      <c r="G29">
        <v>3627</v>
      </c>
      <c r="H29">
        <v>3296</v>
      </c>
      <c r="I29">
        <v>539</v>
      </c>
      <c r="J29">
        <v>204</v>
      </c>
      <c r="K29">
        <v>6820</v>
      </c>
      <c r="L29">
        <v>5215</v>
      </c>
      <c r="M29">
        <v>0.76294494365288101</v>
      </c>
    </row>
    <row r="30" spans="1:13">
      <c r="A30" t="s">
        <v>6</v>
      </c>
      <c r="B30" t="s">
        <v>63</v>
      </c>
      <c r="C30">
        <v>59360</v>
      </c>
      <c r="D30">
        <v>36043</v>
      </c>
      <c r="E30">
        <v>4257</v>
      </c>
      <c r="F30">
        <v>2710</v>
      </c>
      <c r="G30">
        <v>2925</v>
      </c>
      <c r="H30">
        <v>2626</v>
      </c>
      <c r="I30">
        <v>380</v>
      </c>
      <c r="J30">
        <v>141</v>
      </c>
      <c r="K30">
        <v>5684</v>
      </c>
      <c r="L30">
        <v>4594</v>
      </c>
      <c r="M30">
        <v>0.72954851752021499</v>
      </c>
    </row>
    <row r="31" spans="1:13">
      <c r="A31" t="s">
        <v>6</v>
      </c>
      <c r="B31" t="s">
        <v>65</v>
      </c>
      <c r="C31">
        <v>64508</v>
      </c>
      <c r="D31">
        <v>35781</v>
      </c>
      <c r="E31">
        <v>4421</v>
      </c>
      <c r="F31">
        <v>2610</v>
      </c>
      <c r="G31">
        <v>3540</v>
      </c>
      <c r="H31">
        <v>2710</v>
      </c>
      <c r="I31">
        <v>347</v>
      </c>
      <c r="J31">
        <v>111</v>
      </c>
      <c r="K31">
        <v>6053</v>
      </c>
      <c r="L31">
        <v>8935</v>
      </c>
      <c r="M31">
        <v>0.67059899547342905</v>
      </c>
    </row>
    <row r="32" spans="1:13">
      <c r="A32" t="s">
        <v>6</v>
      </c>
      <c r="B32" t="s">
        <v>67</v>
      </c>
      <c r="C32">
        <v>97917</v>
      </c>
      <c r="D32">
        <v>55451</v>
      </c>
      <c r="E32">
        <v>6575</v>
      </c>
      <c r="F32">
        <v>6162</v>
      </c>
      <c r="G32">
        <v>5682</v>
      </c>
      <c r="H32">
        <v>4265</v>
      </c>
      <c r="I32">
        <v>485</v>
      </c>
      <c r="J32">
        <v>197</v>
      </c>
      <c r="K32">
        <v>11918</v>
      </c>
      <c r="L32">
        <v>7182</v>
      </c>
      <c r="M32">
        <v>0.68196533799033798</v>
      </c>
    </row>
    <row r="33" spans="1:13">
      <c r="A33" t="s">
        <v>6</v>
      </c>
      <c r="B33" t="s">
        <v>69</v>
      </c>
      <c r="C33">
        <v>87209</v>
      </c>
      <c r="D33">
        <v>55174</v>
      </c>
      <c r="E33">
        <v>7048</v>
      </c>
      <c r="F33">
        <v>3461</v>
      </c>
      <c r="G33">
        <v>3808</v>
      </c>
      <c r="H33">
        <v>3296</v>
      </c>
      <c r="I33">
        <v>554</v>
      </c>
      <c r="J33">
        <v>194</v>
      </c>
      <c r="K33">
        <v>7326</v>
      </c>
      <c r="L33">
        <v>6348</v>
      </c>
      <c r="M33">
        <v>0.75762822644451799</v>
      </c>
    </row>
    <row r="34" spans="1:13">
      <c r="A34" t="s">
        <v>6</v>
      </c>
      <c r="B34" t="s">
        <v>71</v>
      </c>
      <c r="C34">
        <v>50882</v>
      </c>
      <c r="D34">
        <v>32114</v>
      </c>
      <c r="E34">
        <v>3795</v>
      </c>
      <c r="F34">
        <v>2114</v>
      </c>
      <c r="G34">
        <v>2712</v>
      </c>
      <c r="H34">
        <v>2246</v>
      </c>
      <c r="I34">
        <v>304</v>
      </c>
      <c r="J34">
        <v>290</v>
      </c>
      <c r="K34">
        <v>4029</v>
      </c>
      <c r="L34">
        <v>3278</v>
      </c>
      <c r="M34">
        <v>0.75584686136551205</v>
      </c>
    </row>
    <row r="35" spans="1:13">
      <c r="A35" t="s">
        <v>6</v>
      </c>
      <c r="B35" t="s">
        <v>73</v>
      </c>
      <c r="C35">
        <v>61097</v>
      </c>
      <c r="D35">
        <v>36491</v>
      </c>
      <c r="E35">
        <v>4639</v>
      </c>
      <c r="F35">
        <v>2186</v>
      </c>
      <c r="G35">
        <v>3289</v>
      </c>
      <c r="H35">
        <v>2789</v>
      </c>
      <c r="I35">
        <v>363</v>
      </c>
      <c r="J35">
        <v>152</v>
      </c>
      <c r="K35">
        <v>5311</v>
      </c>
      <c r="L35">
        <v>5877</v>
      </c>
      <c r="M35">
        <v>0.72478190418514798</v>
      </c>
    </row>
    <row r="36" spans="1:13">
      <c r="A36" t="s">
        <v>6</v>
      </c>
      <c r="B36" t="s">
        <v>75</v>
      </c>
      <c r="C36">
        <v>72340</v>
      </c>
      <c r="D36">
        <v>45357</v>
      </c>
      <c r="E36">
        <v>5317</v>
      </c>
      <c r="F36">
        <v>2718</v>
      </c>
      <c r="G36">
        <v>3906</v>
      </c>
      <c r="H36">
        <v>2891</v>
      </c>
      <c r="I36">
        <v>366</v>
      </c>
      <c r="J36">
        <v>138</v>
      </c>
      <c r="K36">
        <v>6484</v>
      </c>
      <c r="L36">
        <v>5163</v>
      </c>
      <c r="M36">
        <v>0.745521150124412</v>
      </c>
    </row>
    <row r="37" spans="1:13">
      <c r="A37" t="s">
        <v>6</v>
      </c>
      <c r="B37" t="s">
        <v>77</v>
      </c>
      <c r="C37">
        <v>961</v>
      </c>
      <c r="D37">
        <v>636</v>
      </c>
      <c r="E37">
        <v>47</v>
      </c>
      <c r="F37">
        <v>33</v>
      </c>
      <c r="G37">
        <v>70</v>
      </c>
      <c r="H37">
        <v>42</v>
      </c>
      <c r="I37">
        <v>3</v>
      </c>
      <c r="J37">
        <v>0</v>
      </c>
      <c r="K37">
        <v>74</v>
      </c>
      <c r="L37">
        <v>56</v>
      </c>
      <c r="M37">
        <v>0.75754422476586802</v>
      </c>
    </row>
    <row r="38" spans="1:13">
      <c r="A38" t="s">
        <v>6</v>
      </c>
      <c r="B38" t="s">
        <v>79</v>
      </c>
      <c r="C38">
        <v>961</v>
      </c>
      <c r="D38">
        <v>619</v>
      </c>
      <c r="E38">
        <v>55</v>
      </c>
      <c r="F38">
        <v>11</v>
      </c>
      <c r="G38">
        <v>71</v>
      </c>
      <c r="H38">
        <v>59</v>
      </c>
      <c r="I38">
        <v>0</v>
      </c>
      <c r="J38">
        <v>0</v>
      </c>
      <c r="K38">
        <v>86</v>
      </c>
      <c r="L38">
        <v>60</v>
      </c>
      <c r="M38">
        <v>0.76274713839750197</v>
      </c>
    </row>
    <row r="39" spans="1:13">
      <c r="A39" t="s">
        <v>6</v>
      </c>
      <c r="B39" t="s">
        <v>81</v>
      </c>
      <c r="C39">
        <v>71830</v>
      </c>
      <c r="D39">
        <v>44679</v>
      </c>
      <c r="E39">
        <v>6244</v>
      </c>
      <c r="F39">
        <v>2318</v>
      </c>
      <c r="G39">
        <v>3954</v>
      </c>
      <c r="H39">
        <v>2881</v>
      </c>
      <c r="I39">
        <v>380</v>
      </c>
      <c r="J39">
        <v>129</v>
      </c>
      <c r="K39">
        <v>5365</v>
      </c>
      <c r="L39">
        <v>5880</v>
      </c>
      <c r="M39">
        <v>0.75433662814979796</v>
      </c>
    </row>
    <row r="40" spans="1:13">
      <c r="A40" t="s">
        <v>6</v>
      </c>
      <c r="B40" t="s">
        <v>83</v>
      </c>
      <c r="C40">
        <v>99827</v>
      </c>
      <c r="D40">
        <v>62971</v>
      </c>
      <c r="E40">
        <v>6958</v>
      </c>
      <c r="F40">
        <v>3512</v>
      </c>
      <c r="G40">
        <v>5447</v>
      </c>
      <c r="H40">
        <v>4743</v>
      </c>
      <c r="I40">
        <v>517</v>
      </c>
      <c r="J40">
        <v>182</v>
      </c>
      <c r="K40">
        <v>7912</v>
      </c>
      <c r="L40">
        <v>7585</v>
      </c>
      <c r="M40">
        <v>0.75319302393140097</v>
      </c>
    </row>
    <row r="41" spans="1:13">
      <c r="A41" t="s">
        <v>6</v>
      </c>
      <c r="B41" t="s">
        <v>85</v>
      </c>
      <c r="C41">
        <v>37995</v>
      </c>
      <c r="D41">
        <v>20833</v>
      </c>
      <c r="E41">
        <v>2576</v>
      </c>
      <c r="F41">
        <v>1512</v>
      </c>
      <c r="G41">
        <v>2410</v>
      </c>
      <c r="H41">
        <v>1692</v>
      </c>
      <c r="I41">
        <v>168</v>
      </c>
      <c r="J41">
        <v>80</v>
      </c>
      <c r="K41">
        <v>3369</v>
      </c>
      <c r="L41">
        <v>5355</v>
      </c>
      <c r="M41">
        <v>0.665061192262139</v>
      </c>
    </row>
    <row r="42" spans="1:13">
      <c r="A42" t="s">
        <v>6</v>
      </c>
      <c r="B42" t="s">
        <v>87</v>
      </c>
      <c r="C42">
        <v>29766</v>
      </c>
      <c r="D42">
        <v>13905</v>
      </c>
      <c r="E42">
        <v>1609</v>
      </c>
      <c r="F42">
        <v>2389</v>
      </c>
      <c r="G42">
        <v>2847</v>
      </c>
      <c r="H42">
        <v>1667</v>
      </c>
      <c r="I42">
        <v>264</v>
      </c>
      <c r="J42">
        <v>60</v>
      </c>
      <c r="K42">
        <v>4814</v>
      </c>
      <c r="L42">
        <v>2211</v>
      </c>
      <c r="M42">
        <v>0.58607135658133402</v>
      </c>
    </row>
    <row r="43" spans="1:13">
      <c r="A43" t="s">
        <v>6</v>
      </c>
      <c r="B43" t="s">
        <v>89</v>
      </c>
      <c r="C43">
        <v>57801</v>
      </c>
      <c r="D43">
        <v>30452</v>
      </c>
      <c r="E43">
        <v>3793</v>
      </c>
      <c r="F43">
        <v>3535</v>
      </c>
      <c r="G43">
        <v>4614</v>
      </c>
      <c r="H43">
        <v>2786</v>
      </c>
      <c r="I43">
        <v>247</v>
      </c>
      <c r="J43">
        <v>88</v>
      </c>
      <c r="K43">
        <v>7472</v>
      </c>
      <c r="L43">
        <v>4814</v>
      </c>
      <c r="M43">
        <v>0.64493693880728697</v>
      </c>
    </row>
    <row r="44" spans="1:13">
      <c r="A44" t="s">
        <v>6</v>
      </c>
      <c r="B44" t="s">
        <v>91</v>
      </c>
      <c r="C44">
        <v>46536</v>
      </c>
      <c r="D44">
        <v>24413</v>
      </c>
      <c r="E44">
        <v>2937</v>
      </c>
      <c r="F44">
        <v>3224</v>
      </c>
      <c r="G44">
        <v>3758</v>
      </c>
      <c r="H44">
        <v>2286</v>
      </c>
      <c r="I44">
        <v>308</v>
      </c>
      <c r="J44">
        <v>84</v>
      </c>
      <c r="K44">
        <v>6122</v>
      </c>
      <c r="L44">
        <v>3404</v>
      </c>
      <c r="M44">
        <v>0.64345882757435102</v>
      </c>
    </row>
    <row r="45" spans="1:13">
      <c r="A45" t="s">
        <v>6</v>
      </c>
      <c r="B45" t="s">
        <v>93</v>
      </c>
      <c r="C45">
        <v>30779</v>
      </c>
      <c r="D45">
        <v>15694</v>
      </c>
      <c r="E45">
        <v>1795</v>
      </c>
      <c r="F45">
        <v>2359</v>
      </c>
      <c r="G45">
        <v>3333</v>
      </c>
      <c r="H45">
        <v>1844</v>
      </c>
      <c r="I45">
        <v>126</v>
      </c>
      <c r="J45">
        <v>29</v>
      </c>
      <c r="K45">
        <v>3505</v>
      </c>
      <c r="L45">
        <v>2094</v>
      </c>
      <c r="M45">
        <v>0.63221677117515096</v>
      </c>
    </row>
    <row r="46" spans="1:13">
      <c r="A46" t="s">
        <v>6</v>
      </c>
      <c r="B46" t="s">
        <v>95</v>
      </c>
      <c r="C46">
        <v>24515</v>
      </c>
      <c r="D46">
        <v>11238</v>
      </c>
      <c r="E46">
        <v>1191</v>
      </c>
      <c r="F46">
        <v>1581</v>
      </c>
      <c r="G46">
        <v>1967</v>
      </c>
      <c r="H46">
        <v>3124</v>
      </c>
      <c r="I46">
        <v>300</v>
      </c>
      <c r="J46">
        <v>89</v>
      </c>
      <c r="K46">
        <v>2887</v>
      </c>
      <c r="L46">
        <v>2138</v>
      </c>
      <c r="M46">
        <v>0.64666530695492497</v>
      </c>
    </row>
    <row r="47" spans="1:13">
      <c r="A47" t="s">
        <v>6</v>
      </c>
      <c r="B47" t="s">
        <v>97</v>
      </c>
      <c r="C47">
        <v>20207</v>
      </c>
      <c r="D47">
        <v>3204</v>
      </c>
      <c r="E47">
        <v>333</v>
      </c>
      <c r="F47">
        <v>2272</v>
      </c>
      <c r="G47">
        <v>3117</v>
      </c>
      <c r="H47">
        <v>1774</v>
      </c>
      <c r="I47">
        <v>103</v>
      </c>
      <c r="J47">
        <v>107</v>
      </c>
      <c r="K47">
        <v>7060</v>
      </c>
      <c r="L47">
        <v>2237</v>
      </c>
      <c r="M47">
        <v>0.267926956005344</v>
      </c>
    </row>
    <row r="48" spans="1:13">
      <c r="A48" t="s">
        <v>6</v>
      </c>
      <c r="B48" t="s">
        <v>99</v>
      </c>
      <c r="C48">
        <v>36251</v>
      </c>
      <c r="D48">
        <v>17874</v>
      </c>
      <c r="E48">
        <v>1757</v>
      </c>
      <c r="F48">
        <v>2933</v>
      </c>
      <c r="G48">
        <v>3678</v>
      </c>
      <c r="H48">
        <v>2196</v>
      </c>
      <c r="I48">
        <v>156</v>
      </c>
      <c r="J48">
        <v>59</v>
      </c>
      <c r="K48">
        <v>5293</v>
      </c>
      <c r="L48">
        <v>2305</v>
      </c>
      <c r="M48">
        <v>0.60641085763151303</v>
      </c>
    </row>
    <row r="49" spans="1:13">
      <c r="A49" t="s">
        <v>6</v>
      </c>
      <c r="B49" t="s">
        <v>101</v>
      </c>
      <c r="C49">
        <v>42591</v>
      </c>
      <c r="D49">
        <v>21789</v>
      </c>
      <c r="E49">
        <v>2877</v>
      </c>
      <c r="F49">
        <v>2835</v>
      </c>
      <c r="G49">
        <v>3668</v>
      </c>
      <c r="H49">
        <v>2075</v>
      </c>
      <c r="I49">
        <v>187</v>
      </c>
      <c r="J49">
        <v>51</v>
      </c>
      <c r="K49">
        <v>5890</v>
      </c>
      <c r="L49">
        <v>3219</v>
      </c>
      <c r="M49">
        <v>0.63224624920757899</v>
      </c>
    </row>
    <row r="50" spans="1:13">
      <c r="M50">
        <f>AVERAGE(M2:M49)</f>
        <v>0.70556340789879934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6" sqref="B16"/>
    </sheetView>
  </sheetViews>
  <sheetFormatPr baseColWidth="12" defaultRowHeight="15" x14ac:dyDescent="0"/>
  <cols>
    <col min="1" max="1" width="27.85546875" bestFit="1" customWidth="1"/>
    <col min="2" max="2" width="10.85546875" bestFit="1" customWidth="1"/>
  </cols>
  <sheetData>
    <row r="1" spans="1:2">
      <c r="A1" s="3"/>
      <c r="B1" s="4" t="str">
        <f ca="1">INDIRECT("demultiplex!A2")</f>
        <v>Nathalie1a1</v>
      </c>
    </row>
    <row r="2" spans="1:2">
      <c r="A2" s="5" t="s">
        <v>125</v>
      </c>
      <c r="B2" s="7">
        <f ca="1">INDIRECT("demultiplex!D52")/48</f>
        <v>3685428.6875</v>
      </c>
    </row>
    <row r="3" spans="1:2">
      <c r="A3" s="6" t="s">
        <v>126</v>
      </c>
      <c r="B3" s="8">
        <f ca="1">INDIRECT("demultiplex!D50")/INDIRECT("demultiplex!D52")</f>
        <v>0.55540735178042977</v>
      </c>
    </row>
    <row r="4" spans="1:2">
      <c r="A4" s="5" t="s">
        <v>127</v>
      </c>
      <c r="B4" s="9">
        <f ca="1">INDIRECT("demultiplex!D51")/INDIRECT("demultiplex!D52")</f>
        <v>5.8967082962086664E-2</v>
      </c>
    </row>
    <row r="5" spans="1:2">
      <c r="A5" s="6" t="s">
        <v>128</v>
      </c>
      <c r="B5" s="10">
        <f ca="1">AVERAGE(INDIRECT("demultiplex!F2:F49"))</f>
        <v>19.343964292138754</v>
      </c>
    </row>
    <row r="6" spans="1:2">
      <c r="A6" s="5" t="s">
        <v>129</v>
      </c>
      <c r="B6" s="7">
        <f ca="1">AVERAGE(INDIRECT("demultiplex!E2:E49"))</f>
        <v>73397.833333333328</v>
      </c>
    </row>
    <row r="7" spans="1:2">
      <c r="A7" s="6" t="s">
        <v>130</v>
      </c>
      <c r="B7" s="11">
        <f ca="1">AVERAGE(INDIRECT("alignment!D2:D49"))</f>
        <v>61474.645833333336</v>
      </c>
    </row>
    <row r="8" spans="1:2">
      <c r="A8" s="5" t="s">
        <v>131</v>
      </c>
      <c r="B8" s="9">
        <f ca="1">AVERAGE(INDIRECT("alignment!E2:E49"))</f>
        <v>0.83891403196325742</v>
      </c>
    </row>
    <row r="9" spans="1:2">
      <c r="A9" s="6" t="s">
        <v>132</v>
      </c>
      <c r="B9" s="11">
        <f ca="1">MEDIAN(INDIRECT("alignment!D2:D49"))</f>
        <v>59587.5</v>
      </c>
    </row>
    <row r="10" spans="1:2">
      <c r="A10" s="5" t="s">
        <v>133</v>
      </c>
      <c r="B10" s="7">
        <f ca="1">AVERAGE(INDIRECT("alignment!G2:G49"))</f>
        <v>204.1875</v>
      </c>
    </row>
    <row r="11" spans="1:2">
      <c r="A11" s="6" t="s">
        <v>134</v>
      </c>
      <c r="B11" s="8">
        <f ca="1">STDEV(INDIRECT("alignment!G2:G49"))/B10</f>
        <v>0.24925943760955518</v>
      </c>
    </row>
    <row r="12" spans="1:2">
      <c r="A12" s="5" t="s">
        <v>135</v>
      </c>
      <c r="B12" s="9">
        <f ca="1">AVERAGE(INDIRECT("spike!E2:E49"))</f>
        <v>0.95862749260600177</v>
      </c>
    </row>
    <row r="13" spans="1:2">
      <c r="A13" s="6" t="s">
        <v>136</v>
      </c>
      <c r="B13" s="8">
        <f ca="1">AVERAGE(INDIRECT("annotation!M2:M49"))</f>
        <v>0.70556340789879934</v>
      </c>
    </row>
    <row r="14" spans="1:2">
      <c r="A14" s="5" t="s">
        <v>137</v>
      </c>
      <c r="B14" s="12">
        <f ca="1">AVERAGE(INDIRECT("alignment!I2:I49"))</f>
        <v>327.09335734484398</v>
      </c>
    </row>
    <row r="15" spans="1:2">
      <c r="A15" s="6" t="s">
        <v>138</v>
      </c>
      <c r="B15" t="s">
        <v>139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demultiplex</vt:lpstr>
      <vt:lpstr>alignment</vt:lpstr>
      <vt:lpstr>spike</vt:lpstr>
      <vt:lpstr>annotation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Katayama Shintaro</dc:creator>
  <cp:lastModifiedBy>Katayama Shintaro</cp:lastModifiedBy>
  <dcterms:created xsi:type="dcterms:W3CDTF">2014-05-24T12:33:52Z</dcterms:created>
  <dcterms:modified xsi:type="dcterms:W3CDTF">2014-09-02T22:02:44Z</dcterms:modified>
</cp:coreProperties>
</file>