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hanth/Desktop/Prosjekt/"/>
    </mc:Choice>
  </mc:AlternateContent>
  <xr:revisionPtr revIDLastSave="0" documentId="13_ncr:1_{E022BCAF-5493-A24A-B278-5E7836152F05}" xr6:coauthVersionLast="45" xr6:coauthVersionMax="45" xr10:uidLastSave="{00000000-0000-0000-0000-000000000000}"/>
  <bookViews>
    <workbookView xWindow="80" yWindow="460" windowWidth="25440" windowHeight="14520" xr2:uid="{B32CF994-0CD4-9E49-994C-AB92FDCA1169}"/>
  </bookViews>
  <sheets>
    <sheet name="Data" sheetId="1" r:id="rId1"/>
    <sheet name="Data for juli" sheetId="7" r:id="rId2"/>
    <sheet name="Reelle verdier for august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4" i="7" l="1"/>
  <c r="E54" i="7" s="1"/>
  <c r="F54" i="7" s="1"/>
  <c r="G54" i="7" s="1"/>
  <c r="H54" i="7" s="1"/>
  <c r="I54" i="7" s="1"/>
  <c r="J54" i="7" s="1"/>
  <c r="K54" i="7" s="1"/>
  <c r="L54" i="7" s="1"/>
  <c r="M54" i="7" s="1"/>
  <c r="N54" i="7" s="1"/>
  <c r="O54" i="7" s="1"/>
  <c r="P54" i="7" s="1"/>
  <c r="C54" i="7"/>
  <c r="B54" i="7"/>
  <c r="D51" i="7"/>
  <c r="E51" i="7" s="1"/>
  <c r="F51" i="7" s="1"/>
  <c r="G51" i="7" s="1"/>
  <c r="H51" i="7" s="1"/>
  <c r="I51" i="7" s="1"/>
  <c r="J51" i="7" s="1"/>
  <c r="K51" i="7" s="1"/>
  <c r="L51" i="7" s="1"/>
  <c r="M51" i="7" s="1"/>
  <c r="N51" i="7" s="1"/>
  <c r="O51" i="7" s="1"/>
  <c r="P51" i="7" s="1"/>
  <c r="C51" i="7"/>
  <c r="B51" i="7"/>
  <c r="B48" i="7"/>
  <c r="C48" i="7" s="1"/>
  <c r="D48" i="7" s="1"/>
  <c r="E48" i="7" s="1"/>
  <c r="F48" i="7" s="1"/>
  <c r="G48" i="7" s="1"/>
  <c r="H48" i="7" s="1"/>
  <c r="I48" i="7" s="1"/>
  <c r="J48" i="7" s="1"/>
  <c r="K48" i="7" s="1"/>
  <c r="L48" i="7" s="1"/>
  <c r="M48" i="7" s="1"/>
  <c r="N48" i="7" s="1"/>
  <c r="O48" i="7" s="1"/>
  <c r="P48" i="7" s="1"/>
  <c r="B35" i="7" l="1"/>
  <c r="C27" i="7" l="1"/>
  <c r="D27" i="7" s="1"/>
  <c r="E27" i="7" s="1"/>
  <c r="F27" i="7" s="1"/>
  <c r="G27" i="7" s="1"/>
  <c r="H27" i="7" s="1"/>
  <c r="I27" i="7" s="1"/>
  <c r="J27" i="7" s="1"/>
  <c r="K27" i="7" s="1"/>
  <c r="L27" i="7" s="1"/>
  <c r="M27" i="7" s="1"/>
  <c r="N27" i="7" s="1"/>
  <c r="O27" i="7" s="1"/>
  <c r="P27" i="7" s="1"/>
  <c r="Q27" i="7" s="1"/>
  <c r="R27" i="7" s="1"/>
  <c r="S27" i="7" s="1"/>
  <c r="T27" i="7" s="1"/>
  <c r="U27" i="7" s="1"/>
  <c r="V27" i="7" s="1"/>
  <c r="W27" i="7" s="1"/>
  <c r="X27" i="7" s="1"/>
  <c r="Y27" i="7" s="1"/>
  <c r="Z27" i="7" s="1"/>
  <c r="AA27" i="7" s="1"/>
  <c r="AB27" i="7" s="1"/>
  <c r="AC27" i="7" s="1"/>
  <c r="AD27" i="7" s="1"/>
  <c r="AE27" i="7" s="1"/>
  <c r="AF27" i="7" s="1"/>
  <c r="C17" i="7"/>
  <c r="D17" i="7" s="1"/>
  <c r="E17" i="7" s="1"/>
  <c r="F17" i="7" s="1"/>
  <c r="G17" i="7" s="1"/>
  <c r="H17" i="7" s="1"/>
  <c r="I17" i="7" s="1"/>
  <c r="J17" i="7" s="1"/>
  <c r="K17" i="7" s="1"/>
  <c r="L20" i="7" s="1"/>
  <c r="M20" i="7" s="1"/>
  <c r="N20" i="7" s="1"/>
  <c r="O20" i="7" s="1"/>
  <c r="P20" i="7" s="1"/>
  <c r="Q20" i="7" s="1"/>
  <c r="R20" i="7" s="1"/>
  <c r="S20" i="7" s="1"/>
  <c r="T20" i="7" s="1"/>
  <c r="U20" i="7" s="1"/>
  <c r="V23" i="7" s="1"/>
  <c r="W23" i="7" s="1"/>
  <c r="X23" i="7" s="1"/>
  <c r="Y23" i="7" s="1"/>
  <c r="Z23" i="7" s="1"/>
  <c r="AA23" i="7" s="1"/>
  <c r="AB23" i="7" s="1"/>
  <c r="AC23" i="7" s="1"/>
  <c r="AD23" i="7" s="1"/>
  <c r="AE23" i="7" s="1"/>
  <c r="AF23" i="7" s="1"/>
  <c r="Q4" i="7" l="1" a="1"/>
  <c r="Q4" i="7" s="1"/>
  <c r="B4" i="7" l="1" a="1"/>
  <c r="B4" i="7" s="1"/>
  <c r="B6" i="7" s="1"/>
  <c r="C6" i="7" s="1"/>
  <c r="D6" i="7" s="1"/>
  <c r="E6" i="7" l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75" i="1" l="1"/>
  <c r="B74" i="1"/>
  <c r="B60" i="1"/>
  <c r="B59" i="1"/>
  <c r="Z13" i="1" l="1"/>
  <c r="AA13" i="1" s="1"/>
  <c r="AB13" i="1" s="1"/>
  <c r="AC13" i="1" s="1"/>
  <c r="AD13" i="1" s="1"/>
  <c r="B23" i="1" s="1"/>
  <c r="C23" i="1" s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B38" i="1" s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B49" i="1" s="1"/>
  <c r="C49" i="1" s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B63" i="1" s="1"/>
  <c r="C63" i="1" s="1"/>
  <c r="D63" i="1" s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B79" i="1" s="1"/>
  <c r="C79" i="1" s="1"/>
  <c r="D79" i="1" s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B9" i="1"/>
  <c r="B10" i="1"/>
  <c r="AA12" i="1"/>
  <c r="B46" i="1"/>
  <c r="B35" i="1"/>
  <c r="B26" i="1"/>
  <c r="B45" i="1"/>
  <c r="B34" i="1"/>
  <c r="B25" i="1"/>
  <c r="AB12" i="1" l="1"/>
  <c r="AC12" i="1" s="1"/>
  <c r="AD12" i="1" s="1"/>
  <c r="B22" i="1" s="1"/>
  <c r="C22" i="1" s="1"/>
  <c r="D22" i="1" s="1"/>
  <c r="B94" i="1"/>
  <c r="B93" i="1"/>
  <c r="E22" i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B37" i="1" s="1"/>
  <c r="C37" i="1" l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B48" i="1" s="1"/>
  <c r="C48" i="1" l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B62" i="1" s="1"/>
  <c r="C62" i="1" l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B78" i="1" s="1"/>
  <c r="C78" i="1" l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B89" i="1" s="1"/>
  <c r="C89" i="1" l="1"/>
  <c r="D89" i="1" s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" i="7" a="1"/>
  <c r="B33" i="7" s="1"/>
  <c r="B8" i="7" a="1"/>
  <c r="B7" i="8" l="1" a="1"/>
  <c r="B7" i="8" s="1"/>
  <c r="B8" i="7"/>
  <c r="Q8" i="7"/>
  <c r="B32" i="7" s="1"/>
  <c r="B13" i="7" l="1"/>
  <c r="B14" i="7"/>
  <c r="B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<sst xmlns="http://schemas.openxmlformats.org/spreadsheetml/2006/main" count="180" uniqueCount="55">
  <si>
    <t>Mars</t>
  </si>
  <si>
    <t>April</t>
  </si>
  <si>
    <t>May</t>
  </si>
  <si>
    <t>June</t>
  </si>
  <si>
    <t>July</t>
  </si>
  <si>
    <t>August</t>
  </si>
  <si>
    <t>days</t>
  </si>
  <si>
    <t>Smittede</t>
  </si>
  <si>
    <t>Døde</t>
  </si>
  <si>
    <t>Totalt smittede per idag</t>
  </si>
  <si>
    <t>Totalt døde per idag</t>
  </si>
  <si>
    <t>Døde på dagen</t>
  </si>
  <si>
    <t>Smittede på dagen</t>
  </si>
  <si>
    <t>Februar</t>
  </si>
  <si>
    <t>-</t>
  </si>
  <si>
    <t>Samlet smittede i februar</t>
  </si>
  <si>
    <t>samlet smittede i Mars</t>
  </si>
  <si>
    <t>samlet smittede i April</t>
  </si>
  <si>
    <t>samlet smittede i May</t>
  </si>
  <si>
    <t>samlet smittede i Juni</t>
  </si>
  <si>
    <t>Samlet døde i Februar</t>
  </si>
  <si>
    <t>Samlet døde i Mars</t>
  </si>
  <si>
    <t>Samlet døde i April</t>
  </si>
  <si>
    <t>Samlet døde i May</t>
  </si>
  <si>
    <t>Samlet døde i Juni</t>
  </si>
  <si>
    <t>Data fra hele landet</t>
  </si>
  <si>
    <t>Samlet registrerte for smittede fra dag til dag</t>
  </si>
  <si>
    <t>Samlet registrerte for døde fra dag til dag</t>
  </si>
  <si>
    <t>Dager</t>
  </si>
  <si>
    <t>Totalt smittede</t>
  </si>
  <si>
    <t>Most likely scenario 0,0009</t>
  </si>
  <si>
    <t>For hele Juli måned</t>
  </si>
  <si>
    <t>Std fra 1-10</t>
  </si>
  <si>
    <t>Std fra 11-20</t>
  </si>
  <si>
    <t>Std fra 21-31</t>
  </si>
  <si>
    <t>Data fra 31 dager i Juli</t>
  </si>
  <si>
    <t>Sum fra tidligere(registrert data)</t>
  </si>
  <si>
    <t>Std for registrert data</t>
  </si>
  <si>
    <t>Mean for registrert data</t>
  </si>
  <si>
    <t>Data for smittede i august fra 1-15</t>
  </si>
  <si>
    <t>Samlet smittede</t>
  </si>
  <si>
    <t>Genereal std from 1-31(most likely)</t>
  </si>
  <si>
    <t>R0=0,0,00091 de første 1-10</t>
  </si>
  <si>
    <t>R0=0,00094 fra 11-20</t>
  </si>
  <si>
    <t>(Chose tgis as the minimum value)</t>
  </si>
  <si>
    <t>(chose this as most likely due to average during whole july)</t>
  </si>
  <si>
    <t>chose this as maximum based on average of real data)</t>
  </si>
  <si>
    <t>(minimum value)</t>
  </si>
  <si>
    <t>(most likely value)</t>
  </si>
  <si>
    <t>(maximum value)</t>
  </si>
  <si>
    <t>Worst case</t>
  </si>
  <si>
    <t>Best case</t>
  </si>
  <si>
    <t>Most likely</t>
  </si>
  <si>
    <t>RO=0,0022  fra 21-31</t>
  </si>
  <si>
    <t>(Last updated 16.august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</si>
</sst>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24"/>
      <color theme="1"/>
      <name val="Arial"/>
      <family val="2"/>
    </font>
    <font>
      <b/>
      <sz val="2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0" borderId="0" xfId="0" applyFont="1"/>
    <xf numFmtId="1" fontId="8" fillId="0" borderId="0" xfId="0" applyNumberFormat="1" applyFont="1"/>
    <xf numFmtId="0" fontId="7" fillId="0" borderId="0" xfId="0" applyFont="1"/>
    <xf numFmtId="164" fontId="0" fillId="0" borderId="0" xfId="0" applyNumberForma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C019-2EAF-6B42-BFDF-0C98D8ABC7C5}">
  <dimension ref="A1:AF127"/>
  <sheetViews>
    <sheetView tabSelected="1" topLeftCell="L61" zoomScale="75" zoomScaleNormal="65" workbookViewId="0">
      <selection activeCell="V91" sqref="U91:V91"/>
    </sheetView>
  </sheetViews>
  <sheetFormatPr baseColWidth="10" defaultRowHeight="16"/>
  <cols>
    <col min="1" max="1" width="40.1640625" customWidth="1"/>
    <col min="5" max="5" width="16.5" customWidth="1"/>
    <col min="6" max="6" width="27" customWidth="1"/>
    <col min="7" max="7" width="14.5" customWidth="1"/>
    <col min="8" max="8" width="22.83203125" customWidth="1"/>
  </cols>
  <sheetData>
    <row r="1" spans="1:30">
      <c r="A1" s="1"/>
    </row>
    <row r="2" spans="1:30" ht="30">
      <c r="A2" s="5" t="s">
        <v>25</v>
      </c>
      <c r="C2" s="14" t="s">
        <v>54</v>
      </c>
    </row>
    <row r="4" spans="1:30">
      <c r="A4" s="2" t="s">
        <v>13</v>
      </c>
    </row>
    <row r="5" spans="1:30">
      <c r="A5" t="s">
        <v>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</row>
    <row r="6" spans="1:30">
      <c r="A6" t="s">
        <v>12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>
        <v>1</v>
      </c>
      <c r="AA6">
        <v>3</v>
      </c>
      <c r="AB6">
        <v>2</v>
      </c>
      <c r="AC6">
        <v>9</v>
      </c>
      <c r="AD6">
        <v>6</v>
      </c>
    </row>
    <row r="7" spans="1:30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>
        <v>0</v>
      </c>
      <c r="AA7">
        <v>0</v>
      </c>
      <c r="AB7">
        <v>0</v>
      </c>
      <c r="AC7">
        <v>0</v>
      </c>
      <c r="AD7">
        <v>0</v>
      </c>
    </row>
    <row r="9" spans="1:30">
      <c r="A9" s="4" t="s">
        <v>15</v>
      </c>
      <c r="B9">
        <f>SUM(Z6:AD6)</f>
        <v>21</v>
      </c>
    </row>
    <row r="10" spans="1:30">
      <c r="A10" s="4" t="s">
        <v>20</v>
      </c>
      <c r="B10">
        <f>SUM(Z7:AD7)</f>
        <v>0</v>
      </c>
    </row>
    <row r="12" spans="1:30">
      <c r="A12" t="s">
        <v>26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>
        <v>1</v>
      </c>
      <c r="AA12">
        <f>Z12+AA6</f>
        <v>4</v>
      </c>
      <c r="AB12">
        <f>AA12+AB6</f>
        <v>6</v>
      </c>
      <c r="AC12">
        <f>AB12+AC6</f>
        <v>15</v>
      </c>
      <c r="AD12">
        <f>AC12+AD6</f>
        <v>21</v>
      </c>
    </row>
    <row r="13" spans="1:30">
      <c r="A13" t="s">
        <v>27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>
        <f>Z7</f>
        <v>0</v>
      </c>
      <c r="AA13">
        <f>Z13+AA7</f>
        <v>0</v>
      </c>
      <c r="AB13">
        <f t="shared" ref="AB13:AD13" si="0">AA13+AB7</f>
        <v>0</v>
      </c>
      <c r="AC13">
        <f t="shared" si="0"/>
        <v>0</v>
      </c>
      <c r="AD13">
        <f t="shared" si="0"/>
        <v>0</v>
      </c>
    </row>
    <row r="16" spans="1:30">
      <c r="A16" s="2" t="s">
        <v>0</v>
      </c>
    </row>
    <row r="17" spans="1:32">
      <c r="A17" t="s">
        <v>6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</row>
    <row r="18" spans="1:32">
      <c r="A18" t="s">
        <v>12</v>
      </c>
      <c r="B18">
        <v>10</v>
      </c>
      <c r="C18">
        <v>12</v>
      </c>
      <c r="D18">
        <v>31</v>
      </c>
      <c r="E18">
        <v>33</v>
      </c>
      <c r="F18">
        <v>33</v>
      </c>
      <c r="G18">
        <v>24</v>
      </c>
      <c r="H18">
        <v>20</v>
      </c>
      <c r="I18">
        <v>65</v>
      </c>
      <c r="J18">
        <v>247</v>
      </c>
      <c r="K18">
        <v>241</v>
      </c>
      <c r="L18">
        <v>175</v>
      </c>
      <c r="M18">
        <v>206</v>
      </c>
      <c r="N18">
        <v>147</v>
      </c>
      <c r="O18">
        <v>100</v>
      </c>
      <c r="P18">
        <v>99</v>
      </c>
      <c r="Q18">
        <v>180</v>
      </c>
      <c r="R18">
        <v>176</v>
      </c>
      <c r="S18">
        <v>213</v>
      </c>
      <c r="T18">
        <v>239</v>
      </c>
      <c r="U18">
        <v>308</v>
      </c>
      <c r="V18">
        <v>174</v>
      </c>
      <c r="W18">
        <v>148</v>
      </c>
      <c r="X18">
        <v>297</v>
      </c>
      <c r="Y18">
        <v>313</v>
      </c>
      <c r="Z18">
        <v>292</v>
      </c>
      <c r="AA18">
        <v>297</v>
      </c>
      <c r="AB18">
        <v>262</v>
      </c>
      <c r="AC18">
        <v>166</v>
      </c>
      <c r="AD18">
        <v>106</v>
      </c>
      <c r="AE18">
        <v>264</v>
      </c>
      <c r="AF18">
        <v>208</v>
      </c>
    </row>
    <row r="19" spans="1:32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  <c r="S19">
        <v>3</v>
      </c>
      <c r="T19">
        <v>1</v>
      </c>
      <c r="U19">
        <v>0</v>
      </c>
      <c r="V19">
        <v>0</v>
      </c>
      <c r="W19">
        <v>2</v>
      </c>
      <c r="X19">
        <v>4</v>
      </c>
      <c r="Y19">
        <v>1</v>
      </c>
      <c r="Z19">
        <v>1</v>
      </c>
      <c r="AA19">
        <v>3</v>
      </c>
      <c r="AB19">
        <v>6</v>
      </c>
      <c r="AC19">
        <v>3</v>
      </c>
      <c r="AD19">
        <v>7</v>
      </c>
      <c r="AE19">
        <v>6</v>
      </c>
      <c r="AF19">
        <v>4</v>
      </c>
    </row>
    <row r="22" spans="1:32">
      <c r="A22" t="s">
        <v>26</v>
      </c>
      <c r="B22">
        <f>AD12+B18</f>
        <v>31</v>
      </c>
      <c r="C22">
        <f t="shared" ref="C22:AF22" si="1">B22+C18</f>
        <v>43</v>
      </c>
      <c r="D22">
        <f t="shared" si="1"/>
        <v>74</v>
      </c>
      <c r="E22">
        <f t="shared" si="1"/>
        <v>107</v>
      </c>
      <c r="F22">
        <f t="shared" si="1"/>
        <v>140</v>
      </c>
      <c r="G22">
        <f t="shared" si="1"/>
        <v>164</v>
      </c>
      <c r="H22">
        <f t="shared" si="1"/>
        <v>184</v>
      </c>
      <c r="I22">
        <f t="shared" si="1"/>
        <v>249</v>
      </c>
      <c r="J22">
        <f t="shared" si="1"/>
        <v>496</v>
      </c>
      <c r="K22">
        <f t="shared" si="1"/>
        <v>737</v>
      </c>
      <c r="L22">
        <f t="shared" si="1"/>
        <v>912</v>
      </c>
      <c r="M22">
        <f t="shared" si="1"/>
        <v>1118</v>
      </c>
      <c r="N22">
        <f t="shared" si="1"/>
        <v>1265</v>
      </c>
      <c r="O22">
        <f t="shared" si="1"/>
        <v>1365</v>
      </c>
      <c r="P22">
        <f t="shared" si="1"/>
        <v>1464</v>
      </c>
      <c r="Q22">
        <f t="shared" si="1"/>
        <v>1644</v>
      </c>
      <c r="R22">
        <f t="shared" si="1"/>
        <v>1820</v>
      </c>
      <c r="S22">
        <f t="shared" si="1"/>
        <v>2033</v>
      </c>
      <c r="T22">
        <f t="shared" si="1"/>
        <v>2272</v>
      </c>
      <c r="U22">
        <f t="shared" si="1"/>
        <v>2580</v>
      </c>
      <c r="V22">
        <f t="shared" si="1"/>
        <v>2754</v>
      </c>
      <c r="W22">
        <f t="shared" si="1"/>
        <v>2902</v>
      </c>
      <c r="X22">
        <f t="shared" si="1"/>
        <v>3199</v>
      </c>
      <c r="Y22">
        <f t="shared" si="1"/>
        <v>3512</v>
      </c>
      <c r="Z22">
        <f t="shared" si="1"/>
        <v>3804</v>
      </c>
      <c r="AA22">
        <f t="shared" si="1"/>
        <v>4101</v>
      </c>
      <c r="AB22">
        <f t="shared" si="1"/>
        <v>4363</v>
      </c>
      <c r="AC22">
        <f t="shared" si="1"/>
        <v>4529</v>
      </c>
      <c r="AD22">
        <f t="shared" si="1"/>
        <v>4635</v>
      </c>
      <c r="AE22">
        <f t="shared" si="1"/>
        <v>4899</v>
      </c>
      <c r="AF22">
        <f t="shared" si="1"/>
        <v>5107</v>
      </c>
    </row>
    <row r="23" spans="1:32">
      <c r="A23" t="s">
        <v>27</v>
      </c>
      <c r="B23">
        <f>AD13+B19</f>
        <v>0</v>
      </c>
      <c r="C23">
        <f t="shared" ref="C23:AF23" si="2">B23+C19</f>
        <v>0</v>
      </c>
      <c r="D23">
        <f t="shared" si="2"/>
        <v>0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2</v>
      </c>
      <c r="N23">
        <f t="shared" si="2"/>
        <v>2</v>
      </c>
      <c r="O23">
        <f t="shared" si="2"/>
        <v>3</v>
      </c>
      <c r="P23">
        <f t="shared" si="2"/>
        <v>3</v>
      </c>
      <c r="Q23">
        <f t="shared" si="2"/>
        <v>3</v>
      </c>
      <c r="R23">
        <f t="shared" si="2"/>
        <v>3</v>
      </c>
      <c r="S23">
        <f t="shared" si="2"/>
        <v>6</v>
      </c>
      <c r="T23">
        <f t="shared" si="2"/>
        <v>7</v>
      </c>
      <c r="U23">
        <f t="shared" si="2"/>
        <v>7</v>
      </c>
      <c r="V23">
        <f t="shared" si="2"/>
        <v>7</v>
      </c>
      <c r="W23">
        <f t="shared" si="2"/>
        <v>9</v>
      </c>
      <c r="X23">
        <f t="shared" si="2"/>
        <v>13</v>
      </c>
      <c r="Y23">
        <f t="shared" si="2"/>
        <v>14</v>
      </c>
      <c r="Z23">
        <f t="shared" si="2"/>
        <v>15</v>
      </c>
      <c r="AA23">
        <f t="shared" si="2"/>
        <v>18</v>
      </c>
      <c r="AB23">
        <f t="shared" si="2"/>
        <v>24</v>
      </c>
      <c r="AC23">
        <f t="shared" si="2"/>
        <v>27</v>
      </c>
      <c r="AD23">
        <f t="shared" si="2"/>
        <v>34</v>
      </c>
      <c r="AE23">
        <f t="shared" si="2"/>
        <v>40</v>
      </c>
      <c r="AF23">
        <f t="shared" si="2"/>
        <v>44</v>
      </c>
    </row>
    <row r="25" spans="1:32">
      <c r="A25" s="4" t="s">
        <v>16</v>
      </c>
      <c r="B25">
        <f>SUM(B18:AF18)</f>
        <v>5086</v>
      </c>
    </row>
    <row r="26" spans="1:32">
      <c r="A26" s="4" t="s">
        <v>21</v>
      </c>
      <c r="B26">
        <f>SUM(B19:AF19)</f>
        <v>44</v>
      </c>
    </row>
    <row r="30" spans="1:32">
      <c r="A30" s="2" t="s">
        <v>1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</row>
    <row r="31" spans="1:32">
      <c r="A31" t="s">
        <v>7</v>
      </c>
      <c r="B31">
        <v>198</v>
      </c>
      <c r="C31">
        <v>198</v>
      </c>
      <c r="D31">
        <v>164</v>
      </c>
      <c r="E31" s="1">
        <v>88</v>
      </c>
      <c r="F31">
        <v>72</v>
      </c>
      <c r="G31">
        <v>158</v>
      </c>
      <c r="H31">
        <v>140</v>
      </c>
      <c r="I31">
        <v>106</v>
      </c>
      <c r="J31">
        <v>103</v>
      </c>
      <c r="K31">
        <v>68</v>
      </c>
      <c r="L31">
        <v>109</v>
      </c>
      <c r="M31">
        <v>76</v>
      </c>
      <c r="N31">
        <v>77</v>
      </c>
      <c r="O31">
        <v>122</v>
      </c>
      <c r="P31">
        <v>104</v>
      </c>
      <c r="Q31">
        <v>80</v>
      </c>
      <c r="R31">
        <v>108</v>
      </c>
      <c r="S31">
        <v>49</v>
      </c>
      <c r="T31">
        <v>36</v>
      </c>
      <c r="U31">
        <v>84</v>
      </c>
      <c r="V31">
        <v>78</v>
      </c>
      <c r="W31">
        <v>77</v>
      </c>
      <c r="X31">
        <v>69</v>
      </c>
      <c r="Y31">
        <v>54</v>
      </c>
      <c r="Z31">
        <v>25</v>
      </c>
      <c r="AA31">
        <v>37</v>
      </c>
      <c r="AB31">
        <v>71</v>
      </c>
      <c r="AC31">
        <v>50</v>
      </c>
      <c r="AD31">
        <v>39</v>
      </c>
      <c r="AE31">
        <v>39</v>
      </c>
    </row>
    <row r="32" spans="1:32">
      <c r="A32" t="s">
        <v>8</v>
      </c>
      <c r="B32">
        <v>4</v>
      </c>
      <c r="C32">
        <v>8</v>
      </c>
      <c r="D32">
        <v>7</v>
      </c>
      <c r="E32">
        <v>9</v>
      </c>
      <c r="F32">
        <v>5</v>
      </c>
      <c r="G32">
        <v>11</v>
      </c>
      <c r="H32">
        <v>11</v>
      </c>
      <c r="I32">
        <v>10</v>
      </c>
      <c r="J32">
        <v>4</v>
      </c>
      <c r="K32">
        <v>7</v>
      </c>
      <c r="L32">
        <v>9</v>
      </c>
      <c r="M32">
        <v>8</v>
      </c>
      <c r="N32">
        <v>5</v>
      </c>
      <c r="O32">
        <v>6</v>
      </c>
      <c r="P32">
        <v>6</v>
      </c>
      <c r="Q32">
        <v>6</v>
      </c>
      <c r="R32">
        <v>4</v>
      </c>
      <c r="S32">
        <v>7</v>
      </c>
      <c r="T32">
        <v>9</v>
      </c>
      <c r="U32">
        <v>4</v>
      </c>
      <c r="V32">
        <v>3</v>
      </c>
      <c r="W32">
        <v>2</v>
      </c>
      <c r="X32">
        <v>8</v>
      </c>
      <c r="Y32">
        <v>4</v>
      </c>
      <c r="Z32">
        <v>1</v>
      </c>
      <c r="AA32">
        <v>2</v>
      </c>
      <c r="AB32">
        <v>3</v>
      </c>
      <c r="AC32">
        <v>0</v>
      </c>
      <c r="AD32">
        <v>1</v>
      </c>
      <c r="AE32">
        <v>3</v>
      </c>
    </row>
    <row r="34" spans="1:32">
      <c r="A34" s="4" t="s">
        <v>17</v>
      </c>
      <c r="B34">
        <f>SUM(B31:AE31)</f>
        <v>2679</v>
      </c>
    </row>
    <row r="35" spans="1:32">
      <c r="A35" s="4" t="s">
        <v>22</v>
      </c>
      <c r="B35">
        <f>SUM(B32:AE32)</f>
        <v>167</v>
      </c>
    </row>
    <row r="37" spans="1:32">
      <c r="A37" t="s">
        <v>26</v>
      </c>
      <c r="B37">
        <f>AF22+B31</f>
        <v>5305</v>
      </c>
      <c r="C37">
        <f>B37+C31</f>
        <v>5503</v>
      </c>
      <c r="D37">
        <f t="shared" ref="D37:AE37" si="3">C37+D31</f>
        <v>5667</v>
      </c>
      <c r="E37">
        <f t="shared" si="3"/>
        <v>5755</v>
      </c>
      <c r="F37">
        <f t="shared" si="3"/>
        <v>5827</v>
      </c>
      <c r="G37">
        <f t="shared" si="3"/>
        <v>5985</v>
      </c>
      <c r="H37">
        <f t="shared" si="3"/>
        <v>6125</v>
      </c>
      <c r="I37">
        <f t="shared" si="3"/>
        <v>6231</v>
      </c>
      <c r="J37">
        <f t="shared" si="3"/>
        <v>6334</v>
      </c>
      <c r="K37">
        <f t="shared" si="3"/>
        <v>6402</v>
      </c>
      <c r="L37">
        <f t="shared" si="3"/>
        <v>6511</v>
      </c>
      <c r="M37">
        <f t="shared" si="3"/>
        <v>6587</v>
      </c>
      <c r="N37">
        <f t="shared" si="3"/>
        <v>6664</v>
      </c>
      <c r="O37">
        <f t="shared" si="3"/>
        <v>6786</v>
      </c>
      <c r="P37">
        <f t="shared" si="3"/>
        <v>6890</v>
      </c>
      <c r="Q37">
        <f t="shared" si="3"/>
        <v>6970</v>
      </c>
      <c r="R37">
        <f t="shared" si="3"/>
        <v>7078</v>
      </c>
      <c r="S37">
        <f t="shared" si="3"/>
        <v>7127</v>
      </c>
      <c r="T37">
        <f t="shared" si="3"/>
        <v>7163</v>
      </c>
      <c r="U37">
        <f t="shared" si="3"/>
        <v>7247</v>
      </c>
      <c r="V37">
        <f t="shared" si="3"/>
        <v>7325</v>
      </c>
      <c r="W37">
        <f t="shared" si="3"/>
        <v>7402</v>
      </c>
      <c r="X37">
        <f t="shared" si="3"/>
        <v>7471</v>
      </c>
      <c r="Y37">
        <f t="shared" si="3"/>
        <v>7525</v>
      </c>
      <c r="Z37">
        <f t="shared" si="3"/>
        <v>7550</v>
      </c>
      <c r="AA37">
        <f t="shared" si="3"/>
        <v>7587</v>
      </c>
      <c r="AB37">
        <f t="shared" si="3"/>
        <v>7658</v>
      </c>
      <c r="AC37">
        <f t="shared" si="3"/>
        <v>7708</v>
      </c>
      <c r="AD37">
        <f t="shared" si="3"/>
        <v>7747</v>
      </c>
      <c r="AE37">
        <f t="shared" si="3"/>
        <v>7786</v>
      </c>
    </row>
    <row r="38" spans="1:32">
      <c r="A38" t="s">
        <v>27</v>
      </c>
      <c r="B38">
        <f>AF23+B32</f>
        <v>48</v>
      </c>
      <c r="C38">
        <f>B38+C32</f>
        <v>56</v>
      </c>
      <c r="D38">
        <f t="shared" ref="D38:AE38" si="4">C38+D32</f>
        <v>63</v>
      </c>
      <c r="E38">
        <f t="shared" si="4"/>
        <v>72</v>
      </c>
      <c r="F38">
        <f t="shared" si="4"/>
        <v>77</v>
      </c>
      <c r="G38">
        <f t="shared" si="4"/>
        <v>88</v>
      </c>
      <c r="H38">
        <f t="shared" si="4"/>
        <v>99</v>
      </c>
      <c r="I38">
        <f t="shared" si="4"/>
        <v>109</v>
      </c>
      <c r="J38">
        <f t="shared" si="4"/>
        <v>113</v>
      </c>
      <c r="K38">
        <f t="shared" si="4"/>
        <v>120</v>
      </c>
      <c r="L38">
        <f t="shared" si="4"/>
        <v>129</v>
      </c>
      <c r="M38">
        <f t="shared" si="4"/>
        <v>137</v>
      </c>
      <c r="N38">
        <f t="shared" si="4"/>
        <v>142</v>
      </c>
      <c r="O38">
        <f t="shared" si="4"/>
        <v>148</v>
      </c>
      <c r="P38">
        <f t="shared" si="4"/>
        <v>154</v>
      </c>
      <c r="Q38">
        <f t="shared" si="4"/>
        <v>160</v>
      </c>
      <c r="R38">
        <f t="shared" si="4"/>
        <v>164</v>
      </c>
      <c r="S38">
        <f t="shared" si="4"/>
        <v>171</v>
      </c>
      <c r="T38">
        <f t="shared" si="4"/>
        <v>180</v>
      </c>
      <c r="U38">
        <f t="shared" si="4"/>
        <v>184</v>
      </c>
      <c r="V38">
        <f t="shared" si="4"/>
        <v>187</v>
      </c>
      <c r="W38">
        <f t="shared" si="4"/>
        <v>189</v>
      </c>
      <c r="X38">
        <f t="shared" si="4"/>
        <v>197</v>
      </c>
      <c r="Y38">
        <f t="shared" si="4"/>
        <v>201</v>
      </c>
      <c r="Z38">
        <f t="shared" si="4"/>
        <v>202</v>
      </c>
      <c r="AA38">
        <f t="shared" si="4"/>
        <v>204</v>
      </c>
      <c r="AB38">
        <f t="shared" si="4"/>
        <v>207</v>
      </c>
      <c r="AC38">
        <f t="shared" si="4"/>
        <v>207</v>
      </c>
      <c r="AD38">
        <f t="shared" si="4"/>
        <v>208</v>
      </c>
      <c r="AE38">
        <f t="shared" si="4"/>
        <v>211</v>
      </c>
    </row>
    <row r="41" spans="1:32">
      <c r="A41" s="2" t="s">
        <v>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  <c r="Q41">
        <v>16</v>
      </c>
      <c r="R41">
        <v>17</v>
      </c>
      <c r="S41">
        <v>18</v>
      </c>
      <c r="T41">
        <v>19</v>
      </c>
      <c r="U41">
        <v>20</v>
      </c>
      <c r="V41">
        <v>21</v>
      </c>
      <c r="W41">
        <v>22</v>
      </c>
      <c r="X41">
        <v>23</v>
      </c>
      <c r="Y41">
        <v>24</v>
      </c>
      <c r="Z41">
        <v>25</v>
      </c>
      <c r="AA41">
        <v>26</v>
      </c>
      <c r="AB41">
        <v>27</v>
      </c>
      <c r="AC41">
        <v>28</v>
      </c>
      <c r="AD41">
        <v>29</v>
      </c>
      <c r="AE41">
        <v>30</v>
      </c>
      <c r="AF41">
        <v>31</v>
      </c>
    </row>
    <row r="42" spans="1:32">
      <c r="A42" t="s">
        <v>7</v>
      </c>
      <c r="B42">
        <v>43</v>
      </c>
      <c r="C42">
        <v>23</v>
      </c>
      <c r="D42">
        <v>44</v>
      </c>
      <c r="E42">
        <v>45</v>
      </c>
      <c r="F42">
        <v>43</v>
      </c>
      <c r="G42">
        <v>39</v>
      </c>
      <c r="H42">
        <v>29</v>
      </c>
      <c r="I42">
        <v>41</v>
      </c>
      <c r="J42">
        <v>11</v>
      </c>
      <c r="K42">
        <v>12</v>
      </c>
      <c r="L42">
        <v>23</v>
      </c>
      <c r="M42">
        <v>19</v>
      </c>
      <c r="N42">
        <v>19</v>
      </c>
      <c r="O42">
        <v>23</v>
      </c>
      <c r="P42">
        <v>21</v>
      </c>
      <c r="Q42">
        <v>13</v>
      </c>
      <c r="R42">
        <v>3</v>
      </c>
      <c r="S42">
        <v>17</v>
      </c>
      <c r="T42">
        <v>20</v>
      </c>
      <c r="U42">
        <v>19</v>
      </c>
      <c r="V42">
        <v>14</v>
      </c>
      <c r="W42">
        <v>26</v>
      </c>
      <c r="X42">
        <v>6</v>
      </c>
      <c r="Y42">
        <v>6</v>
      </c>
      <c r="Z42">
        <v>18</v>
      </c>
      <c r="AA42">
        <v>12</v>
      </c>
      <c r="AB42">
        <v>18</v>
      </c>
      <c r="AC42">
        <v>16</v>
      </c>
      <c r="AD42">
        <v>16</v>
      </c>
      <c r="AE42">
        <v>0</v>
      </c>
      <c r="AF42">
        <v>6</v>
      </c>
    </row>
    <row r="43" spans="1:32">
      <c r="A43" t="s">
        <v>8</v>
      </c>
      <c r="B43">
        <v>2</v>
      </c>
      <c r="C43">
        <v>1</v>
      </c>
      <c r="D43">
        <v>0</v>
      </c>
      <c r="E43">
        <v>0</v>
      </c>
      <c r="F43">
        <v>2</v>
      </c>
      <c r="G43">
        <v>0</v>
      </c>
      <c r="H43">
        <v>3</v>
      </c>
      <c r="I43">
        <v>0</v>
      </c>
      <c r="J43">
        <v>2</v>
      </c>
      <c r="K43">
        <v>1</v>
      </c>
      <c r="L43">
        <v>2</v>
      </c>
      <c r="M43">
        <v>4</v>
      </c>
      <c r="N43">
        <v>1</v>
      </c>
      <c r="O43">
        <v>3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</row>
    <row r="45" spans="1:32">
      <c r="A45" s="4" t="s">
        <v>18</v>
      </c>
      <c r="B45">
        <f>SUM(B42:AF42)</f>
        <v>645</v>
      </c>
    </row>
    <row r="46" spans="1:32">
      <c r="A46" s="4" t="s">
        <v>23</v>
      </c>
      <c r="B46">
        <f>SUM(B43:AF43)</f>
        <v>25</v>
      </c>
    </row>
    <row r="48" spans="1:32">
      <c r="A48" t="s">
        <v>26</v>
      </c>
      <c r="B48">
        <f>AE37+B42</f>
        <v>7829</v>
      </c>
      <c r="C48">
        <f>B48+C42</f>
        <v>7852</v>
      </c>
      <c r="D48">
        <f t="shared" ref="D48:AF48" si="5">C48+D42</f>
        <v>7896</v>
      </c>
      <c r="E48">
        <f t="shared" si="5"/>
        <v>7941</v>
      </c>
      <c r="F48">
        <f t="shared" si="5"/>
        <v>7984</v>
      </c>
      <c r="G48">
        <f t="shared" si="5"/>
        <v>8023</v>
      </c>
      <c r="H48">
        <f t="shared" si="5"/>
        <v>8052</v>
      </c>
      <c r="I48">
        <f t="shared" si="5"/>
        <v>8093</v>
      </c>
      <c r="J48">
        <f t="shared" si="5"/>
        <v>8104</v>
      </c>
      <c r="K48">
        <f t="shared" si="5"/>
        <v>8116</v>
      </c>
      <c r="L48">
        <f t="shared" si="5"/>
        <v>8139</v>
      </c>
      <c r="M48">
        <f t="shared" si="5"/>
        <v>8158</v>
      </c>
      <c r="N48">
        <f t="shared" si="5"/>
        <v>8177</v>
      </c>
      <c r="O48">
        <f t="shared" si="5"/>
        <v>8200</v>
      </c>
      <c r="P48">
        <f t="shared" si="5"/>
        <v>8221</v>
      </c>
      <c r="Q48">
        <f t="shared" si="5"/>
        <v>8234</v>
      </c>
      <c r="R48">
        <f t="shared" si="5"/>
        <v>8237</v>
      </c>
      <c r="S48">
        <f t="shared" si="5"/>
        <v>8254</v>
      </c>
      <c r="T48">
        <f t="shared" si="5"/>
        <v>8274</v>
      </c>
      <c r="U48">
        <f t="shared" si="5"/>
        <v>8293</v>
      </c>
      <c r="V48">
        <f t="shared" si="5"/>
        <v>8307</v>
      </c>
      <c r="W48">
        <f t="shared" si="5"/>
        <v>8333</v>
      </c>
      <c r="X48">
        <f t="shared" si="5"/>
        <v>8339</v>
      </c>
      <c r="Y48">
        <f t="shared" si="5"/>
        <v>8345</v>
      </c>
      <c r="Z48">
        <f t="shared" si="5"/>
        <v>8363</v>
      </c>
      <c r="AA48">
        <f t="shared" si="5"/>
        <v>8375</v>
      </c>
      <c r="AB48">
        <f t="shared" si="5"/>
        <v>8393</v>
      </c>
      <c r="AC48">
        <f t="shared" si="5"/>
        <v>8409</v>
      </c>
      <c r="AD48">
        <f t="shared" si="5"/>
        <v>8425</v>
      </c>
      <c r="AE48">
        <f t="shared" si="5"/>
        <v>8425</v>
      </c>
      <c r="AF48">
        <f t="shared" si="5"/>
        <v>8431</v>
      </c>
    </row>
    <row r="49" spans="1:32">
      <c r="A49" t="s">
        <v>27</v>
      </c>
      <c r="B49">
        <f>AE38+B43</f>
        <v>213</v>
      </c>
      <c r="C49">
        <f>B49+C43</f>
        <v>214</v>
      </c>
      <c r="D49">
        <f t="shared" ref="D49:AF49" si="6">C49+D43</f>
        <v>214</v>
      </c>
      <c r="E49">
        <f t="shared" si="6"/>
        <v>214</v>
      </c>
      <c r="F49">
        <f t="shared" si="6"/>
        <v>216</v>
      </c>
      <c r="G49">
        <f t="shared" si="6"/>
        <v>216</v>
      </c>
      <c r="H49">
        <f t="shared" si="6"/>
        <v>219</v>
      </c>
      <c r="I49">
        <f t="shared" si="6"/>
        <v>219</v>
      </c>
      <c r="J49">
        <f t="shared" si="6"/>
        <v>221</v>
      </c>
      <c r="K49">
        <f t="shared" si="6"/>
        <v>222</v>
      </c>
      <c r="L49">
        <f t="shared" si="6"/>
        <v>224</v>
      </c>
      <c r="M49">
        <f t="shared" si="6"/>
        <v>228</v>
      </c>
      <c r="N49">
        <f t="shared" si="6"/>
        <v>229</v>
      </c>
      <c r="O49">
        <f t="shared" si="6"/>
        <v>232</v>
      </c>
      <c r="P49">
        <f t="shared" si="6"/>
        <v>232</v>
      </c>
      <c r="Q49">
        <f t="shared" si="6"/>
        <v>232</v>
      </c>
      <c r="R49">
        <f t="shared" si="6"/>
        <v>232</v>
      </c>
      <c r="S49">
        <f t="shared" si="6"/>
        <v>233</v>
      </c>
      <c r="T49">
        <f t="shared" si="6"/>
        <v>233</v>
      </c>
      <c r="U49">
        <f t="shared" si="6"/>
        <v>234</v>
      </c>
      <c r="V49">
        <f t="shared" si="6"/>
        <v>234</v>
      </c>
      <c r="W49">
        <f t="shared" si="6"/>
        <v>235</v>
      </c>
      <c r="X49">
        <f t="shared" si="6"/>
        <v>235</v>
      </c>
      <c r="Y49">
        <f t="shared" si="6"/>
        <v>235</v>
      </c>
      <c r="Z49">
        <f t="shared" si="6"/>
        <v>235</v>
      </c>
      <c r="AA49">
        <f t="shared" si="6"/>
        <v>235</v>
      </c>
      <c r="AB49">
        <f t="shared" si="6"/>
        <v>235</v>
      </c>
      <c r="AC49">
        <f t="shared" si="6"/>
        <v>236</v>
      </c>
      <c r="AD49">
        <f t="shared" si="6"/>
        <v>236</v>
      </c>
      <c r="AE49">
        <f t="shared" si="6"/>
        <v>236</v>
      </c>
      <c r="AF49">
        <f t="shared" si="6"/>
        <v>236</v>
      </c>
    </row>
    <row r="55" spans="1:32">
      <c r="A55" s="2" t="s">
        <v>3</v>
      </c>
      <c r="B55">
        <v>1</v>
      </c>
      <c r="C55">
        <v>2</v>
      </c>
      <c r="D55">
        <v>3</v>
      </c>
      <c r="E55">
        <v>4</v>
      </c>
      <c r="F55">
        <v>5</v>
      </c>
      <c r="G55">
        <v>6</v>
      </c>
      <c r="H55">
        <v>7</v>
      </c>
      <c r="I55">
        <v>8</v>
      </c>
      <c r="J55">
        <v>9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19</v>
      </c>
      <c r="U55">
        <v>20</v>
      </c>
      <c r="V55">
        <v>21</v>
      </c>
      <c r="W55">
        <v>22</v>
      </c>
      <c r="X55">
        <v>23</v>
      </c>
      <c r="Y55">
        <v>24</v>
      </c>
      <c r="Z55">
        <v>25</v>
      </c>
      <c r="AA55">
        <v>26</v>
      </c>
      <c r="AB55">
        <v>27</v>
      </c>
      <c r="AC55">
        <v>28</v>
      </c>
      <c r="AD55">
        <v>29</v>
      </c>
      <c r="AE55">
        <v>30</v>
      </c>
    </row>
    <row r="56" spans="1:32">
      <c r="A56" t="s">
        <v>7</v>
      </c>
      <c r="B56">
        <v>8</v>
      </c>
      <c r="C56">
        <v>31</v>
      </c>
      <c r="D56">
        <v>12</v>
      </c>
      <c r="E56">
        <v>17</v>
      </c>
      <c r="F56">
        <v>30</v>
      </c>
      <c r="G56">
        <v>8</v>
      </c>
      <c r="H56">
        <v>9</v>
      </c>
      <c r="I56">
        <v>18</v>
      </c>
      <c r="J56">
        <v>13</v>
      </c>
      <c r="K56">
        <v>14</v>
      </c>
      <c r="L56">
        <v>11</v>
      </c>
      <c r="M56">
        <v>13</v>
      </c>
      <c r="N56">
        <v>7</v>
      </c>
      <c r="O56">
        <v>6</v>
      </c>
      <c r="P56">
        <v>18</v>
      </c>
      <c r="Q56">
        <v>36</v>
      </c>
      <c r="R56">
        <v>15</v>
      </c>
      <c r="S56">
        <v>13</v>
      </c>
      <c r="T56">
        <v>18</v>
      </c>
      <c r="U56">
        <v>6</v>
      </c>
      <c r="V56">
        <v>4</v>
      </c>
      <c r="W56">
        <v>27</v>
      </c>
      <c r="X56">
        <v>13</v>
      </c>
      <c r="Y56">
        <v>21</v>
      </c>
      <c r="Z56">
        <v>17</v>
      </c>
      <c r="AA56">
        <v>22</v>
      </c>
      <c r="AB56">
        <v>10</v>
      </c>
      <c r="AC56">
        <v>1</v>
      </c>
      <c r="AD56">
        <v>26</v>
      </c>
      <c r="AE56">
        <v>10</v>
      </c>
    </row>
    <row r="57" spans="1:32">
      <c r="A57" t="s">
        <v>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4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</row>
    <row r="59" spans="1:32">
      <c r="A59" s="4" t="s">
        <v>19</v>
      </c>
      <c r="B59">
        <f>SUM(B56:AE56)</f>
        <v>454</v>
      </c>
    </row>
    <row r="60" spans="1:32">
      <c r="A60" s="4" t="s">
        <v>24</v>
      </c>
      <c r="B60">
        <f>SUM(B57:AE57)</f>
        <v>14</v>
      </c>
    </row>
    <row r="62" spans="1:32">
      <c r="A62" t="s">
        <v>26</v>
      </c>
      <c r="B62">
        <f>AF48+B56</f>
        <v>8439</v>
      </c>
      <c r="C62">
        <f>B62+C56</f>
        <v>8470</v>
      </c>
      <c r="D62">
        <f t="shared" ref="D62:AE62" si="7">C62+D56</f>
        <v>8482</v>
      </c>
      <c r="E62">
        <f t="shared" si="7"/>
        <v>8499</v>
      </c>
      <c r="F62">
        <f t="shared" si="7"/>
        <v>8529</v>
      </c>
      <c r="G62">
        <f t="shared" si="7"/>
        <v>8537</v>
      </c>
      <c r="H62">
        <f t="shared" si="7"/>
        <v>8546</v>
      </c>
      <c r="I62">
        <f t="shared" si="7"/>
        <v>8564</v>
      </c>
      <c r="J62">
        <f t="shared" si="7"/>
        <v>8577</v>
      </c>
      <c r="K62">
        <f t="shared" si="7"/>
        <v>8591</v>
      </c>
      <c r="L62">
        <f t="shared" si="7"/>
        <v>8602</v>
      </c>
      <c r="M62">
        <f t="shared" si="7"/>
        <v>8615</v>
      </c>
      <c r="N62">
        <f t="shared" si="7"/>
        <v>8622</v>
      </c>
      <c r="O62">
        <f t="shared" si="7"/>
        <v>8628</v>
      </c>
      <c r="P62">
        <f t="shared" si="7"/>
        <v>8646</v>
      </c>
      <c r="Q62">
        <f t="shared" si="7"/>
        <v>8682</v>
      </c>
      <c r="R62">
        <f t="shared" si="7"/>
        <v>8697</v>
      </c>
      <c r="S62">
        <f t="shared" si="7"/>
        <v>8710</v>
      </c>
      <c r="T62">
        <f t="shared" si="7"/>
        <v>8728</v>
      </c>
      <c r="U62">
        <f t="shared" si="7"/>
        <v>8734</v>
      </c>
      <c r="V62">
        <f t="shared" si="7"/>
        <v>8738</v>
      </c>
      <c r="W62">
        <f t="shared" si="7"/>
        <v>8765</v>
      </c>
      <c r="X62">
        <f t="shared" si="7"/>
        <v>8778</v>
      </c>
      <c r="Y62">
        <f t="shared" si="7"/>
        <v>8799</v>
      </c>
      <c r="Z62">
        <f t="shared" si="7"/>
        <v>8816</v>
      </c>
      <c r="AA62">
        <f t="shared" si="7"/>
        <v>8838</v>
      </c>
      <c r="AB62">
        <f t="shared" si="7"/>
        <v>8848</v>
      </c>
      <c r="AC62">
        <f t="shared" si="7"/>
        <v>8849</v>
      </c>
      <c r="AD62">
        <f t="shared" si="7"/>
        <v>8875</v>
      </c>
      <c r="AE62">
        <f t="shared" si="7"/>
        <v>8885</v>
      </c>
    </row>
    <row r="63" spans="1:32">
      <c r="A63" t="s">
        <v>27</v>
      </c>
      <c r="B63">
        <f>AF49+B57</f>
        <v>236</v>
      </c>
      <c r="C63">
        <f>B63+C57</f>
        <v>237</v>
      </c>
      <c r="D63">
        <f t="shared" ref="D63:AE63" si="8">C63+D57</f>
        <v>237</v>
      </c>
      <c r="E63">
        <f t="shared" si="8"/>
        <v>238</v>
      </c>
      <c r="F63">
        <f t="shared" si="8"/>
        <v>238</v>
      </c>
      <c r="G63">
        <f t="shared" si="8"/>
        <v>238</v>
      </c>
      <c r="H63">
        <f t="shared" si="8"/>
        <v>238</v>
      </c>
      <c r="I63">
        <f t="shared" si="8"/>
        <v>239</v>
      </c>
      <c r="J63">
        <f t="shared" si="8"/>
        <v>239</v>
      </c>
      <c r="K63">
        <f t="shared" si="8"/>
        <v>239</v>
      </c>
      <c r="L63">
        <f t="shared" si="8"/>
        <v>242</v>
      </c>
      <c r="M63">
        <f t="shared" si="8"/>
        <v>242</v>
      </c>
      <c r="N63">
        <f t="shared" si="8"/>
        <v>242</v>
      </c>
      <c r="O63">
        <f t="shared" si="8"/>
        <v>242</v>
      </c>
      <c r="P63">
        <f t="shared" si="8"/>
        <v>242</v>
      </c>
      <c r="Q63">
        <f t="shared" si="8"/>
        <v>242</v>
      </c>
      <c r="R63">
        <f t="shared" si="8"/>
        <v>243</v>
      </c>
      <c r="S63">
        <f t="shared" si="8"/>
        <v>244</v>
      </c>
      <c r="T63">
        <f t="shared" si="8"/>
        <v>244</v>
      </c>
      <c r="U63">
        <f t="shared" si="8"/>
        <v>244</v>
      </c>
      <c r="V63">
        <f t="shared" si="8"/>
        <v>244</v>
      </c>
      <c r="W63">
        <f t="shared" si="8"/>
        <v>248</v>
      </c>
      <c r="X63">
        <f t="shared" si="8"/>
        <v>248</v>
      </c>
      <c r="Y63">
        <f t="shared" si="8"/>
        <v>249</v>
      </c>
      <c r="Z63">
        <f t="shared" si="8"/>
        <v>249</v>
      </c>
      <c r="AA63">
        <f t="shared" si="8"/>
        <v>249</v>
      </c>
      <c r="AB63">
        <f t="shared" si="8"/>
        <v>249</v>
      </c>
      <c r="AC63">
        <f t="shared" si="8"/>
        <v>249</v>
      </c>
      <c r="AD63">
        <f t="shared" si="8"/>
        <v>249</v>
      </c>
      <c r="AE63">
        <f t="shared" si="8"/>
        <v>250</v>
      </c>
    </row>
    <row r="70" spans="1:32">
      <c r="A70" s="2" t="s">
        <v>4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  <c r="Z70">
        <v>25</v>
      </c>
      <c r="AA70">
        <v>26</v>
      </c>
      <c r="AB70">
        <v>27</v>
      </c>
      <c r="AC70">
        <v>28</v>
      </c>
      <c r="AD70">
        <v>29</v>
      </c>
      <c r="AE70">
        <v>30</v>
      </c>
      <c r="AF70">
        <v>31</v>
      </c>
    </row>
    <row r="71" spans="1:32">
      <c r="A71" t="s">
        <v>7</v>
      </c>
      <c r="B71">
        <v>8</v>
      </c>
      <c r="C71">
        <v>8</v>
      </c>
      <c r="D71">
        <v>10</v>
      </c>
      <c r="E71">
        <v>2</v>
      </c>
      <c r="F71">
        <v>1</v>
      </c>
      <c r="G71">
        <v>14</v>
      </c>
      <c r="H71">
        <v>10</v>
      </c>
      <c r="I71">
        <v>11</v>
      </c>
      <c r="J71">
        <v>7</v>
      </c>
      <c r="K71">
        <v>13</v>
      </c>
      <c r="L71">
        <v>4</v>
      </c>
      <c r="M71">
        <v>5</v>
      </c>
      <c r="N71">
        <v>19</v>
      </c>
      <c r="O71">
        <v>8</v>
      </c>
      <c r="P71">
        <v>6</v>
      </c>
      <c r="Q71">
        <v>4</v>
      </c>
      <c r="R71">
        <v>12</v>
      </c>
      <c r="S71">
        <v>1</v>
      </c>
      <c r="T71">
        <v>3</v>
      </c>
      <c r="U71">
        <v>21</v>
      </c>
      <c r="V71">
        <v>6</v>
      </c>
      <c r="W71">
        <v>22</v>
      </c>
      <c r="X71">
        <v>6</v>
      </c>
      <c r="Y71">
        <v>24</v>
      </c>
      <c r="Z71">
        <v>6</v>
      </c>
      <c r="AA71">
        <v>9</v>
      </c>
      <c r="AB71">
        <v>25</v>
      </c>
      <c r="AC71">
        <v>16</v>
      </c>
      <c r="AD71">
        <v>37</v>
      </c>
      <c r="AE71">
        <v>23</v>
      </c>
      <c r="AF71">
        <v>72</v>
      </c>
    </row>
    <row r="72" spans="1:32">
      <c r="A72" t="s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4" spans="1:32">
      <c r="A74" s="4" t="s">
        <v>19</v>
      </c>
      <c r="B74">
        <f>SUM(B71:AF71)</f>
        <v>413</v>
      </c>
    </row>
    <row r="75" spans="1:32">
      <c r="A75" s="4" t="s">
        <v>24</v>
      </c>
      <c r="B75">
        <f>SUM(B72:AF72)</f>
        <v>1</v>
      </c>
    </row>
    <row r="78" spans="1:32">
      <c r="A78" t="s">
        <v>26</v>
      </c>
      <c r="B78">
        <f>AE62+B71</f>
        <v>8893</v>
      </c>
      <c r="C78">
        <f>B78+C71</f>
        <v>8901</v>
      </c>
      <c r="D78">
        <f t="shared" ref="D78:AF78" si="9">C78+D71</f>
        <v>8911</v>
      </c>
      <c r="E78">
        <f t="shared" si="9"/>
        <v>8913</v>
      </c>
      <c r="F78">
        <f t="shared" si="9"/>
        <v>8914</v>
      </c>
      <c r="G78">
        <f t="shared" si="9"/>
        <v>8928</v>
      </c>
      <c r="H78">
        <f t="shared" si="9"/>
        <v>8938</v>
      </c>
      <c r="I78">
        <f t="shared" si="9"/>
        <v>8949</v>
      </c>
      <c r="J78">
        <f t="shared" si="9"/>
        <v>8956</v>
      </c>
      <c r="K78">
        <f t="shared" si="9"/>
        <v>8969</v>
      </c>
      <c r="L78">
        <f t="shared" si="9"/>
        <v>8973</v>
      </c>
      <c r="M78">
        <f t="shared" si="9"/>
        <v>8978</v>
      </c>
      <c r="N78">
        <f t="shared" si="9"/>
        <v>8997</v>
      </c>
      <c r="O78">
        <f t="shared" si="9"/>
        <v>9005</v>
      </c>
      <c r="P78">
        <f t="shared" si="9"/>
        <v>9011</v>
      </c>
      <c r="Q78">
        <f t="shared" si="9"/>
        <v>9015</v>
      </c>
      <c r="R78">
        <f t="shared" si="9"/>
        <v>9027</v>
      </c>
      <c r="S78">
        <f t="shared" si="9"/>
        <v>9028</v>
      </c>
      <c r="T78">
        <f t="shared" si="9"/>
        <v>9031</v>
      </c>
      <c r="U78">
        <f t="shared" si="9"/>
        <v>9052</v>
      </c>
      <c r="V78">
        <f t="shared" si="9"/>
        <v>9058</v>
      </c>
      <c r="W78">
        <f t="shared" si="9"/>
        <v>9080</v>
      </c>
      <c r="X78">
        <f t="shared" si="9"/>
        <v>9086</v>
      </c>
      <c r="Y78">
        <f t="shared" si="9"/>
        <v>9110</v>
      </c>
      <c r="Z78">
        <f t="shared" si="9"/>
        <v>9116</v>
      </c>
      <c r="AA78">
        <f t="shared" si="9"/>
        <v>9125</v>
      </c>
      <c r="AB78">
        <f t="shared" si="9"/>
        <v>9150</v>
      </c>
      <c r="AC78">
        <f t="shared" si="9"/>
        <v>9166</v>
      </c>
      <c r="AD78">
        <f t="shared" si="9"/>
        <v>9203</v>
      </c>
      <c r="AE78">
        <f t="shared" si="9"/>
        <v>9226</v>
      </c>
      <c r="AF78">
        <f t="shared" si="9"/>
        <v>9298</v>
      </c>
    </row>
    <row r="79" spans="1:32">
      <c r="A79" t="s">
        <v>27</v>
      </c>
      <c r="B79">
        <f>AE63+B72</f>
        <v>251</v>
      </c>
      <c r="C79">
        <f>B79+C72</f>
        <v>251</v>
      </c>
      <c r="D79">
        <f>C79+D72</f>
        <v>251</v>
      </c>
      <c r="E79">
        <f t="shared" ref="E79:AF79" si="10">D79+E72</f>
        <v>251</v>
      </c>
      <c r="F79">
        <f t="shared" si="10"/>
        <v>251</v>
      </c>
      <c r="G79">
        <f t="shared" si="10"/>
        <v>251</v>
      </c>
      <c r="H79">
        <f t="shared" si="10"/>
        <v>251</v>
      </c>
      <c r="I79">
        <f t="shared" si="10"/>
        <v>251</v>
      </c>
      <c r="J79">
        <f t="shared" si="10"/>
        <v>251</v>
      </c>
      <c r="K79">
        <f t="shared" si="10"/>
        <v>251</v>
      </c>
      <c r="L79">
        <f t="shared" si="10"/>
        <v>251</v>
      </c>
      <c r="M79">
        <f t="shared" si="10"/>
        <v>251</v>
      </c>
      <c r="N79">
        <f t="shared" si="10"/>
        <v>251</v>
      </c>
      <c r="O79">
        <f t="shared" si="10"/>
        <v>251</v>
      </c>
      <c r="P79">
        <f t="shared" si="10"/>
        <v>251</v>
      </c>
      <c r="Q79">
        <f t="shared" si="10"/>
        <v>251</v>
      </c>
      <c r="R79">
        <f t="shared" si="10"/>
        <v>251</v>
      </c>
      <c r="S79">
        <f t="shared" si="10"/>
        <v>251</v>
      </c>
      <c r="T79">
        <f t="shared" si="10"/>
        <v>251</v>
      </c>
      <c r="U79">
        <f t="shared" si="10"/>
        <v>251</v>
      </c>
      <c r="V79">
        <f t="shared" si="10"/>
        <v>251</v>
      </c>
      <c r="W79">
        <f t="shared" si="10"/>
        <v>251</v>
      </c>
      <c r="X79">
        <f t="shared" si="10"/>
        <v>251</v>
      </c>
      <c r="Y79">
        <f t="shared" si="10"/>
        <v>251</v>
      </c>
      <c r="Z79">
        <f t="shared" si="10"/>
        <v>251</v>
      </c>
      <c r="AA79">
        <f t="shared" si="10"/>
        <v>251</v>
      </c>
      <c r="AB79">
        <f t="shared" si="10"/>
        <v>251</v>
      </c>
      <c r="AC79">
        <f t="shared" si="10"/>
        <v>251</v>
      </c>
      <c r="AD79">
        <f t="shared" si="10"/>
        <v>251</v>
      </c>
      <c r="AE79">
        <f t="shared" si="10"/>
        <v>251</v>
      </c>
      <c r="AF79">
        <f t="shared" si="10"/>
        <v>251</v>
      </c>
    </row>
    <row r="85" spans="1:16">
      <c r="A85" s="2" t="s">
        <v>5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8</v>
      </c>
      <c r="J85">
        <v>9</v>
      </c>
      <c r="K85">
        <v>10</v>
      </c>
      <c r="L85">
        <v>11</v>
      </c>
      <c r="M85">
        <v>12</v>
      </c>
      <c r="N85">
        <v>13</v>
      </c>
      <c r="O85">
        <v>14</v>
      </c>
      <c r="P85">
        <v>15</v>
      </c>
    </row>
    <row r="86" spans="1:16">
      <c r="A86" t="s">
        <v>7</v>
      </c>
      <c r="B86">
        <v>13</v>
      </c>
      <c r="C86">
        <v>13</v>
      </c>
      <c r="D86">
        <v>38</v>
      </c>
      <c r="E86">
        <v>40</v>
      </c>
      <c r="F86">
        <v>66</v>
      </c>
      <c r="G86">
        <v>78</v>
      </c>
      <c r="H86">
        <v>79</v>
      </c>
      <c r="I86">
        <v>35</v>
      </c>
      <c r="J86">
        <v>34</v>
      </c>
      <c r="K86">
        <v>63</v>
      </c>
      <c r="L86">
        <v>42</v>
      </c>
      <c r="M86">
        <v>63</v>
      </c>
      <c r="N86">
        <v>54</v>
      </c>
      <c r="O86">
        <v>76</v>
      </c>
      <c r="P86">
        <v>43</v>
      </c>
    </row>
    <row r="87" spans="1:16">
      <c r="A87" t="s">
        <v>8</v>
      </c>
    </row>
    <row r="89" spans="1:16">
      <c r="A89" t="s">
        <v>26</v>
      </c>
      <c r="B89">
        <f>AF78+B86</f>
        <v>9311</v>
      </c>
      <c r="C89">
        <f>B89+C86</f>
        <v>9324</v>
      </c>
      <c r="D89">
        <f>C89+D86</f>
        <v>9362</v>
      </c>
      <c r="E89">
        <f t="shared" ref="E89:P89" si="11">D89+E86</f>
        <v>9402</v>
      </c>
      <c r="F89">
        <f t="shared" si="11"/>
        <v>9468</v>
      </c>
      <c r="G89">
        <f t="shared" si="11"/>
        <v>9546</v>
      </c>
      <c r="H89">
        <f t="shared" si="11"/>
        <v>9625</v>
      </c>
      <c r="I89">
        <f t="shared" si="11"/>
        <v>9660</v>
      </c>
      <c r="J89">
        <f t="shared" si="11"/>
        <v>9694</v>
      </c>
      <c r="K89">
        <f t="shared" si="11"/>
        <v>9757</v>
      </c>
      <c r="L89">
        <f t="shared" si="11"/>
        <v>9799</v>
      </c>
      <c r="M89">
        <f t="shared" si="11"/>
        <v>9862</v>
      </c>
      <c r="N89">
        <f t="shared" si="11"/>
        <v>9916</v>
      </c>
      <c r="O89">
        <f t="shared" si="11"/>
        <v>9992</v>
      </c>
      <c r="P89">
        <f t="shared" si="11"/>
        <v>10035</v>
      </c>
    </row>
    <row r="93" spans="1:16">
      <c r="A93" s="3" t="s">
        <v>9</v>
      </c>
      <c r="B93">
        <f>SUM(B9,B25,B34,B45,B59,B74)</f>
        <v>9298</v>
      </c>
    </row>
    <row r="94" spans="1:16">
      <c r="A94" s="3" t="s">
        <v>10</v>
      </c>
      <c r="B94">
        <f>SUM(B10,B26,B35,B46,B60,B75)</f>
        <v>251</v>
      </c>
    </row>
    <row r="99" spans="1:6">
      <c r="A99" s="3"/>
    </row>
    <row r="100" spans="1:6">
      <c r="A100" s="3"/>
      <c r="F100" s="3"/>
    </row>
    <row r="114" spans="1:6">
      <c r="A114" s="3"/>
      <c r="F114" s="3"/>
    </row>
    <row r="119" spans="1:6">
      <c r="A119" s="3"/>
      <c r="B119" s="6"/>
    </row>
    <row r="120" spans="1:6">
      <c r="A120" s="3"/>
      <c r="B120" s="6"/>
    </row>
    <row r="121" spans="1:6">
      <c r="A121" s="3"/>
    </row>
    <row r="126" spans="1:6">
      <c r="A126" s="3"/>
      <c r="B126" s="6"/>
    </row>
    <row r="127" spans="1:6">
      <c r="A127" s="3"/>
      <c r="B1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2F4D-C42E-7E4D-8123-940DDBCAE974}">
  <dimension ref="A1:AF54"/>
  <sheetViews>
    <sheetView topLeftCell="A3" zoomScale="90" workbookViewId="0">
      <selection activeCell="B35" sqref="B35"/>
    </sheetView>
  </sheetViews>
  <sheetFormatPr baseColWidth="10" defaultRowHeight="16"/>
  <cols>
    <col min="1" max="1" width="47.83203125" customWidth="1"/>
  </cols>
  <sheetData>
    <row r="1" spans="1:32" ht="28">
      <c r="A1" s="7" t="s">
        <v>35</v>
      </c>
    </row>
    <row r="3" spans="1:32">
      <c r="A3" s="3" t="s">
        <v>28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</row>
    <row r="4" spans="1:32">
      <c r="A4" s="3" t="s">
        <v>12</v>
      </c>
      <c r="B4" cm="1">
        <f t="array" ref="B4:P4">TRANSPOSE(TRANSPOSE(Data!B71:P71))</f>
        <v>8</v>
      </c>
      <c r="C4">
        <v>8</v>
      </c>
      <c r="D4">
        <v>10</v>
      </c>
      <c r="E4">
        <v>2</v>
      </c>
      <c r="F4">
        <v>1</v>
      </c>
      <c r="G4">
        <v>14</v>
      </c>
      <c r="H4">
        <v>10</v>
      </c>
      <c r="I4">
        <v>11</v>
      </c>
      <c r="J4">
        <v>7</v>
      </c>
      <c r="K4">
        <v>13</v>
      </c>
      <c r="L4">
        <v>4</v>
      </c>
      <c r="M4">
        <v>5</v>
      </c>
      <c r="N4">
        <v>19</v>
      </c>
      <c r="O4">
        <v>8</v>
      </c>
      <c r="P4">
        <v>6</v>
      </c>
      <c r="Q4" cm="1">
        <f t="array" ref="Q4:AF4">TRANSPOSE(TRANSPOSE(Data!Q71:AF71))</f>
        <v>4</v>
      </c>
      <c r="R4">
        <v>12</v>
      </c>
      <c r="S4">
        <v>1</v>
      </c>
      <c r="T4">
        <v>3</v>
      </c>
      <c r="U4">
        <v>21</v>
      </c>
      <c r="V4">
        <v>6</v>
      </c>
      <c r="W4">
        <v>22</v>
      </c>
      <c r="X4">
        <v>6</v>
      </c>
      <c r="Y4">
        <v>24</v>
      </c>
      <c r="Z4">
        <v>6</v>
      </c>
      <c r="AA4">
        <v>9</v>
      </c>
      <c r="AB4">
        <v>25</v>
      </c>
      <c r="AC4">
        <v>16</v>
      </c>
      <c r="AD4">
        <v>37</v>
      </c>
      <c r="AE4">
        <v>23</v>
      </c>
      <c r="AF4">
        <v>72</v>
      </c>
    </row>
    <row r="6" spans="1:32">
      <c r="A6" t="s">
        <v>29</v>
      </c>
      <c r="B6">
        <f>B4</f>
        <v>8</v>
      </c>
      <c r="C6">
        <f>C4+B6</f>
        <v>16</v>
      </c>
      <c r="D6">
        <f>D4+C6</f>
        <v>26</v>
      </c>
      <c r="E6">
        <f t="shared" ref="E6:P6" si="0">E4+D6</f>
        <v>28</v>
      </c>
      <c r="F6">
        <f t="shared" si="0"/>
        <v>29</v>
      </c>
      <c r="G6">
        <f t="shared" si="0"/>
        <v>43</v>
      </c>
      <c r="H6">
        <f t="shared" si="0"/>
        <v>53</v>
      </c>
      <c r="I6">
        <f t="shared" si="0"/>
        <v>64</v>
      </c>
      <c r="J6">
        <f t="shared" si="0"/>
        <v>71</v>
      </c>
      <c r="K6">
        <f t="shared" si="0"/>
        <v>84</v>
      </c>
      <c r="L6">
        <f t="shared" si="0"/>
        <v>88</v>
      </c>
      <c r="M6">
        <f t="shared" si="0"/>
        <v>93</v>
      </c>
      <c r="N6">
        <f t="shared" si="0"/>
        <v>112</v>
      </c>
      <c r="O6">
        <f t="shared" si="0"/>
        <v>120</v>
      </c>
      <c r="P6">
        <f t="shared" si="0"/>
        <v>126</v>
      </c>
      <c r="Q6">
        <f t="shared" ref="Q6" si="1">Q4+P6</f>
        <v>130</v>
      </c>
      <c r="R6">
        <f t="shared" ref="R6" si="2">R4+Q6</f>
        <v>142</v>
      </c>
      <c r="S6">
        <f t="shared" ref="S6" si="3">S4+R6</f>
        <v>143</v>
      </c>
      <c r="T6">
        <f t="shared" ref="T6" si="4">T4+S6</f>
        <v>146</v>
      </c>
      <c r="U6">
        <f t="shared" ref="U6" si="5">U4+T6</f>
        <v>167</v>
      </c>
      <c r="V6">
        <f t="shared" ref="V6" si="6">V4+U6</f>
        <v>173</v>
      </c>
      <c r="W6">
        <f t="shared" ref="W6" si="7">W4+V6</f>
        <v>195</v>
      </c>
      <c r="X6">
        <f t="shared" ref="X6" si="8">X4+W6</f>
        <v>201</v>
      </c>
      <c r="Y6">
        <f t="shared" ref="Y6" si="9">Y4+X6</f>
        <v>225</v>
      </c>
      <c r="Z6">
        <f t="shared" ref="Z6" si="10">Z4+Y6</f>
        <v>231</v>
      </c>
      <c r="AA6">
        <f t="shared" ref="AA6" si="11">AA4+Z6</f>
        <v>240</v>
      </c>
      <c r="AB6">
        <f t="shared" ref="AB6" si="12">AB4+AA6</f>
        <v>265</v>
      </c>
      <c r="AC6">
        <f t="shared" ref="AC6" si="13">AC4+AB6</f>
        <v>281</v>
      </c>
      <c r="AD6">
        <f t="shared" ref="AD6" si="14">AD4+AC6</f>
        <v>318</v>
      </c>
      <c r="AE6">
        <f t="shared" ref="AE6" si="15">AE4+AD6</f>
        <v>341</v>
      </c>
      <c r="AF6">
        <f t="shared" ref="AF6" si="16">AF4+AE6</f>
        <v>413</v>
      </c>
    </row>
    <row r="8" spans="1:32">
      <c r="A8" t="s">
        <v>36</v>
      </c>
      <c r="B8" s="11" cm="1">
        <f t="array" ref="B8:P8">TRANSPOSE(TRANSPOSE(Data!B78:P78))</f>
        <v>8893</v>
      </c>
      <c r="C8" s="11">
        <v>8901</v>
      </c>
      <c r="D8" s="11">
        <v>8911</v>
      </c>
      <c r="E8" s="11">
        <v>8913</v>
      </c>
      <c r="F8" s="11">
        <v>8914</v>
      </c>
      <c r="G8" s="11">
        <v>8928</v>
      </c>
      <c r="H8" s="11">
        <v>8938</v>
      </c>
      <c r="I8" s="11">
        <v>8949</v>
      </c>
      <c r="J8" s="11">
        <v>8956</v>
      </c>
      <c r="K8" s="11">
        <v>8969</v>
      </c>
      <c r="L8" s="11">
        <v>8973</v>
      </c>
      <c r="M8" s="11">
        <v>8978</v>
      </c>
      <c r="N8" s="11">
        <v>8997</v>
      </c>
      <c r="O8" s="11">
        <v>9005</v>
      </c>
      <c r="P8" s="11">
        <v>9011</v>
      </c>
      <c r="Q8" s="11" cm="1">
        <f t="array" ref="Q8:AF8">TRANSPOSE(TRANSPOSE(Data!Q78:AF78))</f>
        <v>9015</v>
      </c>
      <c r="R8" s="11">
        <v>9027</v>
      </c>
      <c r="S8" s="11">
        <v>9028</v>
      </c>
      <c r="T8" s="11">
        <v>9031</v>
      </c>
      <c r="U8" s="11">
        <v>9052</v>
      </c>
      <c r="V8" s="11">
        <v>9058</v>
      </c>
      <c r="W8" s="11">
        <v>9080</v>
      </c>
      <c r="X8" s="11">
        <v>9086</v>
      </c>
      <c r="Y8" s="11">
        <v>9110</v>
      </c>
      <c r="Z8" s="11">
        <v>9116</v>
      </c>
      <c r="AA8" s="11">
        <v>9125</v>
      </c>
      <c r="AB8" s="11">
        <v>9150</v>
      </c>
      <c r="AC8" s="11">
        <v>9166</v>
      </c>
      <c r="AD8" s="11">
        <v>9203</v>
      </c>
      <c r="AE8" s="11">
        <v>9226</v>
      </c>
      <c r="AF8" s="11">
        <v>9298</v>
      </c>
    </row>
    <row r="11" spans="1:32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3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32">
      <c r="A13" t="s">
        <v>37</v>
      </c>
      <c r="B13" s="6">
        <f>_xlfn.STDEV.S(B8:AF8)</f>
        <v>103.63521633361957</v>
      </c>
      <c r="C13" t="s">
        <v>46</v>
      </c>
    </row>
    <row r="14" spans="1:32">
      <c r="A14" t="s">
        <v>38</v>
      </c>
      <c r="B14" s="8">
        <f>AVERAGE(B8:AF8)</f>
        <v>9032.4838709677424</v>
      </c>
    </row>
    <row r="16" spans="1:32">
      <c r="A16">
        <v>9.3999999999999997E-4</v>
      </c>
      <c r="B16" t="s">
        <v>47</v>
      </c>
    </row>
    <row r="17" spans="1:32">
      <c r="A17" t="s">
        <v>42</v>
      </c>
      <c r="B17">
        <v>8895</v>
      </c>
      <c r="C17" s="8">
        <f t="shared" ref="C17:K17" si="17">B17+B17*$A$16</f>
        <v>8903.3613000000005</v>
      </c>
      <c r="D17" s="8">
        <f t="shared" si="17"/>
        <v>8911.7304596220001</v>
      </c>
      <c r="E17" s="8">
        <f t="shared" si="17"/>
        <v>8920.1074862540445</v>
      </c>
      <c r="F17" s="8">
        <f t="shared" si="17"/>
        <v>8928.492387291124</v>
      </c>
      <c r="G17" s="8">
        <f t="shared" si="17"/>
        <v>8936.8851701351778</v>
      </c>
      <c r="H17" s="8">
        <f t="shared" si="17"/>
        <v>8945.2858421951041</v>
      </c>
      <c r="I17" s="8">
        <f t="shared" si="17"/>
        <v>8953.6944108867683</v>
      </c>
      <c r="J17" s="8">
        <f t="shared" si="17"/>
        <v>8962.1108836330022</v>
      </c>
      <c r="K17" s="8">
        <f t="shared" si="17"/>
        <v>8970.5352678636173</v>
      </c>
    </row>
    <row r="18" spans="1:32">
      <c r="A18" s="3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32">
      <c r="A19">
        <v>9.3999999999999997E-4</v>
      </c>
      <c r="B19" t="s">
        <v>47</v>
      </c>
    </row>
    <row r="20" spans="1:32">
      <c r="A20" t="s">
        <v>43</v>
      </c>
      <c r="L20" s="8">
        <f>K17+$A$19*K17</f>
        <v>8978.9675710154097</v>
      </c>
      <c r="M20" s="8">
        <f t="shared" ref="M20:U20" si="18">L20+L20*$A$19</f>
        <v>8987.4078005321644</v>
      </c>
      <c r="N20" s="8">
        <f t="shared" si="18"/>
        <v>8995.8559638646639</v>
      </c>
      <c r="O20" s="8">
        <f t="shared" si="18"/>
        <v>9004.3120684706973</v>
      </c>
      <c r="P20" s="8">
        <f t="shared" si="18"/>
        <v>9012.776121815059</v>
      </c>
      <c r="Q20" s="8">
        <f t="shared" si="18"/>
        <v>9021.2481313695644</v>
      </c>
      <c r="R20" s="8">
        <f t="shared" si="18"/>
        <v>9029.728104613052</v>
      </c>
      <c r="S20" s="8">
        <f t="shared" si="18"/>
        <v>9038.216049031389</v>
      </c>
      <c r="T20" s="8">
        <f t="shared" si="18"/>
        <v>9046.7119721174786</v>
      </c>
      <c r="U20" s="8">
        <f t="shared" si="18"/>
        <v>9055.2158813712686</v>
      </c>
    </row>
    <row r="22" spans="1:32">
      <c r="A22">
        <v>2.2000000000000001E-3</v>
      </c>
      <c r="B22" t="s">
        <v>49</v>
      </c>
    </row>
    <row r="23" spans="1:32">
      <c r="A23" t="s">
        <v>53</v>
      </c>
      <c r="V23" s="8">
        <f>U20+U20*$A$22</f>
        <v>9075.1373563102861</v>
      </c>
      <c r="W23" s="8">
        <f>V23+V23*$A$22</f>
        <v>9095.1026584941683</v>
      </c>
      <c r="X23" s="8">
        <f>W23+W23*$A$22</f>
        <v>9115.1118843428558</v>
      </c>
      <c r="Y23" s="8">
        <f>X23+X23*$A$22</f>
        <v>9135.1651304884108</v>
      </c>
      <c r="Z23" s="8">
        <f>Y23+Y23*$A$22</f>
        <v>9155.2624937754845</v>
      </c>
      <c r="AA23" s="8">
        <f>Z23+Z23*$A$22</f>
        <v>9175.4040712617898</v>
      </c>
      <c r="AB23" s="8">
        <f t="shared" ref="AB23:AF23" si="19">AA23+AA23*$A$22</f>
        <v>9195.5899602185655</v>
      </c>
      <c r="AC23" s="8">
        <f t="shared" si="19"/>
        <v>9215.820258131047</v>
      </c>
      <c r="AD23" s="8">
        <f t="shared" si="19"/>
        <v>9236.0950626989361</v>
      </c>
      <c r="AE23" s="8">
        <f t="shared" si="19"/>
        <v>9256.4144718368734</v>
      </c>
      <c r="AF23" s="8">
        <f t="shared" si="19"/>
        <v>9276.7785836749154</v>
      </c>
    </row>
    <row r="25" spans="1:32">
      <c r="A25">
        <v>9.7000000000000005E-4</v>
      </c>
      <c r="B25" t="s">
        <v>48</v>
      </c>
    </row>
    <row r="26" spans="1:32">
      <c r="A26" s="3" t="s">
        <v>30</v>
      </c>
    </row>
    <row r="27" spans="1:32">
      <c r="A27" t="s">
        <v>31</v>
      </c>
      <c r="B27" s="8">
        <v>8895</v>
      </c>
      <c r="C27" s="8">
        <f>B27+B27*$A$25</f>
        <v>8903.6281500000005</v>
      </c>
      <c r="D27" s="8">
        <f t="shared" ref="D27:AA27" si="20">C27+C27*$A$25</f>
        <v>8912.2646693055012</v>
      </c>
      <c r="E27" s="8">
        <f t="shared" si="20"/>
        <v>8920.9095660347284</v>
      </c>
      <c r="F27" s="8">
        <f t="shared" si="20"/>
        <v>8929.5628483137825</v>
      </c>
      <c r="G27" s="8">
        <f t="shared" si="20"/>
        <v>8938.2245242766476</v>
      </c>
      <c r="H27" s="8">
        <f t="shared" si="20"/>
        <v>8946.8946020651965</v>
      </c>
      <c r="I27" s="8">
        <f t="shared" si="20"/>
        <v>8955.5730898292004</v>
      </c>
      <c r="J27" s="8">
        <f t="shared" si="20"/>
        <v>8964.2599957263355</v>
      </c>
      <c r="K27" s="8">
        <f t="shared" si="20"/>
        <v>8972.9553279221909</v>
      </c>
      <c r="L27" s="8">
        <f t="shared" si="20"/>
        <v>8981.6590945902753</v>
      </c>
      <c r="M27" s="8">
        <f t="shared" si="20"/>
        <v>8990.3713039120285</v>
      </c>
      <c r="N27" s="8">
        <f t="shared" si="20"/>
        <v>8999.0919640768225</v>
      </c>
      <c r="O27" s="8">
        <f t="shared" si="20"/>
        <v>9007.8210832819768</v>
      </c>
      <c r="P27" s="8">
        <f t="shared" si="20"/>
        <v>9016.5586697327599</v>
      </c>
      <c r="Q27" s="8">
        <f t="shared" si="20"/>
        <v>9025.3047316423999</v>
      </c>
      <c r="R27" s="8">
        <f t="shared" si="20"/>
        <v>9034.0592772320924</v>
      </c>
      <c r="S27" s="8">
        <f t="shared" si="20"/>
        <v>9042.8223147310073</v>
      </c>
      <c r="T27" s="8">
        <f t="shared" si="20"/>
        <v>9051.5938523762961</v>
      </c>
      <c r="U27" s="8">
        <f t="shared" si="20"/>
        <v>9060.3738984131014</v>
      </c>
      <c r="V27" s="8">
        <f t="shared" si="20"/>
        <v>9069.1624610945619</v>
      </c>
      <c r="W27" s="8">
        <f t="shared" si="20"/>
        <v>9077.9595486818234</v>
      </c>
      <c r="X27" s="8">
        <f t="shared" si="20"/>
        <v>9086.7651694440447</v>
      </c>
      <c r="Y27" s="8">
        <f t="shared" si="20"/>
        <v>9095.5793316584059</v>
      </c>
      <c r="Z27" s="8">
        <f t="shared" si="20"/>
        <v>9104.4020436101146</v>
      </c>
      <c r="AA27" s="8">
        <f t="shared" si="20"/>
        <v>9113.2333135924164</v>
      </c>
      <c r="AB27" s="8">
        <f t="shared" ref="AB27" si="21">AA27+AA27*$A$25</f>
        <v>9122.0731499066005</v>
      </c>
      <c r="AC27" s="8">
        <f t="shared" ref="AC27" si="22">AB27+AB27*$A$25</f>
        <v>9130.9215608620107</v>
      </c>
      <c r="AD27" s="8">
        <f t="shared" ref="AD27" si="23">AC27+AC27*$A$25</f>
        <v>9139.7785547760468</v>
      </c>
      <c r="AE27" s="8">
        <f t="shared" ref="AE27:AF27" si="24">AD27+AD27*$A$25</f>
        <v>9148.6441399741798</v>
      </c>
      <c r="AF27" s="8">
        <f t="shared" si="24"/>
        <v>9157.5183247899549</v>
      </c>
    </row>
    <row r="31" spans="1:32">
      <c r="A31" t="s">
        <v>32</v>
      </c>
      <c r="B31" s="12">
        <f>_xlfn.STDEV.S(B8:K8)</f>
        <v>25.085631123989863</v>
      </c>
    </row>
    <row r="32" spans="1:32">
      <c r="A32" t="s">
        <v>33</v>
      </c>
      <c r="B32" s="12">
        <f>STDEV(L8:U8)</f>
        <v>24.499659861584473</v>
      </c>
      <c r="C32" t="s">
        <v>44</v>
      </c>
    </row>
    <row r="33" spans="1:16">
      <c r="A33" t="s">
        <v>34</v>
      </c>
      <c r="B33" s="12">
        <f>_xlfn.STDEV.S(V8:AF8)</f>
        <v>71.75855983149961</v>
      </c>
    </row>
    <row r="35" spans="1:16">
      <c r="A35" t="s">
        <v>41</v>
      </c>
      <c r="B35">
        <f>_xlfn.STDEV.S(B27:AF27)</f>
        <v>79.561197921849484</v>
      </c>
      <c r="C35" t="s">
        <v>45</v>
      </c>
    </row>
    <row r="39" spans="1:16" ht="26">
      <c r="A39" s="13" t="s">
        <v>39</v>
      </c>
    </row>
    <row r="41" spans="1:16"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  <c r="N41">
        <v>13</v>
      </c>
      <c r="O41">
        <v>14</v>
      </c>
      <c r="P41">
        <v>15</v>
      </c>
    </row>
    <row r="42" spans="1:16">
      <c r="A42" t="s">
        <v>12</v>
      </c>
      <c r="B42">
        <v>4</v>
      </c>
      <c r="C42">
        <v>4</v>
      </c>
      <c r="D42">
        <v>44</v>
      </c>
    </row>
    <row r="44" spans="1:16">
      <c r="A44" t="s">
        <v>40</v>
      </c>
    </row>
    <row r="47" spans="1:16">
      <c r="A47" t="s">
        <v>50</v>
      </c>
    </row>
    <row r="48" spans="1:16">
      <c r="A48">
        <v>9300</v>
      </c>
      <c r="B48" s="8">
        <f>A48+A48*$A$22</f>
        <v>9320.4599999999991</v>
      </c>
      <c r="C48" s="8">
        <f>B48+B48*$A$22</f>
        <v>9340.9650119999988</v>
      </c>
      <c r="D48" s="8">
        <f t="shared" ref="D48:P48" si="25">C48+C48*$A$22</f>
        <v>9361.5151350263986</v>
      </c>
      <c r="E48" s="8">
        <f t="shared" si="25"/>
        <v>9382.1104683234571</v>
      </c>
      <c r="F48" s="8">
        <f t="shared" si="25"/>
        <v>9402.7511113537694</v>
      </c>
      <c r="G48" s="8">
        <f t="shared" si="25"/>
        <v>9423.4371637987479</v>
      </c>
      <c r="H48" s="8">
        <f t="shared" si="25"/>
        <v>9444.168725559106</v>
      </c>
      <c r="I48" s="8">
        <f t="shared" si="25"/>
        <v>9464.9458967553364</v>
      </c>
      <c r="J48" s="8">
        <f t="shared" si="25"/>
        <v>9485.768777728199</v>
      </c>
      <c r="K48" s="8">
        <f t="shared" si="25"/>
        <v>9506.6374690392004</v>
      </c>
      <c r="L48" s="8">
        <f t="shared" si="25"/>
        <v>9527.5520714710874</v>
      </c>
      <c r="M48" s="8">
        <f t="shared" si="25"/>
        <v>9548.5126860283235</v>
      </c>
      <c r="N48" s="8">
        <f t="shared" si="25"/>
        <v>9569.5194139375853</v>
      </c>
      <c r="O48" s="8">
        <f t="shared" si="25"/>
        <v>9590.5723566482484</v>
      </c>
      <c r="P48" s="8">
        <f t="shared" si="25"/>
        <v>9611.6716158328745</v>
      </c>
    </row>
    <row r="50" spans="1:16">
      <c r="A50" t="s">
        <v>51</v>
      </c>
    </row>
    <row r="51" spans="1:16">
      <c r="A51">
        <v>9300</v>
      </c>
      <c r="B51" s="8">
        <f>A51+A51*$A$19</f>
        <v>9308.7420000000002</v>
      </c>
      <c r="C51" s="8">
        <f>B51+B51*$A$19</f>
        <v>9317.4922174799995</v>
      </c>
      <c r="D51" s="8">
        <f t="shared" ref="D51:P51" si="26">C51+C51*$A$19</f>
        <v>9326.2506601644309</v>
      </c>
      <c r="E51" s="8">
        <f t="shared" si="26"/>
        <v>9335.0173357849853</v>
      </c>
      <c r="F51" s="8">
        <f t="shared" si="26"/>
        <v>9343.7922520806223</v>
      </c>
      <c r="G51" s="8">
        <f t="shared" si="26"/>
        <v>9352.5754167975774</v>
      </c>
      <c r="H51" s="8">
        <f t="shared" si="26"/>
        <v>9361.3668376893675</v>
      </c>
      <c r="I51" s="8">
        <f t="shared" si="26"/>
        <v>9370.1665225167962</v>
      </c>
      <c r="J51" s="8">
        <f t="shared" si="26"/>
        <v>9378.9744790479617</v>
      </c>
      <c r="K51" s="8">
        <f t="shared" si="26"/>
        <v>9387.7907150582669</v>
      </c>
      <c r="L51" s="8">
        <f t="shared" si="26"/>
        <v>9396.6152383304216</v>
      </c>
      <c r="M51" s="8">
        <f t="shared" si="26"/>
        <v>9405.4480566544516</v>
      </c>
      <c r="N51" s="8">
        <f t="shared" si="26"/>
        <v>9414.2891778277062</v>
      </c>
      <c r="O51" s="8">
        <f t="shared" si="26"/>
        <v>9423.1386096548649</v>
      </c>
      <c r="P51" s="8">
        <f t="shared" si="26"/>
        <v>9431.9963599479397</v>
      </c>
    </row>
    <row r="53" spans="1:16">
      <c r="A53" t="s">
        <v>52</v>
      </c>
    </row>
    <row r="54" spans="1:16">
      <c r="A54">
        <v>9300</v>
      </c>
      <c r="B54" s="8">
        <f>A54+A54*$A$25</f>
        <v>9309.0210000000006</v>
      </c>
      <c r="C54" s="8">
        <f>B54+B54*$A$25</f>
        <v>9318.050750370001</v>
      </c>
      <c r="D54" s="8">
        <f t="shared" ref="D54:P54" si="27">C54+C54*$A$25</f>
        <v>9327.0892595978603</v>
      </c>
      <c r="E54" s="8">
        <f t="shared" si="27"/>
        <v>9336.1365361796707</v>
      </c>
      <c r="F54" s="8">
        <f t="shared" si="27"/>
        <v>9345.1925886197641</v>
      </c>
      <c r="G54" s="8">
        <f t="shared" si="27"/>
        <v>9354.2574254307256</v>
      </c>
      <c r="H54" s="8">
        <f t="shared" si="27"/>
        <v>9363.3310551333925</v>
      </c>
      <c r="I54" s="8">
        <f t="shared" si="27"/>
        <v>9372.4134862568717</v>
      </c>
      <c r="J54" s="8">
        <f t="shared" si="27"/>
        <v>9381.5047273385408</v>
      </c>
      <c r="K54" s="8">
        <f t="shared" si="27"/>
        <v>9390.6047869240592</v>
      </c>
      <c r="L54" s="8">
        <f t="shared" si="27"/>
        <v>9399.7136735673757</v>
      </c>
      <c r="M54" s="8">
        <f t="shared" si="27"/>
        <v>9408.8313958307353</v>
      </c>
      <c r="N54" s="8">
        <f t="shared" si="27"/>
        <v>9417.9579622846904</v>
      </c>
      <c r="O54" s="8">
        <f t="shared" si="27"/>
        <v>9427.0933815081062</v>
      </c>
      <c r="P54" s="8">
        <f t="shared" si="27"/>
        <v>9436.2376620881696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5CCE-CEEA-DE4D-9E6E-494F1002280A}">
  <dimension ref="A1:P7"/>
  <sheetViews>
    <sheetView workbookViewId="0">
      <selection activeCell="H18" sqref="H18"/>
    </sheetView>
  </sheetViews>
  <sheetFormatPr baseColWidth="10" defaultRowHeight="16"/>
  <cols>
    <col min="1" max="1" width="16.5" customWidth="1"/>
  </cols>
  <sheetData>
    <row r="1" spans="1:16" ht="26">
      <c r="A1" s="13" t="s">
        <v>39</v>
      </c>
    </row>
    <row r="3" spans="1:16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</row>
    <row r="5" spans="1:16">
      <c r="A5" t="s">
        <v>12</v>
      </c>
      <c r="B5">
        <v>13</v>
      </c>
      <c r="C5">
        <v>13</v>
      </c>
      <c r="D5">
        <v>29</v>
      </c>
      <c r="E5">
        <v>7</v>
      </c>
      <c r="F5">
        <v>47</v>
      </c>
      <c r="G5">
        <v>35</v>
      </c>
    </row>
    <row r="7" spans="1:16">
      <c r="A7" t="s">
        <v>40</v>
      </c>
      <c r="B7" cm="1">
        <f t="array" ref="B7:P7">TRANSPOSE(TRANSPOSE(Data!B89:P89))</f>
        <v>9311</v>
      </c>
      <c r="C7">
        <v>9324</v>
      </c>
      <c r="D7">
        <v>9362</v>
      </c>
      <c r="E7">
        <v>9402</v>
      </c>
      <c r="F7">
        <v>9468</v>
      </c>
      <c r="G7">
        <v>9546</v>
      </c>
      <c r="H7">
        <v>9625</v>
      </c>
      <c r="I7">
        <v>9660</v>
      </c>
      <c r="J7">
        <v>9694</v>
      </c>
      <c r="K7">
        <v>9757</v>
      </c>
      <c r="L7">
        <v>9799</v>
      </c>
      <c r="M7">
        <v>9862</v>
      </c>
      <c r="N7">
        <v>9916</v>
      </c>
      <c r="O7">
        <v>9992</v>
      </c>
      <c r="P7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for juli</vt:lpstr>
      <vt:lpstr>Reelle verdier for 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2020-06-26T10:07:25Z</dcterms:created>
  <dcterms:modified xsi:type="dcterms:W3CDTF">2020-08-30T09:35:16Z</dcterms:modified>
</cp:coreProperties>
</file>