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TI SMU ANGK 1" sheetId="1" r:id="rId1"/>
    <sheet name="TI D3 ANGK 1" sheetId="3" r:id="rId2"/>
    <sheet name="SI SMU ANGK 1" sheetId="2" r:id="rId3"/>
    <sheet name="SI D3 ANGK 1" sheetId="4" r:id="rId4"/>
    <sheet name="DATA MAHASISWA" sheetId="6" r:id="rId5"/>
    <sheet name="SUMARY" sheetId="5" r:id="rId6"/>
  </sheets>
  <calcPr calcId="124519"/>
</workbook>
</file>

<file path=xl/calcChain.xml><?xml version="1.0" encoding="utf-8"?>
<calcChain xmlns="http://schemas.openxmlformats.org/spreadsheetml/2006/main">
  <c r="R30" i="3"/>
  <c r="Q11"/>
  <c r="Q30" s="1"/>
  <c r="P18"/>
  <c r="P19"/>
  <c r="P20"/>
  <c r="P21"/>
  <c r="P22"/>
  <c r="P23"/>
  <c r="P24"/>
  <c r="P25"/>
  <c r="P26"/>
  <c r="P27"/>
  <c r="P28"/>
  <c r="P29"/>
  <c r="P11"/>
  <c r="P12"/>
  <c r="P13"/>
  <c r="P14"/>
  <c r="P15"/>
  <c r="P16"/>
  <c r="P17"/>
  <c r="P10"/>
  <c r="P11" i="1"/>
  <c r="P12"/>
  <c r="P13"/>
  <c r="P14"/>
  <c r="P15"/>
  <c r="P16"/>
  <c r="P17"/>
  <c r="Q12" i="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11"/>
  <c r="Q11" i="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10"/>
  <c r="P10"/>
  <c r="X45" i="6"/>
  <c r="X46"/>
  <c r="X47"/>
  <c r="X48"/>
  <c r="X49"/>
  <c r="X50"/>
  <c r="X51"/>
  <c r="P11" i="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12"/>
  <c r="X44" i="6"/>
  <c r="X43"/>
  <c r="T18" i="5"/>
  <c r="S18"/>
  <c r="T16"/>
  <c r="Q15"/>
  <c r="G18"/>
  <c r="H18"/>
  <c r="I18"/>
  <c r="J18"/>
  <c r="K18"/>
  <c r="L18"/>
  <c r="M18"/>
  <c r="N18"/>
  <c r="O18"/>
  <c r="F18"/>
  <c r="G17"/>
  <c r="I17"/>
  <c r="J17"/>
  <c r="K17"/>
  <c r="L17"/>
  <c r="M17"/>
  <c r="N17"/>
  <c r="O17"/>
  <c r="F17"/>
  <c r="G16"/>
  <c r="H16"/>
  <c r="I16"/>
  <c r="J16"/>
  <c r="K16"/>
  <c r="M16"/>
  <c r="N16"/>
  <c r="O16"/>
  <c r="F16"/>
  <c r="G15"/>
  <c r="I15"/>
  <c r="J15"/>
  <c r="K15"/>
  <c r="L15"/>
  <c r="M15"/>
  <c r="N15"/>
  <c r="O15"/>
  <c r="F15"/>
  <c r="X60" i="6"/>
  <c r="X61"/>
  <c r="X62"/>
  <c r="X63"/>
  <c r="X64"/>
  <c r="X65"/>
  <c r="X66"/>
  <c r="X67"/>
  <c r="X68"/>
  <c r="X59"/>
  <c r="X42"/>
  <c r="G60"/>
  <c r="G61"/>
  <c r="G62"/>
  <c r="G63"/>
  <c r="G64"/>
  <c r="G65"/>
  <c r="G66"/>
  <c r="G67"/>
  <c r="G68"/>
  <c r="G59"/>
  <c r="F59"/>
  <c r="F60"/>
  <c r="F61"/>
  <c r="F62"/>
  <c r="F63"/>
  <c r="F64"/>
  <c r="F65"/>
  <c r="F66"/>
  <c r="F67"/>
  <c r="F68"/>
  <c r="E59"/>
  <c r="E60"/>
  <c r="E61"/>
  <c r="E62"/>
  <c r="E63"/>
  <c r="E64"/>
  <c r="E65"/>
  <c r="E66"/>
  <c r="E67"/>
  <c r="E68"/>
  <c r="X27"/>
  <c r="X28"/>
  <c r="X29"/>
  <c r="X30"/>
  <c r="X31"/>
  <c r="X32"/>
  <c r="X33"/>
  <c r="X34"/>
  <c r="X35"/>
  <c r="X26"/>
  <c r="G27"/>
  <c r="G28"/>
  <c r="G29"/>
  <c r="G30"/>
  <c r="G31"/>
  <c r="G32"/>
  <c r="G33"/>
  <c r="G34"/>
  <c r="G35"/>
  <c r="G26"/>
  <c r="F27"/>
  <c r="F28"/>
  <c r="F29"/>
  <c r="F30"/>
  <c r="F31"/>
  <c r="F32"/>
  <c r="F33"/>
  <c r="F34"/>
  <c r="F35"/>
  <c r="F26"/>
  <c r="F9"/>
  <c r="E27"/>
  <c r="E28"/>
  <c r="E29"/>
  <c r="E30"/>
  <c r="E31"/>
  <c r="E32"/>
  <c r="E33"/>
  <c r="E34"/>
  <c r="E35"/>
  <c r="E26"/>
  <c r="E9"/>
  <c r="X10"/>
  <c r="X11"/>
  <c r="X12"/>
  <c r="X13"/>
  <c r="X14"/>
  <c r="X15"/>
  <c r="X16"/>
  <c r="X17"/>
  <c r="X18"/>
  <c r="X9"/>
  <c r="E10"/>
  <c r="Q34" i="4"/>
  <c r="G43" i="6"/>
  <c r="G44"/>
  <c r="G45"/>
  <c r="G46"/>
  <c r="G47"/>
  <c r="G48"/>
  <c r="G49"/>
  <c r="G50"/>
  <c r="G51"/>
  <c r="G42"/>
  <c r="F42"/>
  <c r="F43"/>
  <c r="F44"/>
  <c r="F45"/>
  <c r="F46"/>
  <c r="F47"/>
  <c r="F48"/>
  <c r="F49"/>
  <c r="F50"/>
  <c r="F51"/>
  <c r="E43"/>
  <c r="E44"/>
  <c r="E45"/>
  <c r="E46"/>
  <c r="E47"/>
  <c r="E48"/>
  <c r="E49"/>
  <c r="E50"/>
  <c r="E51"/>
  <c r="E42"/>
  <c r="G10"/>
  <c r="G11"/>
  <c r="G12"/>
  <c r="G13"/>
  <c r="G14"/>
  <c r="G15"/>
  <c r="G16"/>
  <c r="G17"/>
  <c r="G18"/>
  <c r="G9"/>
  <c r="F10"/>
  <c r="F11"/>
  <c r="F12"/>
  <c r="F13"/>
  <c r="F14"/>
  <c r="F15"/>
  <c r="F16"/>
  <c r="F17"/>
  <c r="F18"/>
  <c r="E11"/>
  <c r="E12"/>
  <c r="E13"/>
  <c r="E14"/>
  <c r="E15"/>
  <c r="E16"/>
  <c r="E17"/>
  <c r="E18"/>
  <c r="AG32" i="4"/>
  <c r="AG31" i="3"/>
  <c r="AG31" i="1"/>
  <c r="T69" i="6"/>
  <c r="S69"/>
  <c r="R69"/>
  <c r="Q69"/>
  <c r="P69"/>
  <c r="O69"/>
  <c r="N69"/>
  <c r="M69"/>
  <c r="L69"/>
  <c r="K69"/>
  <c r="K70" s="1"/>
  <c r="T52"/>
  <c r="S52"/>
  <c r="R52"/>
  <c r="Q52"/>
  <c r="P52"/>
  <c r="O52"/>
  <c r="N52"/>
  <c r="M52"/>
  <c r="H17" i="5" s="1"/>
  <c r="L52" i="6"/>
  <c r="K52"/>
  <c r="K53" s="1"/>
  <c r="Z36"/>
  <c r="T36"/>
  <c r="S36"/>
  <c r="R36"/>
  <c r="Q36"/>
  <c r="L16" i="5" s="1"/>
  <c r="P36" i="6"/>
  <c r="O36"/>
  <c r="N36"/>
  <c r="M36"/>
  <c r="L36"/>
  <c r="K36"/>
  <c r="T19"/>
  <c r="S19"/>
  <c r="R19"/>
  <c r="Q19"/>
  <c r="P19"/>
  <c r="O19"/>
  <c r="N19"/>
  <c r="M19"/>
  <c r="H15" i="5" s="1"/>
  <c r="L19" i="6"/>
  <c r="K19"/>
  <c r="E18" i="5"/>
  <c r="E16"/>
  <c r="AG31" i="4"/>
  <c r="AF31"/>
  <c r="AE31"/>
  <c r="AD31"/>
  <c r="AC31"/>
  <c r="AB31"/>
  <c r="AA31"/>
  <c r="Z31"/>
  <c r="Y31"/>
  <c r="X31"/>
  <c r="W31"/>
  <c r="AG31" i="2"/>
  <c r="AF31"/>
  <c r="AE31"/>
  <c r="AD31"/>
  <c r="AC31"/>
  <c r="AB31"/>
  <c r="AA31"/>
  <c r="Z31"/>
  <c r="Y31"/>
  <c r="X31"/>
  <c r="W31"/>
  <c r="AG30" i="3"/>
  <c r="AF30"/>
  <c r="AE30"/>
  <c r="AD30"/>
  <c r="AC30"/>
  <c r="AB30"/>
  <c r="AA30"/>
  <c r="Z30"/>
  <c r="Y30"/>
  <c r="X30"/>
  <c r="W30"/>
  <c r="AG30" i="1"/>
  <c r="AF30"/>
  <c r="AE30"/>
  <c r="AD30"/>
  <c r="AC30"/>
  <c r="AB30"/>
  <c r="AA30"/>
  <c r="Z30"/>
  <c r="Y30"/>
  <c r="X30"/>
  <c r="W30"/>
  <c r="Q32" i="4"/>
  <c r="Q33" s="1"/>
  <c r="Q31"/>
  <c r="P31"/>
  <c r="O31"/>
  <c r="N31"/>
  <c r="M31"/>
  <c r="L31"/>
  <c r="O31" i="2"/>
  <c r="N31"/>
  <c r="M31"/>
  <c r="L31"/>
  <c r="O30" i="3"/>
  <c r="N30"/>
  <c r="M30"/>
  <c r="L30"/>
  <c r="P30" i="1"/>
  <c r="O30"/>
  <c r="N30"/>
  <c r="M30"/>
  <c r="L30"/>
  <c r="R31" i="2"/>
  <c r="Q17" i="5" s="1"/>
  <c r="K31" i="2"/>
  <c r="P17" i="5" s="1"/>
  <c r="K30" i="3"/>
  <c r="S16" i="5" s="1"/>
  <c r="R30" i="1"/>
  <c r="K30"/>
  <c r="P15" i="5" s="1"/>
  <c r="R31" i="4"/>
  <c r="K31"/>
  <c r="G31"/>
  <c r="F31"/>
  <c r="F31" i="2"/>
  <c r="D17" i="5" s="1"/>
  <c r="F30" i="3"/>
  <c r="P30" l="1"/>
  <c r="Q31" s="1"/>
  <c r="Q33" s="1"/>
  <c r="Q31" i="2"/>
  <c r="P31"/>
  <c r="Q32" s="1"/>
  <c r="Q33" s="1"/>
  <c r="Q34" s="1"/>
  <c r="Q31" i="1"/>
  <c r="Q33" s="1"/>
  <c r="E52" i="6"/>
  <c r="E19"/>
  <c r="E69"/>
  <c r="K37"/>
  <c r="E36"/>
  <c r="K20"/>
  <c r="Q32" i="3" l="1"/>
  <c r="Q32" i="1"/>
  <c r="F30"/>
  <c r="D15" i="5" s="1"/>
  <c r="W19"/>
  <c r="V19"/>
  <c r="U17"/>
  <c r="P19"/>
  <c r="T19"/>
  <c r="E19"/>
  <c r="Q19"/>
  <c r="O19"/>
  <c r="M19"/>
  <c r="K19"/>
  <c r="I19"/>
  <c r="G19"/>
  <c r="D19" l="1"/>
  <c r="D20" s="1"/>
  <c r="W21" s="1"/>
  <c r="F19"/>
  <c r="J19"/>
  <c r="N19"/>
  <c r="U15"/>
  <c r="U19" s="1"/>
  <c r="H19"/>
  <c r="L19"/>
  <c r="S19"/>
  <c r="F20" l="1"/>
  <c r="U21"/>
  <c r="X19"/>
  <c r="Q30" i="1"/>
</calcChain>
</file>

<file path=xl/sharedStrings.xml><?xml version="1.0" encoding="utf-8"?>
<sst xmlns="http://schemas.openxmlformats.org/spreadsheetml/2006/main" count="851" uniqueCount="340">
  <si>
    <t xml:space="preserve">                   STMIK MUHAMMADIYAH JAKARTA</t>
  </si>
  <si>
    <t>Spanduk Besar</t>
  </si>
  <si>
    <t>Katalog/Brosur</t>
  </si>
  <si>
    <t xml:space="preserve">TEKNIK INFORMATIKA (SMU) </t>
  </si>
  <si>
    <t>Internet / Website</t>
  </si>
  <si>
    <t>NO.</t>
  </si>
  <si>
    <t>NOMOR</t>
  </si>
  <si>
    <t>NAMA</t>
  </si>
  <si>
    <t>Ukr</t>
  </si>
  <si>
    <t>L/P</t>
  </si>
  <si>
    <t>PENDIDIKAN</t>
  </si>
  <si>
    <t xml:space="preserve">PEMBAYARAN </t>
  </si>
  <si>
    <t>JENIS  PEMBAYARAN</t>
  </si>
  <si>
    <t xml:space="preserve">GRAND </t>
  </si>
  <si>
    <t>STATUS</t>
  </si>
  <si>
    <t>PILIHAN / LAMA</t>
  </si>
  <si>
    <t>KETERANGAN</t>
  </si>
  <si>
    <t>Rekomendasi</t>
  </si>
  <si>
    <t>POKOK</t>
  </si>
  <si>
    <t>SELEKSI /</t>
  </si>
  <si>
    <t>e-Mail</t>
  </si>
  <si>
    <t>TELP. RUMAH / KANTOR</t>
  </si>
  <si>
    <t>jaket</t>
  </si>
  <si>
    <t>TERAKHIR</t>
  </si>
  <si>
    <t>KEUANGAN</t>
  </si>
  <si>
    <t>TOTAL</t>
  </si>
  <si>
    <t>DAFTAR</t>
  </si>
  <si>
    <t>ANGSURAN</t>
  </si>
  <si>
    <t>Tanggal</t>
  </si>
  <si>
    <t>Informasi  Marketing</t>
  </si>
  <si>
    <t>LAIN2</t>
  </si>
  <si>
    <t>Koran Kompas</t>
  </si>
  <si>
    <t>MAHASISWA</t>
  </si>
  <si>
    <t>dan  HP.</t>
  </si>
  <si>
    <t>SMU/K</t>
  </si>
  <si>
    <t>JAKET</t>
  </si>
  <si>
    <t>SPb.</t>
  </si>
  <si>
    <t>SPP</t>
  </si>
  <si>
    <t>( Rp. )</t>
  </si>
  <si>
    <t>ULANG</t>
  </si>
  <si>
    <t>Daftar</t>
  </si>
  <si>
    <t>Registrasi</t>
  </si>
  <si>
    <t xml:space="preserve">Kemahasiswaan </t>
  </si>
  <si>
    <t>Kiriman e-mail</t>
  </si>
  <si>
    <t>Telepon/HP</t>
  </si>
  <si>
    <t>A1001</t>
  </si>
  <si>
    <t>L</t>
  </si>
  <si>
    <t>LUNAS</t>
  </si>
  <si>
    <t>V</t>
  </si>
  <si>
    <t>Fax</t>
  </si>
  <si>
    <t>A1002</t>
  </si>
  <si>
    <t>Rekan / Famili</t>
  </si>
  <si>
    <t>A1003</t>
  </si>
  <si>
    <t>Sekolah/PTS/PTN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</si>
  <si>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</si>
  <si>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</si>
  <si>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</si>
  <si>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</si>
  <si>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</si>
  <si>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</si>
  <si>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</si>
  <si>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</si>
  <si>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</si>
  <si>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</si>
  <si>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</si>
  <si>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</si>
  <si>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</si>
  <si>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</si>
  <si>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</si>
  <si>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</si>
  <si>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AK</t>
  </si>
  <si>
    <t>G.Total</t>
  </si>
  <si>
    <t xml:space="preserve">                   PROGRAM  PENERIMAAN MAHASISWA  BARU  PERKULIAHAN  LEGULER</t>
  </si>
  <si>
    <t>CR1GR-15</t>
  </si>
  <si>
    <t>RANGGA HIGAYATTULAH</t>
  </si>
  <si>
    <t>rangga.hiday@yahoo.com</t>
  </si>
  <si>
    <t>089604419829</t>
  </si>
  <si>
    <t>SMK N 24 JAKARTA</t>
  </si>
  <si>
    <t>31 MARET 2015</t>
  </si>
  <si>
    <t xml:space="preserve">SISTEM INFORMASI (SMU) </t>
  </si>
  <si>
    <t>Regristrasi</t>
  </si>
  <si>
    <t>A3001</t>
  </si>
  <si>
    <t>A3002</t>
  </si>
  <si>
    <t>A3003</t>
  </si>
  <si>
    <t>A3004</t>
  </si>
  <si>
    <t>A3005</t>
  </si>
  <si>
    <t>A3006</t>
  </si>
  <si>
    <t>A3007</t>
  </si>
  <si>
    <t>A3008</t>
  </si>
  <si>
    <t>A3009</t>
  </si>
  <si>
    <t>A3010</t>
  </si>
  <si>
    <t>A3011</t>
  </si>
  <si>
    <t>A3012</t>
  </si>
  <si>
    <t>A3013</t>
  </si>
  <si>
    <t>A3014</t>
  </si>
  <si>
    <t>A3015</t>
  </si>
  <si>
    <t>A3016</t>
  </si>
  <si>
    <t>A3017</t>
  </si>
  <si>
    <t>A3018</t>
  </si>
  <si>
    <t>A3019</t>
  </si>
  <si>
    <t>A3020</t>
  </si>
  <si>
    <t>MUHAMMAD RIZKY SUPRIADI</t>
  </si>
  <si>
    <t>08128139403</t>
  </si>
  <si>
    <t>SMK MALAHAYATI</t>
  </si>
  <si>
    <t>ASRI</t>
  </si>
  <si>
    <t>asricassanova12@gmail.com</t>
  </si>
  <si>
    <t>085695599174</t>
  </si>
  <si>
    <t xml:space="preserve">SMKN 51 JAKARTA </t>
  </si>
  <si>
    <t xml:space="preserve">TEKNIK INFORMATIKA (D3) </t>
  </si>
  <si>
    <t xml:space="preserve">                   Semester  GANJIL  TA. 2015 / 2016  Angkatan  I</t>
  </si>
  <si>
    <t xml:space="preserve">                   Semester  GENAP  TA. 2015 / 2016  Angkatan  I</t>
  </si>
  <si>
    <t xml:space="preserve">SISTEM INFORMASI (D3) 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</si>
  <si>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</si>
  <si>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</si>
  <si>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</si>
  <si>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</si>
  <si>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</si>
  <si>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</si>
  <si>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</si>
  <si>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</si>
  <si>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</si>
  <si>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</si>
  <si>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</si>
  <si>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</si>
  <si>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</si>
  <si>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</si>
  <si>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</si>
  <si>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</si>
  <si>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</si>
  <si>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</si>
  <si>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</si>
  <si>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</si>
  <si>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CR1N14</t>
  </si>
  <si>
    <t>A4001</t>
  </si>
  <si>
    <t>A4002</t>
  </si>
  <si>
    <t>A4003</t>
  </si>
  <si>
    <t>A4004</t>
  </si>
  <si>
    <t>A4005</t>
  </si>
  <si>
    <t>A4006</t>
  </si>
  <si>
    <t>A4007</t>
  </si>
  <si>
    <t>A4008</t>
  </si>
  <si>
    <t>A4009</t>
  </si>
  <si>
    <t>A4010</t>
  </si>
  <si>
    <t>A4011</t>
  </si>
  <si>
    <t>A4012</t>
  </si>
  <si>
    <t>A4013</t>
  </si>
  <si>
    <t>A4014</t>
  </si>
  <si>
    <t>A4015</t>
  </si>
  <si>
    <t>A4016</t>
  </si>
  <si>
    <t>A4017</t>
  </si>
  <si>
    <t>A4018</t>
  </si>
  <si>
    <t>A4019</t>
  </si>
  <si>
    <t>A4020</t>
  </si>
  <si>
    <t>STMIK MUHAMMADIYAH JAKARTA</t>
  </si>
  <si>
    <t>REKAPITULASI  JUMLAH  MAHASISWA  PROGRAM PERKULIAHAN  KARYAWAN  ( P2K )</t>
  </si>
  <si>
    <t>Jakpus</t>
  </si>
  <si>
    <t>Jaksel</t>
  </si>
  <si>
    <t>Jaktim</t>
  </si>
  <si>
    <t>Jakut</t>
  </si>
  <si>
    <t>Jakbar</t>
  </si>
  <si>
    <t>Depok</t>
  </si>
  <si>
    <t>Bogor</t>
  </si>
  <si>
    <t>Bekasi</t>
  </si>
  <si>
    <t>Tangerang</t>
  </si>
  <si>
    <t>Lain2</t>
  </si>
  <si>
    <t>Nomor</t>
  </si>
  <si>
    <t>FAKULTAS TEHNIK</t>
  </si>
  <si>
    <t>STATUS DAFTAR ULANG</t>
  </si>
  <si>
    <t>JURUSAN</t>
  </si>
  <si>
    <t>CANDIDATE / CALON  MAHASISWA</t>
  </si>
  <si>
    <t>D3+SMU/K</t>
  </si>
  <si>
    <t>Ke</t>
  </si>
  <si>
    <t>REFUND</t>
  </si>
  <si>
    <t>JUMLAH  MAHASISWA</t>
  </si>
  <si>
    <t>BERDASARKAN  WILAYAH</t>
  </si>
  <si>
    <t>Mahasiswaan</t>
  </si>
  <si>
    <t>SMU</t>
  </si>
  <si>
    <t>D3</t>
  </si>
  <si>
    <t>REGISTRASI</t>
  </si>
  <si>
    <t>REGRISTRASI</t>
  </si>
  <si>
    <t>T.INFORMATIKA</t>
  </si>
  <si>
    <t>SISTEM INFORMASI</t>
  </si>
  <si>
    <t>Doc-excel-Nas-Kar-Filename-Recruit-UP@FE-A11-2009.</t>
  </si>
  <si>
    <t xml:space="preserve">TOTAL </t>
  </si>
  <si>
    <t>AKTIF</t>
  </si>
  <si>
    <t>Note :</t>
  </si>
  <si>
    <t>%</t>
  </si>
  <si>
    <t>SEKRETARIAT STMIK CIRACAS</t>
  </si>
  <si>
    <t>a). Form. BP = Formulir di bawa pulang / dilakukan  pengisian  data  di rumah</t>
  </si>
  <si>
    <t>b). Wilayah  lain-lain  terisi / tergabung  dengan  data ( Form )  yang  dibawa  pulang  atau  data  yang belum  " Fixed"</t>
  </si>
  <si>
    <t>Total pendapatan  uang pendaftaran</t>
  </si>
  <si>
    <t>Total pendapatan  uang  Jaket</t>
  </si>
  <si>
    <t>Total Pendapatan  uang SPB</t>
  </si>
  <si>
    <t>Total Pendapatan Uang SPP</t>
  </si>
  <si>
    <t>A</t>
  </si>
  <si>
    <t>SITEM INFORMASI</t>
  </si>
  <si>
    <t>B</t>
  </si>
  <si>
    <t>Kemahasiswaan</t>
  </si>
  <si>
    <t>A+B</t>
  </si>
  <si>
    <t>Grand Total</t>
  </si>
  <si>
    <t>PROGRAM PENERIMAAN MAHASISWA BARU  ( PPMB ) PERKULIAHAN    REGULER</t>
  </si>
  <si>
    <t xml:space="preserve"> Semester  Genap  TA. 2015 / 2016  Angkatan  II</t>
  </si>
  <si>
    <t>DATA  MAHASISWA  PROGRAM PERKULIAHAN  KARYAWAN (P2K)</t>
  </si>
  <si>
    <t>ANGKATAN II ( Semester Genap  TA.  2014 / 2015 )</t>
  </si>
  <si>
    <t>TEKNIK INFORMATIKA - SMU</t>
  </si>
  <si>
    <t>T.gerang</t>
  </si>
  <si>
    <t>NO</t>
  </si>
  <si>
    <t>N A M A</t>
  </si>
  <si>
    <t>U/U</t>
  </si>
  <si>
    <t>TEMPAT</t>
  </si>
  <si>
    <t>TANGGAL LAHIR</t>
  </si>
  <si>
    <t>ALAMAT</t>
  </si>
  <si>
    <t>WILAYAH</t>
  </si>
  <si>
    <t>KODE POS</t>
  </si>
  <si>
    <t>NO. HP</t>
  </si>
  <si>
    <t>AGAMA</t>
  </si>
  <si>
    <t>SEKOLAH ASAL</t>
  </si>
  <si>
    <t>KET.</t>
  </si>
  <si>
    <t>SELEKSI</t>
  </si>
  <si>
    <t>LAHIR</t>
  </si>
  <si>
    <t>ISLAM</t>
  </si>
  <si>
    <t>JAKARTA</t>
  </si>
  <si>
    <t xml:space="preserve">   </t>
  </si>
  <si>
    <t>TEKNIK INFORMATIKA - D3</t>
  </si>
  <si>
    <t>TEKNIK KOMPUTER</t>
  </si>
  <si>
    <t>SISTEM INFORMASI - SMU</t>
  </si>
  <si>
    <t>SISTEM INFORMASI - D3</t>
  </si>
  <si>
    <t>22 DESEMBER 1995</t>
  </si>
  <si>
    <t>JL. RAYA CIRACAS, RT 001/002, CIRACAS,CIRACAS-JAKARTA TIMUR</t>
  </si>
  <si>
    <t>21 APRIL 1997</t>
  </si>
  <si>
    <t>JL. MANUNGGAL BAKTI RT 01/011 NO.9,CIJANGTUNG-JAKARTA TIMUR</t>
  </si>
  <si>
    <t>REKAYASA PERANGKAT LUNAK</t>
  </si>
  <si>
    <t>21 FEBRUARI 1995</t>
  </si>
  <si>
    <t>JL. GEBRAS RT. 12/05 NO.05, SUSUKAN, CIRACAS-JAKARTA TIMUR</t>
  </si>
  <si>
    <t>MARKETING</t>
  </si>
  <si>
    <t>ANDIKA PUTRA NIDOE</t>
  </si>
  <si>
    <t>taurati@yahoo.com</t>
  </si>
  <si>
    <t>08558551505</t>
  </si>
  <si>
    <t>VINCA KANIA HARNUM</t>
  </si>
  <si>
    <t>vincakania.harnum@gmail.com</t>
  </si>
  <si>
    <t>089672775181</t>
  </si>
  <si>
    <t>M</t>
  </si>
  <si>
    <t>P</t>
  </si>
  <si>
    <t>SMA N 30 JAKARTA</t>
  </si>
  <si>
    <t>24 APRIL 2015</t>
  </si>
  <si>
    <t>7 OKTIBER 1997</t>
  </si>
  <si>
    <t>CAWANG III JALAN BAKTI MULYA NO.17, JAKARTA TIMUR</t>
  </si>
  <si>
    <t>IPA</t>
  </si>
  <si>
    <t>RYAN ARYADI</t>
  </si>
  <si>
    <t>ryanaryadi77@yahoo.com</t>
  </si>
  <si>
    <t>081284857345</t>
  </si>
  <si>
    <t>SMA WIJAYA KUSUMA</t>
  </si>
  <si>
    <t>27 APRIL 2015</t>
  </si>
  <si>
    <t>5 SEPTEMBER 1997</t>
  </si>
  <si>
    <t>JALAN PENGANTEN ALI RT.06/06 NO.9, CIRACAS-JAKARTA TIMUR</t>
  </si>
  <si>
    <t>MUHAMMAD RIZKYANO PUTRA</t>
  </si>
  <si>
    <t>rizkyano.putra@gmail.com</t>
  </si>
  <si>
    <t>089627601057</t>
  </si>
  <si>
    <t>XL</t>
  </si>
  <si>
    <t>SMK TERATAI PUTIH</t>
  </si>
  <si>
    <t>BEKASI</t>
  </si>
  <si>
    <t>23 MARET 1997</t>
  </si>
  <si>
    <t>JALAM KP. PISANGAN RT.08/03 NO.31, PENGGILINGAN-JAKARTA TIMUR</t>
  </si>
  <si>
    <t>TEKNIK KOMPUTER&amp;JARINGAN</t>
  </si>
  <si>
    <t>NANDA MEIVIANTI SEKARSARI</t>
  </si>
  <si>
    <t>089608801637</t>
  </si>
  <si>
    <t>SMK MAHADIKA I</t>
  </si>
  <si>
    <t>2 MEI 2015</t>
  </si>
  <si>
    <t>17 MARET 2015</t>
  </si>
  <si>
    <t>MAGELANG</t>
  </si>
  <si>
    <t>16 MEI 1997</t>
  </si>
  <si>
    <t>JL. RAYA CENTEX, RT.15/03, CIRACAS-JAKARTA TIMUR</t>
  </si>
  <si>
    <t>GISFIMAHARANI FAIRUZ</t>
  </si>
  <si>
    <t>gisfimaharani@gmail.com</t>
  </si>
  <si>
    <t>085811613512</t>
  </si>
  <si>
    <t>11 MEI 2015</t>
  </si>
  <si>
    <t>26 APRIL 1997</t>
  </si>
  <si>
    <t>JL. DEWA UJUNG , RT.016/007, CIRACAS -JAKARTA TIMUR</t>
  </si>
  <si>
    <t>AKUNTANSI</t>
  </si>
  <si>
    <t>RISALATUN NAJIKHAH</t>
  </si>
  <si>
    <t>rishanajikhah@gmail.com</t>
  </si>
  <si>
    <t>085775533554</t>
  </si>
  <si>
    <t>PONDOK PESANTREN AL-IKHLAS</t>
  </si>
  <si>
    <t>30 MEI 2015</t>
  </si>
  <si>
    <t>TUBAN</t>
  </si>
  <si>
    <t>19 MARET 1994</t>
  </si>
  <si>
    <t>JALAN SALAK B.67 KOMPLEK KEMHAN</t>
  </si>
  <si>
    <t>TARBIYAH</t>
  </si>
  <si>
    <t xml:space="preserve"> TIANI LAI GAURIFA</t>
  </si>
  <si>
    <t xml:space="preserve">  085373185922</t>
  </si>
  <si>
    <t>S</t>
  </si>
  <si>
    <t>p</t>
  </si>
  <si>
    <t>SMK SWASTA DARMA KASIH</t>
  </si>
  <si>
    <t>BONIA</t>
  </si>
  <si>
    <t>28 APRIL 1994</t>
  </si>
  <si>
    <t>JALAN BOTIN NO.52, RT.007/004,CIPAYUNG-JAKARTA TIMUR</t>
  </si>
  <si>
    <t>085373185922</t>
  </si>
  <si>
    <t>PROTESTAN</t>
  </si>
  <si>
    <t>AGRI BISNIS TANAMAN PANGAN</t>
  </si>
  <si>
    <t>8 JUNI 2015</t>
  </si>
  <si>
    <t>AHMAD SADDAF</t>
  </si>
  <si>
    <t>ahmad.saddaf@yahoo.com</t>
  </si>
  <si>
    <t>08979984148</t>
  </si>
  <si>
    <t>SMK BUDHI WARMAN</t>
  </si>
  <si>
    <t>12 JUNI 2015</t>
  </si>
  <si>
    <t>18 OKTOBER 1997</t>
  </si>
  <si>
    <t>JALAN ASEM NIRBAYA GG. REFORMASI RT.017/002 NO.51, B;OK A</t>
  </si>
  <si>
    <t>16 Juni 2015</t>
  </si>
  <si>
    <t>MUHAMAD FERRRIANSYAH JORDAN</t>
  </si>
  <si>
    <t>ferriansyah1234@gmail.com</t>
  </si>
  <si>
    <t>081310721717</t>
  </si>
  <si>
    <t>PKBM</t>
  </si>
  <si>
    <t>2 JULI 2015</t>
  </si>
  <si>
    <t>19 JULI 1997</t>
  </si>
  <si>
    <t>JALAN GONGSENG RAYA NOMOR 8, RT02/01, KELURAHAN BARU-JAKARTA TIMUR</t>
  </si>
  <si>
    <t>cr1n14r_a3002@gillandgroup.my.id</t>
  </si>
  <si>
    <t>4 JULI 2015</t>
  </si>
  <si>
    <t>4 juli 2015</t>
  </si>
  <si>
    <t>v</t>
  </si>
  <si>
    <t>jumari20266@gmail.com</t>
  </si>
  <si>
    <t>27 JULI 2015</t>
  </si>
  <si>
    <t>17 APRIL 1996</t>
  </si>
  <si>
    <t>JL.TUGU RT.04 RW.004 NO.56 KEL.CIPAYUNG KEC.CIPAYUNG JAKARTA TIMUR</t>
  </si>
  <si>
    <t>08128235460/081510676235</t>
  </si>
  <si>
    <t>IPS</t>
  </si>
  <si>
    <t>DWI RIZKY APRILLIA SAPUTRI</t>
  </si>
  <si>
    <t>SMAN 64 Jakarta</t>
  </si>
  <si>
    <t>PRIMAVEIRA PRAMESWARI</t>
  </si>
  <si>
    <t>sayaprima@gmail.com</t>
  </si>
  <si>
    <t>085693184868</t>
  </si>
  <si>
    <t>BINA SARANA INFORMATIKA</t>
  </si>
  <si>
    <t>4 AGUSTUS 2015</t>
  </si>
  <si>
    <t>6 AGUSTUS 2015</t>
  </si>
  <si>
    <t>MADIUN</t>
  </si>
  <si>
    <t>26 NOVEMBER 1993</t>
  </si>
  <si>
    <t>PERUM. BUKIT RAYA, BLOK C1 NO.15,GUNUNG PUTRI BOGOR</t>
  </si>
  <si>
    <t>TEKNIK INFORMATIKA</t>
  </si>
  <si>
    <t>cr1n14r_a3004@gillandgroup.my.id</t>
  </si>
  <si>
    <t>31 JULI 2015</t>
  </si>
  <si>
    <t>pindah ke ITBU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</si>
</sst>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name val="Comic Sans MS"/>
      <family val="4"/>
    </font>
    <font>
      <sz val="18"/>
      <color theme="1"/>
      <name val="Comic Sans MS"/>
      <family val="4"/>
    </font>
    <font>
      <sz val="20"/>
      <color theme="1"/>
      <name val="Comic Sans MS"/>
      <family val="4"/>
    </font>
    <font>
      <b/>
      <sz val="12"/>
      <color theme="1"/>
      <name val="Comic Sans MS"/>
      <family val="4"/>
    </font>
    <font>
      <b/>
      <sz val="11"/>
      <color theme="1"/>
      <name val="Comic Sans MS"/>
      <family val="4"/>
    </font>
    <font>
      <b/>
      <sz val="16"/>
      <color theme="1"/>
      <name val="Comic Sans MS"/>
      <family val="4"/>
    </font>
    <font>
      <b/>
      <sz val="14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omic Sans MS"/>
      <family val="4"/>
    </font>
    <font>
      <sz val="10.5"/>
      <name val="Comic Sans MS"/>
      <family val="4"/>
    </font>
    <font>
      <sz val="10"/>
      <name val="Comic Sans MS"/>
      <family val="4"/>
    </font>
    <font>
      <u/>
      <sz val="11"/>
      <color theme="10"/>
      <name val="Calibri"/>
      <family val="2"/>
    </font>
    <font>
      <sz val="8"/>
      <name val="Comic Sans MS"/>
      <family val="4"/>
    </font>
    <font>
      <sz val="16"/>
      <color theme="1"/>
      <name val="Comic Sans MS"/>
      <family val="4"/>
    </font>
    <font>
      <sz val="15"/>
      <color theme="1"/>
      <name val="Comic Sans MS"/>
      <family val="4"/>
    </font>
    <font>
      <sz val="16"/>
      <color rgb="FFFF0000"/>
      <name val="Comic Sans MS"/>
      <family val="4"/>
    </font>
    <font>
      <sz val="8"/>
      <color theme="1"/>
      <name val="Comic Sans MS"/>
      <family val="4"/>
    </font>
    <font>
      <sz val="11"/>
      <color rgb="FFFF0000"/>
      <name val="Comic Sans MS"/>
      <family val="4"/>
    </font>
    <font>
      <sz val="11"/>
      <name val="Calibri"/>
      <family val="2"/>
      <scheme val="minor"/>
    </font>
    <font>
      <u/>
      <sz val="11"/>
      <name val="Calibri"/>
      <family val="2"/>
    </font>
    <font>
      <b/>
      <sz val="16"/>
      <name val="Comic Sans MS"/>
      <family val="4"/>
    </font>
    <font>
      <sz val="16"/>
      <name val="Comic Sans MS"/>
      <family val="4"/>
    </font>
    <font>
      <sz val="20"/>
      <color theme="1"/>
      <name val="Tahoma"/>
      <family val="2"/>
    </font>
    <font>
      <b/>
      <sz val="16"/>
      <color theme="1"/>
      <name val="Elephant"/>
      <family val="1"/>
    </font>
    <font>
      <sz val="16"/>
      <color theme="1"/>
      <name val="Elephant"/>
      <family val="1"/>
    </font>
    <font>
      <b/>
      <sz val="11"/>
      <name val="Agency FB"/>
      <family val="2"/>
    </font>
    <font>
      <b/>
      <sz val="16"/>
      <color theme="1"/>
      <name val="Berlin Sans FB"/>
      <family val="2"/>
    </font>
    <font>
      <b/>
      <sz val="18"/>
      <color theme="1"/>
      <name val="Copperplate Gothic Bold"/>
      <family val="2"/>
    </font>
    <font>
      <sz val="14"/>
      <name val="Broadway"/>
      <family val="5"/>
    </font>
    <font>
      <sz val="16"/>
      <color theme="1"/>
      <name val="Berlin Sans FB"/>
      <family val="2"/>
    </font>
    <font>
      <sz val="16"/>
      <color theme="1"/>
      <name val="Broadway"/>
      <family val="5"/>
    </font>
    <font>
      <sz val="20"/>
      <color theme="1"/>
      <name val="Copperplate Gothic Bold"/>
      <family val="2"/>
    </font>
    <font>
      <sz val="16"/>
      <color theme="1"/>
      <name val="Copperplate Gothic Bold"/>
      <family val="2"/>
    </font>
    <font>
      <b/>
      <sz val="14"/>
      <color theme="1"/>
      <name val="Agency FB"/>
      <family val="2"/>
    </font>
    <font>
      <sz val="14"/>
      <color theme="1"/>
      <name val="Franklin Gothic Demi Cond"/>
      <family val="2"/>
    </font>
    <font>
      <b/>
      <sz val="14"/>
      <color theme="1"/>
      <name val="Franklin Gothic Demi Cond"/>
      <family val="2"/>
    </font>
    <font>
      <b/>
      <sz val="13"/>
      <color theme="1"/>
      <name val="Agency FB"/>
      <family val="2"/>
    </font>
    <font>
      <sz val="24"/>
      <color theme="1"/>
      <name val="Copperplate Gothic Bold"/>
      <family val="2"/>
    </font>
    <font>
      <sz val="20"/>
      <color theme="1"/>
      <name val="Broadway"/>
      <family val="5"/>
    </font>
    <font>
      <sz val="14"/>
      <color theme="1"/>
      <name val="Elephant"/>
      <family val="1"/>
    </font>
    <font>
      <sz val="12"/>
      <color theme="1"/>
      <name val="Berlin Sans FB"/>
      <family val="2"/>
    </font>
    <font>
      <b/>
      <sz val="14"/>
      <color theme="1"/>
      <name val="Berlin Sans FB Demi"/>
      <family val="2"/>
    </font>
    <font>
      <sz val="14"/>
      <color theme="1"/>
      <name val="Britannic Bold"/>
      <family val="2"/>
    </font>
    <font>
      <sz val="12"/>
      <color theme="1"/>
      <name val="Franklin Gothic Demi Cond"/>
      <family val="2"/>
    </font>
    <font>
      <sz val="11"/>
      <color theme="1"/>
      <name val="Britannic Bold"/>
      <family val="2"/>
    </font>
    <font>
      <sz val="10"/>
      <color theme="1"/>
      <name val="Kristen ITC"/>
      <family val="4"/>
    </font>
    <font>
      <sz val="26"/>
      <color theme="1"/>
      <name val="Calibri"/>
      <family val="2"/>
      <scheme val="minor"/>
    </font>
    <font>
      <b/>
      <sz val="26"/>
      <color theme="1"/>
      <name val="Cambria"/>
      <family val="1"/>
    </font>
    <font>
      <b/>
      <sz val="22"/>
      <color theme="1"/>
      <name val="Fixed Miriam Transparent"/>
    </font>
    <font>
      <sz val="20"/>
      <color theme="1"/>
      <name val="Fixed Miriam Transparent"/>
      <family val="3"/>
      <charset val="177"/>
    </font>
    <font>
      <b/>
      <sz val="23"/>
      <color theme="1"/>
      <name val="Fixed Miriam Transparent"/>
    </font>
    <font>
      <sz val="22"/>
      <color theme="1"/>
      <name val="Eras Bold ITC"/>
      <family val="2"/>
    </font>
    <font>
      <b/>
      <sz val="20"/>
      <color theme="1"/>
      <name val="Agency FB"/>
      <family val="2"/>
    </font>
    <font>
      <sz val="22"/>
      <color theme="1"/>
      <name val="Fixed Miriam Transparent"/>
      <family val="3"/>
      <charset val="177"/>
    </font>
    <font>
      <sz val="8"/>
      <name val="Calibri"/>
      <family val="2"/>
    </font>
    <font>
      <b/>
      <sz val="20"/>
      <color theme="1"/>
      <name val="Fixed Miriam Transparent"/>
    </font>
    <font>
      <b/>
      <sz val="14"/>
      <color theme="1"/>
      <name val="Wide Latin"/>
      <family val="1"/>
    </font>
    <font>
      <b/>
      <sz val="16"/>
      <color theme="1"/>
      <name val="Wide Latin"/>
      <family val="1"/>
    </font>
    <font>
      <sz val="15"/>
      <color theme="1"/>
      <name val="Wide Latin"/>
      <family val="1"/>
    </font>
    <font>
      <b/>
      <sz val="15"/>
      <color theme="1"/>
      <name val="Wide Latin"/>
      <family val="1"/>
    </font>
    <font>
      <b/>
      <sz val="15"/>
      <color theme="1"/>
      <name val="Bernard MT Condensed"/>
      <family val="1"/>
    </font>
    <font>
      <b/>
      <sz val="22"/>
      <color theme="9" tint="-0.249977111117893"/>
      <name val="Calibri"/>
      <family val="2"/>
      <scheme val="minor"/>
    </font>
    <font>
      <b/>
      <sz val="28"/>
      <color theme="1"/>
      <name val="Fixed Miriam Transparent"/>
      <family val="3"/>
      <charset val="177"/>
    </font>
    <font>
      <sz val="11"/>
      <color theme="1"/>
      <name val="Fixed Miriam Transparent"/>
      <family val="3"/>
      <charset val="177"/>
    </font>
    <font>
      <b/>
      <sz val="16"/>
      <color theme="1"/>
      <name val="Calibri"/>
      <family val="2"/>
      <scheme val="minor"/>
    </font>
    <font>
      <b/>
      <sz val="12"/>
      <color theme="1"/>
      <name val="Rockwell"/>
      <family val="1"/>
    </font>
    <font>
      <u/>
      <sz val="14"/>
      <color theme="1"/>
      <name val="Lucida Handwriting"/>
      <family val="4"/>
    </font>
    <font>
      <sz val="14"/>
      <color theme="1"/>
      <name val="Bernard MT Condensed"/>
      <family val="1"/>
    </font>
    <font>
      <sz val="14"/>
      <color theme="1"/>
      <name val="Calibri"/>
      <family val="2"/>
      <scheme val="minor"/>
    </font>
    <font>
      <b/>
      <sz val="12"/>
      <color theme="1"/>
      <name val="Mistral"/>
      <family val="4"/>
    </font>
    <font>
      <sz val="11"/>
      <color theme="1"/>
      <name val="Arial Narrow"/>
      <family val="2"/>
    </font>
    <font>
      <b/>
      <sz val="13"/>
      <color theme="1"/>
      <name val="Bernard MT Condensed"/>
      <family val="1"/>
    </font>
    <font>
      <sz val="14"/>
      <color theme="0"/>
      <name val="Arial Rounded MT Bold"/>
      <family val="2"/>
    </font>
    <font>
      <sz val="11"/>
      <color theme="1"/>
      <name val="Rockwell"/>
      <family val="1"/>
    </font>
    <font>
      <sz val="10"/>
      <color theme="1"/>
      <name val="Agency FB"/>
      <family val="2"/>
    </font>
    <font>
      <sz val="14"/>
      <color theme="1"/>
      <name val="Rockwell"/>
      <family val="1"/>
    </font>
    <font>
      <sz val="14"/>
      <color theme="0"/>
      <name val="Copperplate Gothic Bold"/>
      <family val="2"/>
    </font>
    <font>
      <b/>
      <sz val="11"/>
      <color theme="1"/>
      <name val="Rockwell"/>
      <family val="1"/>
    </font>
    <font>
      <sz val="16"/>
      <color theme="1"/>
      <name val="Rockwell"/>
      <family val="1"/>
    </font>
    <font>
      <sz val="12"/>
      <color theme="1"/>
      <name val="Agency FB"/>
      <family val="2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onsolas"/>
      <family val="3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omic Sans MS"/>
      <family val="4"/>
    </font>
    <font>
      <sz val="12"/>
      <name val="Comic Sans MS"/>
      <family val="4"/>
    </font>
    <font>
      <b/>
      <sz val="9"/>
      <name val="Comic Sans MS"/>
      <family val="4"/>
    </font>
    <font>
      <b/>
      <sz val="10"/>
      <name val="Comic Sans MS"/>
      <family val="4"/>
    </font>
    <font>
      <b/>
      <sz val="12"/>
      <name val="Comic Sans MS"/>
      <family val="4"/>
    </font>
    <font>
      <sz val="11"/>
      <name val="Consolas"/>
      <family val="3"/>
    </font>
    <font>
      <sz val="20"/>
      <name val="Consolas"/>
      <family val="3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2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</cellStyleXfs>
  <cellXfs count="462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3" fillId="2" borderId="0" xfId="0" applyFont="1" applyFill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vertical="center"/>
    </xf>
    <xf numFmtId="49" fontId="3" fillId="2" borderId="32" xfId="0" applyNumberFormat="1" applyFont="1" applyFill="1" applyBorder="1" applyAlignment="1">
      <alignment horizontal="center" vertical="center"/>
    </xf>
    <xf numFmtId="164" fontId="3" fillId="2" borderId="32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horizontal="center" vertical="center"/>
    </xf>
    <xf numFmtId="15" fontId="3" fillId="2" borderId="22" xfId="1" applyNumberFormat="1" applyFont="1" applyFill="1" applyBorder="1" applyAlignment="1">
      <alignment horizontal="center" vertical="center"/>
    </xf>
    <xf numFmtId="15" fontId="3" fillId="2" borderId="22" xfId="1" quotePrefix="1" applyNumberFormat="1" applyFont="1" applyFill="1" applyBorder="1" applyAlignment="1">
      <alignment horizontal="center" vertical="center"/>
    </xf>
    <xf numFmtId="164" fontId="3" fillId="2" borderId="22" xfId="1" quotePrefix="1" applyNumberFormat="1" applyFont="1" applyFill="1" applyBorder="1" applyAlignment="1">
      <alignment horizontal="center" vertical="center"/>
    </xf>
    <xf numFmtId="15" fontId="3" fillId="2" borderId="32" xfId="1" quotePrefix="1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9" fontId="3" fillId="2" borderId="22" xfId="1" applyNumberFormat="1" applyFont="1" applyFill="1" applyBorder="1" applyAlignment="1">
      <alignment horizontal="center" vertical="center"/>
    </xf>
    <xf numFmtId="164" fontId="3" fillId="2" borderId="35" xfId="1" applyNumberFormat="1" applyFont="1" applyFill="1" applyBorder="1" applyAlignment="1">
      <alignment horizontal="right" vertical="center"/>
    </xf>
    <xf numFmtId="0" fontId="15" fillId="0" borderId="0" xfId="2" quotePrefix="1" applyFont="1" applyAlignment="1" applyProtection="1">
      <alignment vertical="center"/>
    </xf>
    <xf numFmtId="49" fontId="16" fillId="0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0" fontId="3" fillId="2" borderId="33" xfId="0" applyFont="1" applyFill="1" applyBorder="1" applyAlignment="1">
      <alignment horizontal="center" vertical="center"/>
    </xf>
    <xf numFmtId="164" fontId="3" fillId="2" borderId="33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horizontal="center" vertical="center"/>
    </xf>
    <xf numFmtId="15" fontId="3" fillId="2" borderId="15" xfId="1" quotePrefix="1" applyNumberFormat="1" applyFont="1" applyFill="1" applyBorder="1" applyAlignment="1">
      <alignment horizontal="center" vertical="center"/>
    </xf>
    <xf numFmtId="0" fontId="12" fillId="9" borderId="22" xfId="0" applyFont="1" applyFill="1" applyBorder="1" applyAlignment="1">
      <alignment vertical="center"/>
    </xf>
    <xf numFmtId="0" fontId="3" fillId="2" borderId="22" xfId="0" applyNumberFormat="1" applyFont="1" applyFill="1" applyBorder="1" applyAlignment="1">
      <alignment horizontal="center" vertical="center"/>
    </xf>
    <xf numFmtId="164" fontId="20" fillId="2" borderId="32" xfId="1" applyNumberFormat="1" applyFont="1" applyFill="1" applyBorder="1" applyAlignment="1">
      <alignment vertical="center"/>
    </xf>
    <xf numFmtId="0" fontId="20" fillId="2" borderId="32" xfId="0" applyFont="1" applyFill="1" applyBorder="1" applyAlignment="1">
      <alignment horizontal="center" vertical="center"/>
    </xf>
    <xf numFmtId="49" fontId="6" fillId="10" borderId="9" xfId="0" applyNumberFormat="1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49" fontId="10" fillId="10" borderId="17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7" xfId="0" applyFont="1" applyFill="1" applyBorder="1" applyAlignment="1">
      <alignment horizontal="center" vertical="center"/>
    </xf>
    <xf numFmtId="49" fontId="6" fillId="10" borderId="27" xfId="0" applyNumberFormat="1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/>
    </xf>
    <xf numFmtId="15" fontId="6" fillId="10" borderId="28" xfId="0" applyNumberFormat="1" applyFont="1" applyFill="1" applyBorder="1" applyAlignment="1">
      <alignment horizontal="center" vertical="center"/>
    </xf>
    <xf numFmtId="0" fontId="7" fillId="10" borderId="31" xfId="0" applyFont="1" applyFill="1" applyBorder="1" applyAlignment="1">
      <alignment horizontal="center" vertical="center"/>
    </xf>
    <xf numFmtId="164" fontId="3" fillId="2" borderId="32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0" fillId="2" borderId="32" xfId="0" applyNumberFormat="1" applyFont="1" applyFill="1" applyBorder="1" applyAlignment="1">
      <alignment horizontal="center" vertical="center"/>
    </xf>
    <xf numFmtId="164" fontId="20" fillId="2" borderId="22" xfId="1" applyNumberFormat="1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/>
    </xf>
    <xf numFmtId="49" fontId="3" fillId="2" borderId="32" xfId="0" quotePrefix="1" applyNumberFormat="1" applyFont="1" applyFill="1" applyBorder="1" applyAlignment="1">
      <alignment horizontal="center" vertical="center"/>
    </xf>
    <xf numFmtId="49" fontId="3" fillId="2" borderId="22" xfId="1" quotePrefix="1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vertical="center"/>
    </xf>
    <xf numFmtId="164" fontId="3" fillId="2" borderId="34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5" fontId="3" fillId="2" borderId="19" xfId="1" quotePrefix="1" applyNumberFormat="1" applyFont="1" applyFill="1" applyBorder="1" applyAlignment="1">
      <alignment horizontal="center" vertical="center"/>
    </xf>
    <xf numFmtId="0" fontId="14" fillId="2" borderId="32" xfId="2" applyFill="1" applyBorder="1" applyAlignment="1" applyProtection="1">
      <alignment horizontal="center" vertical="center"/>
    </xf>
    <xf numFmtId="0" fontId="22" fillId="2" borderId="34" xfId="2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3" fillId="2" borderId="32" xfId="0" applyNumberFormat="1" applyFont="1" applyFill="1" applyBorder="1" applyAlignment="1">
      <alignment horizontal="center" vertical="center"/>
    </xf>
    <xf numFmtId="0" fontId="0" fillId="2" borderId="0" xfId="0" applyFill="1"/>
    <xf numFmtId="164" fontId="3" fillId="11" borderId="22" xfId="1" applyNumberFormat="1" applyFont="1" applyFill="1" applyBorder="1" applyAlignment="1">
      <alignment horizontal="center" vertical="center"/>
    </xf>
    <xf numFmtId="164" fontId="3" fillId="11" borderId="22" xfId="1" quotePrefix="1" applyNumberFormat="1" applyFont="1" applyFill="1" applyBorder="1" applyAlignment="1">
      <alignment horizontal="center" vertical="center"/>
    </xf>
    <xf numFmtId="164" fontId="20" fillId="11" borderId="2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24" fillId="5" borderId="39" xfId="0" applyFont="1" applyFill="1" applyBorder="1" applyAlignment="1">
      <alignment vertical="center"/>
    </xf>
    <xf numFmtId="0" fontId="21" fillId="0" borderId="17" xfId="0" applyFont="1" applyBorder="1"/>
    <xf numFmtId="0" fontId="2" fillId="0" borderId="32" xfId="0" applyFont="1" applyBorder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49" fontId="2" fillId="0" borderId="32" xfId="0" quotePrefix="1" applyNumberFormat="1" applyFont="1" applyBorder="1" applyAlignment="1">
      <alignment horizontal="center" vertical="center"/>
    </xf>
    <xf numFmtId="0" fontId="14" fillId="0" borderId="32" xfId="2" applyBorder="1" applyAlignment="1" applyProtection="1">
      <alignment horizontal="center" vertical="center"/>
    </xf>
    <xf numFmtId="164" fontId="3" fillId="2" borderId="19" xfId="1" applyNumberFormat="1" applyFont="1" applyFill="1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14" fontId="2" fillId="0" borderId="32" xfId="0" quotePrefix="1" applyNumberFormat="1" applyFont="1" applyBorder="1" applyAlignment="1">
      <alignment horizontal="center" vertical="center"/>
    </xf>
    <xf numFmtId="0" fontId="2" fillId="0" borderId="32" xfId="0" quotePrefix="1" applyFont="1" applyBorder="1" applyAlignment="1">
      <alignment horizontal="center" vertical="center"/>
    </xf>
    <xf numFmtId="15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3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vertical="center"/>
    </xf>
    <xf numFmtId="49" fontId="3" fillId="2" borderId="32" xfId="0" applyNumberFormat="1" applyFont="1" applyFill="1" applyBorder="1" applyAlignment="1">
      <alignment horizontal="center" vertical="center"/>
    </xf>
    <xf numFmtId="164" fontId="3" fillId="2" borderId="32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horizontal="center" vertical="center"/>
    </xf>
    <xf numFmtId="15" fontId="3" fillId="2" borderId="22" xfId="1" applyNumberFormat="1" applyFont="1" applyFill="1" applyBorder="1" applyAlignment="1">
      <alignment horizontal="center" vertical="center"/>
    </xf>
    <xf numFmtId="15" fontId="3" fillId="2" borderId="22" xfId="1" quotePrefix="1" applyNumberFormat="1" applyFont="1" applyFill="1" applyBorder="1" applyAlignment="1">
      <alignment horizontal="center" vertical="center"/>
    </xf>
    <xf numFmtId="164" fontId="3" fillId="2" borderId="22" xfId="1" quotePrefix="1" applyNumberFormat="1" applyFont="1" applyFill="1" applyBorder="1" applyAlignment="1">
      <alignment horizontal="center" vertical="center"/>
    </xf>
    <xf numFmtId="15" fontId="3" fillId="2" borderId="32" xfId="1" quotePrefix="1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2" xfId="0" applyNumberFormat="1" applyFont="1" applyFill="1" applyBorder="1" applyAlignment="1">
      <alignment horizontal="right" vertical="center"/>
    </xf>
    <xf numFmtId="49" fontId="3" fillId="2" borderId="22" xfId="1" applyNumberFormat="1" applyFont="1" applyFill="1" applyBorder="1" applyAlignment="1">
      <alignment horizontal="center" vertical="center"/>
    </xf>
    <xf numFmtId="164" fontId="3" fillId="2" borderId="35" xfId="1" applyNumberFormat="1" applyFont="1" applyFill="1" applyBorder="1" applyAlignment="1">
      <alignment horizontal="right" vertical="center"/>
    </xf>
    <xf numFmtId="0" fontId="15" fillId="0" borderId="0" xfId="2" quotePrefix="1" applyFont="1" applyAlignment="1" applyProtection="1">
      <alignment vertical="center"/>
    </xf>
    <xf numFmtId="0" fontId="16" fillId="5" borderId="36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vertical="center"/>
    </xf>
    <xf numFmtId="164" fontId="11" fillId="0" borderId="0" xfId="0" applyNumberFormat="1" applyFont="1" applyAlignment="1">
      <alignment vertical="center"/>
    </xf>
    <xf numFmtId="0" fontId="16" fillId="0" borderId="0" xfId="0" applyFont="1" applyFill="1" applyBorder="1" applyAlignment="1">
      <alignment vertical="center"/>
    </xf>
    <xf numFmtId="15" fontId="16" fillId="0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19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2" fillId="6" borderId="0" xfId="0" applyNumberFormat="1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12" fillId="9" borderId="22" xfId="0" applyFont="1" applyFill="1" applyBorder="1" applyAlignment="1">
      <alignment vertical="center"/>
    </xf>
    <xf numFmtId="0" fontId="3" fillId="2" borderId="22" xfId="0" applyNumberFormat="1" applyFont="1" applyFill="1" applyBorder="1" applyAlignment="1">
      <alignment horizontal="center" vertical="center"/>
    </xf>
    <xf numFmtId="0" fontId="20" fillId="2" borderId="32" xfId="0" applyFont="1" applyFill="1" applyBorder="1" applyAlignment="1">
      <alignment horizontal="center" vertical="center"/>
    </xf>
    <xf numFmtId="49" fontId="6" fillId="10" borderId="9" xfId="0" applyNumberFormat="1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49" fontId="10" fillId="10" borderId="17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7" xfId="0" applyFont="1" applyFill="1" applyBorder="1" applyAlignment="1">
      <alignment horizontal="center" vertical="center"/>
    </xf>
    <xf numFmtId="49" fontId="6" fillId="10" borderId="27" xfId="0" applyNumberFormat="1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/>
    </xf>
    <xf numFmtId="15" fontId="6" fillId="10" borderId="28" xfId="0" applyNumberFormat="1" applyFont="1" applyFill="1" applyBorder="1" applyAlignment="1">
      <alignment horizontal="center" vertical="center"/>
    </xf>
    <xf numFmtId="0" fontId="7" fillId="10" borderId="31" xfId="0" applyFont="1" applyFill="1" applyBorder="1" applyAlignment="1">
      <alignment horizontal="center" vertical="center"/>
    </xf>
    <xf numFmtId="0" fontId="16" fillId="6" borderId="39" xfId="0" applyFont="1" applyFill="1" applyBorder="1" applyAlignment="1">
      <alignment vertical="center"/>
    </xf>
    <xf numFmtId="0" fontId="17" fillId="8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164" fontId="18" fillId="4" borderId="39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6" fillId="10" borderId="34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vertical="center"/>
    </xf>
    <xf numFmtId="0" fontId="3" fillId="2" borderId="23" xfId="0" applyFont="1" applyFill="1" applyBorder="1" applyAlignment="1">
      <alignment horizontal="left" vertical="center"/>
    </xf>
    <xf numFmtId="0" fontId="14" fillId="2" borderId="32" xfId="2" applyFill="1" applyBorder="1" applyAlignment="1" applyProtection="1">
      <alignment vertical="center"/>
    </xf>
    <xf numFmtId="164" fontId="3" fillId="9" borderId="22" xfId="1" quotePrefix="1" applyNumberFormat="1" applyFont="1" applyFill="1" applyBorder="1" applyAlignment="1">
      <alignment horizontal="center" vertical="center"/>
    </xf>
    <xf numFmtId="49" fontId="3" fillId="2" borderId="32" xfId="0" quotePrefix="1" applyNumberFormat="1" applyFont="1" applyFill="1" applyBorder="1" applyAlignment="1">
      <alignment horizontal="center" vertical="center"/>
    </xf>
    <xf numFmtId="49" fontId="3" fillId="2" borderId="22" xfId="1" quotePrefix="1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vertical="center"/>
    </xf>
    <xf numFmtId="164" fontId="3" fillId="2" borderId="34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5" fontId="3" fillId="2" borderId="19" xfId="1" quotePrefix="1" applyNumberFormat="1" applyFont="1" applyFill="1" applyBorder="1" applyAlignment="1">
      <alignment horizontal="center" vertical="center"/>
    </xf>
    <xf numFmtId="164" fontId="3" fillId="2" borderId="32" xfId="1" quotePrefix="1" applyNumberFormat="1" applyFont="1" applyFill="1" applyBorder="1" applyAlignment="1">
      <alignment vertical="center"/>
    </xf>
    <xf numFmtId="164" fontId="3" fillId="9" borderId="22" xfId="1" applyNumberFormat="1" applyFont="1" applyFill="1" applyBorder="1" applyAlignment="1">
      <alignment horizontal="center" vertical="center"/>
    </xf>
    <xf numFmtId="164" fontId="3" fillId="9" borderId="2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24" fillId="5" borderId="39" xfId="0" applyFont="1" applyFill="1" applyBorder="1" applyAlignment="1">
      <alignment vertical="center"/>
    </xf>
    <xf numFmtId="164" fontId="3" fillId="2" borderId="32" xfId="0" applyNumberFormat="1" applyFont="1" applyFill="1" applyBorder="1" applyAlignment="1">
      <alignment vertical="center"/>
    </xf>
    <xf numFmtId="0" fontId="22" fillId="2" borderId="34" xfId="2" applyFont="1" applyFill="1" applyBorder="1" applyAlignment="1" applyProtection="1">
      <alignment vertical="center"/>
    </xf>
    <xf numFmtId="0" fontId="6" fillId="10" borderId="38" xfId="0" applyFont="1" applyFill="1" applyBorder="1" applyAlignment="1">
      <alignment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3" fontId="3" fillId="2" borderId="22" xfId="0" applyNumberFormat="1" applyFont="1" applyFill="1" applyBorder="1" applyAlignment="1">
      <alignment horizontal="center" vertical="center"/>
    </xf>
    <xf numFmtId="0" fontId="0" fillId="0" borderId="40" xfId="0" applyBorder="1"/>
    <xf numFmtId="0" fontId="27" fillId="0" borderId="41" xfId="0" applyFont="1" applyBorder="1" applyAlignment="1">
      <alignment vertical="center"/>
    </xf>
    <xf numFmtId="0" fontId="27" fillId="0" borderId="42" xfId="0" applyFont="1" applyBorder="1" applyAlignment="1">
      <alignment vertical="center"/>
    </xf>
    <xf numFmtId="0" fontId="28" fillId="0" borderId="43" xfId="0" applyFont="1" applyFill="1" applyBorder="1" applyAlignment="1">
      <alignment horizontal="center" vertical="center" textRotation="45"/>
    </xf>
    <xf numFmtId="0" fontId="28" fillId="0" borderId="44" xfId="0" applyFont="1" applyFill="1" applyBorder="1" applyAlignment="1">
      <alignment horizontal="center" vertical="center" textRotation="45"/>
    </xf>
    <xf numFmtId="0" fontId="28" fillId="0" borderId="45" xfId="0" applyFont="1" applyFill="1" applyBorder="1" applyAlignment="1">
      <alignment horizontal="center" vertical="center" textRotation="45"/>
    </xf>
    <xf numFmtId="0" fontId="27" fillId="0" borderId="46" xfId="0" applyFont="1" applyBorder="1" applyAlignment="1">
      <alignment vertical="center"/>
    </xf>
    <xf numFmtId="0" fontId="31" fillId="2" borderId="38" xfId="0" applyFont="1" applyFill="1" applyBorder="1" applyAlignment="1">
      <alignment horizontal="center" vertical="center"/>
    </xf>
    <xf numFmtId="0" fontId="31" fillId="12" borderId="38" xfId="0" applyFont="1" applyFill="1" applyBorder="1" applyAlignment="1">
      <alignment horizontal="center" vertical="center"/>
    </xf>
    <xf numFmtId="41" fontId="38" fillId="0" borderId="33" xfId="3" applyFont="1" applyBorder="1" applyAlignment="1">
      <alignment horizontal="center" vertical="center"/>
    </xf>
    <xf numFmtId="0" fontId="44" fillId="14" borderId="33" xfId="0" applyFont="1" applyFill="1" applyBorder="1" applyAlignment="1">
      <alignment horizontal="center" vertical="center"/>
    </xf>
    <xf numFmtId="0" fontId="43" fillId="14" borderId="29" xfId="0" applyFont="1" applyFill="1" applyBorder="1" applyAlignment="1">
      <alignment horizontal="center" vertical="center"/>
    </xf>
    <xf numFmtId="0" fontId="48" fillId="14" borderId="0" xfId="0" applyFont="1" applyFill="1" applyAlignment="1">
      <alignment horizontal="center"/>
    </xf>
    <xf numFmtId="0" fontId="49" fillId="0" borderId="32" xfId="0" applyFont="1" applyBorder="1" applyAlignment="1">
      <alignment horizontal="center" vertical="center"/>
    </xf>
    <xf numFmtId="0" fontId="50" fillId="0" borderId="32" xfId="0" applyFont="1" applyBorder="1" applyAlignment="1">
      <alignment horizontal="center" vertical="center"/>
    </xf>
    <xf numFmtId="0" fontId="51" fillId="0" borderId="33" xfId="0" applyFont="1" applyBorder="1" applyAlignment="1">
      <alignment horizontal="center" vertical="center"/>
    </xf>
    <xf numFmtId="0" fontId="51" fillId="16" borderId="50" xfId="0" applyFont="1" applyFill="1" applyBorder="1" applyAlignment="1">
      <alignment horizontal="center" vertical="center"/>
    </xf>
    <xf numFmtId="0" fontId="52" fillId="0" borderId="32" xfId="0" applyFont="1" applyFill="1" applyBorder="1" applyAlignment="1">
      <alignment horizontal="center" vertical="center"/>
    </xf>
    <xf numFmtId="0" fontId="51" fillId="0" borderId="32" xfId="0" applyFont="1" applyBorder="1" applyAlignment="1">
      <alignment horizontal="center" vertical="center"/>
    </xf>
    <xf numFmtId="0" fontId="51" fillId="14" borderId="32" xfId="0" applyFont="1" applyFill="1" applyBorder="1" applyAlignment="1">
      <alignment horizontal="center" vertical="center"/>
    </xf>
    <xf numFmtId="0" fontId="51" fillId="16" borderId="32" xfId="0" applyFont="1" applyFill="1" applyBorder="1" applyAlignment="1">
      <alignment horizontal="center" vertical="center"/>
    </xf>
    <xf numFmtId="0" fontId="54" fillId="17" borderId="32" xfId="0" applyFont="1" applyFill="1" applyBorder="1" applyAlignment="1">
      <alignment horizontal="center" vertical="center"/>
    </xf>
    <xf numFmtId="0" fontId="54" fillId="0" borderId="32" xfId="0" applyFont="1" applyBorder="1" applyAlignment="1">
      <alignment horizontal="center" vertical="center"/>
    </xf>
    <xf numFmtId="0" fontId="55" fillId="4" borderId="32" xfId="0" applyFont="1" applyFill="1" applyBorder="1" applyAlignment="1">
      <alignment horizontal="center" vertical="center"/>
    </xf>
    <xf numFmtId="0" fontId="49" fillId="0" borderId="22" xfId="0" applyFont="1" applyFill="1" applyBorder="1" applyAlignment="1">
      <alignment horizontal="center" vertical="center"/>
    </xf>
    <xf numFmtId="0" fontId="50" fillId="0" borderId="24" xfId="0" applyFont="1" applyFill="1" applyBorder="1" applyAlignment="1">
      <alignment horizontal="center" vertical="center"/>
    </xf>
    <xf numFmtId="0" fontId="56" fillId="16" borderId="32" xfId="0" applyFont="1" applyFill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4" fillId="0" borderId="32" xfId="0" applyFont="1" applyFill="1" applyBorder="1" applyAlignment="1">
      <alignment horizontal="center" vertical="center"/>
    </xf>
    <xf numFmtId="0" fontId="51" fillId="0" borderId="3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9" fillId="0" borderId="0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57" fillId="0" borderId="0" xfId="2" quotePrefix="1" applyFont="1" applyAlignment="1" applyProtection="1">
      <alignment vertical="center"/>
    </xf>
    <xf numFmtId="0" fontId="58" fillId="0" borderId="36" xfId="0" applyFont="1" applyBorder="1" applyAlignment="1">
      <alignment horizontal="center"/>
    </xf>
    <xf numFmtId="0" fontId="58" fillId="0" borderId="51" xfId="0" applyFont="1" applyBorder="1" applyAlignment="1">
      <alignment horizontal="center"/>
    </xf>
    <xf numFmtId="0" fontId="52" fillId="17" borderId="32" xfId="0" applyFont="1" applyFill="1" applyBorder="1" applyAlignment="1">
      <alignment horizontal="center"/>
    </xf>
    <xf numFmtId="0" fontId="59" fillId="0" borderId="51" xfId="0" applyFont="1" applyFill="1" applyBorder="1" applyAlignment="1">
      <alignment horizontal="center"/>
    </xf>
    <xf numFmtId="0" fontId="61" fillId="0" borderId="52" xfId="0" applyFont="1" applyFill="1" applyBorder="1"/>
    <xf numFmtId="0" fontId="63" fillId="0" borderId="0" xfId="0" applyFont="1" applyAlignment="1">
      <alignment horizontal="center" vertical="center"/>
    </xf>
    <xf numFmtId="0" fontId="64" fillId="0" borderId="0" xfId="0" applyFont="1" applyBorder="1" applyAlignment="1">
      <alignment horizontal="center" vertical="center"/>
    </xf>
    <xf numFmtId="0" fontId="66" fillId="0" borderId="0" xfId="0" applyFont="1"/>
    <xf numFmtId="0" fontId="61" fillId="0" borderId="0" xfId="0" applyFont="1" applyFill="1"/>
    <xf numFmtId="0" fontId="67" fillId="0" borderId="0" xfId="0" applyFont="1" applyAlignment="1">
      <alignment horizontal="center"/>
    </xf>
    <xf numFmtId="17" fontId="68" fillId="0" borderId="0" xfId="0" applyNumberFormat="1" applyFont="1" applyAlignment="1">
      <alignment horizontal="center"/>
    </xf>
    <xf numFmtId="0" fontId="69" fillId="0" borderId="0" xfId="0" applyFont="1"/>
    <xf numFmtId="43" fontId="71" fillId="0" borderId="0" xfId="1" applyFont="1"/>
    <xf numFmtId="0" fontId="72" fillId="0" borderId="0" xfId="0" applyFont="1" applyAlignment="1">
      <alignment horizontal="center"/>
    </xf>
    <xf numFmtId="0" fontId="73" fillId="0" borderId="0" xfId="0" applyFont="1"/>
    <xf numFmtId="0" fontId="74" fillId="0" borderId="0" xfId="0" applyFont="1" applyAlignment="1">
      <alignment horizontal="center"/>
    </xf>
    <xf numFmtId="164" fontId="76" fillId="0" borderId="0" xfId="1" applyNumberFormat="1" applyFont="1"/>
    <xf numFmtId="0" fontId="77" fillId="0" borderId="0" xfId="0" applyFont="1"/>
    <xf numFmtId="0" fontId="0" fillId="0" borderId="0" xfId="0" applyAlignment="1">
      <alignment horizontal="center"/>
    </xf>
    <xf numFmtId="164" fontId="78" fillId="0" borderId="57" xfId="1" applyNumberFormat="1" applyFont="1" applyFill="1" applyBorder="1"/>
    <xf numFmtId="164" fontId="0" fillId="0" borderId="0" xfId="1" applyNumberFormat="1" applyFont="1"/>
    <xf numFmtId="164" fontId="80" fillId="0" borderId="0" xfId="1" applyNumberFormat="1" applyFont="1"/>
    <xf numFmtId="0" fontId="77" fillId="0" borderId="0" xfId="0" applyFont="1" applyFill="1" applyBorder="1"/>
    <xf numFmtId="164" fontId="81" fillId="18" borderId="32" xfId="1" applyNumberFormat="1" applyFont="1" applyFill="1" applyBorder="1"/>
    <xf numFmtId="0" fontId="82" fillId="0" borderId="0" xfId="0" applyFont="1"/>
    <xf numFmtId="0" fontId="83" fillId="2" borderId="0" xfId="0" applyFont="1" applyFill="1"/>
    <xf numFmtId="0" fontId="84" fillId="2" borderId="0" xfId="0" applyFont="1" applyFill="1" applyAlignment="1">
      <alignment horizontal="left" vertical="center"/>
    </xf>
    <xf numFmtId="0" fontId="84" fillId="2" borderId="0" xfId="0" applyFont="1" applyFill="1" applyAlignment="1">
      <alignment horizontal="centerContinuous" vertical="center"/>
    </xf>
    <xf numFmtId="0" fontId="85" fillId="2" borderId="0" xfId="0" applyFont="1" applyFill="1" applyAlignment="1">
      <alignment horizontal="center" vertical="center"/>
    </xf>
    <xf numFmtId="0" fontId="85" fillId="2" borderId="0" xfId="0" applyFont="1" applyFill="1" applyAlignment="1">
      <alignment horizontal="centerContinuous" vertical="center"/>
    </xf>
    <xf numFmtId="49" fontId="85" fillId="2" borderId="0" xfId="0" applyNumberFormat="1" applyFont="1" applyFill="1" applyAlignment="1">
      <alignment horizontal="centerContinuous" vertical="center"/>
    </xf>
    <xf numFmtId="49" fontId="86" fillId="2" borderId="0" xfId="0" applyNumberFormat="1" applyFont="1" applyFill="1" applyAlignment="1">
      <alignment horizontal="centerContinuous" vertical="center"/>
    </xf>
    <xf numFmtId="0" fontId="87" fillId="2" borderId="0" xfId="0" applyFont="1" applyFill="1" applyAlignment="1">
      <alignment horizontal="centerContinuous" vertical="center"/>
    </xf>
    <xf numFmtId="0" fontId="83" fillId="2" borderId="0" xfId="0" applyFont="1" applyFill="1" applyAlignment="1">
      <alignment horizontal="center" vertical="center"/>
    </xf>
    <xf numFmtId="0" fontId="88" fillId="2" borderId="0" xfId="0" applyFont="1" applyFill="1" applyAlignment="1">
      <alignment horizontal="center" vertical="center"/>
    </xf>
    <xf numFmtId="0" fontId="84" fillId="2" borderId="0" xfId="0" applyFont="1" applyFill="1" applyAlignment="1">
      <alignment horizontal="center" vertical="center"/>
    </xf>
    <xf numFmtId="0" fontId="84" fillId="2" borderId="0" xfId="0" applyFont="1" applyFill="1" applyAlignment="1">
      <alignment vertical="center"/>
    </xf>
    <xf numFmtId="0" fontId="83" fillId="2" borderId="0" xfId="0" applyFont="1" applyFill="1" applyAlignment="1">
      <alignment vertical="center"/>
    </xf>
    <xf numFmtId="49" fontId="83" fillId="2" borderId="0" xfId="0" applyNumberFormat="1" applyFont="1" applyFill="1" applyAlignment="1">
      <alignment horizontal="left" vertical="center"/>
    </xf>
    <xf numFmtId="49" fontId="86" fillId="2" borderId="0" xfId="0" applyNumberFormat="1" applyFont="1" applyFill="1" applyAlignment="1">
      <alignment vertical="center"/>
    </xf>
    <xf numFmtId="0" fontId="87" fillId="2" borderId="0" xfId="0" applyFont="1" applyFill="1" applyAlignment="1">
      <alignment vertical="center"/>
    </xf>
    <xf numFmtId="0" fontId="83" fillId="2" borderId="0" xfId="0" applyFont="1" applyFill="1" applyAlignment="1">
      <alignment horizontal="center"/>
    </xf>
    <xf numFmtId="0" fontId="84" fillId="2" borderId="0" xfId="0" applyFont="1" applyFill="1" applyAlignment="1">
      <alignment horizontal="left"/>
    </xf>
    <xf numFmtId="0" fontId="88" fillId="2" borderId="0" xfId="0" applyFont="1" applyFill="1" applyAlignment="1">
      <alignment horizontal="center"/>
    </xf>
    <xf numFmtId="0" fontId="83" fillId="2" borderId="0" xfId="0" applyFont="1" applyFill="1" applyAlignment="1">
      <alignment horizontal="left"/>
    </xf>
    <xf numFmtId="49" fontId="83" fillId="2" borderId="0" xfId="0" applyNumberFormat="1" applyFont="1" applyFill="1" applyAlignment="1">
      <alignment horizontal="left"/>
    </xf>
    <xf numFmtId="0" fontId="89" fillId="5" borderId="58" xfId="0" applyFont="1" applyFill="1" applyBorder="1" applyAlignment="1">
      <alignment horizontal="left" vertical="center" textRotation="180"/>
    </xf>
    <xf numFmtId="49" fontId="86" fillId="2" borderId="0" xfId="0" applyNumberFormat="1" applyFont="1" applyFill="1"/>
    <xf numFmtId="0" fontId="87" fillId="2" borderId="0" xfId="0" applyFont="1" applyFill="1"/>
    <xf numFmtId="0" fontId="90" fillId="19" borderId="60" xfId="0" applyFont="1" applyFill="1" applyBorder="1" applyAlignment="1">
      <alignment horizontal="center" vertical="center"/>
    </xf>
    <xf numFmtId="0" fontId="91" fillId="19" borderId="60" xfId="0" applyFont="1" applyFill="1" applyBorder="1" applyAlignment="1">
      <alignment horizontal="center" vertical="center"/>
    </xf>
    <xf numFmtId="0" fontId="90" fillId="19" borderId="20" xfId="0" applyFont="1" applyFill="1" applyBorder="1" applyAlignment="1">
      <alignment vertical="center"/>
    </xf>
    <xf numFmtId="0" fontId="90" fillId="2" borderId="0" xfId="0" applyFont="1" applyFill="1"/>
    <xf numFmtId="0" fontId="92" fillId="19" borderId="44" xfId="0" applyFont="1" applyFill="1" applyBorder="1" applyAlignment="1">
      <alignment horizontal="center" vertical="center"/>
    </xf>
    <xf numFmtId="0" fontId="90" fillId="19" borderId="44" xfId="0" applyFont="1" applyFill="1" applyBorder="1" applyAlignment="1">
      <alignment horizontal="center" vertical="center"/>
    </xf>
    <xf numFmtId="0" fontId="91" fillId="19" borderId="44" xfId="0" applyFont="1" applyFill="1" applyBorder="1" applyAlignment="1">
      <alignment horizontal="center" vertical="center"/>
    </xf>
    <xf numFmtId="0" fontId="94" fillId="19" borderId="66" xfId="0" applyFont="1" applyFill="1" applyBorder="1" applyAlignment="1">
      <alignment horizontal="center" vertical="center"/>
    </xf>
    <xf numFmtId="0" fontId="93" fillId="19" borderId="66" xfId="0" applyFont="1" applyFill="1" applyBorder="1" applyAlignment="1">
      <alignment horizontal="center" vertical="center"/>
    </xf>
    <xf numFmtId="0" fontId="90" fillId="19" borderId="66" xfId="0" applyFont="1" applyFill="1" applyBorder="1" applyAlignment="1">
      <alignment horizontal="center" vertical="center"/>
    </xf>
    <xf numFmtId="0" fontId="83" fillId="2" borderId="68" xfId="0" applyFont="1" applyFill="1" applyBorder="1" applyAlignment="1">
      <alignment horizontal="center" vertical="center"/>
    </xf>
    <xf numFmtId="0" fontId="83" fillId="2" borderId="69" xfId="0" applyFont="1" applyFill="1" applyBorder="1" applyAlignment="1">
      <alignment horizontal="center" vertical="center"/>
    </xf>
    <xf numFmtId="49" fontId="86" fillId="2" borderId="68" xfId="0" applyNumberFormat="1" applyFont="1" applyFill="1" applyBorder="1" applyAlignment="1">
      <alignment horizontal="center" vertical="center"/>
    </xf>
    <xf numFmtId="0" fontId="87" fillId="2" borderId="6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/>
    </xf>
    <xf numFmtId="0" fontId="3" fillId="2" borderId="61" xfId="0" applyFont="1" applyFill="1" applyBorder="1" applyAlignment="1">
      <alignment horizontal="center"/>
    </xf>
    <xf numFmtId="0" fontId="2" fillId="2" borderId="32" xfId="0" applyFont="1" applyFill="1" applyBorder="1" applyAlignment="1">
      <alignment vertical="center"/>
    </xf>
    <xf numFmtId="0" fontId="3" fillId="2" borderId="34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49" fontId="3" fillId="2" borderId="61" xfId="0" quotePrefix="1" applyNumberFormat="1" applyFont="1" applyFill="1" applyBorder="1" applyAlignment="1">
      <alignment horizontal="center"/>
    </xf>
    <xf numFmtId="0" fontId="3" fillId="2" borderId="61" xfId="0" applyFont="1" applyFill="1" applyBorder="1"/>
    <xf numFmtId="49" fontId="2" fillId="2" borderId="32" xfId="0" applyNumberFormat="1" applyFont="1" applyFill="1" applyBorder="1" applyAlignment="1">
      <alignment vertical="center"/>
    </xf>
    <xf numFmtId="0" fontId="11" fillId="2" borderId="32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/>
    </xf>
    <xf numFmtId="0" fontId="3" fillId="2" borderId="0" xfId="0" applyFont="1" applyFill="1"/>
    <xf numFmtId="0" fontId="3" fillId="2" borderId="33" xfId="0" applyFont="1" applyFill="1" applyBorder="1" applyAlignment="1">
      <alignment horizontal="center"/>
    </xf>
    <xf numFmtId="49" fontId="3" fillId="2" borderId="32" xfId="0" quotePrefix="1" applyNumberFormat="1" applyFont="1" applyFill="1" applyBorder="1" applyAlignment="1">
      <alignment horizontal="center"/>
    </xf>
    <xf numFmtId="0" fontId="3" fillId="2" borderId="32" xfId="0" applyFont="1" applyFill="1" applyBorder="1"/>
    <xf numFmtId="0" fontId="3" fillId="2" borderId="70" xfId="0" applyFont="1" applyFill="1" applyBorder="1" applyAlignment="1">
      <alignment horizontal="center"/>
    </xf>
    <xf numFmtId="0" fontId="20" fillId="2" borderId="32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left"/>
    </xf>
    <xf numFmtId="49" fontId="3" fillId="2" borderId="32" xfId="0" applyNumberFormat="1" applyFont="1" applyFill="1" applyBorder="1" applyAlignment="1">
      <alignment horizontal="center"/>
    </xf>
    <xf numFmtId="0" fontId="20" fillId="2" borderId="32" xfId="0" applyFont="1" applyFill="1" applyBorder="1"/>
    <xf numFmtId="0" fontId="95" fillId="2" borderId="0" xfId="0" applyFont="1" applyFill="1" applyAlignment="1">
      <alignment horizontal="center"/>
    </xf>
    <xf numFmtId="0" fontId="21" fillId="2" borderId="0" xfId="0" applyFont="1" applyFill="1"/>
    <xf numFmtId="0" fontId="95" fillId="2" borderId="0" xfId="0" applyFont="1" applyFill="1"/>
    <xf numFmtId="49" fontId="95" fillId="2" borderId="0" xfId="0" applyNumberFormat="1" applyFont="1" applyFill="1"/>
    <xf numFmtId="0" fontId="96" fillId="2" borderId="0" xfId="0" applyFont="1" applyFill="1" applyAlignment="1">
      <alignment horizontal="left"/>
    </xf>
    <xf numFmtId="0" fontId="95" fillId="2" borderId="0" xfId="0" applyFont="1" applyFill="1" applyAlignment="1">
      <alignment horizontal="left"/>
    </xf>
    <xf numFmtId="49" fontId="95" fillId="2" borderId="0" xfId="0" applyNumberFormat="1" applyFont="1" applyFill="1" applyAlignment="1">
      <alignment horizontal="left"/>
    </xf>
    <xf numFmtId="0" fontId="3" fillId="2" borderId="71" xfId="0" applyFont="1" applyFill="1" applyBorder="1" applyAlignment="1">
      <alignment horizontal="center"/>
    </xf>
    <xf numFmtId="0" fontId="20" fillId="2" borderId="33" xfId="0" applyFont="1" applyFill="1" applyBorder="1" applyAlignment="1">
      <alignment horizontal="center"/>
    </xf>
    <xf numFmtId="49" fontId="3" fillId="2" borderId="33" xfId="0" quotePrefix="1" applyNumberFormat="1" applyFont="1" applyFill="1" applyBorder="1" applyAlignment="1">
      <alignment horizontal="center"/>
    </xf>
    <xf numFmtId="0" fontId="3" fillId="2" borderId="33" xfId="0" applyFont="1" applyFill="1" applyBorder="1"/>
    <xf numFmtId="49" fontId="3" fillId="2" borderId="33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3" fillId="2" borderId="60" xfId="0" applyFont="1" applyFill="1" applyBorder="1" applyAlignment="1">
      <alignment horizontal="center"/>
    </xf>
    <xf numFmtId="15" fontId="3" fillId="2" borderId="32" xfId="0" applyNumberFormat="1" applyFont="1" applyFill="1" applyBorder="1" applyAlignment="1">
      <alignment horizontal="center"/>
    </xf>
    <xf numFmtId="49" fontId="3" fillId="2" borderId="60" xfId="0" quotePrefix="1" applyNumberFormat="1" applyFont="1" applyFill="1" applyBorder="1" applyAlignment="1">
      <alignment horizontal="center"/>
    </xf>
    <xf numFmtId="0" fontId="3" fillId="2" borderId="60" xfId="0" applyFont="1" applyFill="1" applyBorder="1"/>
    <xf numFmtId="0" fontId="2" fillId="2" borderId="32" xfId="0" applyFont="1" applyFill="1" applyBorder="1" applyAlignment="1">
      <alignment horizontal="left"/>
    </xf>
    <xf numFmtId="49" fontId="3" fillId="2" borderId="61" xfId="0" applyNumberFormat="1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49" fontId="2" fillId="2" borderId="32" xfId="0" quotePrefix="1" applyNumberFormat="1" applyFont="1" applyFill="1" applyBorder="1" applyAlignment="1">
      <alignment horizontal="center" vertical="center"/>
    </xf>
    <xf numFmtId="0" fontId="14" fillId="0" borderId="0" xfId="2" applyAlignment="1" applyProtection="1">
      <alignment horizontal="center" vertical="center"/>
    </xf>
    <xf numFmtId="14" fontId="2" fillId="0" borderId="32" xfId="0" applyNumberFormat="1" applyFont="1" applyBorder="1" applyAlignment="1">
      <alignment horizontal="center" vertical="center"/>
    </xf>
    <xf numFmtId="0" fontId="14" fillId="0" borderId="0" xfId="2" applyAlignment="1" applyProtection="1"/>
    <xf numFmtId="49" fontId="2" fillId="2" borderId="32" xfId="0" quotePrefix="1" applyNumberFormat="1" applyFont="1" applyFill="1" applyBorder="1" applyAlignment="1">
      <alignment vertical="center"/>
    </xf>
    <xf numFmtId="0" fontId="3" fillId="4" borderId="3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vertical="center"/>
    </xf>
    <xf numFmtId="0" fontId="3" fillId="4" borderId="23" xfId="0" applyFont="1" applyFill="1" applyBorder="1" applyAlignment="1">
      <alignment horizontal="left" vertical="center"/>
    </xf>
    <xf numFmtId="0" fontId="3" fillId="4" borderId="32" xfId="0" applyFont="1" applyFill="1" applyBorder="1" applyAlignment="1">
      <alignment vertical="center"/>
    </xf>
    <xf numFmtId="0" fontId="14" fillId="4" borderId="0" xfId="2" applyFill="1" applyAlignment="1" applyProtection="1">
      <alignment horizontal="center" vertical="center"/>
    </xf>
    <xf numFmtId="49" fontId="3" fillId="4" borderId="32" xfId="0" quotePrefix="1" applyNumberFormat="1" applyFont="1" applyFill="1" applyBorder="1" applyAlignment="1">
      <alignment horizontal="center" vertical="center"/>
    </xf>
    <xf numFmtId="164" fontId="3" fillId="4" borderId="32" xfId="1" applyNumberFormat="1" applyFont="1" applyFill="1" applyBorder="1" applyAlignment="1">
      <alignment vertical="center"/>
    </xf>
    <xf numFmtId="164" fontId="3" fillId="4" borderId="22" xfId="1" applyNumberFormat="1" applyFont="1" applyFill="1" applyBorder="1" applyAlignment="1">
      <alignment vertical="center"/>
    </xf>
    <xf numFmtId="164" fontId="3" fillId="4" borderId="22" xfId="1" applyNumberFormat="1" applyFont="1" applyFill="1" applyBorder="1" applyAlignment="1">
      <alignment horizontal="center" vertical="center"/>
    </xf>
    <xf numFmtId="15" fontId="3" fillId="4" borderId="22" xfId="1" quotePrefix="1" applyNumberFormat="1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9" fillId="10" borderId="15" xfId="0" applyFont="1" applyFill="1" applyBorder="1" applyAlignment="1">
      <alignment horizontal="center" vertical="center" textRotation="90"/>
    </xf>
    <xf numFmtId="0" fontId="9" fillId="10" borderId="28" xfId="0" applyFont="1" applyFill="1" applyBorder="1" applyAlignment="1">
      <alignment horizontal="center" vertical="center" textRotation="90"/>
    </xf>
    <xf numFmtId="0" fontId="6" fillId="10" borderId="19" xfId="0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vertical="center"/>
    </xf>
    <xf numFmtId="0" fontId="7" fillId="10" borderId="7" xfId="0" applyFont="1" applyFill="1" applyBorder="1" applyAlignment="1">
      <alignment vertical="center"/>
    </xf>
    <xf numFmtId="0" fontId="23" fillId="10" borderId="8" xfId="0" applyFont="1" applyFill="1" applyBorder="1" applyAlignment="1">
      <alignment horizontal="center" vertical="center"/>
    </xf>
    <xf numFmtId="0" fontId="23" fillId="10" borderId="14" xfId="0" applyFont="1" applyFill="1" applyBorder="1" applyAlignment="1">
      <alignment horizontal="center" vertical="center"/>
    </xf>
    <xf numFmtId="0" fontId="23" fillId="10" borderId="27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center" vertical="center"/>
    </xf>
    <xf numFmtId="0" fontId="9" fillId="10" borderId="32" xfId="0" applyFont="1" applyFill="1" applyBorder="1" applyAlignment="1">
      <alignment horizontal="center" vertical="center" textRotation="90"/>
    </xf>
    <xf numFmtId="0" fontId="9" fillId="10" borderId="30" xfId="0" applyFont="1" applyFill="1" applyBorder="1" applyAlignment="1">
      <alignment horizontal="center" vertical="center" textRotation="90"/>
    </xf>
    <xf numFmtId="0" fontId="5" fillId="0" borderId="37" xfId="0" applyFont="1" applyBorder="1" applyAlignment="1">
      <alignment horizontal="left" vertical="center"/>
    </xf>
    <xf numFmtId="0" fontId="6" fillId="10" borderId="18" xfId="0" applyFont="1" applyFill="1" applyBorder="1" applyAlignment="1">
      <alignment horizontal="center" vertical="center"/>
    </xf>
    <xf numFmtId="0" fontId="95" fillId="2" borderId="0" xfId="0" applyFont="1" applyFill="1" applyAlignment="1">
      <alignment horizontal="center"/>
    </xf>
    <xf numFmtId="0" fontId="90" fillId="19" borderId="59" xfId="0" applyFont="1" applyFill="1" applyBorder="1" applyAlignment="1">
      <alignment horizontal="center" vertical="center"/>
    </xf>
    <xf numFmtId="0" fontId="90" fillId="19" borderId="65" xfId="0" applyFont="1" applyFill="1" applyBorder="1" applyAlignment="1">
      <alignment horizontal="center" vertical="center"/>
    </xf>
    <xf numFmtId="0" fontId="90" fillId="19" borderId="61" xfId="0" applyFont="1" applyFill="1" applyBorder="1" applyAlignment="1">
      <alignment horizontal="center" vertical="center"/>
    </xf>
    <xf numFmtId="0" fontId="90" fillId="19" borderId="66" xfId="0" applyFont="1" applyFill="1" applyBorder="1" applyAlignment="1">
      <alignment horizontal="center" vertical="center"/>
    </xf>
    <xf numFmtId="49" fontId="90" fillId="19" borderId="60" xfId="0" applyNumberFormat="1" applyFont="1" applyFill="1" applyBorder="1" applyAlignment="1">
      <alignment horizontal="center" vertical="center"/>
    </xf>
    <xf numFmtId="49" fontId="90" fillId="19" borderId="44" xfId="0" applyNumberFormat="1" applyFont="1" applyFill="1" applyBorder="1" applyAlignment="1">
      <alignment horizontal="center" vertical="center"/>
    </xf>
    <xf numFmtId="0" fontId="90" fillId="19" borderId="19" xfId="0" applyFont="1" applyFill="1" applyBorder="1" applyAlignment="1">
      <alignment horizontal="center" vertical="center"/>
    </xf>
    <xf numFmtId="0" fontId="90" fillId="19" borderId="21" xfId="0" applyFont="1" applyFill="1" applyBorder="1" applyAlignment="1">
      <alignment horizontal="center" vertical="center"/>
    </xf>
    <xf numFmtId="0" fontId="92" fillId="19" borderId="61" xfId="0" applyFont="1" applyFill="1" applyBorder="1" applyAlignment="1">
      <alignment horizontal="center" vertical="center"/>
    </xf>
    <xf numFmtId="0" fontId="92" fillId="19" borderId="66" xfId="0" applyFont="1" applyFill="1" applyBorder="1" applyAlignment="1">
      <alignment horizontal="center" vertical="center"/>
    </xf>
    <xf numFmtId="49" fontId="93" fillId="19" borderId="61" xfId="0" applyNumberFormat="1" applyFont="1" applyFill="1" applyBorder="1" applyAlignment="1">
      <alignment horizontal="center" vertical="center"/>
    </xf>
    <xf numFmtId="49" fontId="93" fillId="19" borderId="66" xfId="0" applyNumberFormat="1" applyFont="1" applyFill="1" applyBorder="1" applyAlignment="1">
      <alignment horizontal="center" vertical="center"/>
    </xf>
    <xf numFmtId="0" fontId="90" fillId="19" borderId="62" xfId="0" applyFont="1" applyFill="1" applyBorder="1" applyAlignment="1">
      <alignment horizontal="center" vertical="center"/>
    </xf>
    <xf numFmtId="0" fontId="90" fillId="19" borderId="63" xfId="0" applyFont="1" applyFill="1" applyBorder="1" applyAlignment="1">
      <alignment horizontal="center" vertical="center"/>
    </xf>
    <xf numFmtId="0" fontId="90" fillId="19" borderId="64" xfId="0" applyFont="1" applyFill="1" applyBorder="1" applyAlignment="1">
      <alignment horizontal="center" vertical="center"/>
    </xf>
    <xf numFmtId="0" fontId="90" fillId="19" borderId="67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83" fillId="2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 textRotation="90"/>
    </xf>
    <xf numFmtId="0" fontId="29" fillId="0" borderId="13" xfId="0" applyFont="1" applyBorder="1" applyAlignment="1">
      <alignment horizontal="center" vertical="center" textRotation="90"/>
    </xf>
    <xf numFmtId="0" fontId="29" fillId="0" borderId="26" xfId="0" applyFont="1" applyBorder="1" applyAlignment="1">
      <alignment horizontal="center" vertical="center" textRotation="90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2" fillId="0" borderId="47" xfId="0" applyFont="1" applyBorder="1" applyAlignment="1">
      <alignment horizontal="center" vertical="center" textRotation="45"/>
    </xf>
    <xf numFmtId="0" fontId="32" fillId="0" borderId="49" xfId="0" applyFont="1" applyBorder="1" applyAlignment="1">
      <alignment horizontal="center" vertical="center" textRotation="45"/>
    </xf>
    <xf numFmtId="0" fontId="32" fillId="0" borderId="31" xfId="0" applyFont="1" applyBorder="1" applyAlignment="1">
      <alignment horizontal="center" vertical="center" textRotation="45"/>
    </xf>
    <xf numFmtId="0" fontId="34" fillId="0" borderId="33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6" fillId="0" borderId="1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16" xfId="0" applyFont="1" applyFill="1" applyBorder="1" applyAlignment="1">
      <alignment horizontal="center" vertical="center"/>
    </xf>
    <xf numFmtId="0" fontId="37" fillId="0" borderId="33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7" fillId="13" borderId="33" xfId="0" applyFont="1" applyFill="1" applyBorder="1" applyAlignment="1">
      <alignment horizontal="center" vertical="center" textRotation="45"/>
    </xf>
    <xf numFmtId="0" fontId="37" fillId="13" borderId="14" xfId="0" applyFont="1" applyFill="1" applyBorder="1" applyAlignment="1">
      <alignment horizontal="center" vertical="center" textRotation="45"/>
    </xf>
    <xf numFmtId="0" fontId="37" fillId="13" borderId="27" xfId="0" applyFont="1" applyFill="1" applyBorder="1" applyAlignment="1">
      <alignment horizontal="center" vertical="center" textRotation="45"/>
    </xf>
    <xf numFmtId="0" fontId="39" fillId="0" borderId="22" xfId="0" applyFont="1" applyBorder="1" applyAlignment="1">
      <alignment horizontal="center" vertical="center"/>
    </xf>
    <xf numFmtId="0" fontId="39" fillId="0" borderId="23" xfId="0" applyFont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41" fontId="38" fillId="0" borderId="14" xfId="3" applyFont="1" applyBorder="1" applyAlignment="1">
      <alignment horizontal="center" vertical="center"/>
    </xf>
    <xf numFmtId="41" fontId="38" fillId="0" borderId="27" xfId="3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40" fillId="0" borderId="27" xfId="0" applyFont="1" applyBorder="1"/>
    <xf numFmtId="0" fontId="40" fillId="0" borderId="27" xfId="0" applyFont="1" applyBorder="1" applyAlignment="1">
      <alignment horizontal="center" vertical="center"/>
    </xf>
    <xf numFmtId="0" fontId="41" fillId="12" borderId="33" xfId="0" applyFont="1" applyFill="1" applyBorder="1" applyAlignment="1">
      <alignment horizontal="center" vertical="center"/>
    </xf>
    <xf numFmtId="0" fontId="41" fillId="12" borderId="27" xfId="0" applyFont="1" applyFill="1" applyBorder="1" applyAlignment="1">
      <alignment horizontal="center" vertical="center"/>
    </xf>
    <xf numFmtId="0" fontId="42" fillId="0" borderId="33" xfId="0" applyFont="1" applyFill="1" applyBorder="1" applyAlignment="1">
      <alignment horizontal="center" vertical="center"/>
    </xf>
    <xf numFmtId="0" fontId="42" fillId="0" borderId="27" xfId="0" applyFont="1" applyFill="1" applyBorder="1" applyAlignment="1"/>
    <xf numFmtId="0" fontId="43" fillId="5" borderId="33" xfId="0" applyFont="1" applyFill="1" applyBorder="1" applyAlignment="1">
      <alignment horizontal="center" vertical="center"/>
    </xf>
    <xf numFmtId="0" fontId="0" fillId="5" borderId="27" xfId="0" applyFill="1" applyBorder="1"/>
    <xf numFmtId="0" fontId="43" fillId="15" borderId="33" xfId="0" applyFont="1" applyFill="1" applyBorder="1" applyAlignment="1">
      <alignment horizontal="center" vertical="center"/>
    </xf>
    <xf numFmtId="0" fontId="43" fillId="15" borderId="27" xfId="0" applyFont="1" applyFill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6" fillId="0" borderId="27" xfId="0" applyFont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4" xfId="0" applyFont="1" applyBorder="1" applyAlignment="1">
      <alignment horizontal="center" vertical="center"/>
    </xf>
    <xf numFmtId="0" fontId="60" fillId="5" borderId="52" xfId="0" applyFont="1" applyFill="1" applyBorder="1" applyAlignment="1">
      <alignment horizontal="center" vertical="center"/>
    </xf>
    <xf numFmtId="0" fontId="60" fillId="5" borderId="39" xfId="0" applyFont="1" applyFill="1" applyBorder="1" applyAlignment="1">
      <alignment horizontal="center" vertical="center"/>
    </xf>
    <xf numFmtId="0" fontId="60" fillId="15" borderId="52" xfId="0" applyFont="1" applyFill="1" applyBorder="1" applyAlignment="1">
      <alignment horizontal="center" vertical="center"/>
    </xf>
    <xf numFmtId="0" fontId="60" fillId="15" borderId="39" xfId="0" applyFont="1" applyFill="1" applyBorder="1" applyAlignment="1">
      <alignment horizontal="center" vertical="center"/>
    </xf>
    <xf numFmtId="0" fontId="60" fillId="0" borderId="52" xfId="0" applyFont="1" applyBorder="1" applyAlignment="1">
      <alignment horizontal="center" vertical="center"/>
    </xf>
    <xf numFmtId="0" fontId="60" fillId="0" borderId="39" xfId="0" applyFont="1" applyBorder="1" applyAlignment="1">
      <alignment horizontal="center" vertical="center"/>
    </xf>
    <xf numFmtId="0" fontId="45" fillId="0" borderId="33" xfId="0" applyFont="1" applyFill="1" applyBorder="1" applyAlignment="1">
      <alignment horizontal="center" vertical="center"/>
    </xf>
    <xf numFmtId="0" fontId="47" fillId="0" borderId="27" xfId="0" applyFont="1" applyFill="1" applyBorder="1" applyAlignment="1"/>
    <xf numFmtId="0" fontId="75" fillId="16" borderId="0" xfId="0" applyFont="1" applyFill="1" applyAlignment="1">
      <alignment horizontal="center"/>
    </xf>
    <xf numFmtId="0" fontId="79" fillId="16" borderId="0" xfId="0" applyFont="1" applyFill="1" applyAlignment="1">
      <alignment horizontal="center"/>
    </xf>
    <xf numFmtId="0" fontId="61" fillId="0" borderId="52" xfId="0" applyFont="1" applyBorder="1" applyAlignment="1">
      <alignment horizontal="center" vertical="center"/>
    </xf>
    <xf numFmtId="0" fontId="61" fillId="0" borderId="39" xfId="0" applyFont="1" applyBorder="1" applyAlignment="1">
      <alignment horizontal="center" vertical="center"/>
    </xf>
    <xf numFmtId="0" fontId="61" fillId="13" borderId="52" xfId="0" applyFont="1" applyFill="1" applyBorder="1" applyAlignment="1">
      <alignment horizontal="center" vertical="center"/>
    </xf>
    <xf numFmtId="0" fontId="0" fillId="0" borderId="39" xfId="0" applyBorder="1"/>
    <xf numFmtId="0" fontId="62" fillId="0" borderId="53" xfId="0" applyFont="1" applyBorder="1" applyAlignment="1">
      <alignment horizontal="center" vertical="center"/>
    </xf>
    <xf numFmtId="0" fontId="62" fillId="0" borderId="56" xfId="0" applyFont="1" applyBorder="1" applyAlignment="1">
      <alignment horizontal="center" vertical="center"/>
    </xf>
    <xf numFmtId="0" fontId="65" fillId="0" borderId="54" xfId="0" applyFont="1" applyBorder="1" applyAlignment="1">
      <alignment horizontal="center"/>
    </xf>
    <xf numFmtId="0" fontId="65" fillId="0" borderId="55" xfId="0" applyFont="1" applyBorder="1" applyAlignment="1">
      <alignment horizontal="center"/>
    </xf>
    <xf numFmtId="0" fontId="65" fillId="0" borderId="53" xfId="0" applyFont="1" applyBorder="1" applyAlignment="1">
      <alignment horizontal="center"/>
    </xf>
    <xf numFmtId="0" fontId="65" fillId="0" borderId="48" xfId="0" applyFont="1" applyBorder="1" applyAlignment="1">
      <alignment horizontal="center"/>
    </xf>
    <xf numFmtId="0" fontId="70" fillId="0" borderId="37" xfId="0" applyFont="1" applyBorder="1" applyAlignment="1">
      <alignment horizontal="center"/>
    </xf>
  </cellXfs>
  <cellStyles count="4">
    <cellStyle name="Comma" xfId="1" builtinId="3"/>
    <cellStyle name="Comma [0]" xfId="3" builtinId="6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104775</xdr:rowOff>
    </xdr:from>
    <xdr:to>
      <xdr:col>2</xdr:col>
      <xdr:colOff>792886</xdr:colOff>
      <xdr:row>3</xdr:row>
      <xdr:rowOff>86844</xdr:rowOff>
    </xdr:to>
    <xdr:pic>
      <xdr:nvPicPr>
        <xdr:cNvPr id="2" name="Picture 1" descr="LOGO STMIK MJ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104775"/>
          <a:ext cx="1107211" cy="10107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104775</xdr:rowOff>
    </xdr:from>
    <xdr:to>
      <xdr:col>2</xdr:col>
      <xdr:colOff>850036</xdr:colOff>
      <xdr:row>3</xdr:row>
      <xdr:rowOff>86844</xdr:rowOff>
    </xdr:to>
    <xdr:pic>
      <xdr:nvPicPr>
        <xdr:cNvPr id="2" name="Picture 1" descr="LOGO STMIK MJ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104775"/>
          <a:ext cx="1107211" cy="10107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57150</xdr:rowOff>
    </xdr:from>
    <xdr:to>
      <xdr:col>2</xdr:col>
      <xdr:colOff>535711</xdr:colOff>
      <xdr:row>4</xdr:row>
      <xdr:rowOff>39219</xdr:rowOff>
    </xdr:to>
    <xdr:pic>
      <xdr:nvPicPr>
        <xdr:cNvPr id="2" name="Picture 1" descr="LOGO STMIK MJ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66700"/>
          <a:ext cx="1107211" cy="1010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57150</xdr:rowOff>
    </xdr:from>
    <xdr:to>
      <xdr:col>2</xdr:col>
      <xdr:colOff>535711</xdr:colOff>
      <xdr:row>4</xdr:row>
      <xdr:rowOff>39219</xdr:rowOff>
    </xdr:to>
    <xdr:pic>
      <xdr:nvPicPr>
        <xdr:cNvPr id="2" name="Picture 1" descr="LOGO STMIK MJ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66700"/>
          <a:ext cx="1107211" cy="10107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66675</xdr:rowOff>
    </xdr:from>
    <xdr:to>
      <xdr:col>3</xdr:col>
      <xdr:colOff>888111</xdr:colOff>
      <xdr:row>0</xdr:row>
      <xdr:rowOff>69130</xdr:rowOff>
    </xdr:to>
    <xdr:pic>
      <xdr:nvPicPr>
        <xdr:cNvPr id="2" name="Picture 1" descr="PANCASILA.jpg"/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</a:blip>
        <a:stretch>
          <a:fillRect/>
        </a:stretch>
      </xdr:blipFill>
      <xdr:spPr>
        <a:xfrm>
          <a:off x="152400" y="66675"/>
          <a:ext cx="1478661" cy="245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0</xdr:row>
      <xdr:rowOff>0</xdr:rowOff>
    </xdr:from>
    <xdr:to>
      <xdr:col>3</xdr:col>
      <xdr:colOff>306100</xdr:colOff>
      <xdr:row>2</xdr:row>
      <xdr:rowOff>324715</xdr:rowOff>
    </xdr:to>
    <xdr:pic>
      <xdr:nvPicPr>
        <xdr:cNvPr id="3" name="Picture 2" descr="LOGO STMIK MJ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1" y="0"/>
          <a:ext cx="934749" cy="9914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314325</xdr:colOff>
      <xdr:row>41</xdr:row>
      <xdr:rowOff>47625</xdr:rowOff>
    </xdr:from>
    <xdr:to>
      <xdr:col>32</xdr:col>
      <xdr:colOff>38100</xdr:colOff>
      <xdr:row>42</xdr:row>
      <xdr:rowOff>9526</xdr:rowOff>
    </xdr:to>
    <xdr:cxnSp macro="">
      <xdr:nvCxnSpPr>
        <xdr:cNvPr id="6" name="Straight Arrow Connector 5"/>
        <xdr:cNvCxnSpPr/>
      </xdr:nvCxnSpPr>
      <xdr:spPr>
        <a:xfrm flipV="1">
          <a:off x="20050125" y="10382250"/>
          <a:ext cx="333375" cy="15240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209550</xdr:colOff>
      <xdr:row>32</xdr:row>
      <xdr:rowOff>152400</xdr:rowOff>
    </xdr:from>
    <xdr:to>
      <xdr:col>36</xdr:col>
      <xdr:colOff>218284</xdr:colOff>
      <xdr:row>34</xdr:row>
      <xdr:rowOff>38902</xdr:rowOff>
    </xdr:to>
    <xdr:cxnSp macro="">
      <xdr:nvCxnSpPr>
        <xdr:cNvPr id="7" name="Straight Arrow Connector 6"/>
        <xdr:cNvCxnSpPr/>
      </xdr:nvCxnSpPr>
      <xdr:spPr>
        <a:xfrm rot="16200000" flipV="1">
          <a:off x="22878253" y="8849522"/>
          <a:ext cx="238927" cy="873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366713</xdr:colOff>
      <xdr:row>19</xdr:row>
      <xdr:rowOff>357190</xdr:rowOff>
    </xdr:from>
    <xdr:to>
      <xdr:col>23</xdr:col>
      <xdr:colOff>495299</xdr:colOff>
      <xdr:row>20</xdr:row>
      <xdr:rowOff>128589</xdr:rowOff>
    </xdr:to>
    <xdr:sp macro="" textlink="">
      <xdr:nvSpPr>
        <xdr:cNvPr id="8" name="Left Arrow 7"/>
        <xdr:cNvSpPr/>
      </xdr:nvSpPr>
      <xdr:spPr>
        <a:xfrm rot="5400000">
          <a:off x="13827919" y="6193634"/>
          <a:ext cx="219074" cy="12858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</xdr:col>
      <xdr:colOff>626645</xdr:colOff>
      <xdr:row>0</xdr:row>
      <xdr:rowOff>162927</xdr:rowOff>
    </xdr:from>
    <xdr:to>
      <xdr:col>2</xdr:col>
      <xdr:colOff>631757</xdr:colOff>
      <xdr:row>2</xdr:row>
      <xdr:rowOff>273716</xdr:rowOff>
    </xdr:to>
    <xdr:pic>
      <xdr:nvPicPr>
        <xdr:cNvPr id="9" name="Picture 8" descr="LOGO STMIK MJ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920" y="162927"/>
          <a:ext cx="1024287" cy="1025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vincakania.harnum@gmail.com" TargetMode="External"/><Relationship Id="rId7" Type="http://schemas.openxmlformats.org/officeDocument/2006/relationships/hyperlink" Target="mailto:ahmad.saddaf@yahoo.com" TargetMode="External"/><Relationship Id="rId2" Type="http://schemas.openxmlformats.org/officeDocument/2006/relationships/hyperlink" Target="mailto:taurati@yahoo.com" TargetMode="External"/><Relationship Id="rId1" Type="http://schemas.openxmlformats.org/officeDocument/2006/relationships/hyperlink" Target="mailto:rangga.hiday@yahoo.com" TargetMode="External"/><Relationship Id="rId6" Type="http://schemas.openxmlformats.org/officeDocument/2006/relationships/hyperlink" Target="mailto:rishanajikhah@gmail.com" TargetMode="External"/><Relationship Id="rId5" Type="http://schemas.openxmlformats.org/officeDocument/2006/relationships/hyperlink" Target="mailto:rizkyano.putra@gmail.com" TargetMode="External"/><Relationship Id="rId4" Type="http://schemas.openxmlformats.org/officeDocument/2006/relationships/hyperlink" Target="mailto:ryanaryadi77@yahoo.com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sayaprima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ferriansyah1234@gmail.com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mailto:gisfimaharani@gmail.com" TargetMode="External"/><Relationship Id="rId1" Type="http://schemas.openxmlformats.org/officeDocument/2006/relationships/hyperlink" Target="mailto:asricassanova12@gmail.com" TargetMode="External"/><Relationship Id="rId6" Type="http://schemas.openxmlformats.org/officeDocument/2006/relationships/hyperlink" Target="mailto:cr1n14r_a3004@gillandgroup.my.id" TargetMode="External"/><Relationship Id="rId5" Type="http://schemas.openxmlformats.org/officeDocument/2006/relationships/hyperlink" Target="mailto:jumari20266@gmail.com" TargetMode="External"/><Relationship Id="rId4" Type="http://schemas.openxmlformats.org/officeDocument/2006/relationships/hyperlink" Target="mailto:cr1n14r_a3002@gillandgroup.my.i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oc/excel/Nas-Kar/Filename/Recruit-UP@FE-A11/2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AK37"/>
  <sheetViews>
    <sheetView topLeftCell="I13" zoomScale="85" zoomScaleNormal="85" workbookViewId="0">
      <selection activeCell="S32" sqref="S32"/>
    </sheetView>
  </sheetViews>
  <sheetFormatPr defaultRowHeight="15"/>
  <cols>
    <col min="2" max="2" width="5.5703125" customWidth="1"/>
    <col min="3" max="3" width="21.28515625" customWidth="1"/>
    <col min="4" max="4" width="10.28515625" customWidth="1"/>
    <col min="6" max="6" width="34.85546875" customWidth="1"/>
    <col min="7" max="7" width="28.28515625" customWidth="1"/>
    <col min="8" max="8" width="24.140625" customWidth="1"/>
    <col min="11" max="11" width="34.85546875" customWidth="1"/>
    <col min="12" max="12" width="12.28515625" customWidth="1"/>
    <col min="13" max="13" width="13.7109375" customWidth="1"/>
    <col min="14" max="14" width="13" customWidth="1"/>
    <col min="15" max="15" width="12.85546875" customWidth="1"/>
    <col min="16" max="16" width="14.5703125" customWidth="1"/>
    <col min="17" max="17" width="15.140625" customWidth="1"/>
    <col min="18" max="18" width="10.42578125" customWidth="1"/>
    <col min="21" max="21" width="16.85546875" customWidth="1"/>
    <col min="22" max="22" width="16" customWidth="1"/>
    <col min="33" max="33" width="17" customWidth="1"/>
  </cols>
  <sheetData>
    <row r="1" spans="2:37" ht="27">
      <c r="B1" s="330" t="s">
        <v>72</v>
      </c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  <c r="AG1" s="330"/>
      <c r="AH1" s="1"/>
      <c r="AI1" s="1"/>
      <c r="AJ1" s="1"/>
      <c r="AK1" s="1"/>
    </row>
    <row r="2" spans="2:37" ht="27">
      <c r="B2" s="330" t="s">
        <v>0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1"/>
      <c r="AI2" s="1"/>
      <c r="AJ2" s="1"/>
      <c r="AK2" s="1"/>
    </row>
    <row r="3" spans="2:37" ht="27">
      <c r="B3" s="330" t="s">
        <v>109</v>
      </c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330"/>
      <c r="Z3" s="330"/>
      <c r="AA3" s="330"/>
      <c r="AB3" s="330"/>
      <c r="AC3" s="330"/>
      <c r="AD3" s="330"/>
      <c r="AE3" s="330"/>
      <c r="AF3" s="330"/>
      <c r="AG3" s="330"/>
      <c r="AH3" s="1"/>
      <c r="AI3" s="5">
        <v>1</v>
      </c>
      <c r="AJ3" s="5" t="s">
        <v>1</v>
      </c>
      <c r="AK3" s="5"/>
    </row>
    <row r="4" spans="2:37" ht="16.5">
      <c r="B4" s="2"/>
      <c r="C4" s="3"/>
      <c r="D4" s="2"/>
      <c r="E4" s="2"/>
      <c r="F4" s="69"/>
      <c r="G4" s="3"/>
      <c r="H4" s="4"/>
      <c r="I4" s="3"/>
      <c r="J4" s="3"/>
      <c r="K4" s="2"/>
      <c r="L4" s="2"/>
      <c r="M4" s="2"/>
      <c r="N4" s="2"/>
      <c r="O4" s="2"/>
      <c r="P4" s="2"/>
      <c r="Q4" s="2"/>
      <c r="R4" s="2"/>
      <c r="S4" s="3"/>
      <c r="T4" s="3"/>
      <c r="U4" s="80"/>
      <c r="V4" s="80"/>
      <c r="W4" s="3"/>
      <c r="X4" s="3"/>
      <c r="Y4" s="3"/>
      <c r="Z4" s="3"/>
      <c r="AA4" s="3"/>
      <c r="AB4" s="3"/>
      <c r="AC4" s="3"/>
      <c r="AD4" s="3"/>
      <c r="AE4" s="3"/>
      <c r="AF4" s="3"/>
      <c r="AG4" s="2"/>
      <c r="AH4" s="1"/>
      <c r="AI4" s="5">
        <v>2</v>
      </c>
      <c r="AJ4" s="5" t="s">
        <v>2</v>
      </c>
      <c r="AK4" s="5"/>
    </row>
    <row r="5" spans="2:37" ht="32.25" thickBot="1">
      <c r="B5" s="331" t="s">
        <v>3</v>
      </c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3"/>
      <c r="AH5" s="1"/>
      <c r="AI5" s="5">
        <v>3</v>
      </c>
      <c r="AJ5" s="5" t="s">
        <v>4</v>
      </c>
      <c r="AK5" s="5"/>
    </row>
    <row r="6" spans="2:37" ht="25.5" thickTop="1">
      <c r="B6" s="334" t="s">
        <v>5</v>
      </c>
      <c r="C6" s="337" t="s">
        <v>6</v>
      </c>
      <c r="D6" s="338"/>
      <c r="E6" s="339"/>
      <c r="F6" s="340" t="s">
        <v>7</v>
      </c>
      <c r="G6" s="52"/>
      <c r="H6" s="33" t="s">
        <v>6</v>
      </c>
      <c r="I6" s="75" t="s">
        <v>8</v>
      </c>
      <c r="J6" s="334" t="s">
        <v>9</v>
      </c>
      <c r="K6" s="34" t="s">
        <v>10</v>
      </c>
      <c r="L6" s="321" t="s">
        <v>11</v>
      </c>
      <c r="M6" s="323"/>
      <c r="N6" s="321" t="s">
        <v>12</v>
      </c>
      <c r="O6" s="322"/>
      <c r="P6" s="323"/>
      <c r="Q6" s="34" t="s">
        <v>13</v>
      </c>
      <c r="R6" s="48" t="s">
        <v>14</v>
      </c>
      <c r="S6" s="343" t="s">
        <v>15</v>
      </c>
      <c r="T6" s="344"/>
      <c r="U6" s="345" t="s">
        <v>16</v>
      </c>
      <c r="V6" s="346"/>
      <c r="W6" s="346"/>
      <c r="X6" s="346"/>
      <c r="Y6" s="346"/>
      <c r="Z6" s="346"/>
      <c r="AA6" s="346"/>
      <c r="AB6" s="346"/>
      <c r="AC6" s="346"/>
      <c r="AD6" s="346"/>
      <c r="AE6" s="346"/>
      <c r="AF6" s="346"/>
      <c r="AG6" s="347"/>
      <c r="AH6" s="1"/>
      <c r="AI6" s="5">
        <v>4</v>
      </c>
      <c r="AJ6" s="5" t="s">
        <v>17</v>
      </c>
      <c r="AK6" s="5"/>
    </row>
    <row r="7" spans="2:37" ht="24.75">
      <c r="B7" s="335"/>
      <c r="C7" s="35" t="s">
        <v>18</v>
      </c>
      <c r="D7" s="324" t="s">
        <v>19</v>
      </c>
      <c r="E7" s="325"/>
      <c r="F7" s="341"/>
      <c r="G7" s="53" t="s">
        <v>20</v>
      </c>
      <c r="H7" s="36" t="s">
        <v>21</v>
      </c>
      <c r="I7" s="326" t="s">
        <v>22</v>
      </c>
      <c r="J7" s="335"/>
      <c r="K7" s="35" t="s">
        <v>23</v>
      </c>
      <c r="L7" s="328" t="s">
        <v>24</v>
      </c>
      <c r="M7" s="329"/>
      <c r="N7" s="328" t="s">
        <v>24</v>
      </c>
      <c r="O7" s="353"/>
      <c r="P7" s="329"/>
      <c r="Q7" s="35" t="s">
        <v>25</v>
      </c>
      <c r="R7" s="49" t="s">
        <v>26</v>
      </c>
      <c r="S7" s="348" t="s">
        <v>27</v>
      </c>
      <c r="T7" s="349"/>
      <c r="U7" s="350" t="s">
        <v>28</v>
      </c>
      <c r="V7" s="351"/>
      <c r="W7" s="350" t="s">
        <v>29</v>
      </c>
      <c r="X7" s="352"/>
      <c r="Y7" s="352"/>
      <c r="Z7" s="352"/>
      <c r="AA7" s="352"/>
      <c r="AB7" s="352"/>
      <c r="AC7" s="352"/>
      <c r="AD7" s="352"/>
      <c r="AE7" s="352"/>
      <c r="AF7" s="351"/>
      <c r="AG7" s="37" t="s">
        <v>30</v>
      </c>
      <c r="AH7" s="1"/>
      <c r="AI7" s="5">
        <v>5</v>
      </c>
      <c r="AJ7" s="5" t="s">
        <v>31</v>
      </c>
      <c r="AK7" s="5"/>
    </row>
    <row r="8" spans="2:37" ht="25.5" thickBot="1">
      <c r="B8" s="336"/>
      <c r="C8" s="38" t="s">
        <v>32</v>
      </c>
      <c r="D8" s="354" t="s">
        <v>26</v>
      </c>
      <c r="E8" s="355"/>
      <c r="F8" s="342"/>
      <c r="G8" s="51"/>
      <c r="H8" s="39" t="s">
        <v>33</v>
      </c>
      <c r="I8" s="327"/>
      <c r="J8" s="336"/>
      <c r="K8" s="38" t="s">
        <v>34</v>
      </c>
      <c r="L8" s="40" t="s">
        <v>26</v>
      </c>
      <c r="M8" s="40" t="s">
        <v>35</v>
      </c>
      <c r="N8" s="41" t="s">
        <v>36</v>
      </c>
      <c r="O8" s="41" t="s">
        <v>37</v>
      </c>
      <c r="P8" s="41" t="s">
        <v>25</v>
      </c>
      <c r="Q8" s="38" t="s">
        <v>38</v>
      </c>
      <c r="R8" s="38" t="s">
        <v>39</v>
      </c>
      <c r="S8" s="41" t="s">
        <v>36</v>
      </c>
      <c r="T8" s="41" t="s">
        <v>37</v>
      </c>
      <c r="U8" s="42" t="s">
        <v>40</v>
      </c>
      <c r="V8" s="42" t="s">
        <v>41</v>
      </c>
      <c r="W8" s="41">
        <v>1</v>
      </c>
      <c r="X8" s="41">
        <v>2</v>
      </c>
      <c r="Y8" s="41">
        <v>3</v>
      </c>
      <c r="Z8" s="41">
        <v>4</v>
      </c>
      <c r="AA8" s="41">
        <v>5</v>
      </c>
      <c r="AB8" s="41">
        <v>6</v>
      </c>
      <c r="AC8" s="41">
        <v>7</v>
      </c>
      <c r="AD8" s="41">
        <v>8</v>
      </c>
      <c r="AE8" s="41">
        <v>9</v>
      </c>
      <c r="AF8" s="41">
        <v>10</v>
      </c>
      <c r="AG8" s="43" t="s">
        <v>42</v>
      </c>
      <c r="AH8" s="1"/>
      <c r="AI8" s="5">
        <v>6</v>
      </c>
      <c r="AJ8" s="5" t="s">
        <v>43</v>
      </c>
      <c r="AK8" s="5"/>
    </row>
    <row r="9" spans="2:37" ht="17.25" thickTop="1">
      <c r="B9" s="6">
        <v>1</v>
      </c>
      <c r="C9" s="6">
        <v>2</v>
      </c>
      <c r="D9" s="6">
        <v>3</v>
      </c>
      <c r="E9" s="6">
        <v>4</v>
      </c>
      <c r="F9" s="70">
        <v>5</v>
      </c>
      <c r="G9" s="6"/>
      <c r="H9" s="6">
        <v>6</v>
      </c>
      <c r="I9" s="6">
        <v>7</v>
      </c>
      <c r="J9" s="6">
        <v>8</v>
      </c>
      <c r="K9" s="6">
        <v>9</v>
      </c>
      <c r="L9" s="6">
        <v>10</v>
      </c>
      <c r="M9" s="6">
        <v>11</v>
      </c>
      <c r="N9" s="6">
        <v>12</v>
      </c>
      <c r="O9" s="6">
        <v>13</v>
      </c>
      <c r="P9" s="6">
        <v>14</v>
      </c>
      <c r="Q9" s="6">
        <v>15</v>
      </c>
      <c r="R9" s="6">
        <v>16</v>
      </c>
      <c r="S9" s="6">
        <v>17</v>
      </c>
      <c r="T9" s="6">
        <v>18</v>
      </c>
      <c r="U9" s="6">
        <v>19</v>
      </c>
      <c r="V9" s="6">
        <v>20</v>
      </c>
      <c r="W9" s="6">
        <v>21</v>
      </c>
      <c r="X9" s="6">
        <v>22</v>
      </c>
      <c r="Y9" s="6">
        <v>23</v>
      </c>
      <c r="Z9" s="6">
        <v>24</v>
      </c>
      <c r="AA9" s="6">
        <v>25</v>
      </c>
      <c r="AB9" s="6">
        <v>26</v>
      </c>
      <c r="AC9" s="6">
        <v>27</v>
      </c>
      <c r="AD9" s="6">
        <v>28</v>
      </c>
      <c r="AE9" s="6">
        <v>29</v>
      </c>
      <c r="AF9" s="6">
        <v>30</v>
      </c>
      <c r="AG9" s="6">
        <v>31</v>
      </c>
      <c r="AH9" s="1"/>
      <c r="AI9" s="5">
        <v>7</v>
      </c>
      <c r="AJ9" s="5" t="s">
        <v>44</v>
      </c>
      <c r="AK9" s="5"/>
    </row>
    <row r="10" spans="2:37" ht="16.5">
      <c r="B10" s="7">
        <v>1</v>
      </c>
      <c r="C10" s="7"/>
      <c r="D10" s="29" t="s">
        <v>73</v>
      </c>
      <c r="E10" s="54" t="s">
        <v>45</v>
      </c>
      <c r="F10" s="95" t="s">
        <v>74</v>
      </c>
      <c r="G10" s="61" t="s">
        <v>75</v>
      </c>
      <c r="H10" s="55" t="s">
        <v>76</v>
      </c>
      <c r="I10" s="7" t="s">
        <v>46</v>
      </c>
      <c r="J10" s="7" t="s">
        <v>46</v>
      </c>
      <c r="K10" s="7" t="s">
        <v>77</v>
      </c>
      <c r="L10" s="10">
        <v>100000</v>
      </c>
      <c r="M10" s="10">
        <v>150000</v>
      </c>
      <c r="N10" s="11">
        <v>500000</v>
      </c>
      <c r="O10" s="11">
        <v>250000</v>
      </c>
      <c r="P10" s="11">
        <f>SUM(N10:O10)</f>
        <v>750000</v>
      </c>
      <c r="Q10" s="11">
        <f>SUM(L10:O10)</f>
        <v>1000000</v>
      </c>
      <c r="R10" s="30" t="s">
        <v>47</v>
      </c>
      <c r="S10" s="12">
        <v>4</v>
      </c>
      <c r="T10" s="12">
        <v>6</v>
      </c>
      <c r="U10" s="13" t="s">
        <v>78</v>
      </c>
      <c r="V10" s="18" t="s">
        <v>78</v>
      </c>
      <c r="W10" s="12"/>
      <c r="X10" s="12" t="s">
        <v>48</v>
      </c>
      <c r="Y10" s="12"/>
      <c r="Z10" s="66"/>
      <c r="AA10" s="12"/>
      <c r="AB10" s="12"/>
      <c r="AC10" s="12"/>
      <c r="AD10" s="12"/>
      <c r="AE10" s="12"/>
      <c r="AF10" s="12"/>
      <c r="AG10" s="10"/>
      <c r="AH10" s="1"/>
      <c r="AI10" s="5">
        <v>8</v>
      </c>
      <c r="AJ10" s="5" t="s">
        <v>49</v>
      </c>
      <c r="AK10" s="5"/>
    </row>
    <row r="11" spans="2:37" ht="16.5">
      <c r="B11" s="7">
        <v>2</v>
      </c>
      <c r="C11" s="7"/>
      <c r="D11" s="29" t="s">
        <v>73</v>
      </c>
      <c r="E11" s="54" t="s">
        <v>50</v>
      </c>
      <c r="F11" s="95" t="s">
        <v>101</v>
      </c>
      <c r="G11" s="61"/>
      <c r="H11" s="150" t="s">
        <v>102</v>
      </c>
      <c r="I11" s="94" t="s">
        <v>46</v>
      </c>
      <c r="J11" s="94" t="s">
        <v>46</v>
      </c>
      <c r="K11" s="94" t="s">
        <v>103</v>
      </c>
      <c r="L11" s="10">
        <v>100000</v>
      </c>
      <c r="M11" s="10"/>
      <c r="N11" s="11"/>
      <c r="O11" s="11"/>
      <c r="P11" s="98">
        <f t="shared" ref="P11:P17" si="0">SUM(N11:O11)</f>
        <v>0</v>
      </c>
      <c r="Q11" s="98">
        <f t="shared" ref="Q11:Q29" si="1">SUM(L11:O11)</f>
        <v>100000</v>
      </c>
      <c r="R11" s="30"/>
      <c r="S11" s="12"/>
      <c r="T11" s="12"/>
      <c r="U11" s="14">
        <v>42105</v>
      </c>
      <c r="V11" s="106"/>
      <c r="W11" s="12"/>
      <c r="X11" s="99" t="s">
        <v>48</v>
      </c>
      <c r="Y11" s="12"/>
      <c r="Z11" s="66"/>
      <c r="AA11" s="12"/>
      <c r="AB11" s="12"/>
      <c r="AC11" s="12"/>
      <c r="AD11" s="12"/>
      <c r="AE11" s="12"/>
      <c r="AF11" s="12"/>
      <c r="AG11" s="10"/>
      <c r="AH11" s="1"/>
      <c r="AI11" s="5">
        <v>9</v>
      </c>
      <c r="AJ11" s="5" t="s">
        <v>51</v>
      </c>
      <c r="AK11" s="5"/>
    </row>
    <row r="12" spans="2:37" ht="16.5">
      <c r="B12" s="7">
        <v>3</v>
      </c>
      <c r="C12" s="32"/>
      <c r="D12" s="29" t="s">
        <v>73</v>
      </c>
      <c r="E12" s="54" t="s">
        <v>52</v>
      </c>
      <c r="F12" s="95" t="s">
        <v>235</v>
      </c>
      <c r="G12" s="61" t="s">
        <v>236</v>
      </c>
      <c r="H12" s="305" t="s">
        <v>237</v>
      </c>
      <c r="I12" s="7"/>
      <c r="J12" s="94" t="s">
        <v>46</v>
      </c>
      <c r="K12" s="7"/>
      <c r="L12" s="10">
        <v>100000</v>
      </c>
      <c r="M12" s="10"/>
      <c r="N12" s="11"/>
      <c r="O12" s="11"/>
      <c r="P12" s="98">
        <f t="shared" si="0"/>
        <v>0</v>
      </c>
      <c r="Q12" s="98">
        <f t="shared" si="1"/>
        <v>100000</v>
      </c>
      <c r="R12" s="30"/>
      <c r="S12" s="12"/>
      <c r="T12" s="12"/>
      <c r="U12" s="14"/>
      <c r="V12" s="18"/>
      <c r="W12" s="12"/>
      <c r="X12" s="12"/>
      <c r="Y12" s="12"/>
      <c r="Z12" s="66"/>
      <c r="AA12" s="12"/>
      <c r="AB12" s="12"/>
      <c r="AC12" s="12"/>
      <c r="AD12" s="12"/>
      <c r="AE12" s="12"/>
      <c r="AF12" s="12"/>
      <c r="AG12" s="10"/>
      <c r="AH12" s="1"/>
      <c r="AI12" s="5">
        <v>10</v>
      </c>
      <c r="AJ12" s="5" t="s">
        <v>53</v>
      </c>
      <c r="AK12" s="5"/>
    </row>
    <row r="13" spans="2:37" ht="16.5">
      <c r="B13" s="7">
        <v>4</v>
      </c>
      <c r="C13" s="32"/>
      <c r="D13" s="29" t="s">
        <v>73</v>
      </c>
      <c r="E13" s="54" t="s">
        <v>54</v>
      </c>
      <c r="F13" s="95" t="s">
        <v>238</v>
      </c>
      <c r="G13" s="307" t="s">
        <v>239</v>
      </c>
      <c r="H13" s="150" t="s">
        <v>240</v>
      </c>
      <c r="I13" s="94" t="s">
        <v>241</v>
      </c>
      <c r="J13" s="94" t="s">
        <v>242</v>
      </c>
      <c r="K13" s="94" t="s">
        <v>243</v>
      </c>
      <c r="L13" s="10">
        <v>100000</v>
      </c>
      <c r="M13" s="10"/>
      <c r="N13" s="11"/>
      <c r="O13" s="11"/>
      <c r="P13" s="98">
        <f t="shared" si="0"/>
        <v>0</v>
      </c>
      <c r="Q13" s="98">
        <f t="shared" si="1"/>
        <v>100000</v>
      </c>
      <c r="R13" s="30"/>
      <c r="S13" s="12"/>
      <c r="T13" s="12"/>
      <c r="U13" s="101" t="s">
        <v>244</v>
      </c>
      <c r="V13" s="56"/>
      <c r="W13" s="12"/>
      <c r="X13" s="12"/>
      <c r="Y13" s="12"/>
      <c r="Z13" s="66"/>
      <c r="AA13" s="12"/>
      <c r="AB13" s="12"/>
      <c r="AC13" s="12"/>
      <c r="AD13" s="12"/>
      <c r="AE13" s="12"/>
      <c r="AF13" s="12"/>
      <c r="AG13" s="10"/>
      <c r="AH13" s="1"/>
      <c r="AI13" s="1"/>
      <c r="AJ13" s="1"/>
      <c r="AK13" s="1"/>
    </row>
    <row r="14" spans="2:37" ht="16.5">
      <c r="B14" s="7">
        <v>5</v>
      </c>
      <c r="C14" s="32"/>
      <c r="D14" s="29" t="s">
        <v>73</v>
      </c>
      <c r="E14" s="54" t="s">
        <v>55</v>
      </c>
      <c r="F14" s="95" t="s">
        <v>248</v>
      </c>
      <c r="G14" s="307" t="s">
        <v>249</v>
      </c>
      <c r="H14" s="150" t="s">
        <v>250</v>
      </c>
      <c r="I14" s="94" t="s">
        <v>46</v>
      </c>
      <c r="J14" s="94" t="s">
        <v>46</v>
      </c>
      <c r="K14" s="94" t="s">
        <v>251</v>
      </c>
      <c r="L14" s="10">
        <v>100000</v>
      </c>
      <c r="M14" s="10">
        <v>150000</v>
      </c>
      <c r="N14" s="11">
        <v>50000</v>
      </c>
      <c r="O14" s="11">
        <v>250000</v>
      </c>
      <c r="P14" s="98">
        <f t="shared" si="0"/>
        <v>300000</v>
      </c>
      <c r="Q14" s="98">
        <f t="shared" si="1"/>
        <v>550000</v>
      </c>
      <c r="R14" s="99" t="s">
        <v>47</v>
      </c>
      <c r="S14" s="12">
        <v>46</v>
      </c>
      <c r="T14" s="12">
        <v>6</v>
      </c>
      <c r="U14" s="101" t="s">
        <v>252</v>
      </c>
      <c r="V14" s="100" t="s">
        <v>317</v>
      </c>
      <c r="W14" s="12"/>
      <c r="X14" s="99" t="s">
        <v>48</v>
      </c>
      <c r="Y14" s="12"/>
      <c r="Z14" s="66"/>
      <c r="AA14" s="12"/>
      <c r="AB14" s="12"/>
      <c r="AC14" s="12"/>
      <c r="AD14" s="12"/>
      <c r="AE14" s="12"/>
      <c r="AF14" s="12"/>
      <c r="AG14" s="10"/>
      <c r="AH14" s="1"/>
      <c r="AI14" s="1"/>
      <c r="AJ14" s="1"/>
      <c r="AK14" s="1"/>
    </row>
    <row r="15" spans="2:37" ht="16.5">
      <c r="B15" s="311">
        <v>6</v>
      </c>
      <c r="C15" s="311"/>
      <c r="D15" s="312" t="s">
        <v>73</v>
      </c>
      <c r="E15" s="313" t="s">
        <v>112</v>
      </c>
      <c r="F15" s="314" t="s">
        <v>255</v>
      </c>
      <c r="G15" s="315" t="s">
        <v>256</v>
      </c>
      <c r="H15" s="316" t="s">
        <v>257</v>
      </c>
      <c r="I15" s="311" t="s">
        <v>258</v>
      </c>
      <c r="J15" s="311" t="s">
        <v>46</v>
      </c>
      <c r="K15" s="311" t="s">
        <v>259</v>
      </c>
      <c r="L15" s="317">
        <v>100000</v>
      </c>
      <c r="M15" s="317"/>
      <c r="N15" s="318"/>
      <c r="O15" s="318"/>
      <c r="P15" s="318">
        <f t="shared" si="0"/>
        <v>0</v>
      </c>
      <c r="Q15" s="318">
        <f t="shared" si="1"/>
        <v>100000</v>
      </c>
      <c r="R15" s="319"/>
      <c r="S15" s="319"/>
      <c r="T15" s="319"/>
      <c r="U15" s="320" t="s">
        <v>252</v>
      </c>
      <c r="V15" s="320"/>
      <c r="W15" s="319"/>
      <c r="X15" s="319"/>
      <c r="Y15" s="319"/>
      <c r="Z15" s="319"/>
      <c r="AA15" s="319"/>
      <c r="AB15" s="319"/>
      <c r="AC15" s="319"/>
      <c r="AD15" s="319"/>
      <c r="AE15" s="319"/>
      <c r="AF15" s="319"/>
      <c r="AG15" s="317" t="s">
        <v>339</v>
      </c>
      <c r="AH15" s="1"/>
      <c r="AI15" s="1"/>
      <c r="AJ15" s="1"/>
      <c r="AK15" s="1"/>
    </row>
    <row r="16" spans="2:37" ht="16.5">
      <c r="B16" s="7">
        <v>7</v>
      </c>
      <c r="C16" s="7"/>
      <c r="D16" s="29" t="s">
        <v>73</v>
      </c>
      <c r="E16" s="147" t="s">
        <v>56</v>
      </c>
      <c r="F16" s="95" t="s">
        <v>279</v>
      </c>
      <c r="G16" s="78" t="s">
        <v>280</v>
      </c>
      <c r="H16" s="77" t="s">
        <v>281</v>
      </c>
      <c r="I16" s="74"/>
      <c r="J16" s="74" t="s">
        <v>242</v>
      </c>
      <c r="K16" s="74" t="s">
        <v>282</v>
      </c>
      <c r="L16" s="10">
        <v>100000</v>
      </c>
      <c r="M16" s="10"/>
      <c r="N16" s="11"/>
      <c r="O16" s="11"/>
      <c r="P16" s="98">
        <f t="shared" si="0"/>
        <v>0</v>
      </c>
      <c r="Q16" s="98">
        <f t="shared" si="1"/>
        <v>100000</v>
      </c>
      <c r="R16" s="12"/>
      <c r="S16" s="12"/>
      <c r="T16" s="44"/>
      <c r="U16" s="308" t="s">
        <v>283</v>
      </c>
      <c r="V16" s="82"/>
      <c r="W16" s="74"/>
      <c r="X16" s="44"/>
      <c r="Y16" s="74"/>
      <c r="Z16" s="66"/>
      <c r="AA16" s="74"/>
      <c r="AB16" s="74"/>
      <c r="AC16" s="74"/>
      <c r="AD16" s="74"/>
      <c r="AE16" s="74"/>
      <c r="AF16" s="74"/>
      <c r="AG16" s="73"/>
      <c r="AH16" s="65"/>
      <c r="AI16" s="65"/>
      <c r="AJ16" s="65"/>
      <c r="AK16" s="65"/>
    </row>
    <row r="17" spans="1:33" ht="16.5">
      <c r="A17" s="1"/>
      <c r="B17" s="7">
        <v>8</v>
      </c>
      <c r="C17" s="7"/>
      <c r="D17" s="29" t="s">
        <v>73</v>
      </c>
      <c r="E17" s="147" t="s">
        <v>57</v>
      </c>
      <c r="F17" s="95" t="s">
        <v>300</v>
      </c>
      <c r="G17" s="309" t="s">
        <v>301</v>
      </c>
      <c r="H17" s="150" t="s">
        <v>302</v>
      </c>
      <c r="I17" s="94" t="s">
        <v>258</v>
      </c>
      <c r="J17" s="94" t="s">
        <v>46</v>
      </c>
      <c r="K17" s="94" t="s">
        <v>303</v>
      </c>
      <c r="L17" s="10">
        <v>100000</v>
      </c>
      <c r="M17" s="10">
        <v>150000</v>
      </c>
      <c r="N17" s="11">
        <v>50000</v>
      </c>
      <c r="O17" s="11">
        <v>250000</v>
      </c>
      <c r="P17" s="98">
        <f t="shared" si="0"/>
        <v>300000</v>
      </c>
      <c r="Q17" s="98">
        <f t="shared" si="1"/>
        <v>550000</v>
      </c>
      <c r="R17" s="94" t="s">
        <v>47</v>
      </c>
      <c r="S17" s="12">
        <v>36</v>
      </c>
      <c r="T17" s="12">
        <v>6</v>
      </c>
      <c r="U17" s="100" t="s">
        <v>304</v>
      </c>
      <c r="V17" s="100" t="s">
        <v>307</v>
      </c>
      <c r="W17" s="12"/>
      <c r="X17" s="99" t="s">
        <v>48</v>
      </c>
      <c r="Y17" s="12"/>
      <c r="Z17" s="66"/>
      <c r="AA17" s="12"/>
      <c r="AB17" s="12"/>
      <c r="AC17" s="12"/>
      <c r="AD17" s="12"/>
      <c r="AE17" s="12"/>
      <c r="AF17" s="12"/>
      <c r="AG17" s="10"/>
    </row>
    <row r="18" spans="1:33" ht="16.5">
      <c r="A18" s="1"/>
      <c r="B18" s="7">
        <v>9</v>
      </c>
      <c r="C18" s="7"/>
      <c r="D18" s="29" t="s">
        <v>73</v>
      </c>
      <c r="E18" s="147" t="s">
        <v>58</v>
      </c>
      <c r="F18" s="8"/>
      <c r="G18" s="61"/>
      <c r="H18" s="55"/>
      <c r="I18" s="7"/>
      <c r="J18" s="7"/>
      <c r="K18" s="7"/>
      <c r="L18" s="10"/>
      <c r="M18" s="10"/>
      <c r="N18" s="11"/>
      <c r="O18" s="11"/>
      <c r="P18" s="11">
        <v>0</v>
      </c>
      <c r="Q18" s="98">
        <f t="shared" si="1"/>
        <v>0</v>
      </c>
      <c r="R18" s="12"/>
      <c r="S18" s="12"/>
      <c r="T18" s="12"/>
      <c r="U18" s="14"/>
      <c r="V18" s="14"/>
      <c r="W18" s="12"/>
      <c r="X18" s="12"/>
      <c r="Y18" s="12"/>
      <c r="Z18" s="66"/>
      <c r="AA18" s="12"/>
      <c r="AB18" s="12"/>
      <c r="AC18" s="12"/>
      <c r="AD18" s="12"/>
      <c r="AE18" s="12"/>
      <c r="AF18" s="12"/>
      <c r="AG18" s="10"/>
    </row>
    <row r="19" spans="1:33" ht="16.5">
      <c r="A19" s="1"/>
      <c r="B19" s="7">
        <v>10</v>
      </c>
      <c r="C19" s="7"/>
      <c r="D19" s="29" t="s">
        <v>73</v>
      </c>
      <c r="E19" s="147" t="s">
        <v>59</v>
      </c>
      <c r="F19" s="8"/>
      <c r="G19" s="61"/>
      <c r="H19" s="9"/>
      <c r="I19" s="7"/>
      <c r="J19" s="7"/>
      <c r="K19" s="7"/>
      <c r="L19" s="10"/>
      <c r="M19" s="10"/>
      <c r="N19" s="11"/>
      <c r="O19" s="11"/>
      <c r="P19" s="11">
        <v>0</v>
      </c>
      <c r="Q19" s="98">
        <f t="shared" si="1"/>
        <v>0</v>
      </c>
      <c r="R19" s="12"/>
      <c r="S19" s="12"/>
      <c r="T19" s="12"/>
      <c r="U19" s="14"/>
      <c r="V19" s="14"/>
      <c r="W19" s="15"/>
      <c r="X19" s="15"/>
      <c r="Y19" s="15"/>
      <c r="Z19" s="67"/>
      <c r="AA19" s="15"/>
      <c r="AB19" s="15"/>
      <c r="AC19" s="15"/>
      <c r="AD19" s="15"/>
      <c r="AE19" s="15"/>
      <c r="AF19" s="15"/>
      <c r="AG19" s="10"/>
    </row>
    <row r="20" spans="1:33" ht="16.5">
      <c r="A20" s="1"/>
      <c r="B20" s="7">
        <v>11</v>
      </c>
      <c r="C20" s="7"/>
      <c r="D20" s="29" t="s">
        <v>73</v>
      </c>
      <c r="E20" s="147" t="s">
        <v>60</v>
      </c>
      <c r="F20" s="23"/>
      <c r="G20" s="24"/>
      <c r="H20" s="55"/>
      <c r="I20" s="24"/>
      <c r="J20" s="24"/>
      <c r="K20" s="24"/>
      <c r="L20" s="25"/>
      <c r="M20" s="25"/>
      <c r="N20" s="26"/>
      <c r="O20" s="26"/>
      <c r="P20" s="11">
        <v>0</v>
      </c>
      <c r="Q20" s="98">
        <f t="shared" si="1"/>
        <v>0</v>
      </c>
      <c r="R20" s="24"/>
      <c r="S20" s="27"/>
      <c r="T20" s="27"/>
      <c r="U20" s="13"/>
      <c r="V20" s="28"/>
      <c r="W20" s="27"/>
      <c r="X20" s="27"/>
      <c r="Y20" s="27"/>
      <c r="Z20" s="67"/>
      <c r="AA20" s="12"/>
      <c r="AB20" s="12"/>
      <c r="AC20" s="12"/>
      <c r="AD20" s="12"/>
      <c r="AE20" s="12"/>
      <c r="AF20" s="12"/>
      <c r="AG20" s="10"/>
    </row>
    <row r="21" spans="1:33" ht="16.5">
      <c r="A21" s="1"/>
      <c r="B21" s="7">
        <v>12</v>
      </c>
      <c r="C21" s="7"/>
      <c r="D21" s="29" t="s">
        <v>73</v>
      </c>
      <c r="E21" s="147" t="s">
        <v>61</v>
      </c>
      <c r="F21" s="8"/>
      <c r="G21" s="7"/>
      <c r="H21" s="9"/>
      <c r="I21" s="7"/>
      <c r="J21" s="7"/>
      <c r="K21" s="7"/>
      <c r="L21" s="10"/>
      <c r="M21" s="10"/>
      <c r="N21" s="10"/>
      <c r="O21" s="10"/>
      <c r="P21" s="11">
        <v>0</v>
      </c>
      <c r="Q21" s="98">
        <f t="shared" si="1"/>
        <v>0</v>
      </c>
      <c r="R21" s="7"/>
      <c r="S21" s="44"/>
      <c r="T21" s="44"/>
      <c r="U21" s="14"/>
      <c r="V21" s="16"/>
      <c r="W21" s="44"/>
      <c r="X21" s="44"/>
      <c r="Y21" s="44"/>
      <c r="Z21" s="66"/>
      <c r="AA21" s="12"/>
      <c r="AB21" s="12"/>
      <c r="AC21" s="12"/>
      <c r="AD21" s="12"/>
      <c r="AE21" s="12"/>
      <c r="AF21" s="12"/>
      <c r="AG21" s="10"/>
    </row>
    <row r="22" spans="1:33" ht="16.5">
      <c r="A22" s="1"/>
      <c r="B22" s="7">
        <v>13</v>
      </c>
      <c r="C22" s="7"/>
      <c r="D22" s="29" t="s">
        <v>73</v>
      </c>
      <c r="E22" s="147" t="s">
        <v>62</v>
      </c>
      <c r="F22" s="8"/>
      <c r="G22" s="61"/>
      <c r="H22" s="9"/>
      <c r="I22" s="7"/>
      <c r="J22" s="7"/>
      <c r="K22" s="7"/>
      <c r="L22" s="10"/>
      <c r="M22" s="10"/>
      <c r="N22" s="10"/>
      <c r="O22" s="10"/>
      <c r="P22" s="11">
        <v>0</v>
      </c>
      <c r="Q22" s="98">
        <f t="shared" si="1"/>
        <v>0</v>
      </c>
      <c r="R22" s="7"/>
      <c r="S22" s="44"/>
      <c r="T22" s="44"/>
      <c r="U22" s="14"/>
      <c r="V22" s="16"/>
      <c r="W22" s="44"/>
      <c r="X22" s="44"/>
      <c r="Y22" s="44"/>
      <c r="Z22" s="66"/>
      <c r="AA22" s="12"/>
      <c r="AB22" s="12"/>
      <c r="AC22" s="12"/>
      <c r="AD22" s="12"/>
      <c r="AE22" s="12"/>
      <c r="AF22" s="12"/>
      <c r="AG22" s="10"/>
    </row>
    <row r="23" spans="1:33" ht="16.5">
      <c r="A23" s="1"/>
      <c r="B23" s="7">
        <v>14</v>
      </c>
      <c r="C23" s="32"/>
      <c r="D23" s="29" t="s">
        <v>73</v>
      </c>
      <c r="E23" s="147" t="s">
        <v>63</v>
      </c>
      <c r="F23" s="57"/>
      <c r="G23" s="62"/>
      <c r="H23" s="9"/>
      <c r="I23" s="17"/>
      <c r="J23" s="17"/>
      <c r="K23" s="17"/>
      <c r="L23" s="10"/>
      <c r="M23" s="58"/>
      <c r="N23" s="59"/>
      <c r="O23" s="59"/>
      <c r="P23" s="11">
        <v>0</v>
      </c>
      <c r="Q23" s="98">
        <f t="shared" si="1"/>
        <v>0</v>
      </c>
      <c r="R23" s="17"/>
      <c r="S23" s="79"/>
      <c r="T23" s="79"/>
      <c r="U23" s="14"/>
      <c r="V23" s="60"/>
      <c r="W23" s="79"/>
      <c r="X23" s="79"/>
      <c r="Y23" s="79"/>
      <c r="Z23" s="66"/>
      <c r="AA23" s="12"/>
      <c r="AB23" s="12"/>
      <c r="AC23" s="12"/>
      <c r="AD23" s="12"/>
      <c r="AE23" s="12"/>
      <c r="AF23" s="12"/>
      <c r="AG23" s="10"/>
    </row>
    <row r="24" spans="1:33" ht="16.5">
      <c r="A24" s="1"/>
      <c r="B24" s="7">
        <v>15</v>
      </c>
      <c r="C24" s="7"/>
      <c r="D24" s="29" t="s">
        <v>73</v>
      </c>
      <c r="E24" s="147" t="s">
        <v>64</v>
      </c>
      <c r="F24" s="8"/>
      <c r="G24" s="61"/>
      <c r="H24" s="9"/>
      <c r="I24" s="7"/>
      <c r="J24" s="7"/>
      <c r="K24" s="7"/>
      <c r="L24" s="10"/>
      <c r="M24" s="10"/>
      <c r="N24" s="11"/>
      <c r="O24" s="11"/>
      <c r="P24" s="11">
        <v>0</v>
      </c>
      <c r="Q24" s="98">
        <f t="shared" si="1"/>
        <v>0</v>
      </c>
      <c r="R24" s="12"/>
      <c r="S24" s="12"/>
      <c r="T24" s="12"/>
      <c r="U24" s="14"/>
      <c r="V24" s="13"/>
      <c r="W24" s="12"/>
      <c r="X24" s="12"/>
      <c r="Y24" s="12"/>
      <c r="Z24" s="66"/>
      <c r="AA24" s="12"/>
      <c r="AB24" s="12"/>
      <c r="AC24" s="12"/>
      <c r="AD24" s="12"/>
      <c r="AE24" s="12"/>
      <c r="AF24" s="12"/>
      <c r="AG24" s="10"/>
    </row>
    <row r="25" spans="1:33" ht="16.5">
      <c r="A25" s="65"/>
      <c r="B25" s="7">
        <v>16</v>
      </c>
      <c r="C25" s="7"/>
      <c r="D25" s="29" t="s">
        <v>73</v>
      </c>
      <c r="E25" s="147" t="s">
        <v>65</v>
      </c>
      <c r="F25" s="8"/>
      <c r="G25" s="61"/>
      <c r="H25" s="9"/>
      <c r="I25" s="7"/>
      <c r="J25" s="7"/>
      <c r="K25" s="7"/>
      <c r="L25" s="10"/>
      <c r="M25" s="10"/>
      <c r="N25" s="11"/>
      <c r="O25" s="11"/>
      <c r="P25" s="11">
        <v>0</v>
      </c>
      <c r="Q25" s="98">
        <f t="shared" si="1"/>
        <v>0</v>
      </c>
      <c r="R25" s="7"/>
      <c r="S25" s="12"/>
      <c r="T25" s="12"/>
      <c r="U25" s="14"/>
      <c r="V25" s="14"/>
      <c r="W25" s="12"/>
      <c r="X25" s="12"/>
      <c r="Y25" s="12"/>
      <c r="Z25" s="66"/>
      <c r="AA25" s="12"/>
      <c r="AB25" s="12"/>
      <c r="AC25" s="12"/>
      <c r="AD25" s="12"/>
      <c r="AE25" s="12"/>
      <c r="AF25" s="12"/>
      <c r="AG25" s="10"/>
    </row>
    <row r="26" spans="1:33" ht="16.5">
      <c r="A26" s="1"/>
      <c r="B26" s="7">
        <v>17</v>
      </c>
      <c r="C26" s="7"/>
      <c r="D26" s="29" t="s">
        <v>73</v>
      </c>
      <c r="E26" s="147" t="s">
        <v>66</v>
      </c>
      <c r="F26" s="8"/>
      <c r="G26" s="7"/>
      <c r="H26" s="9"/>
      <c r="I26" s="7"/>
      <c r="J26" s="7"/>
      <c r="K26" s="7"/>
      <c r="L26" s="10"/>
      <c r="M26" s="10"/>
      <c r="N26" s="11"/>
      <c r="O26" s="11"/>
      <c r="P26" s="11">
        <v>0</v>
      </c>
      <c r="Q26" s="98">
        <f t="shared" si="1"/>
        <v>0</v>
      </c>
      <c r="R26" s="64"/>
      <c r="S26" s="12"/>
      <c r="T26" s="12"/>
      <c r="U26" s="14"/>
      <c r="V26" s="56"/>
      <c r="W26" s="15"/>
      <c r="X26" s="15"/>
      <c r="Y26" s="15"/>
      <c r="Z26" s="66"/>
      <c r="AA26" s="15"/>
      <c r="AB26" s="15"/>
      <c r="AC26" s="15"/>
      <c r="AD26" s="15"/>
      <c r="AE26" s="15"/>
      <c r="AF26" s="12"/>
      <c r="AG26" s="19"/>
    </row>
    <row r="27" spans="1:33" ht="16.5">
      <c r="A27" s="1"/>
      <c r="B27" s="76">
        <v>18</v>
      </c>
      <c r="C27" s="7"/>
      <c r="D27" s="29" t="s">
        <v>73</v>
      </c>
      <c r="E27" s="147" t="s">
        <v>67</v>
      </c>
      <c r="F27" s="8"/>
      <c r="G27" s="61"/>
      <c r="H27" s="9"/>
      <c r="I27" s="7"/>
      <c r="J27" s="7"/>
      <c r="K27" s="7"/>
      <c r="L27" s="10"/>
      <c r="M27" s="10"/>
      <c r="N27" s="11"/>
      <c r="O27" s="11"/>
      <c r="P27" s="11">
        <v>0</v>
      </c>
      <c r="Q27" s="98">
        <f t="shared" si="1"/>
        <v>0</v>
      </c>
      <c r="R27" s="12"/>
      <c r="S27" s="12"/>
      <c r="T27" s="12"/>
      <c r="U27" s="14"/>
      <c r="V27" s="14"/>
      <c r="W27" s="12"/>
      <c r="X27" s="12"/>
      <c r="Y27" s="12"/>
      <c r="Z27" s="66"/>
      <c r="AA27" s="12"/>
      <c r="AB27" s="12"/>
      <c r="AC27" s="12"/>
      <c r="AD27" s="12"/>
      <c r="AE27" s="12"/>
      <c r="AF27" s="12"/>
      <c r="AG27" s="10"/>
    </row>
    <row r="28" spans="1:33" ht="16.5">
      <c r="A28" s="1"/>
      <c r="B28" s="76">
        <v>19</v>
      </c>
      <c r="C28" s="7"/>
      <c r="D28" s="29" t="s">
        <v>73</v>
      </c>
      <c r="E28" s="147" t="s">
        <v>68</v>
      </c>
      <c r="F28" s="8"/>
      <c r="G28" s="7"/>
      <c r="H28" s="9"/>
      <c r="I28" s="7"/>
      <c r="J28" s="7"/>
      <c r="K28" s="7"/>
      <c r="L28" s="10"/>
      <c r="M28" s="10"/>
      <c r="N28" s="11"/>
      <c r="O28" s="11"/>
      <c r="P28" s="11">
        <v>0</v>
      </c>
      <c r="Q28" s="98">
        <f t="shared" si="1"/>
        <v>0</v>
      </c>
      <c r="R28" s="7"/>
      <c r="S28" s="12"/>
      <c r="T28" s="12"/>
      <c r="U28" s="14"/>
      <c r="V28" s="14"/>
      <c r="W28" s="12"/>
      <c r="X28" s="12"/>
      <c r="Y28" s="12"/>
      <c r="Z28" s="66"/>
      <c r="AA28" s="12"/>
      <c r="AB28" s="12"/>
      <c r="AC28" s="12"/>
      <c r="AD28" s="12"/>
      <c r="AE28" s="12"/>
      <c r="AF28" s="12"/>
      <c r="AG28" s="10"/>
    </row>
    <row r="29" spans="1:33" ht="16.5">
      <c r="A29" s="1"/>
      <c r="B29" s="76">
        <v>20</v>
      </c>
      <c r="C29" s="32"/>
      <c r="D29" s="29" t="s">
        <v>73</v>
      </c>
      <c r="E29" s="147" t="s">
        <v>69</v>
      </c>
      <c r="F29" s="8"/>
      <c r="G29" s="61"/>
      <c r="H29" s="46"/>
      <c r="I29" s="32"/>
      <c r="J29" s="32"/>
      <c r="K29" s="32"/>
      <c r="L29" s="10"/>
      <c r="M29" s="10"/>
      <c r="N29" s="11"/>
      <c r="O29" s="11"/>
      <c r="P29" s="11">
        <v>0</v>
      </c>
      <c r="Q29" s="98">
        <f t="shared" si="1"/>
        <v>0</v>
      </c>
      <c r="R29" s="7"/>
      <c r="S29" s="12"/>
      <c r="T29" s="12"/>
      <c r="U29" s="14"/>
      <c r="V29" s="14"/>
      <c r="W29" s="47"/>
      <c r="X29" s="47"/>
      <c r="Y29" s="47"/>
      <c r="Z29" s="68"/>
      <c r="AA29" s="47"/>
      <c r="AB29" s="47"/>
      <c r="AC29" s="47"/>
      <c r="AD29" s="47"/>
      <c r="AE29" s="47"/>
      <c r="AF29" s="47"/>
      <c r="AG29" s="31"/>
    </row>
    <row r="30" spans="1:33" ht="24">
      <c r="A30" s="1"/>
      <c r="B30" s="20"/>
      <c r="C30" s="45"/>
      <c r="D30" s="22"/>
      <c r="E30" s="2"/>
      <c r="F30" s="71">
        <f>COUNTA(F10:F29)</f>
        <v>8</v>
      </c>
      <c r="G30" s="63"/>
      <c r="H30" s="21"/>
      <c r="I30" s="3"/>
      <c r="J30" s="3"/>
      <c r="K30" s="134">
        <f>COUNTA(K10:K29)</f>
        <v>7</v>
      </c>
      <c r="L30" s="111">
        <f t="shared" ref="L30:Q30" si="2">SUM(L10:L29)</f>
        <v>800000</v>
      </c>
      <c r="M30" s="111">
        <f t="shared" si="2"/>
        <v>450000</v>
      </c>
      <c r="N30" s="111">
        <f t="shared" si="2"/>
        <v>600000</v>
      </c>
      <c r="O30" s="111">
        <f t="shared" si="2"/>
        <v>750000</v>
      </c>
      <c r="P30" s="111">
        <f t="shared" si="2"/>
        <v>1350000</v>
      </c>
      <c r="Q30" s="111">
        <f t="shared" si="2"/>
        <v>2600000</v>
      </c>
      <c r="R30" s="134">
        <f>COUNTA(R10:R29)</f>
        <v>3</v>
      </c>
      <c r="S30" s="84"/>
      <c r="T30" s="84"/>
      <c r="U30" s="83"/>
      <c r="V30" s="83"/>
      <c r="W30" s="135">
        <f t="shared" ref="W30:AF30" si="3">COUNTA(W10:W29)</f>
        <v>0</v>
      </c>
      <c r="X30" s="135">
        <f t="shared" si="3"/>
        <v>4</v>
      </c>
      <c r="Y30" s="135">
        <f t="shared" si="3"/>
        <v>0</v>
      </c>
      <c r="Z30" s="136">
        <f t="shared" si="3"/>
        <v>0</v>
      </c>
      <c r="AA30" s="135">
        <f t="shared" si="3"/>
        <v>0</v>
      </c>
      <c r="AB30" s="135">
        <f t="shared" si="3"/>
        <v>0</v>
      </c>
      <c r="AC30" s="135">
        <f t="shared" si="3"/>
        <v>0</v>
      </c>
      <c r="AD30" s="135">
        <f t="shared" si="3"/>
        <v>0</v>
      </c>
      <c r="AE30" s="135">
        <f t="shared" si="3"/>
        <v>0</v>
      </c>
      <c r="AF30" s="135">
        <f t="shared" si="3"/>
        <v>0</v>
      </c>
      <c r="AG30" s="137">
        <f>SUM(AG10:AG29)</f>
        <v>0</v>
      </c>
    </row>
    <row r="31" spans="1:33" ht="24">
      <c r="A31" s="1"/>
      <c r="B31" s="2"/>
      <c r="C31" s="3"/>
      <c r="D31" s="22"/>
      <c r="E31" s="2"/>
      <c r="F31" s="69"/>
      <c r="G31" s="3"/>
      <c r="H31" s="4"/>
      <c r="I31" s="3"/>
      <c r="J31" s="3"/>
      <c r="K31" s="50"/>
      <c r="L31" s="86"/>
      <c r="M31" s="86"/>
      <c r="N31" s="86"/>
      <c r="O31" s="86"/>
      <c r="P31" s="115"/>
      <c r="Q31" s="116">
        <f>P30+L30+M30</f>
        <v>2600000</v>
      </c>
      <c r="R31" s="2"/>
      <c r="S31" s="3"/>
      <c r="T31" s="3"/>
      <c r="U31" s="80"/>
      <c r="V31" s="8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109">
        <f>COUNTA(AG13:AG29)</f>
        <v>1</v>
      </c>
    </row>
    <row r="32" spans="1:33" ht="16.5">
      <c r="A32" s="1"/>
      <c r="B32" s="2"/>
      <c r="C32" s="3"/>
      <c r="D32" s="22"/>
      <c r="E32" s="2"/>
      <c r="F32" s="69"/>
      <c r="G32" s="3"/>
      <c r="H32" s="4"/>
      <c r="I32" s="3"/>
      <c r="J32" s="3"/>
      <c r="K32" s="2"/>
      <c r="L32" s="86"/>
      <c r="M32" s="86"/>
      <c r="N32" s="86"/>
      <c r="O32" s="86"/>
      <c r="P32" s="86"/>
      <c r="Q32" s="117">
        <f>Q31</f>
        <v>2600000</v>
      </c>
      <c r="R32" s="2" t="s">
        <v>70</v>
      </c>
      <c r="S32" s="3"/>
      <c r="T32" s="3"/>
      <c r="U32" s="80"/>
      <c r="V32" s="8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2"/>
    </row>
    <row r="33" spans="2:33" ht="16.5">
      <c r="B33" s="2"/>
      <c r="C33" s="3"/>
      <c r="D33" s="22"/>
      <c r="E33" s="2"/>
      <c r="F33" s="69"/>
      <c r="G33" s="3"/>
      <c r="H33" s="4"/>
      <c r="I33" s="3"/>
      <c r="J33" s="3"/>
      <c r="K33" s="2"/>
      <c r="L33" s="86"/>
      <c r="M33" s="86"/>
      <c r="N33" s="86"/>
      <c r="O33" s="86"/>
      <c r="P33" s="86"/>
      <c r="Q33" s="118">
        <f>Q31</f>
        <v>2600000</v>
      </c>
      <c r="R33" s="2" t="s">
        <v>71</v>
      </c>
      <c r="S33" s="3"/>
      <c r="T33" s="3"/>
      <c r="U33" s="80"/>
      <c r="V33" s="8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2"/>
    </row>
    <row r="37" spans="2:33">
      <c r="B37" s="1"/>
      <c r="C37" s="1"/>
      <c r="D37" s="1"/>
      <c r="E37" s="1"/>
      <c r="F37" s="7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</sheetData>
  <mergeCells count="20">
    <mergeCell ref="W7:AF7"/>
    <mergeCell ref="N7:P7"/>
    <mergeCell ref="D8:E8"/>
    <mergeCell ref="L6:M6"/>
    <mergeCell ref="N6:P6"/>
    <mergeCell ref="D7:E7"/>
    <mergeCell ref="I7:I8"/>
    <mergeCell ref="L7:M7"/>
    <mergeCell ref="B1:AG1"/>
    <mergeCell ref="B2:AG2"/>
    <mergeCell ref="B3:AG3"/>
    <mergeCell ref="B5:AG5"/>
    <mergeCell ref="B6:B8"/>
    <mergeCell ref="C6:E6"/>
    <mergeCell ref="F6:F8"/>
    <mergeCell ref="J6:J8"/>
    <mergeCell ref="S6:T6"/>
    <mergeCell ref="U6:AG6"/>
    <mergeCell ref="S7:T7"/>
    <mergeCell ref="U7:V7"/>
  </mergeCells>
  <hyperlinks>
    <hyperlink ref="G10" r:id="rId1"/>
    <hyperlink ref="G12" r:id="rId2"/>
    <hyperlink ref="G13" r:id="rId3"/>
    <hyperlink ref="G14" r:id="rId4"/>
    <hyperlink ref="G15" r:id="rId5"/>
    <hyperlink ref="G16" r:id="rId6"/>
    <hyperlink ref="G17" r:id="rId7"/>
  </hyperlinks>
  <pageMargins left="0.7" right="0.7" top="0.75" bottom="0.75" header="0.3" footer="0.3"/>
  <pageSetup orientation="portrait" horizontalDpi="0" verticalDpi="0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K37"/>
  <sheetViews>
    <sheetView topLeftCell="I13" workbookViewId="0">
      <selection activeCell="R31" sqref="R31"/>
    </sheetView>
  </sheetViews>
  <sheetFormatPr defaultRowHeight="15"/>
  <cols>
    <col min="1" max="1" width="9.140625" style="85"/>
    <col min="2" max="2" width="5.5703125" style="85" customWidth="1"/>
    <col min="3" max="3" width="21.28515625" style="85" customWidth="1"/>
    <col min="4" max="4" width="10.85546875" style="85" customWidth="1"/>
    <col min="5" max="5" width="9.140625" style="85"/>
    <col min="6" max="6" width="34.85546875" style="85" customWidth="1"/>
    <col min="7" max="7" width="27.140625" style="85" customWidth="1"/>
    <col min="8" max="8" width="24.140625" style="85" customWidth="1"/>
    <col min="9" max="10" width="9.140625" style="85"/>
    <col min="11" max="11" width="34.85546875" style="85" customWidth="1"/>
    <col min="12" max="12" width="12.28515625" style="85" customWidth="1"/>
    <col min="13" max="13" width="13.7109375" style="85" customWidth="1"/>
    <col min="14" max="14" width="13" style="85" customWidth="1"/>
    <col min="15" max="15" width="12.85546875" style="85" customWidth="1"/>
    <col min="16" max="16" width="14.5703125" style="85" customWidth="1"/>
    <col min="17" max="17" width="15.140625" style="85" customWidth="1"/>
    <col min="18" max="18" width="10.42578125" style="85" customWidth="1"/>
    <col min="19" max="20" width="9.140625" style="85"/>
    <col min="21" max="21" width="16.85546875" style="85" customWidth="1"/>
    <col min="22" max="22" width="17.28515625" style="85" customWidth="1"/>
    <col min="23" max="32" width="9.140625" style="85"/>
    <col min="33" max="33" width="17" style="85" customWidth="1"/>
    <col min="34" max="16384" width="9.140625" style="85"/>
  </cols>
  <sheetData>
    <row r="1" spans="2:37" ht="27">
      <c r="B1" s="330" t="s">
        <v>72</v>
      </c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  <c r="AG1" s="330"/>
    </row>
    <row r="2" spans="2:37" ht="27">
      <c r="B2" s="330" t="s">
        <v>0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</row>
    <row r="3" spans="2:37" ht="27">
      <c r="B3" s="330" t="s">
        <v>109</v>
      </c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330"/>
      <c r="Z3" s="330"/>
      <c r="AA3" s="330"/>
      <c r="AB3" s="330"/>
      <c r="AC3" s="330"/>
      <c r="AD3" s="330"/>
      <c r="AE3" s="330"/>
      <c r="AF3" s="330"/>
      <c r="AG3" s="330"/>
      <c r="AI3" s="90">
        <v>1</v>
      </c>
      <c r="AJ3" s="90" t="s">
        <v>1</v>
      </c>
      <c r="AK3" s="90"/>
    </row>
    <row r="4" spans="2:37" ht="16.5">
      <c r="B4" s="86"/>
      <c r="C4" s="87"/>
      <c r="D4" s="86"/>
      <c r="E4" s="86"/>
      <c r="F4" s="159"/>
      <c r="G4" s="87"/>
      <c r="H4" s="88"/>
      <c r="I4" s="87"/>
      <c r="J4" s="87"/>
      <c r="K4" s="86"/>
      <c r="L4" s="86"/>
      <c r="M4" s="86"/>
      <c r="N4" s="86"/>
      <c r="O4" s="86"/>
      <c r="P4" s="86"/>
      <c r="Q4" s="86"/>
      <c r="R4" s="86"/>
      <c r="S4" s="87"/>
      <c r="T4" s="87"/>
      <c r="U4" s="80"/>
      <c r="V4" s="80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6"/>
      <c r="AI4" s="90">
        <v>2</v>
      </c>
      <c r="AJ4" s="90" t="s">
        <v>2</v>
      </c>
      <c r="AK4" s="90"/>
    </row>
    <row r="5" spans="2:37" ht="32.25" thickBot="1">
      <c r="B5" s="331" t="s">
        <v>108</v>
      </c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3"/>
      <c r="AI5" s="90">
        <v>3</v>
      </c>
      <c r="AJ5" s="90" t="s">
        <v>4</v>
      </c>
      <c r="AK5" s="90"/>
    </row>
    <row r="6" spans="2:37" ht="25.5" thickTop="1">
      <c r="B6" s="334" t="s">
        <v>5</v>
      </c>
      <c r="C6" s="337" t="s">
        <v>6</v>
      </c>
      <c r="D6" s="338"/>
      <c r="E6" s="339"/>
      <c r="F6" s="340" t="s">
        <v>7</v>
      </c>
      <c r="G6" s="144"/>
      <c r="H6" s="123" t="s">
        <v>6</v>
      </c>
      <c r="I6" s="168" t="s">
        <v>8</v>
      </c>
      <c r="J6" s="334" t="s">
        <v>9</v>
      </c>
      <c r="K6" s="124" t="s">
        <v>10</v>
      </c>
      <c r="L6" s="321" t="s">
        <v>11</v>
      </c>
      <c r="M6" s="323"/>
      <c r="N6" s="321" t="s">
        <v>12</v>
      </c>
      <c r="O6" s="322"/>
      <c r="P6" s="323"/>
      <c r="Q6" s="124" t="s">
        <v>13</v>
      </c>
      <c r="R6" s="165" t="s">
        <v>14</v>
      </c>
      <c r="S6" s="343" t="s">
        <v>15</v>
      </c>
      <c r="T6" s="344"/>
      <c r="U6" s="345" t="s">
        <v>16</v>
      </c>
      <c r="V6" s="346"/>
      <c r="W6" s="346"/>
      <c r="X6" s="346"/>
      <c r="Y6" s="346"/>
      <c r="Z6" s="346"/>
      <c r="AA6" s="346"/>
      <c r="AB6" s="346"/>
      <c r="AC6" s="346"/>
      <c r="AD6" s="346"/>
      <c r="AE6" s="346"/>
      <c r="AF6" s="346"/>
      <c r="AG6" s="347"/>
      <c r="AI6" s="90">
        <v>4</v>
      </c>
      <c r="AJ6" s="90" t="s">
        <v>17</v>
      </c>
      <c r="AK6" s="90"/>
    </row>
    <row r="7" spans="2:37" ht="24.75">
      <c r="B7" s="335"/>
      <c r="C7" s="125" t="s">
        <v>18</v>
      </c>
      <c r="D7" s="324" t="s">
        <v>19</v>
      </c>
      <c r="E7" s="325"/>
      <c r="F7" s="341"/>
      <c r="G7" s="145" t="s">
        <v>20</v>
      </c>
      <c r="H7" s="126" t="s">
        <v>21</v>
      </c>
      <c r="I7" s="326" t="s">
        <v>22</v>
      </c>
      <c r="J7" s="335"/>
      <c r="K7" s="125" t="s">
        <v>23</v>
      </c>
      <c r="L7" s="328" t="s">
        <v>24</v>
      </c>
      <c r="M7" s="329"/>
      <c r="N7" s="328" t="s">
        <v>24</v>
      </c>
      <c r="O7" s="353"/>
      <c r="P7" s="329"/>
      <c r="Q7" s="125" t="s">
        <v>25</v>
      </c>
      <c r="R7" s="166" t="s">
        <v>26</v>
      </c>
      <c r="S7" s="348" t="s">
        <v>27</v>
      </c>
      <c r="T7" s="349"/>
      <c r="U7" s="350" t="s">
        <v>28</v>
      </c>
      <c r="V7" s="351"/>
      <c r="W7" s="350" t="s">
        <v>29</v>
      </c>
      <c r="X7" s="352"/>
      <c r="Y7" s="352"/>
      <c r="Z7" s="352"/>
      <c r="AA7" s="352"/>
      <c r="AB7" s="352"/>
      <c r="AC7" s="352"/>
      <c r="AD7" s="352"/>
      <c r="AE7" s="352"/>
      <c r="AF7" s="351"/>
      <c r="AG7" s="127" t="s">
        <v>30</v>
      </c>
      <c r="AI7" s="90">
        <v>5</v>
      </c>
      <c r="AJ7" s="90" t="s">
        <v>31</v>
      </c>
      <c r="AK7" s="90"/>
    </row>
    <row r="8" spans="2:37" ht="25.5" thickBot="1">
      <c r="B8" s="336"/>
      <c r="C8" s="128" t="s">
        <v>32</v>
      </c>
      <c r="D8" s="354" t="s">
        <v>26</v>
      </c>
      <c r="E8" s="355"/>
      <c r="F8" s="342"/>
      <c r="G8" s="143"/>
      <c r="H8" s="129" t="s">
        <v>33</v>
      </c>
      <c r="I8" s="327"/>
      <c r="J8" s="336"/>
      <c r="K8" s="128" t="s">
        <v>34</v>
      </c>
      <c r="L8" s="130" t="s">
        <v>26</v>
      </c>
      <c r="M8" s="130" t="s">
        <v>35</v>
      </c>
      <c r="N8" s="167" t="s">
        <v>36</v>
      </c>
      <c r="O8" s="167" t="s">
        <v>37</v>
      </c>
      <c r="P8" s="167" t="s">
        <v>25</v>
      </c>
      <c r="Q8" s="128" t="s">
        <v>38</v>
      </c>
      <c r="R8" s="128" t="s">
        <v>39</v>
      </c>
      <c r="S8" s="167" t="s">
        <v>36</v>
      </c>
      <c r="T8" s="167" t="s">
        <v>37</v>
      </c>
      <c r="U8" s="132" t="s">
        <v>40</v>
      </c>
      <c r="V8" s="132" t="s">
        <v>41</v>
      </c>
      <c r="W8" s="167">
        <v>1</v>
      </c>
      <c r="X8" s="167">
        <v>2</v>
      </c>
      <c r="Y8" s="167">
        <v>3</v>
      </c>
      <c r="Z8" s="167">
        <v>4</v>
      </c>
      <c r="AA8" s="167">
        <v>5</v>
      </c>
      <c r="AB8" s="167">
        <v>6</v>
      </c>
      <c r="AC8" s="167">
        <v>7</v>
      </c>
      <c r="AD8" s="167">
        <v>8</v>
      </c>
      <c r="AE8" s="167">
        <v>9</v>
      </c>
      <c r="AF8" s="167">
        <v>10</v>
      </c>
      <c r="AG8" s="133" t="s">
        <v>42</v>
      </c>
      <c r="AI8" s="90">
        <v>6</v>
      </c>
      <c r="AJ8" s="90" t="s">
        <v>43</v>
      </c>
      <c r="AK8" s="90"/>
    </row>
    <row r="9" spans="2:37" ht="17.25" thickTop="1">
      <c r="B9" s="93">
        <v>1</v>
      </c>
      <c r="C9" s="93">
        <v>2</v>
      </c>
      <c r="D9" s="93">
        <v>3</v>
      </c>
      <c r="E9" s="93">
        <v>4</v>
      </c>
      <c r="F9" s="160">
        <v>5</v>
      </c>
      <c r="G9" s="93"/>
      <c r="H9" s="93">
        <v>6</v>
      </c>
      <c r="I9" s="93">
        <v>7</v>
      </c>
      <c r="J9" s="93">
        <v>8</v>
      </c>
      <c r="K9" s="93">
        <v>9</v>
      </c>
      <c r="L9" s="93">
        <v>10</v>
      </c>
      <c r="M9" s="93">
        <v>11</v>
      </c>
      <c r="N9" s="93">
        <v>12</v>
      </c>
      <c r="O9" s="93">
        <v>13</v>
      </c>
      <c r="P9" s="93">
        <v>14</v>
      </c>
      <c r="Q9" s="93">
        <v>15</v>
      </c>
      <c r="R9" s="93">
        <v>16</v>
      </c>
      <c r="S9" s="93">
        <v>17</v>
      </c>
      <c r="T9" s="93">
        <v>18</v>
      </c>
      <c r="U9" s="93">
        <v>19</v>
      </c>
      <c r="V9" s="93">
        <v>20</v>
      </c>
      <c r="W9" s="93">
        <v>21</v>
      </c>
      <c r="X9" s="93">
        <v>22</v>
      </c>
      <c r="Y9" s="93">
        <v>23</v>
      </c>
      <c r="Z9" s="93">
        <v>24</v>
      </c>
      <c r="AA9" s="93">
        <v>25</v>
      </c>
      <c r="AB9" s="93">
        <v>26</v>
      </c>
      <c r="AC9" s="93">
        <v>27</v>
      </c>
      <c r="AD9" s="93">
        <v>28</v>
      </c>
      <c r="AE9" s="93">
        <v>29</v>
      </c>
      <c r="AF9" s="93">
        <v>30</v>
      </c>
      <c r="AG9" s="93">
        <v>31</v>
      </c>
      <c r="AI9" s="90">
        <v>7</v>
      </c>
      <c r="AJ9" s="90" t="s">
        <v>44</v>
      </c>
      <c r="AK9" s="90"/>
    </row>
    <row r="10" spans="2:37" ht="16.5">
      <c r="B10" s="94">
        <v>1</v>
      </c>
      <c r="C10" s="94"/>
      <c r="D10" s="120" t="s">
        <v>73</v>
      </c>
      <c r="E10" s="147" t="s">
        <v>112</v>
      </c>
      <c r="F10" s="95"/>
      <c r="G10" s="61"/>
      <c r="H10" s="150"/>
      <c r="I10" s="94"/>
      <c r="J10" s="94"/>
      <c r="K10" s="94"/>
      <c r="L10" s="97"/>
      <c r="M10" s="97"/>
      <c r="N10" s="98"/>
      <c r="O10" s="98"/>
      <c r="P10" s="98">
        <f>SUM(N10:O10)</f>
        <v>0</v>
      </c>
      <c r="Q10" s="98"/>
      <c r="R10" s="121"/>
      <c r="S10" s="99"/>
      <c r="T10" s="99"/>
      <c r="U10" s="100"/>
      <c r="V10" s="106"/>
      <c r="W10" s="99"/>
      <c r="X10" s="99"/>
      <c r="Y10" s="99"/>
      <c r="Z10" s="66"/>
      <c r="AA10" s="99"/>
      <c r="AB10" s="99"/>
      <c r="AC10" s="99"/>
      <c r="AD10" s="99"/>
      <c r="AE10" s="99"/>
      <c r="AF10" s="99"/>
      <c r="AG10" s="97"/>
      <c r="AI10" s="90">
        <v>8</v>
      </c>
      <c r="AJ10" s="90" t="s">
        <v>49</v>
      </c>
      <c r="AK10" s="90"/>
    </row>
    <row r="11" spans="2:37" ht="16.5">
      <c r="B11" s="94">
        <v>2</v>
      </c>
      <c r="C11" s="94"/>
      <c r="D11" s="120" t="s">
        <v>73</v>
      </c>
      <c r="E11" s="147" t="s">
        <v>113</v>
      </c>
      <c r="F11" s="95" t="s">
        <v>327</v>
      </c>
      <c r="G11" s="61" t="s">
        <v>328</v>
      </c>
      <c r="H11" s="150" t="s">
        <v>329</v>
      </c>
      <c r="I11" s="94" t="s">
        <v>258</v>
      </c>
      <c r="J11" s="94" t="s">
        <v>242</v>
      </c>
      <c r="K11" s="94" t="s">
        <v>330</v>
      </c>
      <c r="L11" s="97">
        <v>100000</v>
      </c>
      <c r="M11" s="97">
        <v>150000</v>
      </c>
      <c r="N11" s="98">
        <v>50000</v>
      </c>
      <c r="O11" s="98">
        <v>250000</v>
      </c>
      <c r="P11" s="98">
        <f t="shared" ref="P11:P29" si="0">SUM(N11:O11)</f>
        <v>300000</v>
      </c>
      <c r="Q11" s="98">
        <f>SUM(L11:P11)</f>
        <v>850000</v>
      </c>
      <c r="R11" s="121" t="s">
        <v>47</v>
      </c>
      <c r="S11" s="99">
        <v>18</v>
      </c>
      <c r="T11" s="99">
        <v>6</v>
      </c>
      <c r="U11" s="100" t="s">
        <v>331</v>
      </c>
      <c r="V11" s="106" t="s">
        <v>332</v>
      </c>
      <c r="W11" s="99"/>
      <c r="X11" s="99" t="s">
        <v>48</v>
      </c>
      <c r="Y11" s="99"/>
      <c r="Z11" s="66"/>
      <c r="AA11" s="99"/>
      <c r="AB11" s="99"/>
      <c r="AC11" s="99"/>
      <c r="AD11" s="99"/>
      <c r="AE11" s="99"/>
      <c r="AF11" s="99"/>
      <c r="AG11" s="97"/>
      <c r="AI11" s="90">
        <v>9</v>
      </c>
      <c r="AJ11" s="90" t="s">
        <v>51</v>
      </c>
      <c r="AK11" s="90"/>
    </row>
    <row r="12" spans="2:37" ht="16.5">
      <c r="B12" s="94">
        <v>3</v>
      </c>
      <c r="C12" s="122"/>
      <c r="D12" s="120" t="s">
        <v>73</v>
      </c>
      <c r="E12" s="147" t="s">
        <v>114</v>
      </c>
      <c r="F12" s="95"/>
      <c r="G12" s="61"/>
      <c r="H12" s="150"/>
      <c r="I12" s="94"/>
      <c r="J12" s="94"/>
      <c r="K12" s="94"/>
      <c r="L12" s="97"/>
      <c r="M12" s="97"/>
      <c r="N12" s="98"/>
      <c r="O12" s="98"/>
      <c r="P12" s="98">
        <f t="shared" si="0"/>
        <v>0</v>
      </c>
      <c r="Q12" s="98"/>
      <c r="R12" s="121"/>
      <c r="S12" s="99"/>
      <c r="T12" s="99"/>
      <c r="U12" s="101"/>
      <c r="V12" s="106"/>
      <c r="W12" s="99"/>
      <c r="X12" s="99"/>
      <c r="Y12" s="99"/>
      <c r="Z12" s="66"/>
      <c r="AA12" s="99"/>
      <c r="AB12" s="99"/>
      <c r="AC12" s="99"/>
      <c r="AD12" s="99"/>
      <c r="AE12" s="99"/>
      <c r="AF12" s="99"/>
      <c r="AG12" s="97"/>
      <c r="AI12" s="90">
        <v>10</v>
      </c>
      <c r="AJ12" s="90" t="s">
        <v>53</v>
      </c>
      <c r="AK12" s="90"/>
    </row>
    <row r="13" spans="2:37" ht="16.5">
      <c r="B13" s="94">
        <v>4</v>
      </c>
      <c r="C13" s="122"/>
      <c r="D13" s="120" t="s">
        <v>73</v>
      </c>
      <c r="E13" s="147" t="s">
        <v>115</v>
      </c>
      <c r="F13" s="95"/>
      <c r="G13" s="61"/>
      <c r="H13" s="150"/>
      <c r="I13" s="94"/>
      <c r="J13" s="94"/>
      <c r="K13" s="94"/>
      <c r="L13" s="97"/>
      <c r="M13" s="97"/>
      <c r="N13" s="98"/>
      <c r="O13" s="98"/>
      <c r="P13" s="98">
        <f t="shared" si="0"/>
        <v>0</v>
      </c>
      <c r="Q13" s="98"/>
      <c r="R13" s="121"/>
      <c r="S13" s="99"/>
      <c r="T13" s="99"/>
      <c r="U13" s="101"/>
      <c r="V13" s="151"/>
      <c r="W13" s="99"/>
      <c r="X13" s="99"/>
      <c r="Y13" s="99"/>
      <c r="Z13" s="66"/>
      <c r="AA13" s="99"/>
      <c r="AB13" s="99"/>
      <c r="AC13" s="99"/>
      <c r="AD13" s="99"/>
      <c r="AE13" s="99"/>
      <c r="AF13" s="99"/>
      <c r="AG13" s="97"/>
    </row>
    <row r="14" spans="2:37" ht="16.5">
      <c r="B14" s="94">
        <v>5</v>
      </c>
      <c r="C14" s="122"/>
      <c r="D14" s="120" t="s">
        <v>73</v>
      </c>
      <c r="E14" s="147" t="s">
        <v>116</v>
      </c>
      <c r="F14" s="95"/>
      <c r="G14" s="61"/>
      <c r="H14" s="150"/>
      <c r="I14" s="94"/>
      <c r="J14" s="94"/>
      <c r="K14" s="94"/>
      <c r="L14" s="97"/>
      <c r="M14" s="97"/>
      <c r="N14" s="98"/>
      <c r="O14" s="98"/>
      <c r="P14" s="98">
        <f t="shared" si="0"/>
        <v>0</v>
      </c>
      <c r="Q14" s="98"/>
      <c r="R14" s="99"/>
      <c r="S14" s="99"/>
      <c r="T14" s="99"/>
      <c r="U14" s="101"/>
      <c r="V14" s="101"/>
      <c r="W14" s="99"/>
      <c r="X14" s="99"/>
      <c r="Y14" s="99"/>
      <c r="Z14" s="66"/>
      <c r="AA14" s="99"/>
      <c r="AB14" s="99"/>
      <c r="AC14" s="99"/>
      <c r="AD14" s="99"/>
      <c r="AE14" s="99"/>
      <c r="AF14" s="99"/>
      <c r="AG14" s="97"/>
    </row>
    <row r="15" spans="2:37" ht="16.5">
      <c r="B15" s="94">
        <v>6</v>
      </c>
      <c r="C15" s="94"/>
      <c r="D15" s="120" t="s">
        <v>73</v>
      </c>
      <c r="E15" s="147" t="s">
        <v>117</v>
      </c>
      <c r="F15" s="95"/>
      <c r="G15" s="61"/>
      <c r="H15" s="150"/>
      <c r="I15" s="94"/>
      <c r="J15" s="94"/>
      <c r="K15" s="94"/>
      <c r="L15" s="97"/>
      <c r="M15" s="97"/>
      <c r="N15" s="98"/>
      <c r="O15" s="98"/>
      <c r="P15" s="98">
        <f t="shared" si="0"/>
        <v>0</v>
      </c>
      <c r="Q15" s="98"/>
      <c r="R15" s="99"/>
      <c r="S15" s="99"/>
      <c r="T15" s="99"/>
      <c r="U15" s="101"/>
      <c r="V15" s="101"/>
      <c r="W15" s="99"/>
      <c r="X15" s="99"/>
      <c r="Y15" s="99"/>
      <c r="Z15" s="66"/>
      <c r="AA15" s="99"/>
      <c r="AB15" s="99"/>
      <c r="AC15" s="99"/>
      <c r="AD15" s="99"/>
      <c r="AE15" s="99"/>
      <c r="AF15" s="99"/>
      <c r="AG15" s="97"/>
    </row>
    <row r="16" spans="2:37" ht="16.5">
      <c r="B16" s="94">
        <v>7</v>
      </c>
      <c r="C16" s="94"/>
      <c r="D16" s="120" t="s">
        <v>73</v>
      </c>
      <c r="E16" s="147" t="s">
        <v>118</v>
      </c>
      <c r="F16" s="95"/>
      <c r="G16" s="78"/>
      <c r="H16" s="77"/>
      <c r="I16" s="74"/>
      <c r="J16" s="74"/>
      <c r="K16" s="74"/>
      <c r="L16" s="97"/>
      <c r="M16" s="97"/>
      <c r="N16" s="98"/>
      <c r="O16" s="98"/>
      <c r="P16" s="98">
        <f t="shared" si="0"/>
        <v>0</v>
      </c>
      <c r="Q16" s="98"/>
      <c r="R16" s="99"/>
      <c r="S16" s="99"/>
      <c r="T16" s="44"/>
      <c r="U16" s="81"/>
      <c r="V16" s="82"/>
      <c r="W16" s="74"/>
      <c r="X16" s="44"/>
      <c r="Y16" s="74"/>
      <c r="Z16" s="66"/>
      <c r="AA16" s="74"/>
      <c r="AB16" s="74"/>
      <c r="AC16" s="74"/>
      <c r="AD16" s="74"/>
      <c r="AE16" s="74"/>
      <c r="AF16" s="74"/>
      <c r="AG16" s="73"/>
      <c r="AH16" s="65"/>
      <c r="AI16" s="65"/>
      <c r="AJ16" s="65"/>
      <c r="AK16" s="65"/>
    </row>
    <row r="17" spans="1:33" ht="16.5">
      <c r="B17" s="94">
        <v>8</v>
      </c>
      <c r="C17" s="94"/>
      <c r="D17" s="120" t="s">
        <v>73</v>
      </c>
      <c r="E17" s="147" t="s">
        <v>119</v>
      </c>
      <c r="F17" s="95"/>
      <c r="G17" s="61"/>
      <c r="H17" s="150"/>
      <c r="I17" s="94"/>
      <c r="J17" s="94"/>
      <c r="K17" s="94"/>
      <c r="L17" s="97"/>
      <c r="M17" s="97"/>
      <c r="N17" s="98"/>
      <c r="O17" s="98"/>
      <c r="P17" s="98">
        <f t="shared" si="0"/>
        <v>0</v>
      </c>
      <c r="Q17" s="98"/>
      <c r="R17" s="94"/>
      <c r="S17" s="99"/>
      <c r="T17" s="99"/>
      <c r="U17" s="101"/>
      <c r="V17" s="100"/>
      <c r="W17" s="99"/>
      <c r="X17" s="99"/>
      <c r="Y17" s="99"/>
      <c r="Z17" s="66"/>
      <c r="AA17" s="99"/>
      <c r="AB17" s="99"/>
      <c r="AC17" s="99"/>
      <c r="AD17" s="99"/>
      <c r="AE17" s="99"/>
      <c r="AF17" s="99"/>
      <c r="AG17" s="97"/>
    </row>
    <row r="18" spans="1:33" ht="16.5">
      <c r="B18" s="94">
        <v>9</v>
      </c>
      <c r="C18" s="94"/>
      <c r="D18" s="120" t="s">
        <v>73</v>
      </c>
      <c r="E18" s="147" t="s">
        <v>120</v>
      </c>
      <c r="F18" s="95"/>
      <c r="G18" s="61"/>
      <c r="H18" s="150"/>
      <c r="I18" s="94"/>
      <c r="J18" s="94"/>
      <c r="K18" s="94"/>
      <c r="L18" s="97"/>
      <c r="M18" s="97"/>
      <c r="N18" s="98"/>
      <c r="O18" s="98"/>
      <c r="P18" s="98">
        <f t="shared" si="0"/>
        <v>0</v>
      </c>
      <c r="Q18" s="98">
        <v>0</v>
      </c>
      <c r="R18" s="99"/>
      <c r="S18" s="99"/>
      <c r="T18" s="99"/>
      <c r="U18" s="101"/>
      <c r="V18" s="101"/>
      <c r="W18" s="99"/>
      <c r="X18" s="99"/>
      <c r="Y18" s="99"/>
      <c r="Z18" s="66"/>
      <c r="AA18" s="99"/>
      <c r="AB18" s="99"/>
      <c r="AC18" s="99"/>
      <c r="AD18" s="99"/>
      <c r="AE18" s="99"/>
      <c r="AF18" s="99"/>
      <c r="AG18" s="97"/>
    </row>
    <row r="19" spans="1:33" ht="16.5">
      <c r="B19" s="94">
        <v>10</v>
      </c>
      <c r="C19" s="94"/>
      <c r="D19" s="120" t="s">
        <v>73</v>
      </c>
      <c r="E19" s="147" t="s">
        <v>121</v>
      </c>
      <c r="F19" s="95"/>
      <c r="G19" s="61"/>
      <c r="H19" s="96"/>
      <c r="I19" s="94"/>
      <c r="J19" s="94"/>
      <c r="K19" s="94"/>
      <c r="L19" s="97"/>
      <c r="M19" s="97"/>
      <c r="N19" s="98"/>
      <c r="O19" s="98"/>
      <c r="P19" s="98">
        <f t="shared" si="0"/>
        <v>0</v>
      </c>
      <c r="Q19" s="98">
        <v>0</v>
      </c>
      <c r="R19" s="99"/>
      <c r="S19" s="99"/>
      <c r="T19" s="99"/>
      <c r="U19" s="101"/>
      <c r="V19" s="101"/>
      <c r="W19" s="102"/>
      <c r="X19" s="102"/>
      <c r="Y19" s="102"/>
      <c r="Z19" s="67"/>
      <c r="AA19" s="102"/>
      <c r="AB19" s="102"/>
      <c r="AC19" s="102"/>
      <c r="AD19" s="102"/>
      <c r="AE19" s="102"/>
      <c r="AF19" s="102"/>
      <c r="AG19" s="97"/>
    </row>
    <row r="20" spans="1:33" ht="16.5">
      <c r="B20" s="94">
        <v>11</v>
      </c>
      <c r="C20" s="94"/>
      <c r="D20" s="120" t="s">
        <v>73</v>
      </c>
      <c r="E20" s="147" t="s">
        <v>122</v>
      </c>
      <c r="F20" s="23"/>
      <c r="G20" s="24"/>
      <c r="H20" s="150"/>
      <c r="I20" s="24"/>
      <c r="J20" s="24"/>
      <c r="K20" s="24"/>
      <c r="L20" s="25"/>
      <c r="M20" s="25"/>
      <c r="N20" s="26"/>
      <c r="O20" s="26"/>
      <c r="P20" s="98">
        <f t="shared" si="0"/>
        <v>0</v>
      </c>
      <c r="Q20" s="98">
        <v>0</v>
      </c>
      <c r="R20" s="24"/>
      <c r="S20" s="27"/>
      <c r="T20" s="27"/>
      <c r="U20" s="100"/>
      <c r="V20" s="28"/>
      <c r="W20" s="27"/>
      <c r="X20" s="27"/>
      <c r="Y20" s="27"/>
      <c r="Z20" s="67"/>
      <c r="AA20" s="99"/>
      <c r="AB20" s="99"/>
      <c r="AC20" s="99"/>
      <c r="AD20" s="99"/>
      <c r="AE20" s="99"/>
      <c r="AF20" s="99"/>
      <c r="AG20" s="97"/>
    </row>
    <row r="21" spans="1:33" ht="16.5">
      <c r="B21" s="94">
        <v>12</v>
      </c>
      <c r="C21" s="94"/>
      <c r="D21" s="120" t="s">
        <v>73</v>
      </c>
      <c r="E21" s="147" t="s">
        <v>123</v>
      </c>
      <c r="F21" s="95"/>
      <c r="G21" s="94"/>
      <c r="H21" s="96"/>
      <c r="I21" s="94"/>
      <c r="J21" s="94"/>
      <c r="K21" s="94"/>
      <c r="L21" s="97"/>
      <c r="M21" s="97"/>
      <c r="N21" s="97"/>
      <c r="O21" s="97"/>
      <c r="P21" s="98">
        <f t="shared" si="0"/>
        <v>0</v>
      </c>
      <c r="Q21" s="98">
        <v>0</v>
      </c>
      <c r="R21" s="94"/>
      <c r="S21" s="44"/>
      <c r="T21" s="44"/>
      <c r="U21" s="101"/>
      <c r="V21" s="103"/>
      <c r="W21" s="44"/>
      <c r="X21" s="44"/>
      <c r="Y21" s="44"/>
      <c r="Z21" s="66"/>
      <c r="AA21" s="99"/>
      <c r="AB21" s="99"/>
      <c r="AC21" s="99"/>
      <c r="AD21" s="99"/>
      <c r="AE21" s="99"/>
      <c r="AF21" s="99"/>
      <c r="AG21" s="97"/>
    </row>
    <row r="22" spans="1:33" ht="16.5">
      <c r="B22" s="94">
        <v>13</v>
      </c>
      <c r="C22" s="94"/>
      <c r="D22" s="120" t="s">
        <v>73</v>
      </c>
      <c r="E22" s="147" t="s">
        <v>124</v>
      </c>
      <c r="F22" s="95"/>
      <c r="G22" s="61"/>
      <c r="H22" s="96"/>
      <c r="I22" s="94"/>
      <c r="J22" s="94"/>
      <c r="K22" s="94"/>
      <c r="L22" s="97"/>
      <c r="M22" s="97"/>
      <c r="N22" s="97"/>
      <c r="O22" s="97"/>
      <c r="P22" s="98">
        <f t="shared" si="0"/>
        <v>0</v>
      </c>
      <c r="Q22" s="98">
        <v>0</v>
      </c>
      <c r="R22" s="94"/>
      <c r="S22" s="44"/>
      <c r="T22" s="44"/>
      <c r="U22" s="101"/>
      <c r="V22" s="103"/>
      <c r="W22" s="44"/>
      <c r="X22" s="44"/>
      <c r="Y22" s="44"/>
      <c r="Z22" s="66"/>
      <c r="AA22" s="99"/>
      <c r="AB22" s="99"/>
      <c r="AC22" s="99"/>
      <c r="AD22" s="99"/>
      <c r="AE22" s="99"/>
      <c r="AF22" s="99"/>
      <c r="AG22" s="97"/>
    </row>
    <row r="23" spans="1:33" ht="16.5">
      <c r="B23" s="94">
        <v>14</v>
      </c>
      <c r="C23" s="122"/>
      <c r="D23" s="120" t="s">
        <v>73</v>
      </c>
      <c r="E23" s="147" t="s">
        <v>125</v>
      </c>
      <c r="F23" s="152"/>
      <c r="G23" s="62"/>
      <c r="H23" s="96"/>
      <c r="I23" s="104"/>
      <c r="J23" s="104"/>
      <c r="K23" s="104"/>
      <c r="L23" s="97"/>
      <c r="M23" s="153"/>
      <c r="N23" s="154"/>
      <c r="O23" s="154"/>
      <c r="P23" s="98">
        <f t="shared" si="0"/>
        <v>0</v>
      </c>
      <c r="Q23" s="98">
        <v>0</v>
      </c>
      <c r="R23" s="104"/>
      <c r="S23" s="79"/>
      <c r="T23" s="79"/>
      <c r="U23" s="101"/>
      <c r="V23" s="155"/>
      <c r="W23" s="79"/>
      <c r="X23" s="79"/>
      <c r="Y23" s="79"/>
      <c r="Z23" s="66"/>
      <c r="AA23" s="99"/>
      <c r="AB23" s="99"/>
      <c r="AC23" s="99"/>
      <c r="AD23" s="99"/>
      <c r="AE23" s="99"/>
      <c r="AF23" s="99"/>
      <c r="AG23" s="97"/>
    </row>
    <row r="24" spans="1:33" ht="16.5">
      <c r="B24" s="94">
        <v>15</v>
      </c>
      <c r="C24" s="94"/>
      <c r="D24" s="120" t="s">
        <v>73</v>
      </c>
      <c r="E24" s="147" t="s">
        <v>126</v>
      </c>
      <c r="F24" s="95"/>
      <c r="G24" s="61"/>
      <c r="H24" s="96"/>
      <c r="I24" s="94"/>
      <c r="J24" s="94"/>
      <c r="K24" s="94"/>
      <c r="L24" s="97"/>
      <c r="M24" s="97"/>
      <c r="N24" s="98"/>
      <c r="O24" s="98"/>
      <c r="P24" s="98">
        <f t="shared" si="0"/>
        <v>0</v>
      </c>
      <c r="Q24" s="98">
        <v>0</v>
      </c>
      <c r="R24" s="99"/>
      <c r="S24" s="99"/>
      <c r="T24" s="99"/>
      <c r="U24" s="101"/>
      <c r="V24" s="100"/>
      <c r="W24" s="99"/>
      <c r="X24" s="99"/>
      <c r="Y24" s="99"/>
      <c r="Z24" s="66"/>
      <c r="AA24" s="99"/>
      <c r="AB24" s="99"/>
      <c r="AC24" s="99"/>
      <c r="AD24" s="99"/>
      <c r="AE24" s="99"/>
      <c r="AF24" s="99"/>
      <c r="AG24" s="97"/>
    </row>
    <row r="25" spans="1:33" ht="16.5">
      <c r="A25" s="65"/>
      <c r="B25" s="94">
        <v>16</v>
      </c>
      <c r="C25" s="94"/>
      <c r="D25" s="120" t="s">
        <v>73</v>
      </c>
      <c r="E25" s="147" t="s">
        <v>127</v>
      </c>
      <c r="F25" s="95"/>
      <c r="G25" s="61"/>
      <c r="H25" s="96"/>
      <c r="I25" s="94"/>
      <c r="J25" s="94"/>
      <c r="K25" s="94"/>
      <c r="L25" s="97"/>
      <c r="M25" s="97"/>
      <c r="N25" s="98"/>
      <c r="O25" s="98"/>
      <c r="P25" s="98">
        <f t="shared" si="0"/>
        <v>0</v>
      </c>
      <c r="Q25" s="98">
        <v>0</v>
      </c>
      <c r="R25" s="94"/>
      <c r="S25" s="99"/>
      <c r="T25" s="99"/>
      <c r="U25" s="101"/>
      <c r="V25" s="101"/>
      <c r="W25" s="99"/>
      <c r="X25" s="99"/>
      <c r="Y25" s="99"/>
      <c r="Z25" s="66"/>
      <c r="AA25" s="99"/>
      <c r="AB25" s="99"/>
      <c r="AC25" s="99"/>
      <c r="AD25" s="99"/>
      <c r="AE25" s="99"/>
      <c r="AF25" s="99"/>
      <c r="AG25" s="97"/>
    </row>
    <row r="26" spans="1:33" ht="16.5">
      <c r="B26" s="94">
        <v>17</v>
      </c>
      <c r="C26" s="94"/>
      <c r="D26" s="120" t="s">
        <v>73</v>
      </c>
      <c r="E26" s="147" t="s">
        <v>128</v>
      </c>
      <c r="F26" s="95"/>
      <c r="G26" s="94"/>
      <c r="H26" s="96"/>
      <c r="I26" s="94"/>
      <c r="J26" s="94"/>
      <c r="K26" s="94"/>
      <c r="L26" s="97"/>
      <c r="M26" s="97"/>
      <c r="N26" s="98"/>
      <c r="O26" s="98"/>
      <c r="P26" s="98">
        <f t="shared" si="0"/>
        <v>0</v>
      </c>
      <c r="Q26" s="98">
        <v>0</v>
      </c>
      <c r="R26" s="64"/>
      <c r="S26" s="99"/>
      <c r="T26" s="99"/>
      <c r="U26" s="101"/>
      <c r="V26" s="151"/>
      <c r="W26" s="102"/>
      <c r="X26" s="102"/>
      <c r="Y26" s="102"/>
      <c r="Z26" s="66"/>
      <c r="AA26" s="102"/>
      <c r="AB26" s="102"/>
      <c r="AC26" s="102"/>
      <c r="AD26" s="102"/>
      <c r="AE26" s="102"/>
      <c r="AF26" s="99"/>
      <c r="AG26" s="107"/>
    </row>
    <row r="27" spans="1:33" ht="16.5">
      <c r="B27" s="76">
        <v>18</v>
      </c>
      <c r="C27" s="94"/>
      <c r="D27" s="120" t="s">
        <v>73</v>
      </c>
      <c r="E27" s="147" t="s">
        <v>129</v>
      </c>
      <c r="F27" s="95"/>
      <c r="G27" s="61"/>
      <c r="H27" s="96"/>
      <c r="I27" s="94"/>
      <c r="J27" s="94"/>
      <c r="K27" s="94"/>
      <c r="L27" s="97"/>
      <c r="M27" s="97"/>
      <c r="N27" s="98"/>
      <c r="O27" s="98"/>
      <c r="P27" s="98">
        <f t="shared" si="0"/>
        <v>0</v>
      </c>
      <c r="Q27" s="98">
        <v>0</v>
      </c>
      <c r="R27" s="99"/>
      <c r="S27" s="99"/>
      <c r="T27" s="99"/>
      <c r="U27" s="101"/>
      <c r="V27" s="101"/>
      <c r="W27" s="99"/>
      <c r="X27" s="99"/>
      <c r="Y27" s="99"/>
      <c r="Z27" s="66"/>
      <c r="AA27" s="99"/>
      <c r="AB27" s="99"/>
      <c r="AC27" s="99"/>
      <c r="AD27" s="99"/>
      <c r="AE27" s="99"/>
      <c r="AF27" s="99"/>
      <c r="AG27" s="97"/>
    </row>
    <row r="28" spans="1:33" ht="16.5">
      <c r="B28" s="76">
        <v>19</v>
      </c>
      <c r="C28" s="94"/>
      <c r="D28" s="120" t="s">
        <v>73</v>
      </c>
      <c r="E28" s="147" t="s">
        <v>130</v>
      </c>
      <c r="F28" s="95"/>
      <c r="G28" s="94"/>
      <c r="H28" s="96"/>
      <c r="I28" s="94"/>
      <c r="J28" s="94"/>
      <c r="K28" s="94"/>
      <c r="L28" s="97"/>
      <c r="M28" s="97"/>
      <c r="N28" s="98"/>
      <c r="O28" s="98"/>
      <c r="P28" s="98">
        <f t="shared" si="0"/>
        <v>0</v>
      </c>
      <c r="Q28" s="98">
        <v>0</v>
      </c>
      <c r="R28" s="94"/>
      <c r="S28" s="99"/>
      <c r="T28" s="99"/>
      <c r="U28" s="101"/>
      <c r="V28" s="101"/>
      <c r="W28" s="99"/>
      <c r="X28" s="99"/>
      <c r="Y28" s="99"/>
      <c r="Z28" s="66"/>
      <c r="AA28" s="99"/>
      <c r="AB28" s="99"/>
      <c r="AC28" s="99"/>
      <c r="AD28" s="99"/>
      <c r="AE28" s="99"/>
      <c r="AF28" s="99"/>
      <c r="AG28" s="97"/>
    </row>
    <row r="29" spans="1:33" ht="16.5">
      <c r="B29" s="76">
        <v>20</v>
      </c>
      <c r="C29" s="122"/>
      <c r="D29" s="120" t="s">
        <v>73</v>
      </c>
      <c r="E29" s="147" t="s">
        <v>131</v>
      </c>
      <c r="F29" s="95"/>
      <c r="G29" s="61"/>
      <c r="H29" s="46"/>
      <c r="I29" s="122"/>
      <c r="J29" s="122"/>
      <c r="K29" s="122"/>
      <c r="L29" s="97"/>
      <c r="M29" s="97"/>
      <c r="N29" s="98"/>
      <c r="O29" s="98"/>
      <c r="P29" s="98">
        <f t="shared" si="0"/>
        <v>0</v>
      </c>
      <c r="Q29" s="98">
        <v>0</v>
      </c>
      <c r="R29" s="94"/>
      <c r="S29" s="99"/>
      <c r="T29" s="99"/>
      <c r="U29" s="101"/>
      <c r="V29" s="101"/>
      <c r="W29" s="47"/>
      <c r="X29" s="47"/>
      <c r="Y29" s="47"/>
      <c r="Z29" s="68"/>
      <c r="AA29" s="47"/>
      <c r="AB29" s="47"/>
      <c r="AC29" s="47"/>
      <c r="AD29" s="47"/>
      <c r="AE29" s="47"/>
      <c r="AF29" s="47"/>
      <c r="AG29" s="31"/>
    </row>
    <row r="30" spans="1:33" ht="24">
      <c r="B30" s="108"/>
      <c r="C30" s="138"/>
      <c r="D30" s="114"/>
      <c r="E30" s="86"/>
      <c r="F30" s="161">
        <f>COUNTA(F10:F29)</f>
        <v>1</v>
      </c>
      <c r="G30" s="63"/>
      <c r="H30" s="110"/>
      <c r="I30" s="87"/>
      <c r="J30" s="87"/>
      <c r="K30" s="134">
        <f>COUNTA(K10:K29)</f>
        <v>1</v>
      </c>
      <c r="L30" s="111">
        <f t="shared" ref="L30:Q30" si="1">SUM(L10:L29)</f>
        <v>100000</v>
      </c>
      <c r="M30" s="111">
        <f t="shared" si="1"/>
        <v>150000</v>
      </c>
      <c r="N30" s="111">
        <f t="shared" si="1"/>
        <v>50000</v>
      </c>
      <c r="O30" s="111">
        <f t="shared" si="1"/>
        <v>250000</v>
      </c>
      <c r="P30" s="111">
        <f t="shared" si="1"/>
        <v>300000</v>
      </c>
      <c r="Q30" s="111">
        <f t="shared" si="1"/>
        <v>850000</v>
      </c>
      <c r="R30" s="134">
        <f>COUNTA(R10:R29)</f>
        <v>1</v>
      </c>
      <c r="S30" s="84"/>
      <c r="T30" s="84"/>
      <c r="U30" s="83"/>
      <c r="V30" s="83"/>
      <c r="W30" s="135">
        <f t="shared" ref="W30:AF30" si="2">COUNTA(W10:W29)</f>
        <v>0</v>
      </c>
      <c r="X30" s="135">
        <f t="shared" si="2"/>
        <v>1</v>
      </c>
      <c r="Y30" s="135">
        <f t="shared" si="2"/>
        <v>0</v>
      </c>
      <c r="Z30" s="136">
        <f t="shared" si="2"/>
        <v>0</v>
      </c>
      <c r="AA30" s="135">
        <f t="shared" si="2"/>
        <v>0</v>
      </c>
      <c r="AB30" s="135">
        <f t="shared" si="2"/>
        <v>0</v>
      </c>
      <c r="AC30" s="135">
        <f t="shared" si="2"/>
        <v>0</v>
      </c>
      <c r="AD30" s="135">
        <f t="shared" si="2"/>
        <v>0</v>
      </c>
      <c r="AE30" s="135">
        <f t="shared" si="2"/>
        <v>0</v>
      </c>
      <c r="AF30" s="135">
        <f t="shared" si="2"/>
        <v>0</v>
      </c>
      <c r="AG30" s="137">
        <f>SUM(AG10:AG29)</f>
        <v>0</v>
      </c>
    </row>
    <row r="31" spans="1:33" ht="24">
      <c r="B31" s="86"/>
      <c r="C31" s="87"/>
      <c r="D31" s="114"/>
      <c r="E31" s="86"/>
      <c r="F31" s="159"/>
      <c r="G31" s="87"/>
      <c r="H31" s="88"/>
      <c r="I31" s="87"/>
      <c r="J31" s="87"/>
      <c r="K31" s="141"/>
      <c r="L31" s="86"/>
      <c r="M31" s="86"/>
      <c r="N31" s="86"/>
      <c r="O31" s="86"/>
      <c r="P31" s="115"/>
      <c r="Q31" s="116">
        <f>P30+L30+M30</f>
        <v>550000</v>
      </c>
      <c r="R31" s="86"/>
      <c r="S31" s="87"/>
      <c r="T31" s="87"/>
      <c r="U31" s="80"/>
      <c r="V31" s="80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109">
        <f>COUNTA(AG13:AG29)</f>
        <v>0</v>
      </c>
    </row>
    <row r="32" spans="1:33" ht="16.5">
      <c r="B32" s="86"/>
      <c r="C32" s="87"/>
      <c r="D32" s="114"/>
      <c r="E32" s="86"/>
      <c r="F32" s="159"/>
      <c r="G32" s="87"/>
      <c r="H32" s="88"/>
      <c r="I32" s="87"/>
      <c r="J32" s="87"/>
      <c r="K32" s="86"/>
      <c r="L32" s="86"/>
      <c r="M32" s="86"/>
      <c r="N32" s="86"/>
      <c r="O32" s="86"/>
      <c r="P32" s="86"/>
      <c r="Q32" s="117">
        <f>Q31</f>
        <v>550000</v>
      </c>
      <c r="R32" s="86" t="s">
        <v>70</v>
      </c>
      <c r="S32" s="87"/>
      <c r="T32" s="87"/>
      <c r="U32" s="80"/>
      <c r="V32" s="80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6"/>
    </row>
    <row r="33" spans="2:33" ht="16.5">
      <c r="B33" s="86"/>
      <c r="C33" s="87"/>
      <c r="D33" s="114"/>
      <c r="E33" s="86"/>
      <c r="F33" s="159"/>
      <c r="G33" s="87"/>
      <c r="H33" s="88"/>
      <c r="I33" s="87"/>
      <c r="J33" s="87"/>
      <c r="K33" s="86"/>
      <c r="L33" s="86"/>
      <c r="M33" s="86"/>
      <c r="N33" s="86"/>
      <c r="O33" s="86"/>
      <c r="P33" s="86"/>
      <c r="Q33" s="118">
        <f>Q31</f>
        <v>550000</v>
      </c>
      <c r="R33" s="86" t="s">
        <v>71</v>
      </c>
      <c r="S33" s="87"/>
      <c r="T33" s="87"/>
      <c r="U33" s="80"/>
      <c r="V33" s="80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6"/>
    </row>
    <row r="37" spans="2:33">
      <c r="F37" s="72"/>
    </row>
  </sheetData>
  <mergeCells count="20">
    <mergeCell ref="D7:E7"/>
    <mergeCell ref="I7:I8"/>
    <mergeCell ref="L7:M7"/>
    <mergeCell ref="N7:P7"/>
    <mergeCell ref="S7:T7"/>
    <mergeCell ref="U7:V7"/>
    <mergeCell ref="W7:AF7"/>
    <mergeCell ref="D8:E8"/>
    <mergeCell ref="B1:AG1"/>
    <mergeCell ref="B2:AG2"/>
    <mergeCell ref="B3:AG3"/>
    <mergeCell ref="B5:AG5"/>
    <mergeCell ref="B6:B8"/>
    <mergeCell ref="C6:E6"/>
    <mergeCell ref="F6:F8"/>
    <mergeCell ref="J6:J8"/>
    <mergeCell ref="L6:M6"/>
    <mergeCell ref="N6:P6"/>
    <mergeCell ref="S6:T6"/>
    <mergeCell ref="U6:AG6"/>
  </mergeCells>
  <hyperlinks>
    <hyperlink ref="G1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B1:AL55"/>
  <sheetViews>
    <sheetView tabSelected="1" topLeftCell="A3" zoomScale="85" zoomScaleNormal="85" workbookViewId="0">
      <selection activeCell="R16" sqref="R16"/>
    </sheetView>
  </sheetViews>
  <sheetFormatPr defaultRowHeight="15"/>
  <cols>
    <col min="3" max="3" width="17.140625" customWidth="1"/>
    <col min="6" max="6" width="39.85546875" customWidth="1"/>
    <col min="7" max="7" width="27.7109375" customWidth="1"/>
    <col min="8" max="8" width="29.28515625" customWidth="1"/>
    <col min="9" max="9" width="10" customWidth="1"/>
    <col min="11" max="11" width="42.42578125" customWidth="1"/>
    <col min="12" max="12" width="12.140625" customWidth="1"/>
    <col min="13" max="13" width="10.85546875" customWidth="1"/>
    <col min="14" max="14" width="13.42578125" customWidth="1"/>
    <col min="15" max="15" width="12.140625" customWidth="1"/>
    <col min="16" max="16" width="11.7109375" customWidth="1"/>
    <col min="17" max="17" width="14" customWidth="1"/>
    <col min="18" max="18" width="11.140625" customWidth="1"/>
    <col min="21" max="21" width="20.5703125" customWidth="1"/>
    <col min="22" max="22" width="15.85546875" customWidth="1"/>
  </cols>
  <sheetData>
    <row r="1" spans="2:38" ht="16.5"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90">
        <v>1</v>
      </c>
      <c r="AK1" s="90" t="s">
        <v>1</v>
      </c>
      <c r="AL1" s="90"/>
    </row>
    <row r="2" spans="2:38" ht="27">
      <c r="B2" s="330" t="s">
        <v>72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85"/>
      <c r="AI2" s="85"/>
      <c r="AJ2" s="90">
        <v>2</v>
      </c>
      <c r="AK2" s="90" t="s">
        <v>2</v>
      </c>
      <c r="AL2" s="90"/>
    </row>
    <row r="3" spans="2:38" ht="27">
      <c r="B3" s="330" t="s">
        <v>0</v>
      </c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330"/>
      <c r="Z3" s="330"/>
      <c r="AA3" s="330"/>
      <c r="AB3" s="330"/>
      <c r="AC3" s="330"/>
      <c r="AD3" s="330"/>
      <c r="AE3" s="330"/>
      <c r="AF3" s="330"/>
      <c r="AG3" s="330"/>
      <c r="AH3" s="85"/>
      <c r="AI3" s="85"/>
      <c r="AJ3" s="90">
        <v>3</v>
      </c>
      <c r="AK3" s="90" t="s">
        <v>4</v>
      </c>
      <c r="AL3" s="90"/>
    </row>
    <row r="4" spans="2:38" ht="27">
      <c r="B4" s="330" t="s">
        <v>110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85"/>
      <c r="AI4" s="85"/>
      <c r="AJ4" s="90">
        <v>4</v>
      </c>
      <c r="AK4" s="90" t="s">
        <v>17</v>
      </c>
      <c r="AL4" s="90"/>
    </row>
    <row r="5" spans="2:38" ht="16.5"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90">
        <v>5</v>
      </c>
      <c r="AK5" s="90" t="s">
        <v>31</v>
      </c>
      <c r="AL5" s="90"/>
    </row>
    <row r="6" spans="2:38" ht="32.25" thickBot="1">
      <c r="B6" s="331" t="s">
        <v>79</v>
      </c>
      <c r="C6" s="332"/>
      <c r="D6" s="332"/>
      <c r="E6" s="332"/>
      <c r="F6" s="332"/>
      <c r="G6" s="332"/>
      <c r="H6" s="332"/>
      <c r="I6" s="358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  <c r="AD6" s="332"/>
      <c r="AE6" s="332"/>
      <c r="AF6" s="332"/>
      <c r="AG6" s="333"/>
      <c r="AH6" s="85"/>
      <c r="AI6" s="85"/>
      <c r="AJ6" s="90">
        <v>6</v>
      </c>
      <c r="AK6" s="90" t="s">
        <v>43</v>
      </c>
      <c r="AL6" s="90"/>
    </row>
    <row r="7" spans="2:38" ht="25.5" thickTop="1">
      <c r="B7" s="334" t="s">
        <v>5</v>
      </c>
      <c r="C7" s="337" t="s">
        <v>6</v>
      </c>
      <c r="D7" s="338"/>
      <c r="E7" s="339"/>
      <c r="F7" s="340" t="s">
        <v>7</v>
      </c>
      <c r="G7" s="144"/>
      <c r="H7" s="123" t="s">
        <v>6</v>
      </c>
      <c r="I7" s="164" t="s">
        <v>8</v>
      </c>
      <c r="J7" s="323" t="s">
        <v>9</v>
      </c>
      <c r="K7" s="124" t="s">
        <v>10</v>
      </c>
      <c r="L7" s="321" t="s">
        <v>11</v>
      </c>
      <c r="M7" s="323"/>
      <c r="N7" s="321" t="s">
        <v>12</v>
      </c>
      <c r="O7" s="322"/>
      <c r="P7" s="323"/>
      <c r="Q7" s="124" t="s">
        <v>13</v>
      </c>
      <c r="R7" s="139" t="s">
        <v>14</v>
      </c>
      <c r="S7" s="343" t="s">
        <v>15</v>
      </c>
      <c r="T7" s="344"/>
      <c r="U7" s="345" t="s">
        <v>16</v>
      </c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7"/>
      <c r="AH7" s="91"/>
      <c r="AI7" s="91"/>
      <c r="AJ7" s="90">
        <v>7</v>
      </c>
      <c r="AK7" s="90" t="s">
        <v>44</v>
      </c>
      <c r="AL7" s="90"/>
    </row>
    <row r="8" spans="2:38" ht="24.75">
      <c r="B8" s="335"/>
      <c r="C8" s="125" t="s">
        <v>18</v>
      </c>
      <c r="D8" s="324" t="s">
        <v>19</v>
      </c>
      <c r="E8" s="325"/>
      <c r="F8" s="341"/>
      <c r="G8" s="145" t="s">
        <v>20</v>
      </c>
      <c r="H8" s="126" t="s">
        <v>21</v>
      </c>
      <c r="I8" s="356" t="s">
        <v>22</v>
      </c>
      <c r="J8" s="359"/>
      <c r="K8" s="142" t="s">
        <v>23</v>
      </c>
      <c r="L8" s="328" t="s">
        <v>24</v>
      </c>
      <c r="M8" s="329"/>
      <c r="N8" s="328" t="s">
        <v>24</v>
      </c>
      <c r="O8" s="353"/>
      <c r="P8" s="329"/>
      <c r="Q8" s="125" t="s">
        <v>25</v>
      </c>
      <c r="R8" s="140" t="s">
        <v>26</v>
      </c>
      <c r="S8" s="348" t="s">
        <v>27</v>
      </c>
      <c r="T8" s="349"/>
      <c r="U8" s="350" t="s">
        <v>28</v>
      </c>
      <c r="V8" s="351"/>
      <c r="W8" s="350" t="s">
        <v>29</v>
      </c>
      <c r="X8" s="352"/>
      <c r="Y8" s="352"/>
      <c r="Z8" s="352"/>
      <c r="AA8" s="352"/>
      <c r="AB8" s="352"/>
      <c r="AC8" s="352"/>
      <c r="AD8" s="352"/>
      <c r="AE8" s="352"/>
      <c r="AF8" s="351"/>
      <c r="AG8" s="127" t="s">
        <v>30</v>
      </c>
      <c r="AH8" s="91"/>
      <c r="AI8" s="91"/>
      <c r="AJ8" s="90">
        <v>8</v>
      </c>
      <c r="AK8" s="90" t="s">
        <v>49</v>
      </c>
      <c r="AL8" s="90"/>
    </row>
    <row r="9" spans="2:38" ht="25.5" thickBot="1">
      <c r="B9" s="336"/>
      <c r="C9" s="128" t="s">
        <v>32</v>
      </c>
      <c r="D9" s="354" t="s">
        <v>26</v>
      </c>
      <c r="E9" s="355"/>
      <c r="F9" s="342"/>
      <c r="G9" s="143"/>
      <c r="H9" s="129" t="s">
        <v>33</v>
      </c>
      <c r="I9" s="357"/>
      <c r="J9" s="355"/>
      <c r="K9" s="128" t="s">
        <v>34</v>
      </c>
      <c r="L9" s="130" t="s">
        <v>26</v>
      </c>
      <c r="M9" s="130" t="s">
        <v>35</v>
      </c>
      <c r="N9" s="131" t="s">
        <v>36</v>
      </c>
      <c r="O9" s="131" t="s">
        <v>37</v>
      </c>
      <c r="P9" s="131" t="s">
        <v>25</v>
      </c>
      <c r="Q9" s="128" t="s">
        <v>38</v>
      </c>
      <c r="R9" s="128" t="s">
        <v>39</v>
      </c>
      <c r="S9" s="131" t="s">
        <v>36</v>
      </c>
      <c r="T9" s="131" t="s">
        <v>37</v>
      </c>
      <c r="U9" s="132" t="s">
        <v>40</v>
      </c>
      <c r="V9" s="132" t="s">
        <v>80</v>
      </c>
      <c r="W9" s="131">
        <v>1</v>
      </c>
      <c r="X9" s="131">
        <v>2</v>
      </c>
      <c r="Y9" s="131">
        <v>3</v>
      </c>
      <c r="Z9" s="131">
        <v>4</v>
      </c>
      <c r="AA9" s="131">
        <v>5</v>
      </c>
      <c r="AB9" s="131">
        <v>6</v>
      </c>
      <c r="AC9" s="131">
        <v>7</v>
      </c>
      <c r="AD9" s="131">
        <v>8</v>
      </c>
      <c r="AE9" s="131">
        <v>9</v>
      </c>
      <c r="AF9" s="131">
        <v>10</v>
      </c>
      <c r="AG9" s="133" t="s">
        <v>42</v>
      </c>
      <c r="AH9" s="92"/>
      <c r="AI9" s="92"/>
      <c r="AJ9" s="90">
        <v>9</v>
      </c>
      <c r="AK9" s="90" t="s">
        <v>51</v>
      </c>
      <c r="AL9" s="90"/>
    </row>
    <row r="10" spans="2:38" ht="17.25" thickTop="1">
      <c r="B10" s="93">
        <v>1</v>
      </c>
      <c r="C10" s="93">
        <v>2</v>
      </c>
      <c r="D10" s="93">
        <v>3</v>
      </c>
      <c r="E10" s="93">
        <v>4</v>
      </c>
      <c r="F10" s="160">
        <v>5</v>
      </c>
      <c r="G10" s="93"/>
      <c r="H10" s="93">
        <v>6</v>
      </c>
      <c r="I10" s="93">
        <v>7</v>
      </c>
      <c r="J10" s="93">
        <v>8</v>
      </c>
      <c r="K10" s="93">
        <v>9</v>
      </c>
      <c r="L10" s="93">
        <v>10</v>
      </c>
      <c r="M10" s="93">
        <v>11</v>
      </c>
      <c r="N10" s="93">
        <v>12</v>
      </c>
      <c r="O10" s="93">
        <v>13</v>
      </c>
      <c r="P10" s="93">
        <v>14</v>
      </c>
      <c r="Q10" s="93">
        <v>15</v>
      </c>
      <c r="R10" s="93">
        <v>16</v>
      </c>
      <c r="S10" s="93">
        <v>17</v>
      </c>
      <c r="T10" s="93">
        <v>18</v>
      </c>
      <c r="U10" s="93">
        <v>19</v>
      </c>
      <c r="V10" s="93">
        <v>20</v>
      </c>
      <c r="W10" s="93">
        <v>21</v>
      </c>
      <c r="X10" s="93">
        <v>22</v>
      </c>
      <c r="Y10" s="93">
        <v>23</v>
      </c>
      <c r="Z10" s="93">
        <v>24</v>
      </c>
      <c r="AA10" s="93">
        <v>25</v>
      </c>
      <c r="AB10" s="93">
        <v>26</v>
      </c>
      <c r="AC10" s="93">
        <v>27</v>
      </c>
      <c r="AD10" s="93">
        <v>28</v>
      </c>
      <c r="AE10" s="93">
        <v>29</v>
      </c>
      <c r="AF10" s="93">
        <v>30</v>
      </c>
      <c r="AG10" s="93">
        <v>31</v>
      </c>
      <c r="AH10" s="85"/>
      <c r="AI10" s="85"/>
      <c r="AJ10" s="90">
        <v>10</v>
      </c>
      <c r="AK10" s="90" t="s">
        <v>53</v>
      </c>
      <c r="AL10" s="90"/>
    </row>
    <row r="11" spans="2:38" ht="16.5">
      <c r="B11" s="94">
        <v>1</v>
      </c>
      <c r="C11" s="94"/>
      <c r="D11" s="120" t="s">
        <v>132</v>
      </c>
      <c r="E11" s="147" t="s">
        <v>81</v>
      </c>
      <c r="F11" s="95" t="s">
        <v>104</v>
      </c>
      <c r="G11" s="148" t="s">
        <v>105</v>
      </c>
      <c r="H11" s="96" t="s">
        <v>106</v>
      </c>
      <c r="I11" s="94" t="s">
        <v>46</v>
      </c>
      <c r="J11" s="94" t="s">
        <v>242</v>
      </c>
      <c r="K11" s="94" t="s">
        <v>107</v>
      </c>
      <c r="L11" s="97">
        <v>100000</v>
      </c>
      <c r="M11" s="98">
        <v>150000</v>
      </c>
      <c r="N11" s="98"/>
      <c r="O11" s="98"/>
      <c r="P11" s="98">
        <f>SUM(N11:O11)</f>
        <v>0</v>
      </c>
      <c r="Q11" s="162">
        <f>SUM(L11:O11)</f>
        <v>250000</v>
      </c>
      <c r="R11" s="169"/>
      <c r="S11" s="98"/>
      <c r="T11" s="98"/>
      <c r="U11" s="100" t="s">
        <v>268</v>
      </c>
      <c r="V11" s="151"/>
      <c r="W11" s="99"/>
      <c r="X11" s="99" t="s">
        <v>48</v>
      </c>
      <c r="Y11" s="99"/>
      <c r="Z11" s="157"/>
      <c r="AA11" s="99"/>
      <c r="AB11" s="99"/>
      <c r="AC11" s="99"/>
      <c r="AD11" s="99"/>
      <c r="AE11" s="99"/>
      <c r="AF11" s="97"/>
      <c r="AG11" s="97"/>
      <c r="AH11" s="90"/>
      <c r="AI11" s="90"/>
      <c r="AJ11" s="90"/>
      <c r="AK11" s="90"/>
      <c r="AL11" s="90"/>
    </row>
    <row r="12" spans="2:38" ht="16.5">
      <c r="B12" s="94">
        <v>2</v>
      </c>
      <c r="C12" s="94"/>
      <c r="D12" s="120" t="s">
        <v>132</v>
      </c>
      <c r="E12" s="147" t="s">
        <v>82</v>
      </c>
      <c r="F12" s="95" t="s">
        <v>264</v>
      </c>
      <c r="G12" s="148" t="s">
        <v>315</v>
      </c>
      <c r="H12" s="96" t="s">
        <v>265</v>
      </c>
      <c r="I12" s="94" t="s">
        <v>241</v>
      </c>
      <c r="J12" s="94" t="s">
        <v>242</v>
      </c>
      <c r="K12" s="94" t="s">
        <v>266</v>
      </c>
      <c r="L12" s="97">
        <v>100000</v>
      </c>
      <c r="M12" s="98">
        <v>150000</v>
      </c>
      <c r="N12" s="98">
        <v>50000</v>
      </c>
      <c r="O12" s="98">
        <v>250000</v>
      </c>
      <c r="P12" s="98">
        <f>SUM(N12:O12)</f>
        <v>300000</v>
      </c>
      <c r="Q12" s="162">
        <f t="shared" ref="Q12:Q30" si="0">SUM(L12:O12)</f>
        <v>550000</v>
      </c>
      <c r="R12" s="121" t="s">
        <v>47</v>
      </c>
      <c r="S12" s="98"/>
      <c r="T12" s="98"/>
      <c r="U12" s="100" t="s">
        <v>267</v>
      </c>
      <c r="V12" s="100" t="s">
        <v>299</v>
      </c>
      <c r="W12" s="99"/>
      <c r="X12" s="99"/>
      <c r="Y12" s="99"/>
      <c r="Z12" s="157"/>
      <c r="AA12" s="99"/>
      <c r="AB12" s="99"/>
      <c r="AC12" s="99"/>
      <c r="AD12" s="99"/>
      <c r="AE12" s="99"/>
      <c r="AF12" s="97"/>
      <c r="AG12" s="44" t="s">
        <v>48</v>
      </c>
      <c r="AH12" s="90"/>
      <c r="AI12" s="90"/>
      <c r="AJ12" s="90"/>
      <c r="AK12" s="90"/>
      <c r="AL12" s="90"/>
    </row>
    <row r="13" spans="2:38" ht="16.5">
      <c r="B13" s="94">
        <v>3</v>
      </c>
      <c r="C13" s="122"/>
      <c r="D13" s="120" t="s">
        <v>132</v>
      </c>
      <c r="E13" s="147" t="s">
        <v>83</v>
      </c>
      <c r="F13" s="95" t="s">
        <v>272</v>
      </c>
      <c r="G13" s="148" t="s">
        <v>273</v>
      </c>
      <c r="H13" s="150" t="s">
        <v>274</v>
      </c>
      <c r="I13" s="94" t="s">
        <v>46</v>
      </c>
      <c r="J13" s="94" t="s">
        <v>242</v>
      </c>
      <c r="K13" s="94" t="s">
        <v>266</v>
      </c>
      <c r="L13" s="97">
        <v>100000</v>
      </c>
      <c r="M13" s="98"/>
      <c r="N13" s="98"/>
      <c r="O13" s="98"/>
      <c r="P13" s="98">
        <f t="shared" ref="P13:P30" si="1">SUM(N13:O13)</f>
        <v>0</v>
      </c>
      <c r="Q13" s="162">
        <f t="shared" si="0"/>
        <v>100000</v>
      </c>
      <c r="R13" s="121"/>
      <c r="S13" s="98"/>
      <c r="T13" s="98"/>
      <c r="U13" s="100" t="s">
        <v>275</v>
      </c>
      <c r="V13" s="151"/>
      <c r="W13" s="99"/>
      <c r="X13" s="99" t="s">
        <v>48</v>
      </c>
      <c r="Y13" s="99"/>
      <c r="Z13" s="157"/>
      <c r="AA13" s="99"/>
      <c r="AB13" s="99"/>
      <c r="AC13" s="99"/>
      <c r="AD13" s="99"/>
      <c r="AE13" s="99"/>
      <c r="AF13" s="97"/>
      <c r="AG13" s="97"/>
      <c r="AH13" s="90"/>
      <c r="AI13" s="90"/>
      <c r="AJ13" s="90"/>
      <c r="AK13" s="90"/>
      <c r="AL13" s="90"/>
    </row>
    <row r="14" spans="2:38" ht="16.5">
      <c r="B14" s="94">
        <v>4</v>
      </c>
      <c r="C14" s="122"/>
      <c r="D14" s="120" t="s">
        <v>132</v>
      </c>
      <c r="E14" s="147" t="s">
        <v>84</v>
      </c>
      <c r="F14" s="95" t="s">
        <v>288</v>
      </c>
      <c r="G14" s="148" t="s">
        <v>337</v>
      </c>
      <c r="H14" s="150" t="s">
        <v>289</v>
      </c>
      <c r="I14" s="94" t="s">
        <v>290</v>
      </c>
      <c r="J14" s="94" t="s">
        <v>291</v>
      </c>
      <c r="K14" s="94" t="s">
        <v>292</v>
      </c>
      <c r="L14" s="97">
        <v>100000</v>
      </c>
      <c r="M14" s="97">
        <v>150000</v>
      </c>
      <c r="N14" s="98">
        <v>50000</v>
      </c>
      <c r="O14" s="98">
        <v>250000</v>
      </c>
      <c r="P14" s="98">
        <f t="shared" si="1"/>
        <v>300000</v>
      </c>
      <c r="Q14" s="162">
        <f t="shared" si="0"/>
        <v>550000</v>
      </c>
      <c r="R14" s="99" t="s">
        <v>47</v>
      </c>
      <c r="S14" s="99"/>
      <c r="T14" s="99"/>
      <c r="U14" s="100" t="s">
        <v>299</v>
      </c>
      <c r="V14" s="100" t="s">
        <v>299</v>
      </c>
      <c r="W14" s="99"/>
      <c r="X14" s="99" t="s">
        <v>48</v>
      </c>
      <c r="Y14" s="102"/>
      <c r="Z14" s="157"/>
      <c r="AA14" s="102"/>
      <c r="AB14" s="102"/>
      <c r="AC14" s="102"/>
      <c r="AD14" s="102"/>
      <c r="AE14" s="102"/>
      <c r="AF14" s="102"/>
      <c r="AG14" s="97"/>
      <c r="AH14" s="90"/>
      <c r="AI14" s="90"/>
      <c r="AJ14" s="90"/>
      <c r="AK14" s="90"/>
      <c r="AL14" s="90"/>
    </row>
    <row r="15" spans="2:38" ht="16.5">
      <c r="B15" s="94">
        <v>5</v>
      </c>
      <c r="C15" s="94"/>
      <c r="D15" s="120" t="s">
        <v>132</v>
      </c>
      <c r="E15" s="147" t="s">
        <v>85</v>
      </c>
      <c r="F15" s="95" t="s">
        <v>308</v>
      </c>
      <c r="G15" s="148" t="s">
        <v>309</v>
      </c>
      <c r="H15" s="150" t="s">
        <v>310</v>
      </c>
      <c r="I15" s="94"/>
      <c r="J15" s="94" t="s">
        <v>46</v>
      </c>
      <c r="K15" s="94" t="s">
        <v>311</v>
      </c>
      <c r="L15" s="97">
        <v>100000</v>
      </c>
      <c r="M15" s="97">
        <v>150000</v>
      </c>
      <c r="N15" s="98">
        <v>50000</v>
      </c>
      <c r="O15" s="98">
        <v>250000</v>
      </c>
      <c r="P15" s="98">
        <f t="shared" si="1"/>
        <v>300000</v>
      </c>
      <c r="Q15" s="162">
        <f t="shared" si="0"/>
        <v>550000</v>
      </c>
      <c r="R15" s="98" t="s">
        <v>47</v>
      </c>
      <c r="S15" s="99"/>
      <c r="T15" s="99"/>
      <c r="U15" s="100" t="s">
        <v>312</v>
      </c>
      <c r="V15" s="100" t="s">
        <v>316</v>
      </c>
      <c r="W15" s="102"/>
      <c r="X15" s="99"/>
      <c r="Y15" s="99" t="s">
        <v>48</v>
      </c>
      <c r="Z15" s="149"/>
      <c r="AA15" s="102"/>
      <c r="AB15" s="102"/>
      <c r="AC15" s="102"/>
      <c r="AD15" s="102"/>
      <c r="AE15" s="102"/>
      <c r="AF15" s="102"/>
      <c r="AG15" s="97"/>
      <c r="AH15" s="90"/>
      <c r="AI15" s="90"/>
      <c r="AJ15" s="90"/>
      <c r="AK15" s="90"/>
      <c r="AL15" s="90"/>
    </row>
    <row r="16" spans="2:38" ht="16.5">
      <c r="B16" s="94">
        <v>6</v>
      </c>
      <c r="C16" s="94"/>
      <c r="D16" s="120" t="s">
        <v>132</v>
      </c>
      <c r="E16" s="147" t="s">
        <v>86</v>
      </c>
      <c r="F16" s="95" t="s">
        <v>325</v>
      </c>
      <c r="G16" s="148" t="s">
        <v>319</v>
      </c>
      <c r="H16" s="150" t="s">
        <v>323</v>
      </c>
      <c r="I16" s="94"/>
      <c r="J16" s="94" t="s">
        <v>242</v>
      </c>
      <c r="K16" s="94" t="s">
        <v>326</v>
      </c>
      <c r="L16" s="97">
        <v>100000</v>
      </c>
      <c r="M16" s="97">
        <v>150000</v>
      </c>
      <c r="N16" s="98">
        <v>2000000</v>
      </c>
      <c r="O16" s="98"/>
      <c r="P16" s="98">
        <f t="shared" si="1"/>
        <v>2000000</v>
      </c>
      <c r="Q16" s="162">
        <f t="shared" si="0"/>
        <v>2250000</v>
      </c>
      <c r="R16" s="99"/>
      <c r="S16" s="99"/>
      <c r="T16" s="99"/>
      <c r="U16" s="100" t="s">
        <v>320</v>
      </c>
      <c r="V16" s="100" t="s">
        <v>338</v>
      </c>
      <c r="W16" s="99"/>
      <c r="X16" s="99"/>
      <c r="Y16" s="99" t="s">
        <v>48</v>
      </c>
      <c r="Z16" s="157"/>
      <c r="AA16" s="99"/>
      <c r="AB16" s="99"/>
      <c r="AC16" s="99"/>
      <c r="AD16" s="99"/>
      <c r="AE16" s="99"/>
      <c r="AF16" s="99"/>
      <c r="AG16" s="97"/>
      <c r="AH16" s="90"/>
      <c r="AI16" s="90"/>
      <c r="AJ16" s="90"/>
      <c r="AK16" s="90"/>
      <c r="AL16" s="90"/>
    </row>
    <row r="17" spans="2:33" ht="16.5">
      <c r="B17" s="94">
        <v>7</v>
      </c>
      <c r="C17" s="94"/>
      <c r="D17" s="120" t="s">
        <v>132</v>
      </c>
      <c r="E17" s="147" t="s">
        <v>87</v>
      </c>
      <c r="F17" s="95"/>
      <c r="G17" s="148"/>
      <c r="H17" s="150"/>
      <c r="I17" s="94"/>
      <c r="J17" s="94"/>
      <c r="K17" s="94"/>
      <c r="L17" s="97"/>
      <c r="M17" s="97"/>
      <c r="N17" s="98"/>
      <c r="O17" s="98"/>
      <c r="P17" s="98">
        <f t="shared" si="1"/>
        <v>0</v>
      </c>
      <c r="Q17" s="162">
        <f t="shared" si="0"/>
        <v>0</v>
      </c>
      <c r="R17" s="98"/>
      <c r="S17" s="99"/>
      <c r="T17" s="99"/>
      <c r="U17" s="100"/>
      <c r="V17" s="101"/>
      <c r="W17" s="99"/>
      <c r="X17" s="99"/>
      <c r="Y17" s="99"/>
      <c r="Z17" s="157"/>
      <c r="AA17" s="99"/>
      <c r="AB17" s="99"/>
      <c r="AC17" s="99"/>
      <c r="AD17" s="99"/>
      <c r="AE17" s="99"/>
      <c r="AF17" s="99"/>
      <c r="AG17" s="97"/>
    </row>
    <row r="18" spans="2:33" ht="16.5">
      <c r="B18" s="94">
        <v>8</v>
      </c>
      <c r="C18" s="94"/>
      <c r="D18" s="120" t="s">
        <v>132</v>
      </c>
      <c r="E18" s="147" t="s">
        <v>88</v>
      </c>
      <c r="F18" s="95"/>
      <c r="G18" s="95"/>
      <c r="H18" s="96"/>
      <c r="I18" s="94"/>
      <c r="J18" s="94"/>
      <c r="K18" s="94"/>
      <c r="L18" s="97"/>
      <c r="M18" s="97"/>
      <c r="N18" s="98"/>
      <c r="O18" s="98"/>
      <c r="P18" s="98">
        <f t="shared" si="1"/>
        <v>0</v>
      </c>
      <c r="Q18" s="162">
        <f t="shared" si="0"/>
        <v>0</v>
      </c>
      <c r="R18" s="94"/>
      <c r="S18" s="98"/>
      <c r="T18" s="98"/>
      <c r="U18" s="101"/>
      <c r="V18" s="101"/>
      <c r="W18" s="98"/>
      <c r="X18" s="98"/>
      <c r="Y18" s="98"/>
      <c r="Z18" s="158"/>
      <c r="AA18" s="98"/>
      <c r="AB18" s="98"/>
      <c r="AC18" s="98"/>
      <c r="AD18" s="98"/>
      <c r="AE18" s="98"/>
      <c r="AF18" s="98"/>
      <c r="AG18" s="97"/>
    </row>
    <row r="19" spans="2:33" ht="16.5">
      <c r="B19" s="94">
        <v>9</v>
      </c>
      <c r="C19" s="94"/>
      <c r="D19" s="120" t="s">
        <v>132</v>
      </c>
      <c r="E19" s="147" t="s">
        <v>89</v>
      </c>
      <c r="F19" s="95"/>
      <c r="G19" s="95"/>
      <c r="H19" s="96"/>
      <c r="I19" s="94"/>
      <c r="J19" s="94"/>
      <c r="K19" s="94"/>
      <c r="L19" s="97"/>
      <c r="M19" s="97"/>
      <c r="N19" s="98"/>
      <c r="O19" s="98"/>
      <c r="P19" s="98">
        <f t="shared" si="1"/>
        <v>0</v>
      </c>
      <c r="Q19" s="162">
        <f t="shared" si="0"/>
        <v>0</v>
      </c>
      <c r="R19" s="98"/>
      <c r="S19" s="99"/>
      <c r="T19" s="99"/>
      <c r="U19" s="100"/>
      <c r="V19" s="100"/>
      <c r="W19" s="99"/>
      <c r="X19" s="99"/>
      <c r="Y19" s="99"/>
      <c r="Z19" s="157"/>
      <c r="AA19" s="99"/>
      <c r="AB19" s="99"/>
      <c r="AC19" s="99"/>
      <c r="AD19" s="99"/>
      <c r="AE19" s="99"/>
      <c r="AF19" s="99"/>
      <c r="AG19" s="97"/>
    </row>
    <row r="20" spans="2:33" ht="16.5">
      <c r="B20" s="94">
        <v>10</v>
      </c>
      <c r="C20" s="94"/>
      <c r="D20" s="120" t="s">
        <v>132</v>
      </c>
      <c r="E20" s="147" t="s">
        <v>90</v>
      </c>
      <c r="F20" s="95"/>
      <c r="G20" s="148"/>
      <c r="H20" s="96"/>
      <c r="I20" s="94"/>
      <c r="J20" s="94"/>
      <c r="K20" s="94"/>
      <c r="L20" s="97"/>
      <c r="M20" s="97"/>
      <c r="N20" s="98"/>
      <c r="O20" s="98"/>
      <c r="P20" s="98">
        <f t="shared" si="1"/>
        <v>0</v>
      </c>
      <c r="Q20" s="162">
        <f t="shared" si="0"/>
        <v>0</v>
      </c>
      <c r="R20" s="99"/>
      <c r="S20" s="98"/>
      <c r="T20" s="98"/>
      <c r="U20" s="101"/>
      <c r="V20" s="101"/>
      <c r="W20" s="102"/>
      <c r="X20" s="102"/>
      <c r="Y20" s="102"/>
      <c r="Z20" s="149"/>
      <c r="AA20" s="102"/>
      <c r="AB20" s="102"/>
      <c r="AC20" s="102"/>
      <c r="AD20" s="102"/>
      <c r="AE20" s="102"/>
      <c r="AF20" s="102"/>
      <c r="AG20" s="97"/>
    </row>
    <row r="21" spans="2:33" ht="16.5">
      <c r="B21" s="94">
        <v>11</v>
      </c>
      <c r="C21" s="94"/>
      <c r="D21" s="120" t="s">
        <v>132</v>
      </c>
      <c r="E21" s="147" t="s">
        <v>91</v>
      </c>
      <c r="F21" s="95"/>
      <c r="G21" s="148"/>
      <c r="H21" s="96"/>
      <c r="I21" s="94"/>
      <c r="J21" s="94"/>
      <c r="K21" s="94"/>
      <c r="L21" s="156"/>
      <c r="M21" s="97"/>
      <c r="N21" s="98"/>
      <c r="O21" s="98"/>
      <c r="P21" s="98">
        <f t="shared" si="1"/>
        <v>0</v>
      </c>
      <c r="Q21" s="162">
        <f t="shared" si="0"/>
        <v>0</v>
      </c>
      <c r="R21" s="121"/>
      <c r="S21" s="99"/>
      <c r="T21" s="99"/>
      <c r="U21" s="100"/>
      <c r="V21" s="106"/>
      <c r="W21" s="99"/>
      <c r="X21" s="99"/>
      <c r="Y21" s="99"/>
      <c r="Z21" s="157"/>
      <c r="AA21" s="99"/>
      <c r="AB21" s="99"/>
      <c r="AC21" s="99"/>
      <c r="AD21" s="99"/>
      <c r="AE21" s="99"/>
      <c r="AF21" s="99"/>
      <c r="AG21" s="97"/>
    </row>
    <row r="22" spans="2:33" ht="16.5">
      <c r="B22" s="94">
        <v>12</v>
      </c>
      <c r="C22" s="94"/>
      <c r="D22" s="120" t="s">
        <v>132</v>
      </c>
      <c r="E22" s="147" t="s">
        <v>92</v>
      </c>
      <c r="F22" s="95"/>
      <c r="G22" s="148"/>
      <c r="H22" s="96"/>
      <c r="I22" s="94"/>
      <c r="J22" s="94"/>
      <c r="K22" s="94"/>
      <c r="L22" s="97"/>
      <c r="M22" s="97"/>
      <c r="N22" s="97"/>
      <c r="O22" s="97"/>
      <c r="P22" s="98">
        <f t="shared" si="1"/>
        <v>0</v>
      </c>
      <c r="Q22" s="162">
        <f t="shared" si="0"/>
        <v>0</v>
      </c>
      <c r="R22" s="94"/>
      <c r="S22" s="97"/>
      <c r="T22" s="97"/>
      <c r="U22" s="103"/>
      <c r="V22" s="103"/>
      <c r="W22" s="97"/>
      <c r="X22" s="97"/>
      <c r="Y22" s="97"/>
      <c r="Z22" s="158"/>
      <c r="AA22" s="98"/>
      <c r="AB22" s="98"/>
      <c r="AC22" s="98"/>
      <c r="AD22" s="98"/>
      <c r="AE22" s="98"/>
      <c r="AF22" s="98"/>
      <c r="AG22" s="97"/>
    </row>
    <row r="23" spans="2:33" ht="16.5">
      <c r="B23" s="94">
        <v>13</v>
      </c>
      <c r="C23" s="94"/>
      <c r="D23" s="120" t="s">
        <v>132</v>
      </c>
      <c r="E23" s="147" t="s">
        <v>93</v>
      </c>
      <c r="F23" s="95"/>
      <c r="G23" s="95"/>
      <c r="H23" s="96"/>
      <c r="I23" s="94"/>
      <c r="J23" s="94"/>
      <c r="K23" s="94"/>
      <c r="L23" s="97"/>
      <c r="M23" s="97"/>
      <c r="N23" s="97"/>
      <c r="O23" s="97"/>
      <c r="P23" s="98">
        <f t="shared" si="1"/>
        <v>0</v>
      </c>
      <c r="Q23" s="162">
        <f t="shared" si="0"/>
        <v>0</v>
      </c>
      <c r="R23" s="94"/>
      <c r="S23" s="97"/>
      <c r="T23" s="97"/>
      <c r="U23" s="103"/>
      <c r="V23" s="103"/>
      <c r="W23" s="97"/>
      <c r="X23" s="97"/>
      <c r="Y23" s="97"/>
      <c r="Z23" s="158"/>
      <c r="AA23" s="98"/>
      <c r="AB23" s="98"/>
      <c r="AC23" s="98"/>
      <c r="AD23" s="98"/>
      <c r="AE23" s="98"/>
      <c r="AF23" s="98"/>
      <c r="AG23" s="97"/>
    </row>
    <row r="24" spans="2:33" ht="16.5">
      <c r="B24" s="94">
        <v>14</v>
      </c>
      <c r="C24" s="94"/>
      <c r="D24" s="120" t="s">
        <v>132</v>
      </c>
      <c r="E24" s="147" t="s">
        <v>94</v>
      </c>
      <c r="F24" s="152"/>
      <c r="G24" s="163"/>
      <c r="H24" s="150"/>
      <c r="I24" s="104"/>
      <c r="J24" s="104"/>
      <c r="K24" s="104"/>
      <c r="L24" s="97"/>
      <c r="M24" s="153"/>
      <c r="N24" s="154"/>
      <c r="O24" s="154"/>
      <c r="P24" s="98">
        <f t="shared" si="1"/>
        <v>0</v>
      </c>
      <c r="Q24" s="162">
        <f t="shared" si="0"/>
        <v>0</v>
      </c>
      <c r="R24" s="104"/>
      <c r="S24" s="154"/>
      <c r="T24" s="154"/>
      <c r="U24" s="155"/>
      <c r="V24" s="155"/>
      <c r="W24" s="154"/>
      <c r="X24" s="154"/>
      <c r="Y24" s="154"/>
      <c r="Z24" s="158"/>
      <c r="AA24" s="98"/>
      <c r="AB24" s="98"/>
      <c r="AC24" s="98"/>
      <c r="AD24" s="98"/>
      <c r="AE24" s="98"/>
      <c r="AF24" s="99"/>
      <c r="AG24" s="97"/>
    </row>
    <row r="25" spans="2:33" ht="16.5">
      <c r="B25" s="94">
        <v>15</v>
      </c>
      <c r="C25" s="94"/>
      <c r="D25" s="120" t="s">
        <v>132</v>
      </c>
      <c r="E25" s="147" t="s">
        <v>95</v>
      </c>
      <c r="F25" s="95"/>
      <c r="G25" s="148"/>
      <c r="H25" s="96"/>
      <c r="I25" s="94"/>
      <c r="J25" s="94"/>
      <c r="K25" s="90"/>
      <c r="L25" s="97"/>
      <c r="M25" s="97"/>
      <c r="N25" s="98"/>
      <c r="O25" s="98"/>
      <c r="P25" s="98">
        <f t="shared" si="1"/>
        <v>0</v>
      </c>
      <c r="Q25" s="162">
        <f t="shared" si="0"/>
        <v>0</v>
      </c>
      <c r="R25" s="98"/>
      <c r="S25" s="98"/>
      <c r="T25" s="98"/>
      <c r="U25" s="101"/>
      <c r="V25" s="101"/>
      <c r="W25" s="98"/>
      <c r="X25" s="98"/>
      <c r="Y25" s="98"/>
      <c r="Z25" s="158"/>
      <c r="AA25" s="98"/>
      <c r="AB25" s="98"/>
      <c r="AC25" s="98"/>
      <c r="AD25" s="98"/>
      <c r="AE25" s="98"/>
      <c r="AF25" s="98"/>
      <c r="AG25" s="97"/>
    </row>
    <row r="26" spans="2:33" ht="16.5">
      <c r="B26" s="94">
        <v>16</v>
      </c>
      <c r="C26" s="94"/>
      <c r="D26" s="120" t="s">
        <v>132</v>
      </c>
      <c r="E26" s="147" t="s">
        <v>96</v>
      </c>
      <c r="F26" s="95"/>
      <c r="G26" s="148"/>
      <c r="H26" s="96"/>
      <c r="I26" s="94"/>
      <c r="J26" s="94"/>
      <c r="K26" s="94"/>
      <c r="L26" s="97"/>
      <c r="M26" s="97"/>
      <c r="N26" s="98"/>
      <c r="O26" s="98"/>
      <c r="P26" s="98">
        <f t="shared" si="1"/>
        <v>0</v>
      </c>
      <c r="Q26" s="162">
        <f t="shared" si="0"/>
        <v>0</v>
      </c>
      <c r="R26" s="94"/>
      <c r="S26" s="98"/>
      <c r="T26" s="98"/>
      <c r="U26" s="101"/>
      <c r="V26" s="101"/>
      <c r="W26" s="99"/>
      <c r="X26" s="99"/>
      <c r="Y26" s="99"/>
      <c r="Z26" s="157"/>
      <c r="AA26" s="99"/>
      <c r="AB26" s="99"/>
      <c r="AC26" s="99"/>
      <c r="AD26" s="99"/>
      <c r="AE26" s="99"/>
      <c r="AF26" s="99"/>
      <c r="AG26" s="97"/>
    </row>
    <row r="27" spans="2:33" ht="16.5">
      <c r="B27" s="94">
        <v>17</v>
      </c>
      <c r="C27" s="94"/>
      <c r="D27" s="120" t="s">
        <v>132</v>
      </c>
      <c r="E27" s="147" t="s">
        <v>97</v>
      </c>
      <c r="F27" s="95"/>
      <c r="G27" s="95"/>
      <c r="H27" s="96"/>
      <c r="I27" s="94"/>
      <c r="J27" s="94"/>
      <c r="K27" s="94"/>
      <c r="L27" s="97"/>
      <c r="M27" s="97"/>
      <c r="N27" s="98"/>
      <c r="O27" s="98"/>
      <c r="P27" s="98">
        <f t="shared" si="1"/>
        <v>0</v>
      </c>
      <c r="Q27" s="162">
        <f t="shared" si="0"/>
        <v>0</v>
      </c>
      <c r="R27" s="105"/>
      <c r="S27" s="98"/>
      <c r="T27" s="98"/>
      <c r="U27" s="101"/>
      <c r="V27" s="106"/>
      <c r="W27" s="102"/>
      <c r="X27" s="102"/>
      <c r="Y27" s="102"/>
      <c r="Z27" s="157"/>
      <c r="AA27" s="102"/>
      <c r="AB27" s="102"/>
      <c r="AC27" s="102"/>
      <c r="AD27" s="102"/>
      <c r="AE27" s="102"/>
      <c r="AF27" s="99"/>
      <c r="AG27" s="107"/>
    </row>
    <row r="28" spans="2:33" ht="16.5">
      <c r="B28" s="94">
        <v>18</v>
      </c>
      <c r="C28" s="94"/>
      <c r="D28" s="120" t="s">
        <v>132</v>
      </c>
      <c r="E28" s="147" t="s">
        <v>98</v>
      </c>
      <c r="F28" s="95"/>
      <c r="G28" s="148"/>
      <c r="H28" s="96"/>
      <c r="I28" s="94"/>
      <c r="J28" s="94"/>
      <c r="K28" s="104"/>
      <c r="L28" s="97"/>
      <c r="M28" s="97"/>
      <c r="N28" s="98"/>
      <c r="O28" s="98"/>
      <c r="P28" s="98">
        <f t="shared" si="1"/>
        <v>0</v>
      </c>
      <c r="Q28" s="162">
        <f t="shared" si="0"/>
        <v>0</v>
      </c>
      <c r="R28" s="98"/>
      <c r="S28" s="98"/>
      <c r="T28" s="98"/>
      <c r="U28" s="101"/>
      <c r="V28" s="101"/>
      <c r="W28" s="99"/>
      <c r="X28" s="99"/>
      <c r="Y28" s="99"/>
      <c r="Z28" s="157"/>
      <c r="AA28" s="99"/>
      <c r="AB28" s="99"/>
      <c r="AC28" s="99"/>
      <c r="AD28" s="99"/>
      <c r="AE28" s="99"/>
      <c r="AF28" s="99"/>
      <c r="AG28" s="97"/>
    </row>
    <row r="29" spans="2:33" ht="16.5">
      <c r="B29" s="94">
        <v>19</v>
      </c>
      <c r="C29" s="94"/>
      <c r="D29" s="120" t="s">
        <v>132</v>
      </c>
      <c r="E29" s="147" t="s">
        <v>99</v>
      </c>
      <c r="F29" s="95"/>
      <c r="G29" s="95"/>
      <c r="H29" s="96"/>
      <c r="I29" s="94"/>
      <c r="J29" s="94"/>
      <c r="K29" s="94"/>
      <c r="L29" s="97"/>
      <c r="M29" s="97"/>
      <c r="N29" s="98"/>
      <c r="O29" s="98"/>
      <c r="P29" s="98">
        <f t="shared" si="1"/>
        <v>0</v>
      </c>
      <c r="Q29" s="162">
        <f t="shared" si="0"/>
        <v>0</v>
      </c>
      <c r="R29" s="94"/>
      <c r="S29" s="98"/>
      <c r="T29" s="98"/>
      <c r="U29" s="101"/>
      <c r="V29" s="101"/>
      <c r="W29" s="99"/>
      <c r="X29" s="99"/>
      <c r="Y29" s="99"/>
      <c r="Z29" s="157"/>
      <c r="AA29" s="99"/>
      <c r="AB29" s="99"/>
      <c r="AC29" s="99"/>
      <c r="AD29" s="99"/>
      <c r="AE29" s="99"/>
      <c r="AF29" s="99"/>
      <c r="AG29" s="97"/>
    </row>
    <row r="30" spans="2:33" ht="16.5">
      <c r="B30" s="94">
        <v>20</v>
      </c>
      <c r="C30" s="94"/>
      <c r="D30" s="120" t="s">
        <v>132</v>
      </c>
      <c r="E30" s="147" t="s">
        <v>100</v>
      </c>
      <c r="F30" s="95"/>
      <c r="G30" s="148"/>
      <c r="H30" s="96"/>
      <c r="I30" s="94"/>
      <c r="J30" s="94"/>
      <c r="K30" s="94"/>
      <c r="L30" s="97"/>
      <c r="M30" s="97"/>
      <c r="N30" s="98"/>
      <c r="O30" s="98"/>
      <c r="P30" s="98">
        <f t="shared" si="1"/>
        <v>0</v>
      </c>
      <c r="Q30" s="162">
        <f t="shared" si="0"/>
        <v>0</v>
      </c>
      <c r="R30" s="94"/>
      <c r="S30" s="98"/>
      <c r="T30" s="98"/>
      <c r="U30" s="101"/>
      <c r="V30" s="100"/>
      <c r="W30" s="99"/>
      <c r="X30" s="99"/>
      <c r="Y30" s="99"/>
      <c r="Z30" s="157"/>
      <c r="AA30" s="99"/>
      <c r="AB30" s="99"/>
      <c r="AC30" s="99"/>
      <c r="AD30" s="99"/>
      <c r="AE30" s="99"/>
      <c r="AF30" s="99"/>
      <c r="AG30" s="97"/>
    </row>
    <row r="31" spans="2:33" ht="24">
      <c r="B31" s="108"/>
      <c r="C31" s="138"/>
      <c r="D31" s="114"/>
      <c r="E31" s="86"/>
      <c r="F31" s="161">
        <f>COUNTA(F11:F30)</f>
        <v>6</v>
      </c>
      <c r="G31" s="146"/>
      <c r="H31" s="110"/>
      <c r="I31" s="86"/>
      <c r="J31" s="87"/>
      <c r="K31" s="134">
        <f>COUNTA(K11:K30)</f>
        <v>6</v>
      </c>
      <c r="L31" s="111">
        <f t="shared" ref="L31:Q31" si="2">SUM(L11:L30)</f>
        <v>600000</v>
      </c>
      <c r="M31" s="111">
        <f t="shared" si="2"/>
        <v>750000</v>
      </c>
      <c r="N31" s="111">
        <f t="shared" si="2"/>
        <v>2150000</v>
      </c>
      <c r="O31" s="111">
        <f t="shared" si="2"/>
        <v>750000</v>
      </c>
      <c r="P31" s="111">
        <f t="shared" si="2"/>
        <v>2900000</v>
      </c>
      <c r="Q31" s="111">
        <f t="shared" si="2"/>
        <v>4250000</v>
      </c>
      <c r="R31" s="134">
        <f>COUNTA(R11:R30)</f>
        <v>3</v>
      </c>
      <c r="S31" s="112"/>
      <c r="T31" s="112"/>
      <c r="U31" s="113"/>
      <c r="V31" s="113"/>
      <c r="W31" s="135">
        <f t="shared" ref="W31:AF31" si="3">COUNTA(W11:W30)</f>
        <v>0</v>
      </c>
      <c r="X31" s="135">
        <f t="shared" si="3"/>
        <v>3</v>
      </c>
      <c r="Y31" s="135">
        <f t="shared" si="3"/>
        <v>2</v>
      </c>
      <c r="Z31" s="136">
        <f t="shared" si="3"/>
        <v>0</v>
      </c>
      <c r="AA31" s="135">
        <f t="shared" si="3"/>
        <v>0</v>
      </c>
      <c r="AB31" s="135">
        <f t="shared" si="3"/>
        <v>0</v>
      </c>
      <c r="AC31" s="135">
        <f t="shared" si="3"/>
        <v>0</v>
      </c>
      <c r="AD31" s="135">
        <f t="shared" si="3"/>
        <v>0</v>
      </c>
      <c r="AE31" s="135">
        <f t="shared" si="3"/>
        <v>0</v>
      </c>
      <c r="AF31" s="135">
        <f t="shared" si="3"/>
        <v>0</v>
      </c>
      <c r="AG31" s="137">
        <f>SUM(AG11:AG30)</f>
        <v>0</v>
      </c>
    </row>
    <row r="32" spans="2:33" ht="24">
      <c r="B32" s="86"/>
      <c r="C32" s="87"/>
      <c r="D32" s="114"/>
      <c r="E32" s="86"/>
      <c r="F32" s="159"/>
      <c r="G32" s="86"/>
      <c r="H32" s="88"/>
      <c r="I32" s="86"/>
      <c r="J32" s="87"/>
      <c r="K32" s="141"/>
      <c r="L32" s="86"/>
      <c r="M32" s="86"/>
      <c r="N32" s="86"/>
      <c r="O32" s="86"/>
      <c r="P32" s="115"/>
      <c r="Q32" s="116">
        <f>P31+L31+M31</f>
        <v>4250000</v>
      </c>
      <c r="R32" s="86"/>
      <c r="S32" s="86"/>
      <c r="T32" s="86"/>
      <c r="U32" s="89"/>
      <c r="V32" s="89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109"/>
    </row>
    <row r="33" spans="2:33" ht="16.5">
      <c r="B33" s="86"/>
      <c r="C33" s="87"/>
      <c r="D33" s="114"/>
      <c r="E33" s="86"/>
      <c r="F33" s="159"/>
      <c r="G33" s="86"/>
      <c r="H33" s="88"/>
      <c r="I33" s="86"/>
      <c r="J33" s="87"/>
      <c r="K33" s="86"/>
      <c r="L33" s="86"/>
      <c r="M33" s="86"/>
      <c r="N33" s="86"/>
      <c r="O33" s="86"/>
      <c r="P33" s="86"/>
      <c r="Q33" s="117">
        <f>Q32</f>
        <v>4250000</v>
      </c>
      <c r="R33" s="86" t="s">
        <v>70</v>
      </c>
      <c r="S33" s="86"/>
      <c r="T33" s="86"/>
      <c r="U33" s="89"/>
      <c r="V33" s="89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</row>
    <row r="34" spans="2:33" ht="16.5">
      <c r="B34" s="85"/>
      <c r="C34" s="85"/>
      <c r="D34" s="114"/>
      <c r="E34" s="85"/>
      <c r="F34" s="85"/>
      <c r="G34" s="85"/>
      <c r="H34" s="85"/>
      <c r="I34" s="85"/>
      <c r="J34" s="85"/>
      <c r="K34" s="85"/>
      <c r="L34" s="86"/>
      <c r="M34" s="86"/>
      <c r="N34" s="86"/>
      <c r="O34" s="86"/>
      <c r="P34" s="86"/>
      <c r="Q34" s="118">
        <f>Q33</f>
        <v>4250000</v>
      </c>
      <c r="R34" s="86" t="s">
        <v>71</v>
      </c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</row>
    <row r="35" spans="2:33" ht="16.5">
      <c r="B35" s="85"/>
      <c r="C35" s="85"/>
      <c r="D35" s="114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</row>
    <row r="36" spans="2:33" ht="16.5">
      <c r="B36" s="85"/>
      <c r="C36" s="85"/>
      <c r="D36" s="114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</row>
    <row r="37" spans="2:33" ht="16.5">
      <c r="B37" s="85"/>
      <c r="C37" s="85"/>
      <c r="D37" s="114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</row>
    <row r="38" spans="2:33" ht="16.5">
      <c r="B38" s="85"/>
      <c r="C38" s="85"/>
      <c r="D38" s="114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</row>
    <row r="39" spans="2:33" ht="16.5">
      <c r="B39" s="85"/>
      <c r="C39" s="85"/>
      <c r="D39" s="114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</row>
    <row r="40" spans="2:33" ht="16.5">
      <c r="B40" s="85"/>
      <c r="C40" s="85"/>
      <c r="D40" s="114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</row>
    <row r="41" spans="2:33" ht="16.5">
      <c r="B41" s="85"/>
      <c r="C41" s="85"/>
      <c r="D41" s="114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</row>
    <row r="42" spans="2:33" ht="16.5">
      <c r="B42" s="85"/>
      <c r="C42" s="85"/>
      <c r="D42" s="114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</row>
    <row r="43" spans="2:33" ht="16.5">
      <c r="B43" s="85"/>
      <c r="C43" s="85"/>
      <c r="D43" s="114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</row>
    <row r="44" spans="2:33" ht="16.5">
      <c r="B44" s="85"/>
      <c r="C44" s="85"/>
      <c r="D44" s="114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</row>
    <row r="45" spans="2:33" ht="16.5">
      <c r="B45" s="85"/>
      <c r="C45" s="85"/>
      <c r="D45" s="114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</row>
    <row r="46" spans="2:33" ht="16.5">
      <c r="B46" s="85"/>
      <c r="C46" s="85"/>
      <c r="D46" s="114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</row>
    <row r="47" spans="2:33" ht="16.5">
      <c r="B47" s="85"/>
      <c r="C47" s="85"/>
      <c r="D47" s="114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</row>
    <row r="48" spans="2:33" ht="16.5">
      <c r="B48" s="85"/>
      <c r="C48" s="85"/>
      <c r="D48" s="114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</row>
    <row r="49" spans="4:4" ht="16.5">
      <c r="D49" s="114"/>
    </row>
    <row r="50" spans="4:4" ht="16.5">
      <c r="D50" s="114"/>
    </row>
    <row r="51" spans="4:4" ht="16.5">
      <c r="D51" s="119"/>
    </row>
    <row r="52" spans="4:4" ht="16.5">
      <c r="D52" s="119"/>
    </row>
    <row r="53" spans="4:4" ht="16.5">
      <c r="D53" s="119"/>
    </row>
    <row r="54" spans="4:4" ht="16.5">
      <c r="D54" s="119"/>
    </row>
    <row r="55" spans="4:4" ht="16.5">
      <c r="D55" s="119"/>
    </row>
  </sheetData>
  <mergeCells count="20">
    <mergeCell ref="W8:AF8"/>
    <mergeCell ref="N8:P8"/>
    <mergeCell ref="D9:E9"/>
    <mergeCell ref="L7:M7"/>
    <mergeCell ref="N7:P7"/>
    <mergeCell ref="D8:E8"/>
    <mergeCell ref="I8:I9"/>
    <mergeCell ref="L8:M8"/>
    <mergeCell ref="B2:AG2"/>
    <mergeCell ref="B3:AG3"/>
    <mergeCell ref="B4:AG4"/>
    <mergeCell ref="B6:AG6"/>
    <mergeCell ref="B7:B9"/>
    <mergeCell ref="C7:E7"/>
    <mergeCell ref="F7:F9"/>
    <mergeCell ref="J7:J9"/>
    <mergeCell ref="S7:T7"/>
    <mergeCell ref="U7:AG7"/>
    <mergeCell ref="S8:T8"/>
    <mergeCell ref="U8:V8"/>
  </mergeCells>
  <hyperlinks>
    <hyperlink ref="G11" r:id="rId1"/>
    <hyperlink ref="G13" r:id="rId2"/>
    <hyperlink ref="G15" r:id="rId3"/>
    <hyperlink ref="G12" r:id="rId4"/>
    <hyperlink ref="G16" r:id="rId5"/>
    <hyperlink ref="G14" r:id="rId6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B1:AL55"/>
  <sheetViews>
    <sheetView workbookViewId="0">
      <selection activeCell="F12" sqref="F12"/>
    </sheetView>
  </sheetViews>
  <sheetFormatPr defaultRowHeight="15"/>
  <cols>
    <col min="1" max="2" width="9.140625" style="85"/>
    <col min="3" max="3" width="17.140625" style="85" customWidth="1"/>
    <col min="4" max="5" width="9.140625" style="85"/>
    <col min="6" max="6" width="39.85546875" style="85" customWidth="1"/>
    <col min="7" max="7" width="27.7109375" style="85" customWidth="1"/>
    <col min="8" max="8" width="23.28515625" style="85" customWidth="1"/>
    <col min="9" max="9" width="10" style="85" customWidth="1"/>
    <col min="10" max="10" width="9.140625" style="85"/>
    <col min="11" max="11" width="42.42578125" style="85" customWidth="1"/>
    <col min="12" max="12" width="12.140625" style="85" customWidth="1"/>
    <col min="13" max="13" width="10.85546875" style="85" customWidth="1"/>
    <col min="14" max="14" width="13.42578125" style="85" customWidth="1"/>
    <col min="15" max="15" width="12.140625" style="85" customWidth="1"/>
    <col min="16" max="16" width="11.7109375" style="85" customWidth="1"/>
    <col min="17" max="17" width="14" style="85" customWidth="1"/>
    <col min="18" max="18" width="11.140625" style="85" customWidth="1"/>
    <col min="19" max="20" width="9.140625" style="85"/>
    <col min="21" max="21" width="20.5703125" style="85" customWidth="1"/>
    <col min="22" max="22" width="15.85546875" style="85" customWidth="1"/>
    <col min="23" max="16384" width="9.140625" style="85"/>
  </cols>
  <sheetData>
    <row r="1" spans="2:38" ht="16.5">
      <c r="AJ1" s="90">
        <v>1</v>
      </c>
      <c r="AK1" s="90" t="s">
        <v>1</v>
      </c>
      <c r="AL1" s="90"/>
    </row>
    <row r="2" spans="2:38" ht="27">
      <c r="B2" s="330" t="s">
        <v>72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J2" s="90">
        <v>2</v>
      </c>
      <c r="AK2" s="90" t="s">
        <v>2</v>
      </c>
      <c r="AL2" s="90"/>
    </row>
    <row r="3" spans="2:38" ht="27">
      <c r="B3" s="330" t="s">
        <v>0</v>
      </c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330"/>
      <c r="Z3" s="330"/>
      <c r="AA3" s="330"/>
      <c r="AB3" s="330"/>
      <c r="AC3" s="330"/>
      <c r="AD3" s="330"/>
      <c r="AE3" s="330"/>
      <c r="AF3" s="330"/>
      <c r="AG3" s="330"/>
      <c r="AJ3" s="90">
        <v>3</v>
      </c>
      <c r="AK3" s="90" t="s">
        <v>4</v>
      </c>
      <c r="AL3" s="90"/>
    </row>
    <row r="4" spans="2:38" ht="27">
      <c r="B4" s="330" t="s">
        <v>110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J4" s="90">
        <v>4</v>
      </c>
      <c r="AK4" s="90" t="s">
        <v>17</v>
      </c>
      <c r="AL4" s="90"/>
    </row>
    <row r="5" spans="2:38" ht="16.5">
      <c r="AJ5" s="90">
        <v>5</v>
      </c>
      <c r="AK5" s="90" t="s">
        <v>31</v>
      </c>
      <c r="AL5" s="90"/>
    </row>
    <row r="6" spans="2:38" ht="32.25" thickBot="1">
      <c r="B6" s="331" t="s">
        <v>111</v>
      </c>
      <c r="C6" s="332"/>
      <c r="D6" s="332"/>
      <c r="E6" s="332"/>
      <c r="F6" s="332"/>
      <c r="G6" s="332"/>
      <c r="H6" s="332"/>
      <c r="I6" s="358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  <c r="AD6" s="332"/>
      <c r="AE6" s="332"/>
      <c r="AF6" s="332"/>
      <c r="AG6" s="333"/>
      <c r="AJ6" s="90">
        <v>6</v>
      </c>
      <c r="AK6" s="90" t="s">
        <v>43</v>
      </c>
      <c r="AL6" s="90"/>
    </row>
    <row r="7" spans="2:38" ht="25.5" thickTop="1">
      <c r="B7" s="334" t="s">
        <v>5</v>
      </c>
      <c r="C7" s="337" t="s">
        <v>6</v>
      </c>
      <c r="D7" s="338"/>
      <c r="E7" s="339"/>
      <c r="F7" s="340" t="s">
        <v>7</v>
      </c>
      <c r="G7" s="144"/>
      <c r="H7" s="123" t="s">
        <v>6</v>
      </c>
      <c r="I7" s="164" t="s">
        <v>8</v>
      </c>
      <c r="J7" s="323" t="s">
        <v>9</v>
      </c>
      <c r="K7" s="124" t="s">
        <v>10</v>
      </c>
      <c r="L7" s="321" t="s">
        <v>11</v>
      </c>
      <c r="M7" s="323"/>
      <c r="N7" s="321" t="s">
        <v>12</v>
      </c>
      <c r="O7" s="322"/>
      <c r="P7" s="323"/>
      <c r="Q7" s="124" t="s">
        <v>13</v>
      </c>
      <c r="R7" s="165" t="s">
        <v>14</v>
      </c>
      <c r="S7" s="343" t="s">
        <v>15</v>
      </c>
      <c r="T7" s="344"/>
      <c r="U7" s="345" t="s">
        <v>16</v>
      </c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7"/>
      <c r="AH7" s="91"/>
      <c r="AI7" s="91"/>
      <c r="AJ7" s="90">
        <v>7</v>
      </c>
      <c r="AK7" s="90" t="s">
        <v>44</v>
      </c>
      <c r="AL7" s="90"/>
    </row>
    <row r="8" spans="2:38" ht="24.75">
      <c r="B8" s="335"/>
      <c r="C8" s="125" t="s">
        <v>18</v>
      </c>
      <c r="D8" s="324" t="s">
        <v>19</v>
      </c>
      <c r="E8" s="325"/>
      <c r="F8" s="341"/>
      <c r="G8" s="145" t="s">
        <v>20</v>
      </c>
      <c r="H8" s="126" t="s">
        <v>21</v>
      </c>
      <c r="I8" s="356" t="s">
        <v>22</v>
      </c>
      <c r="J8" s="359"/>
      <c r="K8" s="142" t="s">
        <v>23</v>
      </c>
      <c r="L8" s="328" t="s">
        <v>24</v>
      </c>
      <c r="M8" s="329"/>
      <c r="N8" s="328" t="s">
        <v>24</v>
      </c>
      <c r="O8" s="353"/>
      <c r="P8" s="329"/>
      <c r="Q8" s="125" t="s">
        <v>25</v>
      </c>
      <c r="R8" s="166" t="s">
        <v>26</v>
      </c>
      <c r="S8" s="348" t="s">
        <v>27</v>
      </c>
      <c r="T8" s="349"/>
      <c r="U8" s="350" t="s">
        <v>28</v>
      </c>
      <c r="V8" s="351"/>
      <c r="W8" s="350" t="s">
        <v>29</v>
      </c>
      <c r="X8" s="352"/>
      <c r="Y8" s="352"/>
      <c r="Z8" s="352"/>
      <c r="AA8" s="352"/>
      <c r="AB8" s="352"/>
      <c r="AC8" s="352"/>
      <c r="AD8" s="352"/>
      <c r="AE8" s="352"/>
      <c r="AF8" s="351"/>
      <c r="AG8" s="127" t="s">
        <v>30</v>
      </c>
      <c r="AH8" s="91"/>
      <c r="AI8" s="91"/>
      <c r="AJ8" s="90">
        <v>8</v>
      </c>
      <c r="AK8" s="90" t="s">
        <v>49</v>
      </c>
      <c r="AL8" s="90"/>
    </row>
    <row r="9" spans="2:38" ht="25.5" thickBot="1">
      <c r="B9" s="336"/>
      <c r="C9" s="128" t="s">
        <v>32</v>
      </c>
      <c r="D9" s="354" t="s">
        <v>26</v>
      </c>
      <c r="E9" s="355"/>
      <c r="F9" s="342"/>
      <c r="G9" s="143"/>
      <c r="H9" s="129" t="s">
        <v>33</v>
      </c>
      <c r="I9" s="357"/>
      <c r="J9" s="355"/>
      <c r="K9" s="128" t="s">
        <v>34</v>
      </c>
      <c r="L9" s="130" t="s">
        <v>26</v>
      </c>
      <c r="M9" s="130" t="s">
        <v>35</v>
      </c>
      <c r="N9" s="167" t="s">
        <v>36</v>
      </c>
      <c r="O9" s="167" t="s">
        <v>37</v>
      </c>
      <c r="P9" s="167" t="s">
        <v>25</v>
      </c>
      <c r="Q9" s="128" t="s">
        <v>38</v>
      </c>
      <c r="R9" s="128" t="s">
        <v>39</v>
      </c>
      <c r="S9" s="167" t="s">
        <v>36</v>
      </c>
      <c r="T9" s="167" t="s">
        <v>37</v>
      </c>
      <c r="U9" s="132" t="s">
        <v>40</v>
      </c>
      <c r="V9" s="132" t="s">
        <v>80</v>
      </c>
      <c r="W9" s="167">
        <v>1</v>
      </c>
      <c r="X9" s="167">
        <v>2</v>
      </c>
      <c r="Y9" s="167">
        <v>3</v>
      </c>
      <c r="Z9" s="167">
        <v>4</v>
      </c>
      <c r="AA9" s="167">
        <v>5</v>
      </c>
      <c r="AB9" s="167">
        <v>6</v>
      </c>
      <c r="AC9" s="167">
        <v>7</v>
      </c>
      <c r="AD9" s="167">
        <v>8</v>
      </c>
      <c r="AE9" s="167">
        <v>9</v>
      </c>
      <c r="AF9" s="167">
        <v>10</v>
      </c>
      <c r="AG9" s="133" t="s">
        <v>42</v>
      </c>
      <c r="AH9" s="92"/>
      <c r="AI9" s="92"/>
      <c r="AJ9" s="90">
        <v>9</v>
      </c>
      <c r="AK9" s="90" t="s">
        <v>51</v>
      </c>
      <c r="AL9" s="90"/>
    </row>
    <row r="10" spans="2:38" ht="17.25" thickTop="1">
      <c r="B10" s="93">
        <v>1</v>
      </c>
      <c r="C10" s="93">
        <v>2</v>
      </c>
      <c r="D10" s="93">
        <v>3</v>
      </c>
      <c r="E10" s="93">
        <v>4</v>
      </c>
      <c r="F10" s="160">
        <v>5</v>
      </c>
      <c r="G10" s="93"/>
      <c r="H10" s="93">
        <v>6</v>
      </c>
      <c r="I10" s="93">
        <v>7</v>
      </c>
      <c r="J10" s="93">
        <v>8</v>
      </c>
      <c r="K10" s="93">
        <v>9</v>
      </c>
      <c r="L10" s="93">
        <v>10</v>
      </c>
      <c r="M10" s="93">
        <v>11</v>
      </c>
      <c r="N10" s="93">
        <v>12</v>
      </c>
      <c r="O10" s="93">
        <v>13</v>
      </c>
      <c r="P10" s="93">
        <v>14</v>
      </c>
      <c r="Q10" s="93">
        <v>15</v>
      </c>
      <c r="R10" s="93">
        <v>16</v>
      </c>
      <c r="S10" s="93">
        <v>17</v>
      </c>
      <c r="T10" s="93">
        <v>18</v>
      </c>
      <c r="U10" s="93">
        <v>19</v>
      </c>
      <c r="V10" s="93">
        <v>20</v>
      </c>
      <c r="W10" s="93">
        <v>21</v>
      </c>
      <c r="X10" s="93">
        <v>22</v>
      </c>
      <c r="Y10" s="93">
        <v>23</v>
      </c>
      <c r="Z10" s="93">
        <v>24</v>
      </c>
      <c r="AA10" s="93">
        <v>25</v>
      </c>
      <c r="AB10" s="93">
        <v>26</v>
      </c>
      <c r="AC10" s="93">
        <v>27</v>
      </c>
      <c r="AD10" s="93">
        <v>28</v>
      </c>
      <c r="AE10" s="93">
        <v>29</v>
      </c>
      <c r="AF10" s="93">
        <v>30</v>
      </c>
      <c r="AG10" s="93">
        <v>31</v>
      </c>
      <c r="AJ10" s="90">
        <v>10</v>
      </c>
      <c r="AK10" s="90" t="s">
        <v>53</v>
      </c>
      <c r="AL10" s="90"/>
    </row>
    <row r="11" spans="2:38" ht="16.5">
      <c r="B11" s="94">
        <v>1</v>
      </c>
      <c r="C11" s="94"/>
      <c r="D11" s="120" t="s">
        <v>132</v>
      </c>
      <c r="E11" s="147" t="s">
        <v>133</v>
      </c>
      <c r="F11" s="95"/>
      <c r="G11" s="148"/>
      <c r="H11" s="96"/>
      <c r="I11" s="94"/>
      <c r="J11" s="94"/>
      <c r="K11" s="94"/>
      <c r="L11" s="97"/>
      <c r="M11" s="98"/>
      <c r="N11" s="98"/>
      <c r="O11" s="98"/>
      <c r="P11" s="98"/>
      <c r="Q11" s="162"/>
      <c r="R11" s="169"/>
      <c r="S11" s="98"/>
      <c r="T11" s="98"/>
      <c r="U11" s="101"/>
      <c r="V11" s="151"/>
      <c r="W11" s="99"/>
      <c r="X11" s="99"/>
      <c r="Y11" s="99"/>
      <c r="Z11" s="157"/>
      <c r="AA11" s="99"/>
      <c r="AB11" s="99"/>
      <c r="AC11" s="99"/>
      <c r="AD11" s="99"/>
      <c r="AE11" s="99"/>
      <c r="AF11" s="97"/>
      <c r="AG11" s="97"/>
      <c r="AH11" s="90"/>
      <c r="AI11" s="90"/>
      <c r="AJ11" s="90"/>
      <c r="AK11" s="90"/>
      <c r="AL11" s="90"/>
    </row>
    <row r="12" spans="2:38" ht="16.5">
      <c r="B12" s="94">
        <v>2</v>
      </c>
      <c r="C12" s="94"/>
      <c r="D12" s="120" t="s">
        <v>132</v>
      </c>
      <c r="E12" s="147" t="s">
        <v>134</v>
      </c>
      <c r="F12" s="95"/>
      <c r="G12" s="148"/>
      <c r="H12" s="150"/>
      <c r="I12" s="94"/>
      <c r="J12" s="94"/>
      <c r="K12" s="94"/>
      <c r="L12" s="97"/>
      <c r="M12" s="98"/>
      <c r="N12" s="98"/>
      <c r="O12" s="98"/>
      <c r="P12" s="98"/>
      <c r="Q12" s="162"/>
      <c r="R12" s="121"/>
      <c r="S12" s="98"/>
      <c r="T12" s="98"/>
      <c r="U12" s="101"/>
      <c r="V12" s="106"/>
      <c r="W12" s="99"/>
      <c r="X12" s="99"/>
      <c r="Y12" s="99"/>
      <c r="Z12" s="157"/>
      <c r="AA12" s="99"/>
      <c r="AB12" s="99"/>
      <c r="AC12" s="99"/>
      <c r="AD12" s="99"/>
      <c r="AE12" s="99"/>
      <c r="AF12" s="97"/>
      <c r="AG12" s="97"/>
      <c r="AH12" s="90"/>
      <c r="AI12" s="90"/>
      <c r="AJ12" s="90"/>
      <c r="AK12" s="90"/>
      <c r="AL12" s="90"/>
    </row>
    <row r="13" spans="2:38" ht="16.5">
      <c r="B13" s="94">
        <v>3</v>
      </c>
      <c r="C13" s="122"/>
      <c r="D13" s="120" t="s">
        <v>132</v>
      </c>
      <c r="E13" s="147" t="s">
        <v>135</v>
      </c>
      <c r="F13" s="95"/>
      <c r="G13" s="148"/>
      <c r="H13" s="150"/>
      <c r="I13" s="94"/>
      <c r="J13" s="94"/>
      <c r="K13" s="94"/>
      <c r="L13" s="97"/>
      <c r="M13" s="98"/>
      <c r="N13" s="98"/>
      <c r="O13" s="98"/>
      <c r="P13" s="98"/>
      <c r="Q13" s="162"/>
      <c r="R13" s="121"/>
      <c r="S13" s="98"/>
      <c r="T13" s="98"/>
      <c r="U13" s="101"/>
      <c r="V13" s="151"/>
      <c r="W13" s="99"/>
      <c r="X13" s="99"/>
      <c r="Y13" s="99"/>
      <c r="Z13" s="157"/>
      <c r="AA13" s="99"/>
      <c r="AB13" s="99"/>
      <c r="AC13" s="99"/>
      <c r="AD13" s="99"/>
      <c r="AE13" s="99"/>
      <c r="AF13" s="97"/>
      <c r="AG13" s="97"/>
      <c r="AH13" s="90"/>
      <c r="AI13" s="90"/>
      <c r="AJ13" s="90"/>
      <c r="AK13" s="90"/>
      <c r="AL13" s="90"/>
    </row>
    <row r="14" spans="2:38" ht="16.5">
      <c r="B14" s="94">
        <v>4</v>
      </c>
      <c r="C14" s="122"/>
      <c r="D14" s="120" t="s">
        <v>132</v>
      </c>
      <c r="E14" s="147" t="s">
        <v>136</v>
      </c>
      <c r="F14" s="95"/>
      <c r="G14" s="148"/>
      <c r="H14" s="150"/>
      <c r="I14" s="94"/>
      <c r="J14" s="94"/>
      <c r="K14" s="94"/>
      <c r="L14" s="97"/>
      <c r="M14" s="97"/>
      <c r="N14" s="98"/>
      <c r="O14" s="98"/>
      <c r="P14" s="98"/>
      <c r="Q14" s="162"/>
      <c r="R14" s="99"/>
      <c r="S14" s="99"/>
      <c r="T14" s="99"/>
      <c r="U14" s="101"/>
      <c r="V14" s="101"/>
      <c r="W14" s="99"/>
      <c r="X14" s="102"/>
      <c r="Y14" s="102"/>
      <c r="Z14" s="157"/>
      <c r="AA14" s="102"/>
      <c r="AB14" s="102"/>
      <c r="AC14" s="102"/>
      <c r="AD14" s="102"/>
      <c r="AE14" s="102"/>
      <c r="AF14" s="102"/>
      <c r="AG14" s="97"/>
      <c r="AH14" s="90"/>
      <c r="AI14" s="90"/>
      <c r="AJ14" s="90"/>
      <c r="AK14" s="90"/>
      <c r="AL14" s="90"/>
    </row>
    <row r="15" spans="2:38" ht="16.5">
      <c r="B15" s="94">
        <v>5</v>
      </c>
      <c r="C15" s="94"/>
      <c r="D15" s="120" t="s">
        <v>132</v>
      </c>
      <c r="E15" s="147" t="s">
        <v>137</v>
      </c>
      <c r="F15" s="95"/>
      <c r="G15" s="148"/>
      <c r="H15" s="96"/>
      <c r="I15" s="94"/>
      <c r="J15" s="94"/>
      <c r="K15" s="94"/>
      <c r="L15" s="97"/>
      <c r="M15" s="97"/>
      <c r="N15" s="98"/>
      <c r="O15" s="98"/>
      <c r="P15" s="98">
        <v>0</v>
      </c>
      <c r="Q15" s="162">
        <v>0</v>
      </c>
      <c r="R15" s="98"/>
      <c r="S15" s="99"/>
      <c r="T15" s="99"/>
      <c r="U15" s="100"/>
      <c r="V15" s="100"/>
      <c r="W15" s="102"/>
      <c r="X15" s="102"/>
      <c r="Y15" s="102"/>
      <c r="Z15" s="149"/>
      <c r="AA15" s="102"/>
      <c r="AB15" s="102"/>
      <c r="AC15" s="102"/>
      <c r="AD15" s="102"/>
      <c r="AE15" s="102"/>
      <c r="AF15" s="102"/>
      <c r="AG15" s="97"/>
      <c r="AH15" s="90"/>
      <c r="AI15" s="90"/>
      <c r="AJ15" s="90"/>
      <c r="AK15" s="90"/>
      <c r="AL15" s="90"/>
    </row>
    <row r="16" spans="2:38" ht="16.5">
      <c r="B16" s="94">
        <v>6</v>
      </c>
      <c r="C16" s="94"/>
      <c r="D16" s="120" t="s">
        <v>132</v>
      </c>
      <c r="E16" s="147" t="s">
        <v>138</v>
      </c>
      <c r="F16" s="95"/>
      <c r="G16" s="148"/>
      <c r="H16" s="96"/>
      <c r="I16" s="94"/>
      <c r="J16" s="94"/>
      <c r="K16" s="94"/>
      <c r="L16" s="97"/>
      <c r="M16" s="97"/>
      <c r="N16" s="98"/>
      <c r="O16" s="98"/>
      <c r="P16" s="98">
        <v>0</v>
      </c>
      <c r="Q16" s="162">
        <v>0</v>
      </c>
      <c r="R16" s="99"/>
      <c r="S16" s="99"/>
      <c r="T16" s="99"/>
      <c r="U16" s="101"/>
      <c r="V16" s="101"/>
      <c r="W16" s="99"/>
      <c r="X16" s="99"/>
      <c r="Y16" s="99"/>
      <c r="Z16" s="157"/>
      <c r="AA16" s="99"/>
      <c r="AB16" s="99"/>
      <c r="AC16" s="99"/>
      <c r="AD16" s="99"/>
      <c r="AE16" s="99"/>
      <c r="AF16" s="99"/>
      <c r="AG16" s="97"/>
      <c r="AH16" s="90"/>
      <c r="AI16" s="90"/>
      <c r="AJ16" s="90"/>
      <c r="AK16" s="90"/>
      <c r="AL16" s="90"/>
    </row>
    <row r="17" spans="2:33" ht="16.5">
      <c r="B17" s="94">
        <v>7</v>
      </c>
      <c r="C17" s="94"/>
      <c r="D17" s="120" t="s">
        <v>132</v>
      </c>
      <c r="E17" s="147" t="s">
        <v>139</v>
      </c>
      <c r="F17" s="95"/>
      <c r="G17" s="148"/>
      <c r="H17" s="150"/>
      <c r="I17" s="94"/>
      <c r="J17" s="94"/>
      <c r="K17" s="94"/>
      <c r="L17" s="97"/>
      <c r="M17" s="97"/>
      <c r="N17" s="98"/>
      <c r="O17" s="98"/>
      <c r="P17" s="98">
        <v>0</v>
      </c>
      <c r="Q17" s="162">
        <v>0</v>
      </c>
      <c r="R17" s="98"/>
      <c r="S17" s="99"/>
      <c r="T17" s="99"/>
      <c r="U17" s="100"/>
      <c r="V17" s="101"/>
      <c r="W17" s="99"/>
      <c r="X17" s="99"/>
      <c r="Y17" s="99"/>
      <c r="Z17" s="157"/>
      <c r="AA17" s="99"/>
      <c r="AB17" s="99"/>
      <c r="AC17" s="99"/>
      <c r="AD17" s="99"/>
      <c r="AE17" s="99"/>
      <c r="AF17" s="99"/>
      <c r="AG17" s="97"/>
    </row>
    <row r="18" spans="2:33" ht="16.5">
      <c r="B18" s="94">
        <v>8</v>
      </c>
      <c r="C18" s="94"/>
      <c r="D18" s="120" t="s">
        <v>132</v>
      </c>
      <c r="E18" s="147" t="s">
        <v>140</v>
      </c>
      <c r="F18" s="95"/>
      <c r="G18" s="95"/>
      <c r="H18" s="96"/>
      <c r="I18" s="94"/>
      <c r="J18" s="94"/>
      <c r="K18" s="94"/>
      <c r="L18" s="97"/>
      <c r="M18" s="97"/>
      <c r="N18" s="98"/>
      <c r="O18" s="98"/>
      <c r="P18" s="98">
        <v>0</v>
      </c>
      <c r="Q18" s="162">
        <v>0</v>
      </c>
      <c r="R18" s="94"/>
      <c r="S18" s="98"/>
      <c r="T18" s="98"/>
      <c r="U18" s="101"/>
      <c r="V18" s="101"/>
      <c r="W18" s="98"/>
      <c r="X18" s="98"/>
      <c r="Y18" s="98"/>
      <c r="Z18" s="158"/>
      <c r="AA18" s="98"/>
      <c r="AB18" s="98"/>
      <c r="AC18" s="98"/>
      <c r="AD18" s="98"/>
      <c r="AE18" s="98"/>
      <c r="AF18" s="98"/>
      <c r="AG18" s="97"/>
    </row>
    <row r="19" spans="2:33" ht="16.5">
      <c r="B19" s="94">
        <v>9</v>
      </c>
      <c r="C19" s="94"/>
      <c r="D19" s="120" t="s">
        <v>132</v>
      </c>
      <c r="E19" s="147" t="s">
        <v>141</v>
      </c>
      <c r="F19" s="95"/>
      <c r="G19" s="95"/>
      <c r="H19" s="96"/>
      <c r="I19" s="94"/>
      <c r="J19" s="94"/>
      <c r="K19" s="94"/>
      <c r="L19" s="97"/>
      <c r="M19" s="97"/>
      <c r="N19" s="98"/>
      <c r="O19" s="98"/>
      <c r="P19" s="98">
        <v>0</v>
      </c>
      <c r="Q19" s="162">
        <v>0</v>
      </c>
      <c r="R19" s="98"/>
      <c r="S19" s="99"/>
      <c r="T19" s="99"/>
      <c r="U19" s="100"/>
      <c r="V19" s="100"/>
      <c r="W19" s="99"/>
      <c r="X19" s="99"/>
      <c r="Y19" s="99"/>
      <c r="Z19" s="157"/>
      <c r="AA19" s="99"/>
      <c r="AB19" s="99"/>
      <c r="AC19" s="99"/>
      <c r="AD19" s="99"/>
      <c r="AE19" s="99"/>
      <c r="AF19" s="99"/>
      <c r="AG19" s="97"/>
    </row>
    <row r="20" spans="2:33" ht="16.5">
      <c r="B20" s="94">
        <v>10</v>
      </c>
      <c r="C20" s="94"/>
      <c r="D20" s="120" t="s">
        <v>132</v>
      </c>
      <c r="E20" s="147" t="s">
        <v>142</v>
      </c>
      <c r="F20" s="95"/>
      <c r="G20" s="148"/>
      <c r="H20" s="96"/>
      <c r="I20" s="94"/>
      <c r="J20" s="94"/>
      <c r="K20" s="94"/>
      <c r="L20" s="97"/>
      <c r="M20" s="97"/>
      <c r="N20" s="98"/>
      <c r="O20" s="98"/>
      <c r="P20" s="98">
        <v>0</v>
      </c>
      <c r="Q20" s="162">
        <v>0</v>
      </c>
      <c r="R20" s="99"/>
      <c r="S20" s="98"/>
      <c r="T20" s="98"/>
      <c r="U20" s="101"/>
      <c r="V20" s="101"/>
      <c r="W20" s="102"/>
      <c r="X20" s="102"/>
      <c r="Y20" s="102"/>
      <c r="Z20" s="149"/>
      <c r="AA20" s="102"/>
      <c r="AB20" s="102"/>
      <c r="AC20" s="102"/>
      <c r="AD20" s="102"/>
      <c r="AE20" s="102"/>
      <c r="AF20" s="102"/>
      <c r="AG20" s="97"/>
    </row>
    <row r="21" spans="2:33" ht="16.5">
      <c r="B21" s="94">
        <v>11</v>
      </c>
      <c r="C21" s="94"/>
      <c r="D21" s="120" t="s">
        <v>132</v>
      </c>
      <c r="E21" s="147" t="s">
        <v>143</v>
      </c>
      <c r="F21" s="95"/>
      <c r="G21" s="148"/>
      <c r="H21" s="96"/>
      <c r="I21" s="94"/>
      <c r="J21" s="94"/>
      <c r="K21" s="94"/>
      <c r="L21" s="156"/>
      <c r="M21" s="97"/>
      <c r="N21" s="98"/>
      <c r="O21" s="98"/>
      <c r="P21" s="98">
        <v>0</v>
      </c>
      <c r="Q21" s="162">
        <v>0</v>
      </c>
      <c r="R21" s="121"/>
      <c r="S21" s="99"/>
      <c r="T21" s="99"/>
      <c r="U21" s="100"/>
      <c r="V21" s="106"/>
      <c r="W21" s="99"/>
      <c r="X21" s="99"/>
      <c r="Y21" s="99"/>
      <c r="Z21" s="157"/>
      <c r="AA21" s="99"/>
      <c r="AB21" s="99"/>
      <c r="AC21" s="99"/>
      <c r="AD21" s="99"/>
      <c r="AE21" s="99"/>
      <c r="AF21" s="99"/>
      <c r="AG21" s="97"/>
    </row>
    <row r="22" spans="2:33" ht="16.5">
      <c r="B22" s="94">
        <v>12</v>
      </c>
      <c r="C22" s="94"/>
      <c r="D22" s="120" t="s">
        <v>132</v>
      </c>
      <c r="E22" s="147" t="s">
        <v>144</v>
      </c>
      <c r="F22" s="95"/>
      <c r="G22" s="148"/>
      <c r="H22" s="96"/>
      <c r="I22" s="94"/>
      <c r="J22" s="94"/>
      <c r="K22" s="94"/>
      <c r="L22" s="97"/>
      <c r="M22" s="97"/>
      <c r="N22" s="97"/>
      <c r="O22" s="97"/>
      <c r="P22" s="98">
        <v>0</v>
      </c>
      <c r="Q22" s="162">
        <v>0</v>
      </c>
      <c r="R22" s="94"/>
      <c r="S22" s="97"/>
      <c r="T22" s="97"/>
      <c r="U22" s="103"/>
      <c r="V22" s="103"/>
      <c r="W22" s="97"/>
      <c r="X22" s="97"/>
      <c r="Y22" s="97"/>
      <c r="Z22" s="158"/>
      <c r="AA22" s="98"/>
      <c r="AB22" s="98"/>
      <c r="AC22" s="98"/>
      <c r="AD22" s="98"/>
      <c r="AE22" s="98"/>
      <c r="AF22" s="98"/>
      <c r="AG22" s="97"/>
    </row>
    <row r="23" spans="2:33" ht="16.5">
      <c r="B23" s="94">
        <v>13</v>
      </c>
      <c r="C23" s="94"/>
      <c r="D23" s="120" t="s">
        <v>132</v>
      </c>
      <c r="E23" s="147" t="s">
        <v>145</v>
      </c>
      <c r="F23" s="95"/>
      <c r="G23" s="95"/>
      <c r="H23" s="96"/>
      <c r="I23" s="94"/>
      <c r="J23" s="94"/>
      <c r="K23" s="94"/>
      <c r="L23" s="97"/>
      <c r="M23" s="97"/>
      <c r="N23" s="97"/>
      <c r="O23" s="97"/>
      <c r="P23" s="98">
        <v>0</v>
      </c>
      <c r="Q23" s="162">
        <v>0</v>
      </c>
      <c r="R23" s="94"/>
      <c r="S23" s="97"/>
      <c r="T23" s="97"/>
      <c r="U23" s="103"/>
      <c r="V23" s="103"/>
      <c r="W23" s="97"/>
      <c r="X23" s="97"/>
      <c r="Y23" s="97"/>
      <c r="Z23" s="158"/>
      <c r="AA23" s="98"/>
      <c r="AB23" s="98"/>
      <c r="AC23" s="98"/>
      <c r="AD23" s="98"/>
      <c r="AE23" s="98"/>
      <c r="AF23" s="98"/>
      <c r="AG23" s="97"/>
    </row>
    <row r="24" spans="2:33" ht="16.5">
      <c r="B24" s="94">
        <v>14</v>
      </c>
      <c r="C24" s="94"/>
      <c r="D24" s="120" t="s">
        <v>132</v>
      </c>
      <c r="E24" s="147" t="s">
        <v>146</v>
      </c>
      <c r="F24" s="152"/>
      <c r="G24" s="163"/>
      <c r="H24" s="150"/>
      <c r="I24" s="104"/>
      <c r="J24" s="104"/>
      <c r="K24" s="104"/>
      <c r="L24" s="97"/>
      <c r="M24" s="153"/>
      <c r="N24" s="154"/>
      <c r="O24" s="154"/>
      <c r="P24" s="98">
        <v>0</v>
      </c>
      <c r="Q24" s="162">
        <v>0</v>
      </c>
      <c r="R24" s="104"/>
      <c r="S24" s="154"/>
      <c r="T24" s="154"/>
      <c r="U24" s="155"/>
      <c r="V24" s="155"/>
      <c r="W24" s="154"/>
      <c r="X24" s="154"/>
      <c r="Y24" s="154"/>
      <c r="Z24" s="158"/>
      <c r="AA24" s="98"/>
      <c r="AB24" s="98"/>
      <c r="AC24" s="98"/>
      <c r="AD24" s="98"/>
      <c r="AE24" s="98"/>
      <c r="AF24" s="99"/>
      <c r="AG24" s="97"/>
    </row>
    <row r="25" spans="2:33" ht="16.5">
      <c r="B25" s="94">
        <v>15</v>
      </c>
      <c r="C25" s="94"/>
      <c r="D25" s="120" t="s">
        <v>132</v>
      </c>
      <c r="E25" s="147" t="s">
        <v>147</v>
      </c>
      <c r="F25" s="95"/>
      <c r="G25" s="148"/>
      <c r="H25" s="96"/>
      <c r="I25" s="94"/>
      <c r="J25" s="94"/>
      <c r="K25" s="90"/>
      <c r="L25" s="97"/>
      <c r="M25" s="97"/>
      <c r="N25" s="98"/>
      <c r="O25" s="98"/>
      <c r="P25" s="98">
        <v>0</v>
      </c>
      <c r="Q25" s="162">
        <v>0</v>
      </c>
      <c r="R25" s="98"/>
      <c r="S25" s="98"/>
      <c r="T25" s="98"/>
      <c r="U25" s="101"/>
      <c r="V25" s="101"/>
      <c r="W25" s="98"/>
      <c r="X25" s="98"/>
      <c r="Y25" s="98"/>
      <c r="Z25" s="158"/>
      <c r="AA25" s="98"/>
      <c r="AB25" s="98"/>
      <c r="AC25" s="98"/>
      <c r="AD25" s="98"/>
      <c r="AE25" s="98"/>
      <c r="AF25" s="98"/>
      <c r="AG25" s="97"/>
    </row>
    <row r="26" spans="2:33" ht="16.5">
      <c r="B26" s="94">
        <v>16</v>
      </c>
      <c r="C26" s="94"/>
      <c r="D26" s="120" t="s">
        <v>132</v>
      </c>
      <c r="E26" s="147" t="s">
        <v>148</v>
      </c>
      <c r="F26" s="95"/>
      <c r="G26" s="148"/>
      <c r="H26" s="96"/>
      <c r="I26" s="94"/>
      <c r="J26" s="94"/>
      <c r="K26" s="94"/>
      <c r="L26" s="97"/>
      <c r="M26" s="97"/>
      <c r="N26" s="98"/>
      <c r="O26" s="98"/>
      <c r="P26" s="98">
        <v>0</v>
      </c>
      <c r="Q26" s="162">
        <v>0</v>
      </c>
      <c r="R26" s="94"/>
      <c r="S26" s="98"/>
      <c r="T26" s="98"/>
      <c r="U26" s="101"/>
      <c r="V26" s="101"/>
      <c r="W26" s="99"/>
      <c r="X26" s="99"/>
      <c r="Y26" s="99"/>
      <c r="Z26" s="157"/>
      <c r="AA26" s="99"/>
      <c r="AB26" s="99"/>
      <c r="AC26" s="99"/>
      <c r="AD26" s="99"/>
      <c r="AE26" s="99"/>
      <c r="AF26" s="99"/>
      <c r="AG26" s="97"/>
    </row>
    <row r="27" spans="2:33" ht="16.5">
      <c r="B27" s="94">
        <v>17</v>
      </c>
      <c r="C27" s="94"/>
      <c r="D27" s="120" t="s">
        <v>132</v>
      </c>
      <c r="E27" s="147" t="s">
        <v>149</v>
      </c>
      <c r="F27" s="95"/>
      <c r="G27" s="95"/>
      <c r="H27" s="96"/>
      <c r="I27" s="94"/>
      <c r="J27" s="94"/>
      <c r="K27" s="94"/>
      <c r="L27" s="97"/>
      <c r="M27" s="97"/>
      <c r="N27" s="98"/>
      <c r="O27" s="98"/>
      <c r="P27" s="98">
        <v>0</v>
      </c>
      <c r="Q27" s="162">
        <v>0</v>
      </c>
      <c r="R27" s="105"/>
      <c r="S27" s="98"/>
      <c r="T27" s="98"/>
      <c r="U27" s="101"/>
      <c r="V27" s="106"/>
      <c r="W27" s="102"/>
      <c r="X27" s="102"/>
      <c r="Y27" s="102"/>
      <c r="Z27" s="157"/>
      <c r="AA27" s="102"/>
      <c r="AB27" s="102"/>
      <c r="AC27" s="102"/>
      <c r="AD27" s="102"/>
      <c r="AE27" s="102"/>
      <c r="AF27" s="99"/>
      <c r="AG27" s="107"/>
    </row>
    <row r="28" spans="2:33" ht="16.5">
      <c r="B28" s="94">
        <v>18</v>
      </c>
      <c r="C28" s="94"/>
      <c r="D28" s="120" t="s">
        <v>132</v>
      </c>
      <c r="E28" s="147" t="s">
        <v>150</v>
      </c>
      <c r="F28" s="95"/>
      <c r="G28" s="148"/>
      <c r="H28" s="96"/>
      <c r="I28" s="94"/>
      <c r="J28" s="94"/>
      <c r="K28" s="104"/>
      <c r="L28" s="97"/>
      <c r="M28" s="97"/>
      <c r="N28" s="98"/>
      <c r="O28" s="98"/>
      <c r="P28" s="98">
        <v>0</v>
      </c>
      <c r="Q28" s="162">
        <v>0</v>
      </c>
      <c r="R28" s="98"/>
      <c r="S28" s="98"/>
      <c r="T28" s="98"/>
      <c r="U28" s="101"/>
      <c r="V28" s="101"/>
      <c r="W28" s="99"/>
      <c r="X28" s="99"/>
      <c r="Y28" s="99"/>
      <c r="Z28" s="157"/>
      <c r="AA28" s="99"/>
      <c r="AB28" s="99"/>
      <c r="AC28" s="99"/>
      <c r="AD28" s="99"/>
      <c r="AE28" s="99"/>
      <c r="AF28" s="99"/>
      <c r="AG28" s="97"/>
    </row>
    <row r="29" spans="2:33" ht="16.5">
      <c r="B29" s="94">
        <v>19</v>
      </c>
      <c r="C29" s="94"/>
      <c r="D29" s="120" t="s">
        <v>132</v>
      </c>
      <c r="E29" s="147" t="s">
        <v>151</v>
      </c>
      <c r="F29" s="95"/>
      <c r="G29" s="95"/>
      <c r="H29" s="96"/>
      <c r="I29" s="94"/>
      <c r="J29" s="94"/>
      <c r="K29" s="94"/>
      <c r="L29" s="97"/>
      <c r="M29" s="97"/>
      <c r="N29" s="98"/>
      <c r="O29" s="98"/>
      <c r="P29" s="98">
        <v>0</v>
      </c>
      <c r="Q29" s="162">
        <v>0</v>
      </c>
      <c r="R29" s="94"/>
      <c r="S29" s="98"/>
      <c r="T29" s="98"/>
      <c r="U29" s="101"/>
      <c r="V29" s="101"/>
      <c r="W29" s="99"/>
      <c r="X29" s="99"/>
      <c r="Y29" s="99"/>
      <c r="Z29" s="157"/>
      <c r="AA29" s="99"/>
      <c r="AB29" s="99"/>
      <c r="AC29" s="99"/>
      <c r="AD29" s="99"/>
      <c r="AE29" s="99"/>
      <c r="AF29" s="99"/>
      <c r="AG29" s="97"/>
    </row>
    <row r="30" spans="2:33" ht="16.5">
      <c r="B30" s="94">
        <v>20</v>
      </c>
      <c r="C30" s="94"/>
      <c r="D30" s="120" t="s">
        <v>132</v>
      </c>
      <c r="E30" s="147" t="s">
        <v>152</v>
      </c>
      <c r="F30" s="95"/>
      <c r="G30" s="148"/>
      <c r="H30" s="96"/>
      <c r="I30" s="94"/>
      <c r="J30" s="94"/>
      <c r="K30" s="94"/>
      <c r="L30" s="97"/>
      <c r="M30" s="97"/>
      <c r="N30" s="98"/>
      <c r="O30" s="98"/>
      <c r="P30" s="98">
        <v>0</v>
      </c>
      <c r="Q30" s="162">
        <v>0</v>
      </c>
      <c r="R30" s="94"/>
      <c r="S30" s="98"/>
      <c r="T30" s="98"/>
      <c r="U30" s="101"/>
      <c r="V30" s="100"/>
      <c r="W30" s="99"/>
      <c r="X30" s="99"/>
      <c r="Y30" s="99"/>
      <c r="Z30" s="157"/>
      <c r="AA30" s="99"/>
      <c r="AB30" s="99"/>
      <c r="AC30" s="99"/>
      <c r="AD30" s="99"/>
      <c r="AE30" s="99"/>
      <c r="AF30" s="99"/>
      <c r="AG30" s="97"/>
    </row>
    <row r="31" spans="2:33" ht="24">
      <c r="B31" s="108"/>
      <c r="C31" s="138"/>
      <c r="D31" s="114"/>
      <c r="E31" s="86"/>
      <c r="F31" s="161">
        <f>COUNTA(F11:F30)</f>
        <v>0</v>
      </c>
      <c r="G31" s="134">
        <f>COUNTA(G11:G30)</f>
        <v>0</v>
      </c>
      <c r="H31" s="110"/>
      <c r="I31" s="86"/>
      <c r="J31" s="87"/>
      <c r="K31" s="134">
        <f>COUNTA(K11:K30)</f>
        <v>0</v>
      </c>
      <c r="L31" s="111">
        <f t="shared" ref="L31:Q31" si="0">SUM(L11:L30)</f>
        <v>0</v>
      </c>
      <c r="M31" s="111">
        <f t="shared" si="0"/>
        <v>0</v>
      </c>
      <c r="N31" s="111">
        <f t="shared" si="0"/>
        <v>0</v>
      </c>
      <c r="O31" s="111">
        <f t="shared" si="0"/>
        <v>0</v>
      </c>
      <c r="P31" s="111">
        <f t="shared" si="0"/>
        <v>0</v>
      </c>
      <c r="Q31" s="111">
        <f t="shared" si="0"/>
        <v>0</v>
      </c>
      <c r="R31" s="134">
        <f>COUNTA(R11:R30)</f>
        <v>0</v>
      </c>
      <c r="S31" s="112"/>
      <c r="T31" s="112"/>
      <c r="U31" s="113"/>
      <c r="V31" s="113"/>
      <c r="W31" s="135">
        <f t="shared" ref="W31:AF31" si="1">COUNTA(W11:W30)</f>
        <v>0</v>
      </c>
      <c r="X31" s="135">
        <f t="shared" si="1"/>
        <v>0</v>
      </c>
      <c r="Y31" s="135">
        <f t="shared" si="1"/>
        <v>0</v>
      </c>
      <c r="Z31" s="136">
        <f t="shared" si="1"/>
        <v>0</v>
      </c>
      <c r="AA31" s="135">
        <f t="shared" si="1"/>
        <v>0</v>
      </c>
      <c r="AB31" s="135">
        <f t="shared" si="1"/>
        <v>0</v>
      </c>
      <c r="AC31" s="135">
        <f t="shared" si="1"/>
        <v>0</v>
      </c>
      <c r="AD31" s="135">
        <f t="shared" si="1"/>
        <v>0</v>
      </c>
      <c r="AE31" s="135">
        <f t="shared" si="1"/>
        <v>0</v>
      </c>
      <c r="AF31" s="135">
        <f t="shared" si="1"/>
        <v>0</v>
      </c>
      <c r="AG31" s="137">
        <f>SUM(AG11:AG30)</f>
        <v>0</v>
      </c>
    </row>
    <row r="32" spans="2:33" ht="24">
      <c r="B32" s="86"/>
      <c r="C32" s="87"/>
      <c r="D32" s="114"/>
      <c r="E32" s="86"/>
      <c r="F32" s="159"/>
      <c r="G32" s="86"/>
      <c r="H32" s="88"/>
      <c r="I32" s="86"/>
      <c r="J32" s="87"/>
      <c r="K32" s="141"/>
      <c r="L32" s="86"/>
      <c r="M32" s="86"/>
      <c r="N32" s="86"/>
      <c r="O32" s="86"/>
      <c r="P32" s="115"/>
      <c r="Q32" s="116">
        <f>P31+L31+M31</f>
        <v>0</v>
      </c>
      <c r="R32" s="86"/>
      <c r="S32" s="86"/>
      <c r="T32" s="86"/>
      <c r="U32" s="89"/>
      <c r="V32" s="89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109">
        <f>COUNTA(AG14:AG30)</f>
        <v>0</v>
      </c>
    </row>
    <row r="33" spans="2:33" ht="16.5">
      <c r="B33" s="86"/>
      <c r="C33" s="87"/>
      <c r="D33" s="114"/>
      <c r="E33" s="86"/>
      <c r="F33" s="159"/>
      <c r="G33" s="86"/>
      <c r="H33" s="88"/>
      <c r="I33" s="86"/>
      <c r="J33" s="87"/>
      <c r="K33" s="86"/>
      <c r="L33" s="86"/>
      <c r="M33" s="86"/>
      <c r="N33" s="86"/>
      <c r="O33" s="86"/>
      <c r="P33" s="86"/>
      <c r="Q33" s="117">
        <f>Q32</f>
        <v>0</v>
      </c>
      <c r="R33" s="86" t="s">
        <v>70</v>
      </c>
      <c r="S33" s="86"/>
      <c r="T33" s="86"/>
      <c r="U33" s="89"/>
      <c r="V33" s="89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</row>
    <row r="34" spans="2:33" ht="16.5">
      <c r="D34" s="114"/>
      <c r="L34" s="86"/>
      <c r="M34" s="86"/>
      <c r="N34" s="86"/>
      <c r="O34" s="86"/>
      <c r="P34" s="86"/>
      <c r="Q34" s="118">
        <f>Q33</f>
        <v>0</v>
      </c>
      <c r="R34" s="86" t="s">
        <v>71</v>
      </c>
    </row>
    <row r="35" spans="2:33" ht="16.5">
      <c r="D35" s="114"/>
    </row>
    <row r="36" spans="2:33" ht="16.5">
      <c r="D36" s="114"/>
    </row>
    <row r="37" spans="2:33" ht="16.5">
      <c r="D37" s="114"/>
    </row>
    <row r="38" spans="2:33" ht="16.5">
      <c r="D38" s="114"/>
    </row>
    <row r="39" spans="2:33" ht="16.5">
      <c r="D39" s="114"/>
    </row>
    <row r="40" spans="2:33" ht="16.5">
      <c r="D40" s="114"/>
    </row>
    <row r="41" spans="2:33" ht="16.5">
      <c r="D41" s="114"/>
    </row>
    <row r="42" spans="2:33" ht="16.5">
      <c r="D42" s="114"/>
    </row>
    <row r="43" spans="2:33" ht="16.5">
      <c r="D43" s="114"/>
    </row>
    <row r="44" spans="2:33" ht="16.5">
      <c r="D44" s="114"/>
    </row>
    <row r="45" spans="2:33" ht="16.5">
      <c r="D45" s="114"/>
    </row>
    <row r="46" spans="2:33" ht="16.5">
      <c r="D46" s="114"/>
    </row>
    <row r="47" spans="2:33" ht="16.5">
      <c r="D47" s="114"/>
    </row>
    <row r="48" spans="2:33" ht="16.5">
      <c r="D48" s="114"/>
    </row>
    <row r="49" spans="4:4" ht="16.5">
      <c r="D49" s="114"/>
    </row>
    <row r="50" spans="4:4" ht="16.5">
      <c r="D50" s="114"/>
    </row>
    <row r="51" spans="4:4" ht="16.5">
      <c r="D51" s="119"/>
    </row>
    <row r="52" spans="4:4" ht="16.5">
      <c r="D52" s="119"/>
    </row>
    <row r="53" spans="4:4" ht="16.5">
      <c r="D53" s="119"/>
    </row>
    <row r="54" spans="4:4" ht="16.5">
      <c r="D54" s="119"/>
    </row>
    <row r="55" spans="4:4" ht="16.5">
      <c r="D55" s="119"/>
    </row>
  </sheetData>
  <mergeCells count="20">
    <mergeCell ref="D8:E8"/>
    <mergeCell ref="I8:I9"/>
    <mergeCell ref="L8:M8"/>
    <mergeCell ref="N8:P8"/>
    <mergeCell ref="S8:T8"/>
    <mergeCell ref="U8:V8"/>
    <mergeCell ref="W8:AF8"/>
    <mergeCell ref="D9:E9"/>
    <mergeCell ref="B2:AG2"/>
    <mergeCell ref="B3:AG3"/>
    <mergeCell ref="B4:AG4"/>
    <mergeCell ref="B6:AG6"/>
    <mergeCell ref="B7:B9"/>
    <mergeCell ref="C7:E7"/>
    <mergeCell ref="F7:F9"/>
    <mergeCell ref="J7:J9"/>
    <mergeCell ref="L7:M7"/>
    <mergeCell ref="N7:P7"/>
    <mergeCell ref="S7:T7"/>
    <mergeCell ref="U7:AG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A70"/>
  <sheetViews>
    <sheetView topLeftCell="B1" workbookViewId="0">
      <selection activeCell="Z27" sqref="Z27"/>
    </sheetView>
  </sheetViews>
  <sheetFormatPr defaultRowHeight="15"/>
  <cols>
    <col min="1" max="1" width="1.7109375" style="229" customWidth="1"/>
    <col min="2" max="2" width="4.85546875" style="229" customWidth="1"/>
    <col min="3" max="3" width="9" style="229" customWidth="1"/>
    <col min="4" max="4" width="18" style="229" customWidth="1"/>
    <col min="5" max="5" width="35.42578125" style="229" customWidth="1"/>
    <col min="6" max="6" width="9.5703125" style="229" customWidth="1"/>
    <col min="7" max="7" width="5.7109375" style="229" customWidth="1"/>
    <col min="8" max="8" width="19.28515625" style="229" customWidth="1"/>
    <col min="9" max="9" width="22.7109375" style="229" customWidth="1"/>
    <col min="10" max="10" width="88.7109375" style="229" customWidth="1"/>
    <col min="11" max="20" width="3.7109375" style="229" customWidth="1"/>
    <col min="21" max="21" width="10.7109375" style="229" customWidth="1"/>
    <col min="22" max="22" width="35.28515625" style="251" bestFit="1" customWidth="1"/>
    <col min="23" max="23" width="12.42578125" style="229" customWidth="1"/>
    <col min="24" max="24" width="47.85546875" style="252" customWidth="1"/>
    <col min="25" max="25" width="33" style="229" customWidth="1"/>
    <col min="26" max="26" width="6.85546875" style="229" customWidth="1"/>
    <col min="27" max="16384" width="9.140625" style="229"/>
  </cols>
  <sheetData>
    <row r="1" spans="2:27" ht="26.25">
      <c r="D1" s="230" t="s">
        <v>202</v>
      </c>
      <c r="E1" s="231"/>
      <c r="F1" s="231"/>
      <c r="G1" s="232"/>
      <c r="H1" s="233"/>
      <c r="I1" s="234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2"/>
      <c r="V1" s="235"/>
      <c r="W1" s="233"/>
      <c r="X1" s="236"/>
      <c r="Y1" s="233"/>
      <c r="Z1" s="232"/>
    </row>
    <row r="2" spans="2:27" ht="26.25">
      <c r="D2" s="230" t="s">
        <v>153</v>
      </c>
      <c r="E2" s="231"/>
      <c r="F2" s="231"/>
      <c r="G2" s="232"/>
      <c r="H2" s="233"/>
      <c r="I2" s="234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2"/>
      <c r="V2" s="235"/>
      <c r="W2" s="233"/>
      <c r="X2" s="236"/>
      <c r="Y2" s="233"/>
      <c r="Z2" s="232"/>
    </row>
    <row r="3" spans="2:27" ht="26.25">
      <c r="D3" s="230" t="s">
        <v>203</v>
      </c>
      <c r="E3" s="231"/>
      <c r="F3" s="231"/>
      <c r="G3" s="232"/>
      <c r="H3" s="233"/>
      <c r="I3" s="234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2"/>
      <c r="V3" s="235"/>
      <c r="W3" s="233"/>
      <c r="X3" s="236"/>
      <c r="Y3" s="233"/>
      <c r="Z3" s="232"/>
    </row>
    <row r="4" spans="2:27" ht="14.25" customHeight="1">
      <c r="B4" s="237"/>
      <c r="C4" s="238"/>
      <c r="D4" s="239"/>
      <c r="E4" s="240"/>
      <c r="F4" s="240"/>
      <c r="G4" s="237"/>
      <c r="H4" s="241"/>
      <c r="I4" s="242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37"/>
      <c r="V4" s="243"/>
      <c r="W4" s="241"/>
      <c r="X4" s="244"/>
      <c r="Y4" s="241"/>
      <c r="Z4" s="245"/>
    </row>
    <row r="5" spans="2:27" ht="38.25" thickBot="1">
      <c r="B5" s="246" t="s">
        <v>204</v>
      </c>
      <c r="C5" s="247"/>
      <c r="D5" s="245"/>
      <c r="E5" s="245"/>
      <c r="F5" s="245"/>
      <c r="G5" s="245"/>
      <c r="H5" s="248"/>
      <c r="I5" s="249"/>
      <c r="K5" s="250" t="s">
        <v>155</v>
      </c>
      <c r="L5" s="250" t="s">
        <v>156</v>
      </c>
      <c r="M5" s="250" t="s">
        <v>157</v>
      </c>
      <c r="N5" s="250" t="s">
        <v>158</v>
      </c>
      <c r="O5" s="250" t="s">
        <v>159</v>
      </c>
      <c r="P5" s="250" t="s">
        <v>160</v>
      </c>
      <c r="Q5" s="250" t="s">
        <v>161</v>
      </c>
      <c r="R5" s="250" t="s">
        <v>162</v>
      </c>
      <c r="S5" s="250" t="s">
        <v>205</v>
      </c>
      <c r="T5" s="250" t="s">
        <v>164</v>
      </c>
      <c r="U5" s="245"/>
      <c r="Z5" s="245"/>
    </row>
    <row r="6" spans="2:27" s="256" customFormat="1" ht="18" customHeight="1">
      <c r="B6" s="361" t="s">
        <v>206</v>
      </c>
      <c r="C6" s="253" t="s">
        <v>206</v>
      </c>
      <c r="D6" s="253" t="s">
        <v>206</v>
      </c>
      <c r="E6" s="363" t="s">
        <v>207</v>
      </c>
      <c r="F6" s="254" t="s">
        <v>208</v>
      </c>
      <c r="G6" s="363" t="s">
        <v>9</v>
      </c>
      <c r="H6" s="253" t="s">
        <v>209</v>
      </c>
      <c r="I6" s="365" t="s">
        <v>210</v>
      </c>
      <c r="J6" s="363" t="s">
        <v>211</v>
      </c>
      <c r="K6" s="367" t="s">
        <v>212</v>
      </c>
      <c r="L6" s="368"/>
      <c r="M6" s="368"/>
      <c r="N6" s="368"/>
      <c r="O6" s="368"/>
      <c r="P6" s="368"/>
      <c r="Q6" s="368"/>
      <c r="R6" s="368"/>
      <c r="S6" s="368"/>
      <c r="T6" s="255"/>
      <c r="U6" s="369" t="s">
        <v>213</v>
      </c>
      <c r="V6" s="371" t="s">
        <v>214</v>
      </c>
      <c r="W6" s="363" t="s">
        <v>215</v>
      </c>
      <c r="X6" s="373" t="s">
        <v>216</v>
      </c>
      <c r="Y6" s="374"/>
      <c r="Z6" s="375" t="s">
        <v>217</v>
      </c>
    </row>
    <row r="7" spans="2:27" s="256" customFormat="1" ht="20.25" thickBot="1">
      <c r="B7" s="362"/>
      <c r="C7" s="257" t="s">
        <v>218</v>
      </c>
      <c r="D7" s="258" t="s">
        <v>18</v>
      </c>
      <c r="E7" s="364"/>
      <c r="F7" s="259" t="s">
        <v>35</v>
      </c>
      <c r="G7" s="364"/>
      <c r="H7" s="258" t="s">
        <v>219</v>
      </c>
      <c r="I7" s="366"/>
      <c r="J7" s="364"/>
      <c r="K7" s="260">
        <v>1</v>
      </c>
      <c r="L7" s="260">
        <v>2</v>
      </c>
      <c r="M7" s="260">
        <v>3</v>
      </c>
      <c r="N7" s="260">
        <v>4</v>
      </c>
      <c r="O7" s="260">
        <v>5</v>
      </c>
      <c r="P7" s="260">
        <v>6</v>
      </c>
      <c r="Q7" s="260">
        <v>7</v>
      </c>
      <c r="R7" s="260">
        <v>8</v>
      </c>
      <c r="S7" s="260">
        <v>9</v>
      </c>
      <c r="T7" s="261">
        <v>10</v>
      </c>
      <c r="U7" s="370"/>
      <c r="V7" s="372"/>
      <c r="W7" s="364"/>
      <c r="X7" s="262" t="s">
        <v>34</v>
      </c>
      <c r="Y7" s="262" t="s">
        <v>168</v>
      </c>
      <c r="Z7" s="376"/>
    </row>
    <row r="8" spans="2:27" ht="15.75" thickBot="1">
      <c r="B8" s="263">
        <v>1</v>
      </c>
      <c r="C8" s="263">
        <v>2</v>
      </c>
      <c r="D8" s="263">
        <v>3</v>
      </c>
      <c r="E8" s="263">
        <v>4</v>
      </c>
      <c r="F8" s="263">
        <v>5</v>
      </c>
      <c r="G8" s="264">
        <v>6</v>
      </c>
      <c r="H8" s="263">
        <v>7</v>
      </c>
      <c r="I8" s="263">
        <v>8</v>
      </c>
      <c r="J8" s="263">
        <v>9</v>
      </c>
      <c r="K8" s="263">
        <v>10</v>
      </c>
      <c r="L8" s="263">
        <v>11</v>
      </c>
      <c r="M8" s="263">
        <v>12</v>
      </c>
      <c r="N8" s="263">
        <v>13</v>
      </c>
      <c r="O8" s="263">
        <v>14</v>
      </c>
      <c r="P8" s="263">
        <v>15</v>
      </c>
      <c r="Q8" s="263">
        <v>16</v>
      </c>
      <c r="R8" s="263">
        <v>17</v>
      </c>
      <c r="S8" s="263">
        <v>18</v>
      </c>
      <c r="T8" s="263">
        <v>19</v>
      </c>
      <c r="U8" s="263">
        <v>20</v>
      </c>
      <c r="V8" s="265">
        <v>21</v>
      </c>
      <c r="W8" s="263">
        <v>22</v>
      </c>
      <c r="X8" s="266">
        <v>23</v>
      </c>
      <c r="Y8" s="263">
        <v>24</v>
      </c>
      <c r="Z8" s="264">
        <v>27</v>
      </c>
    </row>
    <row r="9" spans="2:27" s="277" customFormat="1" ht="16.5">
      <c r="B9" s="267">
        <v>1</v>
      </c>
      <c r="C9" s="147" t="s">
        <v>45</v>
      </c>
      <c r="D9" s="268"/>
      <c r="E9" s="269" t="str">
        <f>'TI SMU ANGK 1'!F10</f>
        <v>RANGGA HIGAYATTULAH</v>
      </c>
      <c r="F9" s="270" t="str">
        <f>'TI SMU ANGK 1'!I10</f>
        <v>L</v>
      </c>
      <c r="G9" s="271" t="str">
        <f>'TI SMU ANGK 1'!J10</f>
        <v>L</v>
      </c>
      <c r="H9" s="268" t="s">
        <v>221</v>
      </c>
      <c r="I9" s="304" t="s">
        <v>227</v>
      </c>
      <c r="J9" s="273" t="s">
        <v>228</v>
      </c>
      <c r="K9" s="273"/>
      <c r="L9" s="273"/>
      <c r="M9" s="273" t="s">
        <v>48</v>
      </c>
      <c r="N9" s="273"/>
      <c r="O9" s="273"/>
      <c r="P9" s="273"/>
      <c r="Q9" s="273"/>
      <c r="R9" s="273"/>
      <c r="S9" s="273"/>
      <c r="T9" s="273"/>
      <c r="U9" s="268">
        <v>13740</v>
      </c>
      <c r="V9" s="150" t="s">
        <v>76</v>
      </c>
      <c r="W9" s="268" t="s">
        <v>220</v>
      </c>
      <c r="X9" s="269" t="str">
        <f>'TI SMU ANGK 1'!K10</f>
        <v>SMK N 24 JAKARTA</v>
      </c>
      <c r="Y9" s="275" t="s">
        <v>224</v>
      </c>
      <c r="Z9" s="276"/>
    </row>
    <row r="10" spans="2:27" s="277" customFormat="1" ht="16.5">
      <c r="B10" s="271">
        <v>2</v>
      </c>
      <c r="C10" s="147" t="s">
        <v>50</v>
      </c>
      <c r="D10" s="271"/>
      <c r="E10" s="269" t="str">
        <f>'TI SMU ANGK 1'!F11</f>
        <v>MUHAMMAD RIZKY SUPRIADI</v>
      </c>
      <c r="F10" s="270" t="str">
        <f>'TI SMU ANGK 1'!I11</f>
        <v>L</v>
      </c>
      <c r="G10" s="271" t="str">
        <f>'TI SMU ANGK 1'!J11</f>
        <v>L</v>
      </c>
      <c r="H10" s="271" t="s">
        <v>221</v>
      </c>
      <c r="I10" s="284" t="s">
        <v>229</v>
      </c>
      <c r="J10" s="280" t="s">
        <v>230</v>
      </c>
      <c r="K10" s="280"/>
      <c r="L10" s="280"/>
      <c r="M10" s="280" t="s">
        <v>48</v>
      </c>
      <c r="N10" s="280"/>
      <c r="O10" s="280"/>
      <c r="P10" s="280"/>
      <c r="Q10" s="280"/>
      <c r="R10" s="280"/>
      <c r="S10" s="280"/>
      <c r="T10" s="280"/>
      <c r="U10" s="271">
        <v>13790</v>
      </c>
      <c r="V10" s="150" t="s">
        <v>102</v>
      </c>
      <c r="W10" s="271" t="s">
        <v>220</v>
      </c>
      <c r="X10" s="269" t="str">
        <f>'TI SMU ANGK 1'!K11</f>
        <v>SMK MALAHAYATI</v>
      </c>
      <c r="Y10" s="275" t="s">
        <v>231</v>
      </c>
      <c r="Z10" s="281"/>
    </row>
    <row r="11" spans="2:27" s="277" customFormat="1" ht="16.5">
      <c r="B11" s="271">
        <v>3</v>
      </c>
      <c r="C11" s="147" t="s">
        <v>52</v>
      </c>
      <c r="D11" s="282"/>
      <c r="E11" s="269" t="str">
        <f>'TI SMU ANGK 1'!F12</f>
        <v>ANDIKA PUTRA NIDOE</v>
      </c>
      <c r="F11" s="270">
        <f>'TI SMU ANGK 1'!I12</f>
        <v>0</v>
      </c>
      <c r="G11" s="271" t="str">
        <f>'TI SMU ANGK 1'!J12</f>
        <v>L</v>
      </c>
      <c r="H11" s="271"/>
      <c r="I11" s="279"/>
      <c r="J11" s="280"/>
      <c r="K11" s="280"/>
      <c r="L11" s="280"/>
      <c r="M11" s="280" t="s">
        <v>318</v>
      </c>
      <c r="N11" s="280"/>
      <c r="O11" s="280"/>
      <c r="P11" s="280"/>
      <c r="Q11" s="280"/>
      <c r="R11" s="280"/>
      <c r="S11" s="280"/>
      <c r="T11" s="280"/>
      <c r="U11" s="271"/>
      <c r="V11" s="274"/>
      <c r="W11" s="271"/>
      <c r="X11" s="269">
        <f>'TI SMU ANGK 1'!K12</f>
        <v>0</v>
      </c>
      <c r="Y11" s="275"/>
      <c r="Z11" s="281"/>
    </row>
    <row r="12" spans="2:27" s="277" customFormat="1" ht="16.5">
      <c r="B12" s="271">
        <v>4</v>
      </c>
      <c r="C12" s="147" t="s">
        <v>54</v>
      </c>
      <c r="D12" s="282"/>
      <c r="E12" s="269" t="str">
        <f>'TI SMU ANGK 1'!F13</f>
        <v>VINCA KANIA HARNUM</v>
      </c>
      <c r="F12" s="270" t="str">
        <f>'TI SMU ANGK 1'!I13</f>
        <v>M</v>
      </c>
      <c r="G12" s="271" t="str">
        <f>'TI SMU ANGK 1'!J13</f>
        <v>P</v>
      </c>
      <c r="H12" s="271" t="s">
        <v>221</v>
      </c>
      <c r="I12" s="284" t="s">
        <v>245</v>
      </c>
      <c r="J12" s="280" t="s">
        <v>246</v>
      </c>
      <c r="K12" s="280"/>
      <c r="L12" s="280"/>
      <c r="M12" s="280" t="s">
        <v>48</v>
      </c>
      <c r="N12" s="280"/>
      <c r="O12" s="280"/>
      <c r="P12" s="280"/>
      <c r="Q12" s="280"/>
      <c r="R12" s="280"/>
      <c r="S12" s="280"/>
      <c r="T12" s="280"/>
      <c r="U12" s="271">
        <v>13650</v>
      </c>
      <c r="V12" s="306" t="s">
        <v>240</v>
      </c>
      <c r="W12" s="271" t="s">
        <v>220</v>
      </c>
      <c r="X12" s="269" t="str">
        <f>'TI SMU ANGK 1'!K13</f>
        <v>SMA N 30 JAKARTA</v>
      </c>
      <c r="Y12" s="275" t="s">
        <v>247</v>
      </c>
      <c r="Z12" s="281"/>
    </row>
    <row r="13" spans="2:27" s="277" customFormat="1" ht="16.5">
      <c r="B13" s="271">
        <v>5</v>
      </c>
      <c r="C13" s="147" t="s">
        <v>55</v>
      </c>
      <c r="D13" s="282"/>
      <c r="E13" s="269" t="str">
        <f>'TI SMU ANGK 1'!F14</f>
        <v>RYAN ARYADI</v>
      </c>
      <c r="F13" s="270" t="str">
        <f>'TI SMU ANGK 1'!I14</f>
        <v>L</v>
      </c>
      <c r="G13" s="271" t="str">
        <f>'TI SMU ANGK 1'!J14</f>
        <v>L</v>
      </c>
      <c r="H13" s="271" t="s">
        <v>221</v>
      </c>
      <c r="I13" s="279" t="s">
        <v>253</v>
      </c>
      <c r="J13" s="280" t="s">
        <v>254</v>
      </c>
      <c r="K13" s="280"/>
      <c r="L13" s="280"/>
      <c r="M13" s="280" t="s">
        <v>48</v>
      </c>
      <c r="N13" s="280"/>
      <c r="O13" s="280"/>
      <c r="P13" s="280"/>
      <c r="Q13" s="280"/>
      <c r="R13" s="280"/>
      <c r="S13" s="280"/>
      <c r="T13" s="280"/>
      <c r="U13" s="271">
        <v>13740</v>
      </c>
      <c r="V13" s="306" t="s">
        <v>250</v>
      </c>
      <c r="W13" s="271" t="s">
        <v>220</v>
      </c>
      <c r="X13" s="269" t="str">
        <f>'TI SMU ANGK 1'!K14</f>
        <v>SMA WIJAYA KUSUMA</v>
      </c>
      <c r="Y13" s="275" t="s">
        <v>247</v>
      </c>
      <c r="Z13" s="281"/>
    </row>
    <row r="14" spans="2:27" s="277" customFormat="1" ht="16.5">
      <c r="B14" s="271">
        <v>6</v>
      </c>
      <c r="C14" s="147" t="s">
        <v>56</v>
      </c>
      <c r="D14" s="271"/>
      <c r="E14" s="269" t="str">
        <f>'TI SMU ANGK 1'!F15</f>
        <v>MUHAMMAD RIZKYANO PUTRA</v>
      </c>
      <c r="F14" s="270" t="str">
        <f>'TI SMU ANGK 1'!I15</f>
        <v>XL</v>
      </c>
      <c r="G14" s="271" t="str">
        <f>'TI SMU ANGK 1'!J15</f>
        <v>L</v>
      </c>
      <c r="H14" s="271" t="s">
        <v>260</v>
      </c>
      <c r="I14" s="284" t="s">
        <v>261</v>
      </c>
      <c r="J14" s="280" t="s">
        <v>262</v>
      </c>
      <c r="K14" s="280"/>
      <c r="L14" s="280"/>
      <c r="M14" s="280" t="s">
        <v>48</v>
      </c>
      <c r="N14" s="280"/>
      <c r="O14" s="280"/>
      <c r="P14" s="280"/>
      <c r="Q14" s="280"/>
      <c r="R14" s="280"/>
      <c r="S14" s="280"/>
      <c r="T14" s="280"/>
      <c r="U14" s="271">
        <v>13940</v>
      </c>
      <c r="V14" s="306" t="s">
        <v>257</v>
      </c>
      <c r="W14" s="271" t="s">
        <v>220</v>
      </c>
      <c r="X14" s="269" t="str">
        <f>'TI SMU ANGK 1'!K15</f>
        <v>SMK TERATAI PUTIH</v>
      </c>
      <c r="Y14" s="275" t="s">
        <v>263</v>
      </c>
      <c r="Z14" s="281"/>
    </row>
    <row r="15" spans="2:27" s="277" customFormat="1" ht="16.5">
      <c r="B15" s="271">
        <v>7</v>
      </c>
      <c r="C15" s="147" t="s">
        <v>57</v>
      </c>
      <c r="D15" s="283"/>
      <c r="E15" s="269" t="str">
        <f>'TI SMU ANGK 1'!F16</f>
        <v>RISALATUN NAJIKHAH</v>
      </c>
      <c r="F15" s="270">
        <f>'TI SMU ANGK 1'!I16</f>
        <v>0</v>
      </c>
      <c r="G15" s="271" t="str">
        <f>'TI SMU ANGK 1'!J16</f>
        <v>P</v>
      </c>
      <c r="H15" s="271" t="s">
        <v>284</v>
      </c>
      <c r="I15" s="300" t="s">
        <v>285</v>
      </c>
      <c r="J15" s="283" t="s">
        <v>286</v>
      </c>
      <c r="K15" s="283"/>
      <c r="L15" s="283"/>
      <c r="M15" s="283" t="s">
        <v>48</v>
      </c>
      <c r="N15" s="283"/>
      <c r="O15" s="283"/>
      <c r="P15" s="283"/>
      <c r="Q15" s="283"/>
      <c r="R15" s="283"/>
      <c r="S15" s="283"/>
      <c r="T15" s="280"/>
      <c r="U15" s="271">
        <v>13720</v>
      </c>
      <c r="V15" s="306" t="s">
        <v>281</v>
      </c>
      <c r="W15" s="271" t="s">
        <v>220</v>
      </c>
      <c r="X15" s="269" t="str">
        <f>'TI SMU ANGK 1'!K16</f>
        <v>PONDOK PESANTREN AL-IKHLAS</v>
      </c>
      <c r="Y15" s="275" t="s">
        <v>287</v>
      </c>
      <c r="Z15" s="281"/>
    </row>
    <row r="16" spans="2:27" s="277" customFormat="1" ht="16.5">
      <c r="B16" s="271">
        <v>8</v>
      </c>
      <c r="C16" s="147" t="s">
        <v>58</v>
      </c>
      <c r="D16" s="271"/>
      <c r="E16" s="269" t="str">
        <f>'TI SMU ANGK 1'!F17</f>
        <v>AHMAD SADDAF</v>
      </c>
      <c r="F16" s="270" t="str">
        <f>'TI SMU ANGK 1'!I17</f>
        <v>XL</v>
      </c>
      <c r="G16" s="271" t="str">
        <f>'TI SMU ANGK 1'!J17</f>
        <v>L</v>
      </c>
      <c r="H16" s="271" t="s">
        <v>221</v>
      </c>
      <c r="I16" s="284" t="s">
        <v>305</v>
      </c>
      <c r="J16" s="280" t="s">
        <v>306</v>
      </c>
      <c r="K16" s="280"/>
      <c r="L16" s="280"/>
      <c r="M16" s="280" t="s">
        <v>48</v>
      </c>
      <c r="N16" s="280"/>
      <c r="O16" s="280"/>
      <c r="P16" s="280"/>
      <c r="Q16" s="280"/>
      <c r="R16" s="280"/>
      <c r="S16" s="280"/>
      <c r="T16" s="280"/>
      <c r="U16" s="271">
        <v>13560</v>
      </c>
      <c r="V16" s="306" t="s">
        <v>302</v>
      </c>
      <c r="W16" s="271" t="s">
        <v>220</v>
      </c>
      <c r="X16" s="269" t="str">
        <f>'TI SMU ANGK 1'!K17</f>
        <v>SMK BUDHI WARMAN</v>
      </c>
      <c r="Y16" s="275" t="s">
        <v>263</v>
      </c>
      <c r="Z16" s="281"/>
      <c r="AA16" s="277" t="s">
        <v>222</v>
      </c>
    </row>
    <row r="17" spans="2:26" s="277" customFormat="1" ht="16.5">
      <c r="B17" s="271">
        <v>9</v>
      </c>
      <c r="C17" s="147" t="s">
        <v>59</v>
      </c>
      <c r="D17" s="271"/>
      <c r="E17" s="269">
        <f>'TI SMU ANGK 1'!F18</f>
        <v>0</v>
      </c>
      <c r="F17" s="270">
        <f>'TI SMU ANGK 1'!I18</f>
        <v>0</v>
      </c>
      <c r="G17" s="271">
        <f>'TI SMU ANGK 1'!J18</f>
        <v>0</v>
      </c>
      <c r="H17" s="271"/>
      <c r="I17" s="279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71"/>
      <c r="V17" s="274"/>
      <c r="W17" s="271"/>
      <c r="X17" s="269">
        <f>'TI SMU ANGK 1'!K18</f>
        <v>0</v>
      </c>
      <c r="Y17" s="275"/>
      <c r="Z17" s="281"/>
    </row>
    <row r="18" spans="2:26" s="277" customFormat="1" ht="16.5">
      <c r="B18" s="271">
        <v>10</v>
      </c>
      <c r="C18" s="147" t="s">
        <v>60</v>
      </c>
      <c r="D18" s="282"/>
      <c r="E18" s="269">
        <f>'TI SMU ANGK 1'!F19</f>
        <v>0</v>
      </c>
      <c r="F18" s="270">
        <f>'TI SMU ANGK 1'!I19</f>
        <v>0</v>
      </c>
      <c r="G18" s="271">
        <f>'TI SMU ANGK 1'!J19</f>
        <v>0</v>
      </c>
      <c r="H18" s="271"/>
      <c r="I18" s="284"/>
      <c r="J18" s="285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71"/>
      <c r="V18" s="274"/>
      <c r="W18" s="271"/>
      <c r="X18" s="269">
        <f>'TI SMU ANGK 1'!K19</f>
        <v>0</v>
      </c>
      <c r="Y18" s="275"/>
      <c r="Z18" s="281"/>
    </row>
    <row r="19" spans="2:26" s="277" customFormat="1" ht="16.5">
      <c r="B19" s="286"/>
      <c r="C19" s="286"/>
      <c r="D19" s="286"/>
      <c r="E19" s="287">
        <f>COUNTA(E9:E18)</f>
        <v>10</v>
      </c>
      <c r="F19" s="288"/>
      <c r="G19" s="288"/>
      <c r="H19" s="288"/>
      <c r="I19" s="289"/>
      <c r="J19" s="288"/>
      <c r="K19" s="288">
        <f t="shared" ref="K19:T19" si="0">COUNTA(K9:K18)</f>
        <v>0</v>
      </c>
      <c r="L19" s="288">
        <f t="shared" si="0"/>
        <v>0</v>
      </c>
      <c r="M19" s="288">
        <f t="shared" si="0"/>
        <v>8</v>
      </c>
      <c r="N19" s="288">
        <f t="shared" si="0"/>
        <v>0</v>
      </c>
      <c r="O19" s="288">
        <f t="shared" si="0"/>
        <v>0</v>
      </c>
      <c r="P19" s="288">
        <f t="shared" si="0"/>
        <v>0</v>
      </c>
      <c r="Q19" s="288">
        <f t="shared" si="0"/>
        <v>0</v>
      </c>
      <c r="R19" s="288">
        <f t="shared" si="0"/>
        <v>0</v>
      </c>
      <c r="S19" s="288">
        <f t="shared" si="0"/>
        <v>0</v>
      </c>
      <c r="T19" s="288">
        <f t="shared" si="0"/>
        <v>0</v>
      </c>
      <c r="U19" s="286"/>
      <c r="V19" s="289"/>
      <c r="W19" s="288"/>
      <c r="X19" s="288"/>
      <c r="Y19" s="288"/>
      <c r="Z19" s="288"/>
    </row>
    <row r="20" spans="2:26" s="277" customFormat="1" ht="16.5">
      <c r="B20" s="286"/>
      <c r="C20" s="286"/>
      <c r="D20" s="286"/>
      <c r="E20" s="288"/>
      <c r="F20" s="288"/>
      <c r="G20" s="288"/>
      <c r="H20" s="288"/>
      <c r="I20" s="289"/>
      <c r="J20" s="288"/>
      <c r="K20" s="360">
        <f>SUM(K19:T19)</f>
        <v>8</v>
      </c>
      <c r="L20" s="360"/>
      <c r="M20" s="360"/>
      <c r="N20" s="360"/>
      <c r="O20" s="360"/>
      <c r="P20" s="360"/>
      <c r="Q20" s="360"/>
      <c r="R20" s="360"/>
      <c r="S20" s="360"/>
      <c r="T20" s="360"/>
      <c r="U20" s="286"/>
      <c r="V20" s="289"/>
      <c r="W20" s="288"/>
      <c r="X20" s="288"/>
      <c r="Y20" s="288"/>
      <c r="Z20" s="288"/>
    </row>
    <row r="21" spans="2:26" s="288" customFormat="1">
      <c r="B21" s="286"/>
      <c r="C21" s="286"/>
      <c r="D21" s="286"/>
      <c r="G21" s="286"/>
      <c r="I21" s="289"/>
      <c r="U21" s="286"/>
      <c r="V21" s="289"/>
      <c r="Z21" s="286"/>
    </row>
    <row r="22" spans="2:26" s="288" customFormat="1" ht="38.25" thickBot="1">
      <c r="B22" s="290" t="s">
        <v>223</v>
      </c>
      <c r="C22" s="286"/>
      <c r="D22" s="286"/>
      <c r="E22" s="286"/>
      <c r="F22" s="286"/>
      <c r="G22" s="286"/>
      <c r="H22" s="291"/>
      <c r="I22" s="292"/>
      <c r="K22" s="250" t="s">
        <v>155</v>
      </c>
      <c r="L22" s="250" t="s">
        <v>156</v>
      </c>
      <c r="M22" s="250" t="s">
        <v>157</v>
      </c>
      <c r="N22" s="250" t="s">
        <v>158</v>
      </c>
      <c r="O22" s="250" t="s">
        <v>159</v>
      </c>
      <c r="P22" s="250" t="s">
        <v>160</v>
      </c>
      <c r="Q22" s="250" t="s">
        <v>161</v>
      </c>
      <c r="R22" s="250" t="s">
        <v>162</v>
      </c>
      <c r="S22" s="250" t="s">
        <v>205</v>
      </c>
      <c r="T22" s="250" t="s">
        <v>164</v>
      </c>
      <c r="U22" s="286"/>
      <c r="V22" s="289"/>
      <c r="Z22" s="286"/>
    </row>
    <row r="23" spans="2:26" s="288" customFormat="1" ht="19.5">
      <c r="B23" s="361" t="s">
        <v>206</v>
      </c>
      <c r="C23" s="253" t="s">
        <v>206</v>
      </c>
      <c r="D23" s="253" t="s">
        <v>206</v>
      </c>
      <c r="E23" s="363" t="s">
        <v>207</v>
      </c>
      <c r="F23" s="254" t="s">
        <v>208</v>
      </c>
      <c r="G23" s="363" t="s">
        <v>9</v>
      </c>
      <c r="H23" s="253" t="s">
        <v>209</v>
      </c>
      <c r="I23" s="365" t="s">
        <v>210</v>
      </c>
      <c r="J23" s="363" t="s">
        <v>211</v>
      </c>
      <c r="K23" s="367" t="s">
        <v>212</v>
      </c>
      <c r="L23" s="368"/>
      <c r="M23" s="368"/>
      <c r="N23" s="368"/>
      <c r="O23" s="368"/>
      <c r="P23" s="368"/>
      <c r="Q23" s="368"/>
      <c r="R23" s="368"/>
      <c r="S23" s="368"/>
      <c r="T23" s="255"/>
      <c r="U23" s="369" t="s">
        <v>213</v>
      </c>
      <c r="V23" s="371" t="s">
        <v>214</v>
      </c>
      <c r="W23" s="363" t="s">
        <v>215</v>
      </c>
      <c r="X23" s="373" t="s">
        <v>216</v>
      </c>
      <c r="Y23" s="374"/>
      <c r="Z23" s="375" t="s">
        <v>217</v>
      </c>
    </row>
    <row r="24" spans="2:26" s="288" customFormat="1" ht="20.25" thickBot="1">
      <c r="B24" s="362"/>
      <c r="C24" s="257" t="s">
        <v>218</v>
      </c>
      <c r="D24" s="258" t="s">
        <v>18</v>
      </c>
      <c r="E24" s="364"/>
      <c r="F24" s="259" t="s">
        <v>35</v>
      </c>
      <c r="G24" s="364"/>
      <c r="H24" s="258" t="s">
        <v>219</v>
      </c>
      <c r="I24" s="366"/>
      <c r="J24" s="364"/>
      <c r="K24" s="260">
        <v>1</v>
      </c>
      <c r="L24" s="260">
        <v>2</v>
      </c>
      <c r="M24" s="260">
        <v>3</v>
      </c>
      <c r="N24" s="260">
        <v>4</v>
      </c>
      <c r="O24" s="260">
        <v>5</v>
      </c>
      <c r="P24" s="260">
        <v>6</v>
      </c>
      <c r="Q24" s="260">
        <v>7</v>
      </c>
      <c r="R24" s="260">
        <v>8</v>
      </c>
      <c r="S24" s="260">
        <v>9</v>
      </c>
      <c r="T24" s="261">
        <v>10</v>
      </c>
      <c r="U24" s="370"/>
      <c r="V24" s="372"/>
      <c r="W24" s="364"/>
      <c r="X24" s="262" t="s">
        <v>177</v>
      </c>
      <c r="Y24" s="262" t="s">
        <v>168</v>
      </c>
      <c r="Z24" s="376"/>
    </row>
    <row r="25" spans="2:26" s="288" customFormat="1" ht="15.75" thickBot="1">
      <c r="B25" s="263">
        <v>1</v>
      </c>
      <c r="C25" s="263">
        <v>2</v>
      </c>
      <c r="D25" s="263">
        <v>3</v>
      </c>
      <c r="E25" s="263">
        <v>4</v>
      </c>
      <c r="F25" s="264">
        <v>5</v>
      </c>
      <c r="G25" s="264">
        <v>6</v>
      </c>
      <c r="H25" s="263">
        <v>7</v>
      </c>
      <c r="I25" s="263">
        <v>8</v>
      </c>
      <c r="J25" s="263">
        <v>9</v>
      </c>
      <c r="K25" s="263">
        <v>10</v>
      </c>
      <c r="L25" s="263">
        <v>11</v>
      </c>
      <c r="M25" s="263">
        <v>12</v>
      </c>
      <c r="N25" s="263">
        <v>13</v>
      </c>
      <c r="O25" s="263">
        <v>14</v>
      </c>
      <c r="P25" s="263">
        <v>15</v>
      </c>
      <c r="Q25" s="263">
        <v>16</v>
      </c>
      <c r="R25" s="263">
        <v>17</v>
      </c>
      <c r="S25" s="263">
        <v>18</v>
      </c>
      <c r="T25" s="263">
        <v>19</v>
      </c>
      <c r="U25" s="263">
        <v>20</v>
      </c>
      <c r="V25" s="265">
        <v>21</v>
      </c>
      <c r="W25" s="263">
        <v>22</v>
      </c>
      <c r="X25" s="266">
        <v>23</v>
      </c>
      <c r="Y25" s="263">
        <v>24</v>
      </c>
      <c r="Z25" s="264">
        <v>27</v>
      </c>
    </row>
    <row r="26" spans="2:26" s="277" customFormat="1" ht="16.5">
      <c r="B26" s="267">
        <v>1</v>
      </c>
      <c r="C26" s="147" t="s">
        <v>112</v>
      </c>
      <c r="D26" s="268"/>
      <c r="E26" s="269">
        <f>'TI D3 ANGK 1'!F10</f>
        <v>0</v>
      </c>
      <c r="F26" s="271">
        <f>'TI D3 ANGK 1'!I10</f>
        <v>0</v>
      </c>
      <c r="G26" s="271">
        <f>'TI D3 ANGK 1'!J10</f>
        <v>0</v>
      </c>
      <c r="H26" s="268"/>
      <c r="I26" s="272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68"/>
      <c r="V26" s="274"/>
      <c r="W26" s="268"/>
      <c r="X26" s="269">
        <f>'TI D3 ANGK 1'!K10</f>
        <v>0</v>
      </c>
      <c r="Y26" s="273"/>
      <c r="Z26" s="276"/>
    </row>
    <row r="27" spans="2:26" s="277" customFormat="1" ht="16.5">
      <c r="B27" s="293">
        <v>2</v>
      </c>
      <c r="C27" s="147" t="s">
        <v>113</v>
      </c>
      <c r="D27" s="294"/>
      <c r="E27" s="269" t="str">
        <f>'TI D3 ANGK 1'!F11</f>
        <v>PRIMAVEIRA PRAMESWARI</v>
      </c>
      <c r="F27" s="271" t="str">
        <f>'TI D3 ANGK 1'!I11</f>
        <v>XL</v>
      </c>
      <c r="G27" s="271" t="str">
        <f>'TI D3 ANGK 1'!J11</f>
        <v>P</v>
      </c>
      <c r="H27" s="278" t="s">
        <v>333</v>
      </c>
      <c r="I27" s="297" t="s">
        <v>334</v>
      </c>
      <c r="J27" s="296" t="s">
        <v>335</v>
      </c>
      <c r="K27" s="296"/>
      <c r="L27" s="296"/>
      <c r="M27" s="296"/>
      <c r="N27" s="296"/>
      <c r="O27" s="296"/>
      <c r="P27" s="296"/>
      <c r="Q27" s="296" t="s">
        <v>48</v>
      </c>
      <c r="R27" s="296"/>
      <c r="S27" s="296"/>
      <c r="T27" s="296"/>
      <c r="U27" s="278">
        <v>16961</v>
      </c>
      <c r="V27" s="310" t="s">
        <v>329</v>
      </c>
      <c r="W27" s="278" t="s">
        <v>220</v>
      </c>
      <c r="X27" s="269" t="str">
        <f>'TI D3 ANGK 1'!K11</f>
        <v>BINA SARANA INFORMATIKA</v>
      </c>
      <c r="Y27" s="296" t="s">
        <v>336</v>
      </c>
      <c r="Z27" s="281"/>
    </row>
    <row r="28" spans="2:26" ht="16.5">
      <c r="B28" s="293">
        <v>3</v>
      </c>
      <c r="C28" s="147" t="s">
        <v>114</v>
      </c>
      <c r="D28" s="294"/>
      <c r="E28" s="269">
        <f>'TI D3 ANGK 1'!F12</f>
        <v>0</v>
      </c>
      <c r="F28" s="271">
        <f>'TI D3 ANGK 1'!I12</f>
        <v>0</v>
      </c>
      <c r="G28" s="271">
        <f>'TI D3 ANGK 1'!J12</f>
        <v>0</v>
      </c>
      <c r="H28" s="278"/>
      <c r="I28" s="295"/>
      <c r="J28" s="296"/>
      <c r="K28" s="296"/>
      <c r="L28" s="296"/>
      <c r="M28" s="296"/>
      <c r="N28" s="296"/>
      <c r="O28" s="296"/>
      <c r="P28" s="296"/>
      <c r="Q28" s="296"/>
      <c r="R28" s="296"/>
      <c r="S28" s="296"/>
      <c r="T28" s="296"/>
      <c r="U28" s="278"/>
      <c r="V28" s="274"/>
      <c r="W28" s="278"/>
      <c r="X28" s="269">
        <f>'TI D3 ANGK 1'!K12</f>
        <v>0</v>
      </c>
      <c r="Y28" s="296"/>
      <c r="Z28" s="281"/>
    </row>
    <row r="29" spans="2:26" s="277" customFormat="1" ht="16.5">
      <c r="B29" s="293">
        <v>4</v>
      </c>
      <c r="C29" s="147" t="s">
        <v>115</v>
      </c>
      <c r="D29" s="294"/>
      <c r="E29" s="269">
        <f>'TI D3 ANGK 1'!F13</f>
        <v>0</v>
      </c>
      <c r="F29" s="271">
        <f>'TI D3 ANGK 1'!I13</f>
        <v>0</v>
      </c>
      <c r="G29" s="271">
        <f>'TI D3 ANGK 1'!J13</f>
        <v>0</v>
      </c>
      <c r="H29" s="278"/>
      <c r="I29" s="297"/>
      <c r="J29" s="296"/>
      <c r="K29" s="296"/>
      <c r="L29" s="296"/>
      <c r="M29" s="296"/>
      <c r="N29" s="296"/>
      <c r="O29" s="296"/>
      <c r="P29" s="296"/>
      <c r="Q29" s="296"/>
      <c r="R29" s="296"/>
      <c r="S29" s="296"/>
      <c r="T29" s="296"/>
      <c r="U29" s="278"/>
      <c r="V29" s="274"/>
      <c r="W29" s="278"/>
      <c r="X29" s="269">
        <f>'TI D3 ANGK 1'!K13</f>
        <v>0</v>
      </c>
      <c r="Y29" s="296"/>
      <c r="Z29" s="281"/>
    </row>
    <row r="30" spans="2:26" s="277" customFormat="1" ht="16.5">
      <c r="B30" s="293">
        <v>5</v>
      </c>
      <c r="C30" s="147" t="s">
        <v>116</v>
      </c>
      <c r="D30" s="271"/>
      <c r="E30" s="269">
        <f>'TI D3 ANGK 1'!F14</f>
        <v>0</v>
      </c>
      <c r="F30" s="271">
        <f>'TI D3 ANGK 1'!I14</f>
        <v>0</v>
      </c>
      <c r="G30" s="271">
        <f>'TI D3 ANGK 1'!J14</f>
        <v>0</v>
      </c>
      <c r="H30" s="271"/>
      <c r="I30" s="284"/>
      <c r="J30" s="285"/>
      <c r="K30" s="280"/>
      <c r="L30" s="280"/>
      <c r="M30" s="280"/>
      <c r="N30" s="280"/>
      <c r="O30" s="280"/>
      <c r="P30" s="280"/>
      <c r="Q30" s="280"/>
      <c r="R30" s="280"/>
      <c r="S30" s="280"/>
      <c r="T30" s="296"/>
      <c r="U30" s="271"/>
      <c r="V30" s="274"/>
      <c r="W30" s="271"/>
      <c r="X30" s="269">
        <f>'TI D3 ANGK 1'!K14</f>
        <v>0</v>
      </c>
      <c r="Y30" s="280"/>
      <c r="Z30" s="281"/>
    </row>
    <row r="31" spans="2:26" s="277" customFormat="1" ht="16.5">
      <c r="B31" s="293">
        <v>6</v>
      </c>
      <c r="C31" s="147" t="s">
        <v>117</v>
      </c>
      <c r="D31" s="271"/>
      <c r="E31" s="269">
        <f>'TI D3 ANGK 1'!F15</f>
        <v>0</v>
      </c>
      <c r="F31" s="271">
        <f>'TI D3 ANGK 1'!I15</f>
        <v>0</v>
      </c>
      <c r="G31" s="271">
        <f>'TI D3 ANGK 1'!J15</f>
        <v>0</v>
      </c>
      <c r="H31" s="271"/>
      <c r="I31" s="284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96"/>
      <c r="U31" s="271"/>
      <c r="V31" s="274"/>
      <c r="W31" s="271"/>
      <c r="X31" s="269">
        <f>'TI D3 ANGK 1'!K15</f>
        <v>0</v>
      </c>
      <c r="Y31" s="280"/>
      <c r="Z31" s="281"/>
    </row>
    <row r="32" spans="2:26" s="277" customFormat="1" ht="16.5">
      <c r="B32" s="293">
        <v>7</v>
      </c>
      <c r="C32" s="147" t="s">
        <v>118</v>
      </c>
      <c r="D32" s="271"/>
      <c r="E32" s="269">
        <f>'TI D3 ANGK 1'!F16</f>
        <v>0</v>
      </c>
      <c r="F32" s="271">
        <f>'TI D3 ANGK 1'!I16</f>
        <v>0</v>
      </c>
      <c r="G32" s="271">
        <f>'TI D3 ANGK 1'!J16</f>
        <v>0</v>
      </c>
      <c r="H32" s="271"/>
      <c r="I32" s="284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96"/>
      <c r="U32" s="271"/>
      <c r="V32" s="274"/>
      <c r="W32" s="271"/>
      <c r="X32" s="269">
        <f>'TI D3 ANGK 1'!K16</f>
        <v>0</v>
      </c>
      <c r="Y32" s="280"/>
      <c r="Z32" s="281"/>
    </row>
    <row r="33" spans="2:26" s="277" customFormat="1" ht="16.5">
      <c r="B33" s="293">
        <v>8</v>
      </c>
      <c r="C33" s="147" t="s">
        <v>119</v>
      </c>
      <c r="D33" s="271"/>
      <c r="E33" s="269">
        <f>'TI D3 ANGK 1'!F17</f>
        <v>0</v>
      </c>
      <c r="F33" s="271">
        <f>'TI D3 ANGK 1'!I17</f>
        <v>0</v>
      </c>
      <c r="G33" s="271">
        <f>'TI D3 ANGK 1'!J17</f>
        <v>0</v>
      </c>
      <c r="H33" s="271"/>
      <c r="I33" s="284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96"/>
      <c r="U33" s="271"/>
      <c r="V33" s="274"/>
      <c r="W33" s="271"/>
      <c r="X33" s="269">
        <f>'TI D3 ANGK 1'!K17</f>
        <v>0</v>
      </c>
      <c r="Y33" s="280"/>
      <c r="Z33" s="281"/>
    </row>
    <row r="34" spans="2:26" s="277" customFormat="1" ht="16.5">
      <c r="B34" s="293">
        <v>9</v>
      </c>
      <c r="C34" s="147" t="s">
        <v>120</v>
      </c>
      <c r="D34" s="271"/>
      <c r="E34" s="269">
        <f>'TI D3 ANGK 1'!F18</f>
        <v>0</v>
      </c>
      <c r="F34" s="271">
        <f>'TI D3 ANGK 1'!I18</f>
        <v>0</v>
      </c>
      <c r="G34" s="271">
        <f>'TI D3 ANGK 1'!J18</f>
        <v>0</v>
      </c>
      <c r="H34" s="271"/>
      <c r="I34" s="284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96"/>
      <c r="U34" s="271"/>
      <c r="V34" s="274"/>
      <c r="W34" s="271"/>
      <c r="X34" s="269">
        <f>'TI D3 ANGK 1'!K18</f>
        <v>0</v>
      </c>
      <c r="Y34" s="280"/>
      <c r="Z34" s="281"/>
    </row>
    <row r="35" spans="2:26" s="277" customFormat="1" ht="16.5">
      <c r="B35" s="293">
        <v>10</v>
      </c>
      <c r="C35" s="147" t="s">
        <v>121</v>
      </c>
      <c r="D35" s="271"/>
      <c r="E35" s="269">
        <f>'TI D3 ANGK 1'!F19</f>
        <v>0</v>
      </c>
      <c r="F35" s="271">
        <f>'TI D3 ANGK 1'!I19</f>
        <v>0</v>
      </c>
      <c r="G35" s="271">
        <f>'TI D3 ANGK 1'!J19</f>
        <v>0</v>
      </c>
      <c r="H35" s="271"/>
      <c r="I35" s="284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71"/>
      <c r="V35" s="274"/>
      <c r="W35" s="271"/>
      <c r="X35" s="269">
        <f>'TI D3 ANGK 1'!K19</f>
        <v>0</v>
      </c>
      <c r="Y35" s="280"/>
      <c r="Z35" s="281"/>
    </row>
    <row r="36" spans="2:26" s="277" customFormat="1" ht="16.5">
      <c r="B36" s="298"/>
      <c r="C36" s="287"/>
      <c r="D36" s="287"/>
      <c r="E36" s="287">
        <f>COUNTA(E26:E35)</f>
        <v>10</v>
      </c>
      <c r="F36" s="287"/>
      <c r="G36" s="287"/>
      <c r="H36" s="287"/>
      <c r="I36" s="287"/>
      <c r="J36" s="287"/>
      <c r="K36" s="287">
        <f t="shared" ref="K36:T36" si="1">COUNTA(K26:K35)</f>
        <v>0</v>
      </c>
      <c r="L36" s="287">
        <f t="shared" si="1"/>
        <v>0</v>
      </c>
      <c r="M36" s="287">
        <f t="shared" si="1"/>
        <v>0</v>
      </c>
      <c r="N36" s="287">
        <f t="shared" si="1"/>
        <v>0</v>
      </c>
      <c r="O36" s="287">
        <f t="shared" si="1"/>
        <v>0</v>
      </c>
      <c r="P36" s="287">
        <f t="shared" si="1"/>
        <v>0</v>
      </c>
      <c r="Q36" s="287">
        <f t="shared" si="1"/>
        <v>1</v>
      </c>
      <c r="R36" s="287">
        <f t="shared" si="1"/>
        <v>0</v>
      </c>
      <c r="S36" s="287">
        <f t="shared" si="1"/>
        <v>0</v>
      </c>
      <c r="T36" s="287">
        <f t="shared" si="1"/>
        <v>0</v>
      </c>
      <c r="U36" s="287"/>
      <c r="V36" s="289"/>
      <c r="W36" s="287"/>
      <c r="X36" s="287"/>
      <c r="Y36" s="287"/>
      <c r="Z36" s="287">
        <f>COUNTA(Z26:Z35)</f>
        <v>0</v>
      </c>
    </row>
    <row r="37" spans="2:26" s="277" customFormat="1" ht="16.5">
      <c r="B37" s="298"/>
      <c r="C37" s="287"/>
      <c r="D37" s="287"/>
      <c r="E37" s="287"/>
      <c r="F37" s="287"/>
      <c r="G37" s="287"/>
      <c r="H37" s="287"/>
      <c r="I37" s="287"/>
      <c r="J37" s="287"/>
      <c r="K37" s="377">
        <f>SUM(K36:T36)</f>
        <v>1</v>
      </c>
      <c r="L37" s="377"/>
      <c r="M37" s="377"/>
      <c r="N37" s="377"/>
      <c r="O37" s="377"/>
      <c r="P37" s="377"/>
      <c r="Q37" s="377"/>
      <c r="R37" s="377"/>
      <c r="S37" s="377"/>
      <c r="T37" s="377"/>
      <c r="U37" s="287"/>
      <c r="V37" s="289"/>
      <c r="W37" s="287"/>
      <c r="X37" s="287"/>
      <c r="Y37" s="287"/>
      <c r="Z37" s="298"/>
    </row>
    <row r="38" spans="2:26" s="277" customFormat="1" ht="38.25" thickBot="1">
      <c r="B38" s="246" t="s">
        <v>225</v>
      </c>
      <c r="C38" s="247"/>
      <c r="D38" s="245"/>
      <c r="E38" s="245"/>
      <c r="F38" s="245"/>
      <c r="G38" s="245"/>
      <c r="H38" s="248"/>
      <c r="I38" s="249"/>
      <c r="J38" s="229"/>
      <c r="K38" s="250" t="s">
        <v>155</v>
      </c>
      <c r="L38" s="250" t="s">
        <v>156</v>
      </c>
      <c r="M38" s="250" t="s">
        <v>157</v>
      </c>
      <c r="N38" s="250" t="s">
        <v>158</v>
      </c>
      <c r="O38" s="250" t="s">
        <v>159</v>
      </c>
      <c r="P38" s="250" t="s">
        <v>160</v>
      </c>
      <c r="Q38" s="250" t="s">
        <v>161</v>
      </c>
      <c r="R38" s="250" t="s">
        <v>162</v>
      </c>
      <c r="S38" s="250" t="s">
        <v>205</v>
      </c>
      <c r="T38" s="250" t="s">
        <v>164</v>
      </c>
      <c r="U38" s="245"/>
      <c r="V38" s="251"/>
      <c r="W38" s="229"/>
      <c r="X38" s="252"/>
      <c r="Y38" s="229"/>
      <c r="Z38" s="245"/>
    </row>
    <row r="39" spans="2:26" s="287" customFormat="1" ht="19.5">
      <c r="B39" s="361" t="s">
        <v>206</v>
      </c>
      <c r="C39" s="253" t="s">
        <v>206</v>
      </c>
      <c r="D39" s="253" t="s">
        <v>206</v>
      </c>
      <c r="E39" s="363" t="s">
        <v>207</v>
      </c>
      <c r="F39" s="254" t="s">
        <v>208</v>
      </c>
      <c r="G39" s="363" t="s">
        <v>9</v>
      </c>
      <c r="H39" s="253" t="s">
        <v>209</v>
      </c>
      <c r="I39" s="365" t="s">
        <v>210</v>
      </c>
      <c r="J39" s="363" t="s">
        <v>211</v>
      </c>
      <c r="K39" s="367" t="s">
        <v>212</v>
      </c>
      <c r="L39" s="368"/>
      <c r="M39" s="368"/>
      <c r="N39" s="368"/>
      <c r="O39" s="368"/>
      <c r="P39" s="368"/>
      <c r="Q39" s="368"/>
      <c r="R39" s="368"/>
      <c r="S39" s="368"/>
      <c r="T39" s="255"/>
      <c r="U39" s="369" t="s">
        <v>213</v>
      </c>
      <c r="V39" s="371" t="s">
        <v>214</v>
      </c>
      <c r="W39" s="363" t="s">
        <v>215</v>
      </c>
      <c r="X39" s="373" t="s">
        <v>216</v>
      </c>
      <c r="Y39" s="374"/>
      <c r="Z39" s="375" t="s">
        <v>217</v>
      </c>
    </row>
    <row r="40" spans="2:26" s="287" customFormat="1" ht="20.25" thickBot="1">
      <c r="B40" s="362"/>
      <c r="C40" s="257" t="s">
        <v>218</v>
      </c>
      <c r="D40" s="258" t="s">
        <v>18</v>
      </c>
      <c r="E40" s="364"/>
      <c r="F40" s="259" t="s">
        <v>35</v>
      </c>
      <c r="G40" s="364"/>
      <c r="H40" s="258" t="s">
        <v>219</v>
      </c>
      <c r="I40" s="366"/>
      <c r="J40" s="364"/>
      <c r="K40" s="260">
        <v>1</v>
      </c>
      <c r="L40" s="260">
        <v>2</v>
      </c>
      <c r="M40" s="260">
        <v>3</v>
      </c>
      <c r="N40" s="260">
        <v>4</v>
      </c>
      <c r="O40" s="260">
        <v>5</v>
      </c>
      <c r="P40" s="260">
        <v>6</v>
      </c>
      <c r="Q40" s="260">
        <v>7</v>
      </c>
      <c r="R40" s="260">
        <v>8</v>
      </c>
      <c r="S40" s="260">
        <v>9</v>
      </c>
      <c r="T40" s="261">
        <v>10</v>
      </c>
      <c r="U40" s="370"/>
      <c r="V40" s="372"/>
      <c r="W40" s="364"/>
      <c r="X40" s="262" t="s">
        <v>34</v>
      </c>
      <c r="Y40" s="262" t="s">
        <v>168</v>
      </c>
      <c r="Z40" s="376"/>
    </row>
    <row r="41" spans="2:26" s="287" customFormat="1" ht="15.75" thickBot="1">
      <c r="B41" s="263">
        <v>1</v>
      </c>
      <c r="C41" s="263">
        <v>2</v>
      </c>
      <c r="D41" s="263">
        <v>3</v>
      </c>
      <c r="E41" s="263">
        <v>4</v>
      </c>
      <c r="F41" s="263">
        <v>5</v>
      </c>
      <c r="G41" s="264">
        <v>6</v>
      </c>
      <c r="H41" s="263">
        <v>7</v>
      </c>
      <c r="I41" s="263">
        <v>8</v>
      </c>
      <c r="J41" s="263">
        <v>9</v>
      </c>
      <c r="K41" s="263">
        <v>10</v>
      </c>
      <c r="L41" s="263">
        <v>11</v>
      </c>
      <c r="M41" s="263">
        <v>12</v>
      </c>
      <c r="N41" s="263">
        <v>13</v>
      </c>
      <c r="O41" s="263">
        <v>14</v>
      </c>
      <c r="P41" s="263">
        <v>15</v>
      </c>
      <c r="Q41" s="263">
        <v>16</v>
      </c>
      <c r="R41" s="263">
        <v>17</v>
      </c>
      <c r="S41" s="263">
        <v>18</v>
      </c>
      <c r="T41" s="263">
        <v>19</v>
      </c>
      <c r="U41" s="263">
        <v>20</v>
      </c>
      <c r="V41" s="265">
        <v>21</v>
      </c>
      <c r="W41" s="263">
        <v>22</v>
      </c>
      <c r="X41" s="266">
        <v>23</v>
      </c>
      <c r="Y41" s="263">
        <v>24</v>
      </c>
      <c r="Z41" s="264">
        <v>27</v>
      </c>
    </row>
    <row r="42" spans="2:26" ht="17.25" thickBot="1">
      <c r="B42" s="267">
        <v>1</v>
      </c>
      <c r="C42" s="147" t="s">
        <v>81</v>
      </c>
      <c r="D42" s="268"/>
      <c r="E42" s="269" t="str">
        <f>'SI SMU ANGK 1'!F11</f>
        <v>ASRI</v>
      </c>
      <c r="F42" s="270" t="str">
        <f>'SI SMU ANGK 1'!I11</f>
        <v>L</v>
      </c>
      <c r="G42" s="299" t="str">
        <f>'SI SMU ANGK 1'!J11</f>
        <v>P</v>
      </c>
      <c r="H42" s="268" t="s">
        <v>221</v>
      </c>
      <c r="I42" s="304" t="s">
        <v>232</v>
      </c>
      <c r="J42" s="273" t="s">
        <v>233</v>
      </c>
      <c r="K42" s="273"/>
      <c r="L42" s="273"/>
      <c r="M42" s="273" t="s">
        <v>48</v>
      </c>
      <c r="N42" s="273"/>
      <c r="O42" s="273"/>
      <c r="P42" s="273"/>
      <c r="Q42" s="273"/>
      <c r="R42" s="273"/>
      <c r="S42" s="273"/>
      <c r="T42" s="273"/>
      <c r="U42" s="268">
        <v>13750</v>
      </c>
      <c r="V42" s="96" t="s">
        <v>106</v>
      </c>
      <c r="W42" s="268" t="s">
        <v>220</v>
      </c>
      <c r="X42" s="269" t="str">
        <f>'SI SMU ANGK 1'!K11</f>
        <v xml:space="preserve">SMKN 51 JAKARTA </v>
      </c>
      <c r="Y42" s="275" t="s">
        <v>234</v>
      </c>
      <c r="Z42" s="276"/>
    </row>
    <row r="43" spans="2:26" ht="17.25" thickBot="1">
      <c r="B43" s="271">
        <v>2</v>
      </c>
      <c r="C43" s="147" t="s">
        <v>82</v>
      </c>
      <c r="D43" s="271"/>
      <c r="E43" s="269" t="str">
        <f>'SI SMU ANGK 1'!F12</f>
        <v>NANDA MEIVIANTI SEKARSARI</v>
      </c>
      <c r="F43" s="270" t="str">
        <f>'SI SMU ANGK 1'!I12</f>
        <v>M</v>
      </c>
      <c r="G43" s="299" t="str">
        <f>'SI SMU ANGK 1'!J12</f>
        <v>P</v>
      </c>
      <c r="H43" s="271" t="s">
        <v>269</v>
      </c>
      <c r="I43" s="284" t="s">
        <v>270</v>
      </c>
      <c r="J43" s="280" t="s">
        <v>271</v>
      </c>
      <c r="K43" s="280"/>
      <c r="L43" s="280"/>
      <c r="M43" s="280" t="s">
        <v>48</v>
      </c>
      <c r="N43" s="280"/>
      <c r="O43" s="280"/>
      <c r="P43" s="280"/>
      <c r="Q43" s="280"/>
      <c r="R43" s="280"/>
      <c r="S43" s="280"/>
      <c r="T43" s="280"/>
      <c r="U43" s="271">
        <v>13740</v>
      </c>
      <c r="V43" s="306" t="s">
        <v>265</v>
      </c>
      <c r="W43" s="271" t="s">
        <v>220</v>
      </c>
      <c r="X43" s="269" t="str">
        <f>'SI SMU ANGK 1'!K12</f>
        <v>SMK MAHADIKA I</v>
      </c>
      <c r="Y43" s="275"/>
      <c r="Z43" s="281"/>
    </row>
    <row r="44" spans="2:26" ht="17.25" thickBot="1">
      <c r="B44" s="271">
        <v>3</v>
      </c>
      <c r="C44" s="147" t="s">
        <v>83</v>
      </c>
      <c r="D44" s="282"/>
      <c r="E44" s="269" t="str">
        <f>'SI SMU ANGK 1'!F13</f>
        <v>GISFIMAHARANI FAIRUZ</v>
      </c>
      <c r="F44" s="270" t="str">
        <f>'SI SMU ANGK 1'!I13</f>
        <v>L</v>
      </c>
      <c r="G44" s="299" t="str">
        <f>'SI SMU ANGK 1'!J13</f>
        <v>P</v>
      </c>
      <c r="H44" s="271" t="s">
        <v>221</v>
      </c>
      <c r="I44" s="284" t="s">
        <v>276</v>
      </c>
      <c r="J44" s="280" t="s">
        <v>277</v>
      </c>
      <c r="K44" s="280"/>
      <c r="L44" s="280"/>
      <c r="M44" s="280" t="s">
        <v>48</v>
      </c>
      <c r="N44" s="280"/>
      <c r="O44" s="280"/>
      <c r="P44" s="280"/>
      <c r="Q44" s="280"/>
      <c r="R44" s="280"/>
      <c r="S44" s="280"/>
      <c r="T44" s="280"/>
      <c r="U44" s="271">
        <v>13740</v>
      </c>
      <c r="V44" s="306" t="s">
        <v>274</v>
      </c>
      <c r="W44" s="271" t="s">
        <v>220</v>
      </c>
      <c r="X44" s="269" t="str">
        <f>'SI SMU ANGK 1'!K13</f>
        <v>SMK MAHADIKA I</v>
      </c>
      <c r="Y44" s="275" t="s">
        <v>278</v>
      </c>
      <c r="Z44" s="281"/>
    </row>
    <row r="45" spans="2:26" ht="17.25" thickBot="1">
      <c r="B45" s="271">
        <v>4</v>
      </c>
      <c r="C45" s="147" t="s">
        <v>84</v>
      </c>
      <c r="D45" s="282"/>
      <c r="E45" s="269" t="str">
        <f>'SI SMU ANGK 1'!F14</f>
        <v xml:space="preserve"> TIANI LAI GAURIFA</v>
      </c>
      <c r="F45" s="270" t="str">
        <f>'SI SMU ANGK 1'!I14</f>
        <v>S</v>
      </c>
      <c r="G45" s="299" t="str">
        <f>'SI SMU ANGK 1'!J14</f>
        <v>p</v>
      </c>
      <c r="H45" s="271" t="s">
        <v>293</v>
      </c>
      <c r="I45" s="284" t="s">
        <v>294</v>
      </c>
      <c r="J45" s="280" t="s">
        <v>295</v>
      </c>
      <c r="K45" s="280"/>
      <c r="L45" s="280"/>
      <c r="M45" s="280" t="s">
        <v>48</v>
      </c>
      <c r="N45" s="280"/>
      <c r="O45" s="280"/>
      <c r="P45" s="280"/>
      <c r="Q45" s="280"/>
      <c r="R45" s="280"/>
      <c r="S45" s="280"/>
      <c r="T45" s="280"/>
      <c r="U45" s="271"/>
      <c r="V45" s="306" t="s">
        <v>296</v>
      </c>
      <c r="W45" s="271" t="s">
        <v>297</v>
      </c>
      <c r="X45" s="269" t="str">
        <f>'SI SMU ANGK 1'!K14</f>
        <v>SMK SWASTA DARMA KASIH</v>
      </c>
      <c r="Y45" s="275" t="s">
        <v>298</v>
      </c>
      <c r="Z45" s="281"/>
    </row>
    <row r="46" spans="2:26" ht="17.25" thickBot="1">
      <c r="B46" s="271">
        <v>5</v>
      </c>
      <c r="C46" s="147" t="s">
        <v>85</v>
      </c>
      <c r="D46" s="282"/>
      <c r="E46" s="269" t="str">
        <f>'SI SMU ANGK 1'!F15</f>
        <v>MUHAMAD FERRRIANSYAH JORDAN</v>
      </c>
      <c r="F46" s="270">
        <f>'SI SMU ANGK 1'!I15</f>
        <v>0</v>
      </c>
      <c r="G46" s="299" t="str">
        <f>'SI SMU ANGK 1'!J15</f>
        <v>L</v>
      </c>
      <c r="H46" s="271" t="s">
        <v>221</v>
      </c>
      <c r="I46" s="284" t="s">
        <v>313</v>
      </c>
      <c r="J46" s="280" t="s">
        <v>314</v>
      </c>
      <c r="K46" s="280"/>
      <c r="L46" s="280"/>
      <c r="M46" s="280" t="s">
        <v>48</v>
      </c>
      <c r="N46" s="280"/>
      <c r="O46" s="280"/>
      <c r="P46" s="280"/>
      <c r="Q46" s="280"/>
      <c r="R46" s="280"/>
      <c r="S46" s="280"/>
      <c r="T46" s="280"/>
      <c r="U46" s="271"/>
      <c r="V46" s="306" t="s">
        <v>310</v>
      </c>
      <c r="W46" s="271" t="s">
        <v>220</v>
      </c>
      <c r="X46" s="269" t="str">
        <f>'SI SMU ANGK 1'!K15</f>
        <v>PKBM</v>
      </c>
      <c r="Y46" s="275"/>
      <c r="Z46" s="281"/>
    </row>
    <row r="47" spans="2:26" ht="17.25" thickBot="1">
      <c r="B47" s="271">
        <v>6</v>
      </c>
      <c r="C47" s="147" t="s">
        <v>86</v>
      </c>
      <c r="D47" s="271"/>
      <c r="E47" s="269" t="str">
        <f>'SI SMU ANGK 1'!F16</f>
        <v>DWI RIZKY APRILLIA SAPUTRI</v>
      </c>
      <c r="F47" s="270">
        <f>'SI SMU ANGK 1'!I16</f>
        <v>0</v>
      </c>
      <c r="G47" s="299" t="str">
        <f>'SI SMU ANGK 1'!J16</f>
        <v>P</v>
      </c>
      <c r="H47" s="271" t="s">
        <v>221</v>
      </c>
      <c r="I47" s="284" t="s">
        <v>321</v>
      </c>
      <c r="J47" s="280" t="s">
        <v>322</v>
      </c>
      <c r="K47" s="280"/>
      <c r="L47" s="280"/>
      <c r="M47" s="280" t="s">
        <v>48</v>
      </c>
      <c r="N47" s="280"/>
      <c r="O47" s="280"/>
      <c r="P47" s="280"/>
      <c r="Q47" s="280"/>
      <c r="R47" s="280"/>
      <c r="S47" s="280"/>
      <c r="T47" s="280"/>
      <c r="U47" s="271">
        <v>13840</v>
      </c>
      <c r="V47" s="306" t="s">
        <v>323</v>
      </c>
      <c r="W47" s="271" t="s">
        <v>220</v>
      </c>
      <c r="X47" s="269" t="str">
        <f>'SI SMU ANGK 1'!K16</f>
        <v>SMAN 64 Jakarta</v>
      </c>
      <c r="Y47" s="275" t="s">
        <v>324</v>
      </c>
      <c r="Z47" s="281"/>
    </row>
    <row r="48" spans="2:26" ht="17.25" thickBot="1">
      <c r="B48" s="271">
        <v>7</v>
      </c>
      <c r="C48" s="147" t="s">
        <v>87</v>
      </c>
      <c r="D48" s="283"/>
      <c r="E48" s="269">
        <f>'SI SMU ANGK 1'!F17</f>
        <v>0</v>
      </c>
      <c r="F48" s="270">
        <f>'SI SMU ANGK 1'!I17</f>
        <v>0</v>
      </c>
      <c r="G48" s="299">
        <f>'SI SMU ANGK 1'!J17</f>
        <v>0</v>
      </c>
      <c r="H48" s="271"/>
      <c r="I48" s="300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0"/>
      <c r="U48" s="271"/>
      <c r="V48" s="274"/>
      <c r="W48" s="271"/>
      <c r="X48" s="269">
        <f>'SI SMU ANGK 1'!K17</f>
        <v>0</v>
      </c>
      <c r="Y48" s="275"/>
      <c r="Z48" s="281"/>
    </row>
    <row r="49" spans="2:26" ht="17.25" thickBot="1">
      <c r="B49" s="271">
        <v>8</v>
      </c>
      <c r="C49" s="147" t="s">
        <v>88</v>
      </c>
      <c r="D49" s="271"/>
      <c r="E49" s="269">
        <f>'SI SMU ANGK 1'!F18</f>
        <v>0</v>
      </c>
      <c r="F49" s="270">
        <f>'SI SMU ANGK 1'!I18</f>
        <v>0</v>
      </c>
      <c r="G49" s="299">
        <f>'SI SMU ANGK 1'!J18</f>
        <v>0</v>
      </c>
      <c r="H49" s="271"/>
      <c r="I49" s="284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71"/>
      <c r="V49" s="274"/>
      <c r="W49" s="271"/>
      <c r="X49" s="269">
        <f>'SI SMU ANGK 1'!K18</f>
        <v>0</v>
      </c>
      <c r="Y49" s="275"/>
      <c r="Z49" s="281"/>
    </row>
    <row r="50" spans="2:26" ht="16.5">
      <c r="B50" s="271">
        <v>9</v>
      </c>
      <c r="C50" s="147" t="s">
        <v>89</v>
      </c>
      <c r="D50" s="271"/>
      <c r="E50" s="269">
        <f>'SI SMU ANGK 1'!F19</f>
        <v>0</v>
      </c>
      <c r="F50" s="270">
        <f>'SI SMU ANGK 1'!I19</f>
        <v>0</v>
      </c>
      <c r="G50" s="299">
        <f>'SI SMU ANGK 1'!J19</f>
        <v>0</v>
      </c>
      <c r="H50" s="271"/>
      <c r="I50" s="284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71"/>
      <c r="V50" s="274"/>
      <c r="W50" s="271"/>
      <c r="X50" s="269">
        <f>'SI SMU ANGK 1'!K19</f>
        <v>0</v>
      </c>
      <c r="Y50" s="275"/>
      <c r="Z50" s="281"/>
    </row>
    <row r="51" spans="2:26" ht="16.5">
      <c r="B51" s="271">
        <v>10</v>
      </c>
      <c r="C51" s="147" t="s">
        <v>90</v>
      </c>
      <c r="D51" s="282"/>
      <c r="E51" s="269">
        <f>'SI SMU ANGK 1'!F20</f>
        <v>0</v>
      </c>
      <c r="F51" s="270">
        <f>'SI SMU ANGK 1'!I20</f>
        <v>0</v>
      </c>
      <c r="G51" s="271">
        <f>'SI SMU ANGK 1'!J20</f>
        <v>0</v>
      </c>
      <c r="H51" s="271"/>
      <c r="I51" s="284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71"/>
      <c r="V51" s="274"/>
      <c r="W51" s="271"/>
      <c r="X51" s="269">
        <f>'SI SMU ANGK 1'!K20</f>
        <v>0</v>
      </c>
      <c r="Y51" s="275"/>
      <c r="Z51" s="281"/>
    </row>
    <row r="52" spans="2:26">
      <c r="B52" s="286"/>
      <c r="C52" s="286"/>
      <c r="D52" s="286"/>
      <c r="E52" s="287">
        <f>COUNTA(E42:E51)</f>
        <v>10</v>
      </c>
      <c r="F52" s="288"/>
      <c r="G52" s="288"/>
      <c r="H52" s="288"/>
      <c r="I52" s="289"/>
      <c r="J52" s="288"/>
      <c r="K52" s="288">
        <f t="shared" ref="K52:T52" si="2">COUNTA(K42:K51)</f>
        <v>0</v>
      </c>
      <c r="L52" s="288">
        <f t="shared" si="2"/>
        <v>0</v>
      </c>
      <c r="M52" s="288">
        <f t="shared" si="2"/>
        <v>6</v>
      </c>
      <c r="N52" s="288">
        <f t="shared" si="2"/>
        <v>0</v>
      </c>
      <c r="O52" s="288">
        <f t="shared" si="2"/>
        <v>0</v>
      </c>
      <c r="P52" s="288">
        <f t="shared" si="2"/>
        <v>0</v>
      </c>
      <c r="Q52" s="288">
        <f t="shared" si="2"/>
        <v>0</v>
      </c>
      <c r="R52" s="288">
        <f t="shared" si="2"/>
        <v>0</v>
      </c>
      <c r="S52" s="288">
        <f t="shared" si="2"/>
        <v>0</v>
      </c>
      <c r="T52" s="288">
        <f t="shared" si="2"/>
        <v>0</v>
      </c>
      <c r="U52" s="286"/>
      <c r="V52" s="289"/>
      <c r="W52" s="288"/>
      <c r="X52" s="288"/>
      <c r="Y52" s="288"/>
      <c r="Z52" s="288"/>
    </row>
    <row r="53" spans="2:26">
      <c r="K53" s="378">
        <f>K52:T52</f>
        <v>0</v>
      </c>
      <c r="L53" s="378"/>
      <c r="M53" s="378"/>
      <c r="N53" s="378"/>
      <c r="O53" s="378"/>
      <c r="P53" s="378"/>
      <c r="Q53" s="378"/>
      <c r="R53" s="378"/>
      <c r="S53" s="378"/>
      <c r="T53" s="378"/>
    </row>
    <row r="55" spans="2:26" ht="38.25" thickBot="1">
      <c r="B55" s="246" t="s">
        <v>226</v>
      </c>
      <c r="C55" s="247"/>
      <c r="D55" s="245"/>
      <c r="E55" s="245"/>
      <c r="F55" s="245"/>
      <c r="G55" s="245"/>
      <c r="H55" s="248"/>
      <c r="I55" s="249"/>
      <c r="K55" s="250" t="s">
        <v>155</v>
      </c>
      <c r="L55" s="250" t="s">
        <v>156</v>
      </c>
      <c r="M55" s="250" t="s">
        <v>157</v>
      </c>
      <c r="N55" s="250" t="s">
        <v>158</v>
      </c>
      <c r="O55" s="250" t="s">
        <v>159</v>
      </c>
      <c r="P55" s="250" t="s">
        <v>160</v>
      </c>
      <c r="Q55" s="250" t="s">
        <v>161</v>
      </c>
      <c r="R55" s="250" t="s">
        <v>162</v>
      </c>
      <c r="S55" s="250" t="s">
        <v>205</v>
      </c>
      <c r="T55" s="250" t="s">
        <v>164</v>
      </c>
      <c r="U55" s="245"/>
    </row>
    <row r="56" spans="2:26" ht="19.5">
      <c r="B56" s="361" t="s">
        <v>206</v>
      </c>
      <c r="C56" s="253" t="s">
        <v>206</v>
      </c>
      <c r="D56" s="253" t="s">
        <v>206</v>
      </c>
      <c r="E56" s="363" t="s">
        <v>207</v>
      </c>
      <c r="F56" s="254" t="s">
        <v>208</v>
      </c>
      <c r="G56" s="363" t="s">
        <v>9</v>
      </c>
      <c r="H56" s="253" t="s">
        <v>209</v>
      </c>
      <c r="I56" s="365" t="s">
        <v>210</v>
      </c>
      <c r="J56" s="363" t="s">
        <v>211</v>
      </c>
      <c r="K56" s="367" t="s">
        <v>212</v>
      </c>
      <c r="L56" s="368"/>
      <c r="M56" s="368"/>
      <c r="N56" s="368"/>
      <c r="O56" s="368"/>
      <c r="P56" s="368"/>
      <c r="Q56" s="368"/>
      <c r="R56" s="368"/>
      <c r="S56" s="368"/>
      <c r="T56" s="255"/>
      <c r="U56" s="369" t="s">
        <v>213</v>
      </c>
      <c r="V56" s="371" t="s">
        <v>214</v>
      </c>
      <c r="W56" s="363" t="s">
        <v>215</v>
      </c>
      <c r="X56" s="373" t="s">
        <v>216</v>
      </c>
      <c r="Y56" s="374"/>
      <c r="Z56" s="375" t="s">
        <v>217</v>
      </c>
    </row>
    <row r="57" spans="2:26" ht="20.25" thickBot="1">
      <c r="B57" s="362"/>
      <c r="C57" s="257" t="s">
        <v>218</v>
      </c>
      <c r="D57" s="258" t="s">
        <v>18</v>
      </c>
      <c r="E57" s="364"/>
      <c r="F57" s="259" t="s">
        <v>35</v>
      </c>
      <c r="G57" s="364"/>
      <c r="H57" s="258" t="s">
        <v>219</v>
      </c>
      <c r="I57" s="366"/>
      <c r="J57" s="364"/>
      <c r="K57" s="260">
        <v>1</v>
      </c>
      <c r="L57" s="260">
        <v>2</v>
      </c>
      <c r="M57" s="260">
        <v>3</v>
      </c>
      <c r="N57" s="260">
        <v>4</v>
      </c>
      <c r="O57" s="260">
        <v>5</v>
      </c>
      <c r="P57" s="260">
        <v>6</v>
      </c>
      <c r="Q57" s="260">
        <v>7</v>
      </c>
      <c r="R57" s="260">
        <v>8</v>
      </c>
      <c r="S57" s="260">
        <v>9</v>
      </c>
      <c r="T57" s="261">
        <v>10</v>
      </c>
      <c r="U57" s="370"/>
      <c r="V57" s="372"/>
      <c r="W57" s="364"/>
      <c r="X57" s="262" t="s">
        <v>177</v>
      </c>
      <c r="Y57" s="262" t="s">
        <v>168</v>
      </c>
      <c r="Z57" s="376"/>
    </row>
    <row r="58" spans="2:26" ht="15.75" thickBot="1">
      <c r="B58" s="263">
        <v>1</v>
      </c>
      <c r="C58" s="263">
        <v>2</v>
      </c>
      <c r="D58" s="263">
        <v>3</v>
      </c>
      <c r="E58" s="263">
        <v>4</v>
      </c>
      <c r="F58" s="263">
        <v>5</v>
      </c>
      <c r="G58" s="264">
        <v>6</v>
      </c>
      <c r="H58" s="263">
        <v>7</v>
      </c>
      <c r="I58" s="263">
        <v>8</v>
      </c>
      <c r="J58" s="263">
        <v>9</v>
      </c>
      <c r="K58" s="263">
        <v>10</v>
      </c>
      <c r="L58" s="263">
        <v>11</v>
      </c>
      <c r="M58" s="263">
        <v>12</v>
      </c>
      <c r="N58" s="263">
        <v>13</v>
      </c>
      <c r="O58" s="263">
        <v>14</v>
      </c>
      <c r="P58" s="263">
        <v>15</v>
      </c>
      <c r="Q58" s="263">
        <v>16</v>
      </c>
      <c r="R58" s="263">
        <v>17</v>
      </c>
      <c r="S58" s="263">
        <v>18</v>
      </c>
      <c r="T58" s="263">
        <v>19</v>
      </c>
      <c r="U58" s="263">
        <v>20</v>
      </c>
      <c r="V58" s="265">
        <v>21</v>
      </c>
      <c r="W58" s="263">
        <v>22</v>
      </c>
      <c r="X58" s="266">
        <v>23</v>
      </c>
      <c r="Y58" s="263">
        <v>24</v>
      </c>
      <c r="Z58" s="264">
        <v>27</v>
      </c>
    </row>
    <row r="59" spans="2:26" ht="17.25" thickBot="1">
      <c r="B59" s="267">
        <v>1</v>
      </c>
      <c r="C59" s="147" t="s">
        <v>133</v>
      </c>
      <c r="D59" s="268"/>
      <c r="E59" s="269">
        <f>'SI D3 ANGK 1'!F11</f>
        <v>0</v>
      </c>
      <c r="F59" s="270">
        <f>'SI D3 ANGK 1'!I11</f>
        <v>0</v>
      </c>
      <c r="G59" s="299">
        <f>'SI D3 ANGK 1'!J11</f>
        <v>0</v>
      </c>
      <c r="H59" s="299"/>
      <c r="I59" s="301"/>
      <c r="J59" s="302"/>
      <c r="K59" s="273"/>
      <c r="L59" s="273"/>
      <c r="M59" s="302"/>
      <c r="N59" s="273"/>
      <c r="O59" s="273"/>
      <c r="P59" s="273"/>
      <c r="Q59" s="273"/>
      <c r="R59" s="273"/>
      <c r="S59" s="273"/>
      <c r="T59" s="273"/>
      <c r="U59" s="299"/>
      <c r="V59" s="274"/>
      <c r="W59" s="268"/>
      <c r="X59" s="269">
        <f>'SI D3 ANGK 1'!K11</f>
        <v>0</v>
      </c>
      <c r="Y59" s="275"/>
      <c r="Z59" s="276"/>
    </row>
    <row r="60" spans="2:26" ht="17.25" thickBot="1">
      <c r="B60" s="271">
        <v>2</v>
      </c>
      <c r="C60" s="147" t="s">
        <v>134</v>
      </c>
      <c r="D60" s="271"/>
      <c r="E60" s="269">
        <f>'SI D3 ANGK 1'!F12</f>
        <v>0</v>
      </c>
      <c r="F60" s="270">
        <f>'SI D3 ANGK 1'!I12</f>
        <v>0</v>
      </c>
      <c r="G60" s="299">
        <f>'SI D3 ANGK 1'!J12</f>
        <v>0</v>
      </c>
      <c r="H60" s="271"/>
      <c r="I60" s="279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71"/>
      <c r="V60" s="274"/>
      <c r="W60" s="271"/>
      <c r="X60" s="269">
        <f>'SI D3 ANGK 1'!K12</f>
        <v>0</v>
      </c>
      <c r="Y60" s="275"/>
      <c r="Z60" s="281"/>
    </row>
    <row r="61" spans="2:26" ht="17.25" thickBot="1">
      <c r="B61" s="271">
        <v>3</v>
      </c>
      <c r="C61" s="147" t="s">
        <v>135</v>
      </c>
      <c r="D61" s="282"/>
      <c r="E61" s="269">
        <f>'SI D3 ANGK 1'!F13</f>
        <v>0</v>
      </c>
      <c r="F61" s="270">
        <f>'SI D3 ANGK 1'!I13</f>
        <v>0</v>
      </c>
      <c r="G61" s="299">
        <f>'SI D3 ANGK 1'!J13</f>
        <v>0</v>
      </c>
      <c r="H61" s="271"/>
      <c r="I61" s="279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71"/>
      <c r="V61" s="274"/>
      <c r="W61" s="271"/>
      <c r="X61" s="269">
        <f>'SI D3 ANGK 1'!K13</f>
        <v>0</v>
      </c>
      <c r="Y61" s="275"/>
      <c r="Z61" s="281"/>
    </row>
    <row r="62" spans="2:26" ht="17.25" thickBot="1">
      <c r="B62" s="271">
        <v>4</v>
      </c>
      <c r="C62" s="147" t="s">
        <v>136</v>
      </c>
      <c r="D62" s="282"/>
      <c r="E62" s="269">
        <f>'SI D3 ANGK 1'!F14</f>
        <v>0</v>
      </c>
      <c r="F62" s="270">
        <f>'SI D3 ANGK 1'!I14</f>
        <v>0</v>
      </c>
      <c r="G62" s="299">
        <f>'SI D3 ANGK 1'!J14</f>
        <v>0</v>
      </c>
      <c r="H62" s="271"/>
      <c r="I62" s="279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71"/>
      <c r="V62" s="274"/>
      <c r="W62" s="271"/>
      <c r="X62" s="269">
        <f>'SI D3 ANGK 1'!K14</f>
        <v>0</v>
      </c>
      <c r="Y62" s="275"/>
      <c r="Z62" s="281"/>
    </row>
    <row r="63" spans="2:26" ht="17.25" thickBot="1">
      <c r="B63" s="271">
        <v>5</v>
      </c>
      <c r="C63" s="147" t="s">
        <v>137</v>
      </c>
      <c r="D63" s="282"/>
      <c r="E63" s="269">
        <f>'SI D3 ANGK 1'!F15</f>
        <v>0</v>
      </c>
      <c r="F63" s="270">
        <f>'SI D3 ANGK 1'!I15</f>
        <v>0</v>
      </c>
      <c r="G63" s="299">
        <f>'SI D3 ANGK 1'!J15</f>
        <v>0</v>
      </c>
      <c r="H63" s="271"/>
      <c r="I63" s="284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/>
      <c r="U63" s="271"/>
      <c r="V63" s="274"/>
      <c r="W63" s="271"/>
      <c r="X63" s="269">
        <f>'SI D3 ANGK 1'!K15</f>
        <v>0</v>
      </c>
      <c r="Y63" s="275"/>
      <c r="Z63" s="281"/>
    </row>
    <row r="64" spans="2:26" ht="17.25" thickBot="1">
      <c r="B64" s="271">
        <v>6</v>
      </c>
      <c r="C64" s="147" t="s">
        <v>138</v>
      </c>
      <c r="D64" s="271"/>
      <c r="E64" s="269">
        <f>'SI D3 ANGK 1'!F16</f>
        <v>0</v>
      </c>
      <c r="F64" s="270">
        <f>'SI D3 ANGK 1'!I16</f>
        <v>0</v>
      </c>
      <c r="G64" s="299">
        <f>'SI D3 ANGK 1'!J16</f>
        <v>0</v>
      </c>
      <c r="H64" s="271"/>
      <c r="I64" s="284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/>
      <c r="U64" s="271"/>
      <c r="V64" s="274"/>
      <c r="W64" s="271"/>
      <c r="X64" s="269">
        <f>'SI D3 ANGK 1'!K16</f>
        <v>0</v>
      </c>
      <c r="Y64" s="275"/>
      <c r="Z64" s="281"/>
    </row>
    <row r="65" spans="2:26" ht="17.25" thickBot="1">
      <c r="B65" s="271">
        <v>7</v>
      </c>
      <c r="C65" s="147" t="s">
        <v>139</v>
      </c>
      <c r="D65" s="283"/>
      <c r="E65" s="269">
        <f>'SI D3 ANGK 1'!F17</f>
        <v>0</v>
      </c>
      <c r="F65" s="270">
        <f>'SI D3 ANGK 1'!I17</f>
        <v>0</v>
      </c>
      <c r="G65" s="299">
        <f>'SI D3 ANGK 1'!J17</f>
        <v>0</v>
      </c>
      <c r="H65" s="271"/>
      <c r="I65" s="300"/>
      <c r="J65" s="303"/>
      <c r="K65" s="283"/>
      <c r="L65" s="283"/>
      <c r="M65" s="283"/>
      <c r="N65" s="283"/>
      <c r="O65" s="283"/>
      <c r="P65" s="283"/>
      <c r="Q65" s="283"/>
      <c r="R65" s="283"/>
      <c r="S65" s="283"/>
      <c r="T65" s="280"/>
      <c r="U65" s="271"/>
      <c r="V65" s="274"/>
      <c r="W65" s="271"/>
      <c r="X65" s="269">
        <f>'SI D3 ANGK 1'!K17</f>
        <v>0</v>
      </c>
      <c r="Y65" s="275"/>
      <c r="Z65" s="281"/>
    </row>
    <row r="66" spans="2:26" ht="17.25" thickBot="1">
      <c r="B66" s="271">
        <v>8</v>
      </c>
      <c r="C66" s="147" t="s">
        <v>140</v>
      </c>
      <c r="D66" s="271"/>
      <c r="E66" s="269">
        <f>'SI D3 ANGK 1'!F18</f>
        <v>0</v>
      </c>
      <c r="F66" s="270">
        <f>'SI D3 ANGK 1'!I18</f>
        <v>0</v>
      </c>
      <c r="G66" s="299">
        <f>'SI D3 ANGK 1'!J18</f>
        <v>0</v>
      </c>
      <c r="H66" s="271"/>
      <c r="I66" s="284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71"/>
      <c r="V66" s="274"/>
      <c r="W66" s="271"/>
      <c r="X66" s="269">
        <f>'SI D3 ANGK 1'!K18</f>
        <v>0</v>
      </c>
      <c r="Y66" s="275"/>
      <c r="Z66" s="281"/>
    </row>
    <row r="67" spans="2:26" ht="17.25" thickBot="1">
      <c r="B67" s="271">
        <v>9</v>
      </c>
      <c r="C67" s="147" t="s">
        <v>141</v>
      </c>
      <c r="D67" s="271"/>
      <c r="E67" s="269">
        <f>'SI D3 ANGK 1'!F19</f>
        <v>0</v>
      </c>
      <c r="F67" s="270">
        <f>'SI D3 ANGK 1'!I19</f>
        <v>0</v>
      </c>
      <c r="G67" s="299">
        <f>'SI D3 ANGK 1'!J19</f>
        <v>0</v>
      </c>
      <c r="H67" s="271"/>
      <c r="I67" s="284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71"/>
      <c r="V67" s="274"/>
      <c r="W67" s="271"/>
      <c r="X67" s="269">
        <f>'SI D3 ANGK 1'!K19</f>
        <v>0</v>
      </c>
      <c r="Y67" s="275"/>
      <c r="Z67" s="281"/>
    </row>
    <row r="68" spans="2:26" ht="16.5">
      <c r="B68" s="271">
        <v>10</v>
      </c>
      <c r="C68" s="147" t="s">
        <v>142</v>
      </c>
      <c r="D68" s="282"/>
      <c r="E68" s="269">
        <f>'SI D3 ANGK 1'!F20</f>
        <v>0</v>
      </c>
      <c r="F68" s="270">
        <f>'SI D3 ANGK 1'!I20</f>
        <v>0</v>
      </c>
      <c r="G68" s="299">
        <f>'SI D3 ANGK 1'!J20</f>
        <v>0</v>
      </c>
      <c r="H68" s="271"/>
      <c r="I68" s="284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71"/>
      <c r="V68" s="274"/>
      <c r="W68" s="271"/>
      <c r="X68" s="269">
        <f>'SI D3 ANGK 1'!K20</f>
        <v>0</v>
      </c>
      <c r="Y68" s="275"/>
      <c r="Z68" s="281"/>
    </row>
    <row r="69" spans="2:26">
      <c r="B69" s="286"/>
      <c r="C69" s="286"/>
      <c r="D69" s="286"/>
      <c r="E69" s="287">
        <f>COUNTA(E59:E68)</f>
        <v>10</v>
      </c>
      <c r="F69" s="288"/>
      <c r="G69" s="288"/>
      <c r="H69" s="288"/>
      <c r="I69" s="289"/>
      <c r="J69" s="288"/>
      <c r="K69" s="288">
        <f t="shared" ref="K69:T69" si="3">COUNTA(K59:K68)</f>
        <v>0</v>
      </c>
      <c r="L69" s="288">
        <f t="shared" si="3"/>
        <v>0</v>
      </c>
      <c r="M69" s="288">
        <f t="shared" si="3"/>
        <v>0</v>
      </c>
      <c r="N69" s="288">
        <f t="shared" si="3"/>
        <v>0</v>
      </c>
      <c r="O69" s="288">
        <f t="shared" si="3"/>
        <v>0</v>
      </c>
      <c r="P69" s="288">
        <f t="shared" si="3"/>
        <v>0</v>
      </c>
      <c r="Q69" s="288">
        <f t="shared" si="3"/>
        <v>0</v>
      </c>
      <c r="R69" s="288">
        <f t="shared" si="3"/>
        <v>0</v>
      </c>
      <c r="S69" s="288">
        <f t="shared" si="3"/>
        <v>0</v>
      </c>
      <c r="T69" s="288">
        <f t="shared" si="3"/>
        <v>0</v>
      </c>
      <c r="U69" s="286"/>
      <c r="V69" s="289"/>
    </row>
    <row r="70" spans="2:26">
      <c r="K70" s="378">
        <f>K69:T69</f>
        <v>0</v>
      </c>
      <c r="L70" s="378"/>
      <c r="M70" s="378"/>
      <c r="N70" s="378"/>
      <c r="O70" s="378"/>
      <c r="P70" s="378"/>
      <c r="Q70" s="378"/>
      <c r="R70" s="378"/>
      <c r="S70" s="378"/>
      <c r="T70" s="378"/>
    </row>
  </sheetData>
  <mergeCells count="48">
    <mergeCell ref="U56:U57"/>
    <mergeCell ref="V56:V57"/>
    <mergeCell ref="W56:W57"/>
    <mergeCell ref="X56:Y56"/>
    <mergeCell ref="Z56:Z57"/>
    <mergeCell ref="K70:T70"/>
    <mergeCell ref="B56:B57"/>
    <mergeCell ref="E56:E57"/>
    <mergeCell ref="G56:G57"/>
    <mergeCell ref="I56:I57"/>
    <mergeCell ref="J56:J57"/>
    <mergeCell ref="K56:S56"/>
    <mergeCell ref="U39:U40"/>
    <mergeCell ref="V39:V40"/>
    <mergeCell ref="W39:W40"/>
    <mergeCell ref="X39:Y39"/>
    <mergeCell ref="Z39:Z40"/>
    <mergeCell ref="K53:T53"/>
    <mergeCell ref="B39:B40"/>
    <mergeCell ref="E39:E40"/>
    <mergeCell ref="G39:G40"/>
    <mergeCell ref="I39:I40"/>
    <mergeCell ref="J39:J40"/>
    <mergeCell ref="K39:S39"/>
    <mergeCell ref="U23:U24"/>
    <mergeCell ref="V23:V24"/>
    <mergeCell ref="W23:W24"/>
    <mergeCell ref="X23:Y23"/>
    <mergeCell ref="Z23:Z24"/>
    <mergeCell ref="K37:T37"/>
    <mergeCell ref="B23:B24"/>
    <mergeCell ref="E23:E24"/>
    <mergeCell ref="G23:G24"/>
    <mergeCell ref="I23:I24"/>
    <mergeCell ref="J23:J24"/>
    <mergeCell ref="K23:S23"/>
    <mergeCell ref="U6:U7"/>
    <mergeCell ref="V6:V7"/>
    <mergeCell ref="W6:W7"/>
    <mergeCell ref="X6:Y6"/>
    <mergeCell ref="Z6:Z7"/>
    <mergeCell ref="K20:T20"/>
    <mergeCell ref="B6:B7"/>
    <mergeCell ref="E6:E7"/>
    <mergeCell ref="G6:G7"/>
    <mergeCell ref="I6:I7"/>
    <mergeCell ref="J6:J7"/>
    <mergeCell ref="K6:S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A64"/>
  <sheetViews>
    <sheetView topLeftCell="B7" zoomScale="85" zoomScaleNormal="85" workbookViewId="0">
      <selection activeCell="E29" sqref="E29"/>
    </sheetView>
  </sheetViews>
  <sheetFormatPr defaultRowHeight="15"/>
  <cols>
    <col min="1" max="1" width="0.140625" style="85" hidden="1" customWidth="1"/>
    <col min="2" max="2" width="4.42578125" style="85" customWidth="1"/>
    <col min="3" max="3" width="30.5703125" style="85" customWidth="1"/>
    <col min="4" max="4" width="13.7109375" style="85" customWidth="1"/>
    <col min="5" max="5" width="12.42578125" style="85" customWidth="1"/>
    <col min="6" max="6" width="4.7109375" style="85" customWidth="1"/>
    <col min="7" max="7" width="8.7109375" style="85" customWidth="1"/>
    <col min="8" max="8" width="8.42578125" style="85" customWidth="1"/>
    <col min="9" max="10" width="4.7109375" style="85" customWidth="1"/>
    <col min="11" max="11" width="8.28515625" style="85" customWidth="1"/>
    <col min="12" max="13" width="5.85546875" style="85" bestFit="1" customWidth="1"/>
    <col min="14" max="14" width="4.7109375" style="85" customWidth="1"/>
    <col min="15" max="15" width="6.7109375" style="85" bestFit="1" customWidth="1"/>
    <col min="16" max="16" width="12.140625" style="85" customWidth="1"/>
    <col min="17" max="17" width="13.42578125" style="85" customWidth="1"/>
    <col min="18" max="18" width="0.140625" style="85" customWidth="1"/>
    <col min="19" max="19" width="10.7109375" style="85" customWidth="1"/>
    <col min="20" max="20" width="14.42578125" style="85" customWidth="1"/>
    <col min="21" max="21" width="15.85546875" style="85" customWidth="1"/>
    <col min="22" max="22" width="16.140625" style="85" hidden="1" customWidth="1"/>
    <col min="23" max="23" width="12" style="85" customWidth="1"/>
    <col min="24" max="24" width="12.140625" style="85" customWidth="1"/>
    <col min="25" max="25" width="17.85546875" style="85" customWidth="1"/>
    <col min="26" max="26" width="17.7109375" style="85" bestFit="1" customWidth="1"/>
    <col min="27" max="16384" width="9.140625" style="85"/>
  </cols>
  <sheetData>
    <row r="2" spans="2:24" ht="25.5">
      <c r="B2" s="379" t="s">
        <v>200</v>
      </c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</row>
    <row r="3" spans="2:24" ht="25.5">
      <c r="B3" s="379" t="s">
        <v>153</v>
      </c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</row>
    <row r="4" spans="2:24" ht="25.5">
      <c r="B4" s="379" t="s">
        <v>201</v>
      </c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79"/>
      <c r="X4" s="379"/>
    </row>
    <row r="5" spans="2:24" ht="15.75" thickBot="1"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</row>
    <row r="6" spans="2:24" ht="15.75" thickTop="1"/>
    <row r="7" spans="2:24" ht="21.75" thickBot="1">
      <c r="B7" s="380" t="s">
        <v>154</v>
      </c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2"/>
    </row>
    <row r="8" spans="2:24" ht="35.25" thickTop="1" thickBot="1">
      <c r="B8" s="171"/>
      <c r="C8" s="172"/>
      <c r="D8" s="172"/>
      <c r="E8" s="172"/>
      <c r="F8" s="173" t="s">
        <v>155</v>
      </c>
      <c r="G8" s="174" t="s">
        <v>156</v>
      </c>
      <c r="H8" s="174" t="s">
        <v>157</v>
      </c>
      <c r="I8" s="174" t="s">
        <v>158</v>
      </c>
      <c r="J8" s="174" t="s">
        <v>159</v>
      </c>
      <c r="K8" s="175" t="s">
        <v>160</v>
      </c>
      <c r="L8" s="175" t="s">
        <v>161</v>
      </c>
      <c r="M8" s="175" t="s">
        <v>162</v>
      </c>
      <c r="N8" s="175" t="s">
        <v>163</v>
      </c>
      <c r="O8" s="175" t="s">
        <v>164</v>
      </c>
      <c r="P8" s="172"/>
      <c r="Q8" s="172"/>
      <c r="R8" s="172"/>
      <c r="S8" s="172"/>
      <c r="T8" s="172"/>
      <c r="U8" s="172"/>
      <c r="V8" s="172"/>
      <c r="W8" s="172"/>
      <c r="X8" s="176"/>
    </row>
    <row r="9" spans="2:24" ht="23.25" thickTop="1">
      <c r="B9" s="383" t="s">
        <v>165</v>
      </c>
      <c r="C9" s="386" t="s">
        <v>166</v>
      </c>
      <c r="D9" s="387"/>
      <c r="E9" s="388"/>
      <c r="F9" s="177">
        <v>1</v>
      </c>
      <c r="G9" s="177">
        <v>2</v>
      </c>
      <c r="H9" s="177">
        <v>3</v>
      </c>
      <c r="I9" s="177">
        <v>4</v>
      </c>
      <c r="J9" s="177">
        <v>5</v>
      </c>
      <c r="K9" s="177">
        <v>6</v>
      </c>
      <c r="L9" s="177">
        <v>7</v>
      </c>
      <c r="M9" s="177">
        <v>8</v>
      </c>
      <c r="N9" s="177">
        <v>9</v>
      </c>
      <c r="O9" s="178">
        <v>10</v>
      </c>
      <c r="P9" s="389" t="s">
        <v>167</v>
      </c>
      <c r="Q9" s="390"/>
      <c r="R9" s="390"/>
      <c r="S9" s="390"/>
      <c r="T9" s="391"/>
      <c r="U9" s="398" t="s">
        <v>25</v>
      </c>
      <c r="V9" s="399"/>
      <c r="W9" s="400"/>
      <c r="X9" s="401" t="s">
        <v>25</v>
      </c>
    </row>
    <row r="10" spans="2:24" ht="20.25">
      <c r="B10" s="384"/>
      <c r="C10" s="404" t="s">
        <v>168</v>
      </c>
      <c r="D10" s="409" t="s">
        <v>168</v>
      </c>
      <c r="E10" s="410"/>
      <c r="F10" s="411" t="s">
        <v>169</v>
      </c>
      <c r="G10" s="412"/>
      <c r="H10" s="412"/>
      <c r="I10" s="412"/>
      <c r="J10" s="412"/>
      <c r="K10" s="412"/>
      <c r="L10" s="412"/>
      <c r="M10" s="412"/>
      <c r="N10" s="412"/>
      <c r="O10" s="413"/>
      <c r="P10" s="392"/>
      <c r="Q10" s="393"/>
      <c r="R10" s="393"/>
      <c r="S10" s="393"/>
      <c r="T10" s="394"/>
      <c r="U10" s="414" t="s">
        <v>170</v>
      </c>
      <c r="V10" s="179" t="s">
        <v>171</v>
      </c>
      <c r="W10" s="416" t="s">
        <v>172</v>
      </c>
      <c r="X10" s="402"/>
    </row>
    <row r="11" spans="2:24" ht="19.5">
      <c r="B11" s="384"/>
      <c r="C11" s="405"/>
      <c r="D11" s="419" t="s">
        <v>173</v>
      </c>
      <c r="E11" s="420"/>
      <c r="F11" s="421" t="s">
        <v>174</v>
      </c>
      <c r="G11" s="422"/>
      <c r="H11" s="422"/>
      <c r="I11" s="422"/>
      <c r="J11" s="422"/>
      <c r="K11" s="422"/>
      <c r="L11" s="422"/>
      <c r="M11" s="422"/>
      <c r="N11" s="422"/>
      <c r="O11" s="423"/>
      <c r="P11" s="395"/>
      <c r="Q11" s="396"/>
      <c r="R11" s="396"/>
      <c r="S11" s="396"/>
      <c r="T11" s="397"/>
      <c r="U11" s="415"/>
      <c r="V11" s="424" t="s">
        <v>175</v>
      </c>
      <c r="W11" s="417"/>
      <c r="X11" s="402"/>
    </row>
    <row r="12" spans="2:24" ht="18">
      <c r="B12" s="384"/>
      <c r="C12" s="405"/>
      <c r="D12" s="426" t="s">
        <v>176</v>
      </c>
      <c r="E12" s="426" t="s">
        <v>177</v>
      </c>
      <c r="F12" s="407">
        <v>1</v>
      </c>
      <c r="G12" s="407">
        <v>2</v>
      </c>
      <c r="H12" s="407">
        <v>3</v>
      </c>
      <c r="I12" s="407">
        <v>4</v>
      </c>
      <c r="J12" s="407">
        <v>5</v>
      </c>
      <c r="K12" s="407">
        <v>6</v>
      </c>
      <c r="L12" s="407">
        <v>7</v>
      </c>
      <c r="M12" s="407">
        <v>8</v>
      </c>
      <c r="N12" s="407">
        <v>9</v>
      </c>
      <c r="O12" s="429">
        <v>10</v>
      </c>
      <c r="P12" s="431" t="s">
        <v>34</v>
      </c>
      <c r="Q12" s="433" t="s">
        <v>178</v>
      </c>
      <c r="R12" s="180"/>
      <c r="S12" s="447" t="s">
        <v>177</v>
      </c>
      <c r="T12" s="435" t="s">
        <v>178</v>
      </c>
      <c r="U12" s="437" t="s">
        <v>179</v>
      </c>
      <c r="V12" s="424"/>
      <c r="W12" s="417"/>
      <c r="X12" s="402"/>
    </row>
    <row r="13" spans="2:24" ht="15.75" thickBot="1">
      <c r="B13" s="385"/>
      <c r="C13" s="406"/>
      <c r="D13" s="427"/>
      <c r="E13" s="428"/>
      <c r="F13" s="408"/>
      <c r="G13" s="408"/>
      <c r="H13" s="408"/>
      <c r="I13" s="408"/>
      <c r="J13" s="408"/>
      <c r="K13" s="408"/>
      <c r="L13" s="408"/>
      <c r="M13" s="408"/>
      <c r="N13" s="408"/>
      <c r="O13" s="430"/>
      <c r="P13" s="432"/>
      <c r="Q13" s="434"/>
      <c r="R13" s="181"/>
      <c r="S13" s="448"/>
      <c r="T13" s="436"/>
      <c r="U13" s="438"/>
      <c r="V13" s="425"/>
      <c r="W13" s="418"/>
      <c r="X13" s="403"/>
    </row>
    <row r="14" spans="2:24" ht="16.5" thickTop="1">
      <c r="B14" s="182">
        <v>1</v>
      </c>
      <c r="C14" s="182">
        <v>2</v>
      </c>
      <c r="D14" s="182">
        <v>3</v>
      </c>
      <c r="E14" s="182">
        <v>4</v>
      </c>
      <c r="F14" s="182">
        <v>5</v>
      </c>
      <c r="G14" s="182">
        <v>6</v>
      </c>
      <c r="H14" s="182">
        <v>7</v>
      </c>
      <c r="I14" s="182">
        <v>8</v>
      </c>
      <c r="J14" s="182">
        <v>9</v>
      </c>
      <c r="K14" s="182">
        <v>10</v>
      </c>
      <c r="L14" s="182">
        <v>11</v>
      </c>
      <c r="M14" s="182">
        <v>12</v>
      </c>
      <c r="N14" s="182">
        <v>13</v>
      </c>
      <c r="O14" s="182">
        <v>14</v>
      </c>
      <c r="P14" s="182">
        <v>15</v>
      </c>
      <c r="Q14" s="182">
        <v>16</v>
      </c>
      <c r="R14" s="182">
        <v>17</v>
      </c>
      <c r="S14" s="182">
        <v>18</v>
      </c>
      <c r="T14" s="182">
        <v>19</v>
      </c>
      <c r="U14" s="182">
        <v>20</v>
      </c>
      <c r="V14" s="182">
        <v>21</v>
      </c>
      <c r="W14" s="182">
        <v>22</v>
      </c>
      <c r="X14" s="182">
        <v>23</v>
      </c>
    </row>
    <row r="15" spans="2:24" ht="33.75">
      <c r="B15" s="183">
        <v>1</v>
      </c>
      <c r="C15" s="184" t="s">
        <v>180</v>
      </c>
      <c r="D15" s="185">
        <f>'TI SMU ANGK 1'!F30</f>
        <v>8</v>
      </c>
      <c r="E15" s="186"/>
      <c r="F15" s="187">
        <f>'DATA MAHASISWA'!K19</f>
        <v>0</v>
      </c>
      <c r="G15" s="187">
        <f>'DATA MAHASISWA'!L19</f>
        <v>0</v>
      </c>
      <c r="H15" s="187">
        <f>'DATA MAHASISWA'!M19</f>
        <v>8</v>
      </c>
      <c r="I15" s="187">
        <f>'DATA MAHASISWA'!N19</f>
        <v>0</v>
      </c>
      <c r="J15" s="187">
        <f>'DATA MAHASISWA'!O19</f>
        <v>0</v>
      </c>
      <c r="K15" s="187">
        <f>'DATA MAHASISWA'!P19</f>
        <v>0</v>
      </c>
      <c r="L15" s="187">
        <f>'DATA MAHASISWA'!Q19</f>
        <v>0</v>
      </c>
      <c r="M15" s="187">
        <f>'DATA MAHASISWA'!R19</f>
        <v>0</v>
      </c>
      <c r="N15" s="187">
        <f>'DATA MAHASISWA'!S19</f>
        <v>0</v>
      </c>
      <c r="O15" s="187">
        <f>'DATA MAHASISWA'!T19</f>
        <v>0</v>
      </c>
      <c r="P15" s="188">
        <f>'TI SMU ANGK 1'!K30</f>
        <v>7</v>
      </c>
      <c r="Q15" s="188">
        <f>'TI SMU ANGK 1'!R30</f>
        <v>3</v>
      </c>
      <c r="R15" s="189"/>
      <c r="S15" s="190"/>
      <c r="T15" s="190"/>
      <c r="U15" s="439">
        <f>Q15+T16</f>
        <v>4</v>
      </c>
      <c r="V15" s="191"/>
      <c r="W15" s="192">
        <v>0</v>
      </c>
      <c r="X15" s="193"/>
    </row>
    <row r="16" spans="2:24" ht="33.75">
      <c r="B16" s="194"/>
      <c r="C16" s="195"/>
      <c r="D16" s="196"/>
      <c r="E16" s="197">
        <f>'TI D3 ANGK 1'!F30</f>
        <v>1</v>
      </c>
      <c r="F16" s="187">
        <f>'DATA MAHASISWA'!K36</f>
        <v>0</v>
      </c>
      <c r="G16" s="187">
        <f>'DATA MAHASISWA'!L36</f>
        <v>0</v>
      </c>
      <c r="H16" s="187">
        <f>'DATA MAHASISWA'!M36</f>
        <v>0</v>
      </c>
      <c r="I16" s="187">
        <f>'DATA MAHASISWA'!N36</f>
        <v>0</v>
      </c>
      <c r="J16" s="187">
        <f>'DATA MAHASISWA'!O36</f>
        <v>0</v>
      </c>
      <c r="K16" s="187">
        <f>'DATA MAHASISWA'!P36</f>
        <v>0</v>
      </c>
      <c r="L16" s="187">
        <f>'DATA MAHASISWA'!Q36</f>
        <v>1</v>
      </c>
      <c r="M16" s="187">
        <f>'DATA MAHASISWA'!R36</f>
        <v>0</v>
      </c>
      <c r="N16" s="187">
        <f>'DATA MAHASISWA'!S36</f>
        <v>0</v>
      </c>
      <c r="O16" s="187">
        <f>'DATA MAHASISWA'!T36</f>
        <v>0</v>
      </c>
      <c r="P16" s="190"/>
      <c r="Q16" s="190"/>
      <c r="R16" s="189"/>
      <c r="S16" s="188">
        <f>'TI D3 ANGK 1'!K30</f>
        <v>1</v>
      </c>
      <c r="T16" s="188">
        <f>'TI D3 ANGK 1'!R30</f>
        <v>1</v>
      </c>
      <c r="U16" s="440"/>
      <c r="V16" s="198"/>
      <c r="W16" s="198">
        <v>0</v>
      </c>
      <c r="X16" s="193"/>
    </row>
    <row r="17" spans="2:27" ht="36" customHeight="1">
      <c r="B17" s="183">
        <v>2</v>
      </c>
      <c r="C17" s="184" t="s">
        <v>181</v>
      </c>
      <c r="D17" s="199">
        <f>'SI SMU ANGK 1'!F31</f>
        <v>6</v>
      </c>
      <c r="E17" s="186"/>
      <c r="F17" s="187">
        <f>'DATA MAHASISWA'!K52</f>
        <v>0</v>
      </c>
      <c r="G17" s="187">
        <f>'DATA MAHASISWA'!L52</f>
        <v>0</v>
      </c>
      <c r="H17" s="187">
        <f>'DATA MAHASISWA'!M52</f>
        <v>6</v>
      </c>
      <c r="I17" s="187">
        <f>'DATA MAHASISWA'!N52</f>
        <v>0</v>
      </c>
      <c r="J17" s="187">
        <f>'DATA MAHASISWA'!O52</f>
        <v>0</v>
      </c>
      <c r="K17" s="187">
        <f>'DATA MAHASISWA'!P52</f>
        <v>0</v>
      </c>
      <c r="L17" s="187">
        <f>'DATA MAHASISWA'!Q52</f>
        <v>0</v>
      </c>
      <c r="M17" s="187">
        <f>'DATA MAHASISWA'!R52</f>
        <v>0</v>
      </c>
      <c r="N17" s="187">
        <f>'DATA MAHASISWA'!S52</f>
        <v>0</v>
      </c>
      <c r="O17" s="187">
        <f>'DATA MAHASISWA'!T52</f>
        <v>0</v>
      </c>
      <c r="P17" s="188">
        <f>'SI SMU ANGK 1'!K31</f>
        <v>6</v>
      </c>
      <c r="Q17" s="188">
        <f>'SI SMU ANGK 1'!R31</f>
        <v>3</v>
      </c>
      <c r="R17" s="189"/>
      <c r="S17" s="190"/>
      <c r="T17" s="190"/>
      <c r="U17" s="439">
        <f>Q17+T18</f>
        <v>3</v>
      </c>
      <c r="V17" s="191"/>
      <c r="W17" s="192">
        <v>0</v>
      </c>
      <c r="X17" s="193"/>
      <c r="Z17" s="200"/>
    </row>
    <row r="18" spans="2:27" ht="30.75" customHeight="1">
      <c r="B18" s="201"/>
      <c r="C18" s="202"/>
      <c r="D18" s="196"/>
      <c r="E18" s="188">
        <f>'SI D3 ANGK 1'!F31</f>
        <v>0</v>
      </c>
      <c r="F18" s="187">
        <f>'DATA MAHASISWA'!K69</f>
        <v>0</v>
      </c>
      <c r="G18" s="187">
        <f>'DATA MAHASISWA'!L69</f>
        <v>0</v>
      </c>
      <c r="H18" s="187">
        <f>'DATA MAHASISWA'!M69</f>
        <v>0</v>
      </c>
      <c r="I18" s="187">
        <f>'DATA MAHASISWA'!N69</f>
        <v>0</v>
      </c>
      <c r="J18" s="187">
        <f>'DATA MAHASISWA'!O69</f>
        <v>0</v>
      </c>
      <c r="K18" s="187">
        <f>'DATA MAHASISWA'!P69</f>
        <v>0</v>
      </c>
      <c r="L18" s="187">
        <f>'DATA MAHASISWA'!Q69</f>
        <v>0</v>
      </c>
      <c r="M18" s="187">
        <f>'DATA MAHASISWA'!R69</f>
        <v>0</v>
      </c>
      <c r="N18" s="187">
        <f>'DATA MAHASISWA'!S69</f>
        <v>0</v>
      </c>
      <c r="O18" s="187">
        <f>'DATA MAHASISWA'!T69</f>
        <v>0</v>
      </c>
      <c r="P18" s="190"/>
      <c r="Q18" s="190"/>
      <c r="R18" s="189"/>
      <c r="S18" s="188">
        <f>'SI D3 ANGK 1'!K31</f>
        <v>0</v>
      </c>
      <c r="T18" s="188">
        <f>'SI D3 ANGK 1'!R31</f>
        <v>0</v>
      </c>
      <c r="U18" s="440"/>
      <c r="V18" s="191"/>
      <c r="W18" s="192">
        <v>0</v>
      </c>
      <c r="X18" s="193"/>
      <c r="Z18" s="200"/>
    </row>
    <row r="19" spans="2:27" ht="28.5">
      <c r="B19" s="203" t="s">
        <v>182</v>
      </c>
      <c r="D19" s="204">
        <f>SUM(D15:D18)</f>
        <v>14</v>
      </c>
      <c r="E19" s="205">
        <f>SUM(E16:E18)</f>
        <v>1</v>
      </c>
      <c r="F19" s="206">
        <f>SUM(F15:F18)</f>
        <v>0</v>
      </c>
      <c r="G19" s="206">
        <f t="shared" ref="G19:O19" si="0">SUM(G15:G18)</f>
        <v>0</v>
      </c>
      <c r="H19" s="206">
        <f t="shared" si="0"/>
        <v>14</v>
      </c>
      <c r="I19" s="206">
        <f t="shared" si="0"/>
        <v>0</v>
      </c>
      <c r="J19" s="206">
        <f t="shared" si="0"/>
        <v>0</v>
      </c>
      <c r="K19" s="206">
        <f t="shared" si="0"/>
        <v>0</v>
      </c>
      <c r="L19" s="206">
        <f t="shared" si="0"/>
        <v>1</v>
      </c>
      <c r="M19" s="206">
        <f t="shared" si="0"/>
        <v>0</v>
      </c>
      <c r="N19" s="206">
        <f t="shared" si="0"/>
        <v>0</v>
      </c>
      <c r="O19" s="206">
        <f t="shared" si="0"/>
        <v>0</v>
      </c>
      <c r="P19" s="207">
        <f>SUM(P15:P18)</f>
        <v>13</v>
      </c>
      <c r="Q19" s="441">
        <f>SUM(Q15:Q18)</f>
        <v>6</v>
      </c>
      <c r="R19" s="208"/>
      <c r="S19" s="207">
        <f>SUM(S15:S18)</f>
        <v>1</v>
      </c>
      <c r="T19" s="443">
        <f>SUM(T15:T18)</f>
        <v>1</v>
      </c>
      <c r="U19" s="445">
        <f>SUM(U15:U18)</f>
        <v>7</v>
      </c>
      <c r="V19" s="451">
        <f>V15+V17</f>
        <v>0</v>
      </c>
      <c r="W19" s="453">
        <f>SUM(W15:W18)</f>
        <v>0</v>
      </c>
      <c r="X19" s="455">
        <f>U19-W19</f>
        <v>7</v>
      </c>
      <c r="Y19" s="209" t="s">
        <v>183</v>
      </c>
      <c r="Z19" s="210"/>
    </row>
    <row r="20" spans="2:27" ht="35.25">
      <c r="D20" s="457">
        <f>SUM(D19:E19)</f>
        <v>15</v>
      </c>
      <c r="E20" s="458"/>
      <c r="F20" s="459">
        <f>SUM(F19:O19)</f>
        <v>15</v>
      </c>
      <c r="G20" s="460"/>
      <c r="H20" s="460"/>
      <c r="I20" s="460"/>
      <c r="J20" s="460"/>
      <c r="K20" s="460"/>
      <c r="L20" s="460"/>
      <c r="M20" s="460"/>
      <c r="N20" s="460"/>
      <c r="O20" s="460"/>
      <c r="P20" s="211"/>
      <c r="Q20" s="442"/>
      <c r="R20" s="212"/>
      <c r="S20" s="212"/>
      <c r="T20" s="444"/>
      <c r="U20" s="446"/>
      <c r="V20" s="452"/>
      <c r="W20" s="454"/>
      <c r="X20" s="456"/>
      <c r="Y20" s="209" t="s">
        <v>184</v>
      </c>
      <c r="Z20" s="213"/>
    </row>
    <row r="21" spans="2:27" ht="19.5">
      <c r="C21" s="214">
        <v>41518</v>
      </c>
      <c r="F21" s="215" t="s">
        <v>185</v>
      </c>
      <c r="U21" s="461">
        <f>SUM(U19:V20)</f>
        <v>7</v>
      </c>
      <c r="V21" s="461"/>
      <c r="W21" s="216">
        <f>W19*AA21/D20</f>
        <v>0</v>
      </c>
      <c r="X21" s="85" t="s">
        <v>186</v>
      </c>
      <c r="AA21" s="85">
        <v>100</v>
      </c>
    </row>
    <row r="22" spans="2:27" ht="17.25">
      <c r="C22" s="217" t="s">
        <v>187</v>
      </c>
      <c r="F22" s="218" t="s">
        <v>188</v>
      </c>
      <c r="X22" s="219" t="s">
        <v>25</v>
      </c>
    </row>
    <row r="23" spans="2:27" ht="17.25">
      <c r="F23" s="218" t="s">
        <v>189</v>
      </c>
      <c r="X23" s="219" t="s">
        <v>184</v>
      </c>
    </row>
    <row r="24" spans="2:27" ht="18">
      <c r="D24" s="449" t="s">
        <v>180</v>
      </c>
      <c r="E24" s="449"/>
    </row>
    <row r="25" spans="2:27" ht="12.95" customHeight="1">
      <c r="C25" s="220"/>
      <c r="D25" s="221" t="s">
        <v>190</v>
      </c>
    </row>
    <row r="26" spans="2:27" ht="12.95" customHeight="1">
      <c r="C26" s="220"/>
      <c r="D26" s="221" t="s">
        <v>191</v>
      </c>
    </row>
    <row r="27" spans="2:27" ht="12.95" customHeight="1">
      <c r="C27" s="220"/>
      <c r="D27" s="221" t="s">
        <v>192</v>
      </c>
    </row>
    <row r="28" spans="2:27" ht="12.95" customHeight="1">
      <c r="C28" s="220"/>
      <c r="D28" s="221" t="s">
        <v>193</v>
      </c>
    </row>
    <row r="29" spans="2:27" ht="18">
      <c r="B29" s="222" t="s">
        <v>194</v>
      </c>
      <c r="C29" s="223"/>
    </row>
    <row r="30" spans="2:27" ht="18">
      <c r="B30" s="222"/>
      <c r="C30" s="224"/>
      <c r="D30" s="450" t="s">
        <v>195</v>
      </c>
      <c r="E30" s="450"/>
    </row>
    <row r="31" spans="2:27" ht="12.95" customHeight="1">
      <c r="B31" s="222"/>
      <c r="C31" s="220"/>
      <c r="D31" s="221" t="s">
        <v>190</v>
      </c>
    </row>
    <row r="32" spans="2:27" ht="12.95" customHeight="1">
      <c r="B32" s="222"/>
      <c r="C32" s="220"/>
      <c r="D32" s="221" t="s">
        <v>191</v>
      </c>
    </row>
    <row r="33" spans="2:4">
      <c r="B33" s="222"/>
      <c r="C33" s="220"/>
      <c r="D33" s="221" t="s">
        <v>192</v>
      </c>
    </row>
    <row r="34" spans="2:4">
      <c r="B34" s="222"/>
      <c r="C34" s="220"/>
      <c r="D34" s="221" t="s">
        <v>193</v>
      </c>
    </row>
    <row r="35" spans="2:4">
      <c r="B35" s="222" t="s">
        <v>196</v>
      </c>
      <c r="C35" s="225"/>
    </row>
    <row r="36" spans="2:4">
      <c r="B36" s="222"/>
      <c r="C36" s="220"/>
      <c r="D36" s="226" t="s">
        <v>197</v>
      </c>
    </row>
    <row r="37" spans="2:4" ht="20.25">
      <c r="B37" s="222" t="s">
        <v>198</v>
      </c>
      <c r="C37" s="227"/>
      <c r="D37" s="228" t="s">
        <v>199</v>
      </c>
    </row>
    <row r="38" spans="2:4">
      <c r="C38" s="224"/>
    </row>
    <row r="39" spans="2:4">
      <c r="C39" s="224"/>
    </row>
    <row r="40" spans="2:4">
      <c r="C40" s="224"/>
    </row>
    <row r="41" spans="2:4">
      <c r="C41" s="224"/>
    </row>
    <row r="42" spans="2:4">
      <c r="C42" s="224"/>
    </row>
    <row r="43" spans="2:4">
      <c r="C43" s="224"/>
    </row>
    <row r="44" spans="2:4">
      <c r="C44" s="224"/>
    </row>
    <row r="45" spans="2:4">
      <c r="C45" s="224"/>
    </row>
    <row r="46" spans="2:4">
      <c r="C46" s="224"/>
    </row>
    <row r="47" spans="2:4">
      <c r="C47" s="224"/>
    </row>
    <row r="48" spans="2:4">
      <c r="C48" s="224"/>
    </row>
    <row r="49" spans="3:3">
      <c r="C49" s="224"/>
    </row>
    <row r="50" spans="3:3">
      <c r="C50" s="224"/>
    </row>
    <row r="51" spans="3:3">
      <c r="C51" s="224"/>
    </row>
    <row r="52" spans="3:3">
      <c r="C52" s="224"/>
    </row>
    <row r="53" spans="3:3">
      <c r="C53" s="224"/>
    </row>
    <row r="54" spans="3:3">
      <c r="C54" s="224"/>
    </row>
    <row r="55" spans="3:3">
      <c r="C55" s="224"/>
    </row>
    <row r="56" spans="3:3">
      <c r="C56" s="224"/>
    </row>
    <row r="57" spans="3:3">
      <c r="C57" s="224"/>
    </row>
    <row r="58" spans="3:3">
      <c r="C58" s="224"/>
    </row>
    <row r="59" spans="3:3">
      <c r="C59" s="224"/>
    </row>
    <row r="60" spans="3:3">
      <c r="C60" s="224"/>
    </row>
    <row r="61" spans="3:3">
      <c r="C61" s="224"/>
    </row>
    <row r="62" spans="3:3">
      <c r="C62" s="224"/>
    </row>
    <row r="63" spans="3:3">
      <c r="C63" s="224"/>
    </row>
    <row r="64" spans="3:3">
      <c r="C64" s="224"/>
    </row>
  </sheetData>
  <mergeCells count="47">
    <mergeCell ref="D24:E24"/>
    <mergeCell ref="D30:E30"/>
    <mergeCell ref="V19:V20"/>
    <mergeCell ref="W19:W20"/>
    <mergeCell ref="X19:X20"/>
    <mergeCell ref="D20:E20"/>
    <mergeCell ref="F20:O20"/>
    <mergeCell ref="U21:V21"/>
    <mergeCell ref="U12:U13"/>
    <mergeCell ref="U15:U16"/>
    <mergeCell ref="U17:U18"/>
    <mergeCell ref="Q19:Q20"/>
    <mergeCell ref="T19:T20"/>
    <mergeCell ref="U19:U20"/>
    <mergeCell ref="S12:S13"/>
    <mergeCell ref="F11:O11"/>
    <mergeCell ref="V11:V13"/>
    <mergeCell ref="D12:D13"/>
    <mergeCell ref="E12:E13"/>
    <mergeCell ref="F12:F13"/>
    <mergeCell ref="G12:G13"/>
    <mergeCell ref="H12:H13"/>
    <mergeCell ref="I12:I13"/>
    <mergeCell ref="J12:J13"/>
    <mergeCell ref="K12:K13"/>
    <mergeCell ref="M12:M13"/>
    <mergeCell ref="N12:N13"/>
    <mergeCell ref="O12:O13"/>
    <mergeCell ref="P12:P13"/>
    <mergeCell ref="Q12:Q13"/>
    <mergeCell ref="T12:T13"/>
    <mergeCell ref="B2:X2"/>
    <mergeCell ref="B3:X3"/>
    <mergeCell ref="B4:X4"/>
    <mergeCell ref="B7:X7"/>
    <mergeCell ref="B9:B13"/>
    <mergeCell ref="C9:E9"/>
    <mergeCell ref="P9:T11"/>
    <mergeCell ref="U9:W9"/>
    <mergeCell ref="X9:X13"/>
    <mergeCell ref="C10:C13"/>
    <mergeCell ref="L12:L13"/>
    <mergeCell ref="D10:E10"/>
    <mergeCell ref="F10:O10"/>
    <mergeCell ref="U10:U11"/>
    <mergeCell ref="W10:W13"/>
    <mergeCell ref="D11:E11"/>
  </mergeCells>
  <hyperlinks>
    <hyperlink ref="B19" r:id="rId1" display="Doc/excel/Nas-Kar/Filename/Recruit-UP@FE-A11/2009"/>
  </hyperlinks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 SMU ANGK 1</vt:lpstr>
      <vt:lpstr>TI D3 ANGK 1</vt:lpstr>
      <vt:lpstr>SI SMU ANGK 1</vt:lpstr>
      <vt:lpstr>SI D3 ANGK 1</vt:lpstr>
      <vt:lpstr>DATA MAHASISWA</vt:lpstr>
      <vt:lpstr>SUMARY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kampus</dc:creator>
  <cp:lastModifiedBy>kampus</cp:lastModifiedBy>
  <dcterms:created xsi:type="dcterms:W3CDTF">2015-04-06T06:18:00Z</dcterms:created>
  <dcterms:modified xsi:type="dcterms:W3CDTF">2015-08-20T07:16:59Z</dcterms:modified>
</cp:coreProperties>
</file>